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5eba4454bc3937/デスクトップ/福島陸協長距離/★中長距離記録会/R4/第２回福島県中長距離記録会/"/>
    </mc:Choice>
  </mc:AlternateContent>
  <xr:revisionPtr revIDLastSave="88" documentId="13_ncr:1_{942B0FEF-803E-4235-9ACB-A45BD3A41D78}" xr6:coauthVersionLast="47" xr6:coauthVersionMax="47" xr10:uidLastSave="{548C6759-8951-4E55-A6A8-2ABEA331A37F}"/>
  <bookViews>
    <workbookView xWindow="-120" yWindow="-120" windowWidth="29040" windowHeight="15840" activeTab="2" xr2:uid="{79D0E114-9A4B-4573-9C76-10FF738AD6E8}"/>
  </bookViews>
  <sheets>
    <sheet name="使い方" sheetId="6" r:id="rId1"/>
    <sheet name="選手登録シート" sheetId="1" r:id="rId2"/>
    <sheet name="エントリーシート" sheetId="5" r:id="rId3"/>
  </sheets>
  <definedNames>
    <definedName name="_xlnm.Print_Area" localSheetId="2">エントリーシート!$A$1:$O$41</definedName>
    <definedName name="_xlnm.Print_Area" localSheetId="1">選手登録シート!$A$1:$I$41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6" i="5" l="1"/>
  <c r="D61" i="5"/>
  <c r="E61" i="5"/>
  <c r="F61" i="5"/>
  <c r="G61" i="5"/>
  <c r="H61" i="5"/>
  <c r="I61" i="5"/>
  <c r="J61" i="5"/>
  <c r="P61" i="5"/>
  <c r="Q61" i="5"/>
  <c r="R61" i="5"/>
  <c r="D62" i="5"/>
  <c r="E62" i="5"/>
  <c r="F62" i="5"/>
  <c r="G62" i="5"/>
  <c r="H62" i="5"/>
  <c r="I62" i="5"/>
  <c r="J62" i="5"/>
  <c r="P62" i="5"/>
  <c r="Q62" i="5"/>
  <c r="R62" i="5"/>
  <c r="D63" i="5"/>
  <c r="E63" i="5"/>
  <c r="F63" i="5"/>
  <c r="G63" i="5"/>
  <c r="H63" i="5"/>
  <c r="I63" i="5"/>
  <c r="J63" i="5"/>
  <c r="P63" i="5"/>
  <c r="Q63" i="5"/>
  <c r="R63" i="5"/>
  <c r="D64" i="5"/>
  <c r="E64" i="5"/>
  <c r="F64" i="5"/>
  <c r="G64" i="5"/>
  <c r="H64" i="5"/>
  <c r="I64" i="5"/>
  <c r="J64" i="5"/>
  <c r="P64" i="5"/>
  <c r="Q64" i="5"/>
  <c r="R64" i="5"/>
  <c r="D65" i="5"/>
  <c r="E65" i="5"/>
  <c r="F65" i="5"/>
  <c r="G65" i="5"/>
  <c r="H65" i="5"/>
  <c r="I65" i="5"/>
  <c r="J65" i="5"/>
  <c r="P65" i="5"/>
  <c r="Q65" i="5"/>
  <c r="R65" i="5"/>
  <c r="D66" i="5"/>
  <c r="E66" i="5"/>
  <c r="F66" i="5"/>
  <c r="G66" i="5"/>
  <c r="H66" i="5"/>
  <c r="I66" i="5"/>
  <c r="J66" i="5"/>
  <c r="P66" i="5"/>
  <c r="Q66" i="5"/>
  <c r="R66" i="5"/>
  <c r="D67" i="5"/>
  <c r="E67" i="5"/>
  <c r="F67" i="5"/>
  <c r="G67" i="5"/>
  <c r="H67" i="5"/>
  <c r="I67" i="5"/>
  <c r="J67" i="5"/>
  <c r="P67" i="5"/>
  <c r="Q67" i="5"/>
  <c r="R67" i="5"/>
  <c r="D68" i="5"/>
  <c r="E68" i="5"/>
  <c r="F68" i="5"/>
  <c r="G68" i="5"/>
  <c r="H68" i="5"/>
  <c r="I68" i="5"/>
  <c r="J68" i="5"/>
  <c r="P68" i="5"/>
  <c r="Q68" i="5"/>
  <c r="R68" i="5"/>
  <c r="D69" i="5"/>
  <c r="E69" i="5"/>
  <c r="F69" i="5"/>
  <c r="G69" i="5"/>
  <c r="H69" i="5"/>
  <c r="I69" i="5"/>
  <c r="J69" i="5"/>
  <c r="P69" i="5"/>
  <c r="Q69" i="5"/>
  <c r="R69" i="5"/>
  <c r="D70" i="5"/>
  <c r="E70" i="5"/>
  <c r="F70" i="5"/>
  <c r="G70" i="5"/>
  <c r="H70" i="5"/>
  <c r="I70" i="5"/>
  <c r="J70" i="5"/>
  <c r="P70" i="5"/>
  <c r="Q70" i="5"/>
  <c r="R70" i="5"/>
  <c r="D71" i="5"/>
  <c r="E71" i="5"/>
  <c r="F71" i="5"/>
  <c r="G71" i="5"/>
  <c r="H71" i="5"/>
  <c r="I71" i="5"/>
  <c r="J71" i="5"/>
  <c r="P71" i="5"/>
  <c r="Q71" i="5"/>
  <c r="R71" i="5"/>
  <c r="D72" i="5"/>
  <c r="E72" i="5"/>
  <c r="F72" i="5"/>
  <c r="G72" i="5"/>
  <c r="H72" i="5"/>
  <c r="I72" i="5"/>
  <c r="J72" i="5"/>
  <c r="P72" i="5"/>
  <c r="Q72" i="5"/>
  <c r="R72" i="5"/>
  <c r="D73" i="5"/>
  <c r="E73" i="5"/>
  <c r="F73" i="5"/>
  <c r="G73" i="5"/>
  <c r="H73" i="5"/>
  <c r="I73" i="5"/>
  <c r="J73" i="5"/>
  <c r="P73" i="5"/>
  <c r="Q73" i="5"/>
  <c r="R73" i="5"/>
  <c r="D74" i="5"/>
  <c r="E74" i="5"/>
  <c r="F74" i="5"/>
  <c r="G74" i="5"/>
  <c r="H74" i="5"/>
  <c r="I74" i="5"/>
  <c r="J74" i="5"/>
  <c r="P74" i="5"/>
  <c r="Q74" i="5"/>
  <c r="R74" i="5"/>
  <c r="D75" i="5"/>
  <c r="E75" i="5"/>
  <c r="F75" i="5"/>
  <c r="G75" i="5"/>
  <c r="H75" i="5"/>
  <c r="I75" i="5"/>
  <c r="J75" i="5"/>
  <c r="P75" i="5"/>
  <c r="Q75" i="5"/>
  <c r="R75" i="5"/>
  <c r="D76" i="5"/>
  <c r="E76" i="5"/>
  <c r="F76" i="5"/>
  <c r="G76" i="5"/>
  <c r="H76" i="5"/>
  <c r="I76" i="5"/>
  <c r="J76" i="5"/>
  <c r="P76" i="5"/>
  <c r="Q76" i="5"/>
  <c r="R76" i="5"/>
  <c r="D77" i="5"/>
  <c r="E77" i="5"/>
  <c r="F77" i="5"/>
  <c r="G77" i="5"/>
  <c r="H77" i="5"/>
  <c r="I77" i="5"/>
  <c r="J77" i="5"/>
  <c r="P77" i="5"/>
  <c r="Q77" i="5"/>
  <c r="R77" i="5"/>
  <c r="D78" i="5"/>
  <c r="E78" i="5"/>
  <c r="F78" i="5"/>
  <c r="G78" i="5"/>
  <c r="H78" i="5"/>
  <c r="I78" i="5"/>
  <c r="J78" i="5"/>
  <c r="P78" i="5"/>
  <c r="Q78" i="5"/>
  <c r="R78" i="5"/>
  <c r="D79" i="5"/>
  <c r="E79" i="5"/>
  <c r="F79" i="5"/>
  <c r="G79" i="5"/>
  <c r="H79" i="5"/>
  <c r="I79" i="5"/>
  <c r="J79" i="5"/>
  <c r="P79" i="5"/>
  <c r="Q79" i="5"/>
  <c r="R79" i="5"/>
  <c r="D80" i="5"/>
  <c r="E80" i="5"/>
  <c r="F80" i="5"/>
  <c r="G80" i="5"/>
  <c r="H80" i="5"/>
  <c r="I80" i="5"/>
  <c r="J80" i="5"/>
  <c r="P80" i="5"/>
  <c r="Q80" i="5"/>
  <c r="R80" i="5"/>
  <c r="D81" i="5"/>
  <c r="E81" i="5"/>
  <c r="F81" i="5"/>
  <c r="G81" i="5"/>
  <c r="H81" i="5"/>
  <c r="I81" i="5"/>
  <c r="J81" i="5"/>
  <c r="P81" i="5"/>
  <c r="Q81" i="5"/>
  <c r="R81" i="5"/>
  <c r="D82" i="5"/>
  <c r="E82" i="5"/>
  <c r="F82" i="5"/>
  <c r="G82" i="5"/>
  <c r="H82" i="5"/>
  <c r="I82" i="5"/>
  <c r="J82" i="5"/>
  <c r="P82" i="5"/>
  <c r="Q82" i="5"/>
  <c r="R82" i="5"/>
  <c r="D83" i="5"/>
  <c r="E83" i="5"/>
  <c r="F83" i="5"/>
  <c r="G83" i="5"/>
  <c r="H83" i="5"/>
  <c r="I83" i="5"/>
  <c r="J83" i="5"/>
  <c r="P83" i="5"/>
  <c r="Q83" i="5"/>
  <c r="R83" i="5"/>
  <c r="D84" i="5"/>
  <c r="E84" i="5"/>
  <c r="F84" i="5"/>
  <c r="G84" i="5"/>
  <c r="H84" i="5"/>
  <c r="I84" i="5"/>
  <c r="J84" i="5"/>
  <c r="P84" i="5"/>
  <c r="Q84" i="5"/>
  <c r="R84" i="5"/>
  <c r="D85" i="5"/>
  <c r="E85" i="5"/>
  <c r="F85" i="5"/>
  <c r="G85" i="5"/>
  <c r="H85" i="5"/>
  <c r="I85" i="5"/>
  <c r="J85" i="5"/>
  <c r="P85" i="5"/>
  <c r="Q85" i="5"/>
  <c r="R85" i="5"/>
  <c r="D86" i="5"/>
  <c r="E86" i="5"/>
  <c r="F86" i="5"/>
  <c r="G86" i="5"/>
  <c r="H86" i="5"/>
  <c r="I86" i="5"/>
  <c r="J86" i="5"/>
  <c r="P86" i="5"/>
  <c r="Q86" i="5"/>
  <c r="R86" i="5"/>
  <c r="D87" i="5"/>
  <c r="E87" i="5"/>
  <c r="F87" i="5"/>
  <c r="G87" i="5"/>
  <c r="H87" i="5"/>
  <c r="I87" i="5"/>
  <c r="J87" i="5"/>
  <c r="P87" i="5"/>
  <c r="Q87" i="5"/>
  <c r="R87" i="5"/>
  <c r="D88" i="5"/>
  <c r="E88" i="5"/>
  <c r="F88" i="5"/>
  <c r="G88" i="5"/>
  <c r="H88" i="5"/>
  <c r="I88" i="5"/>
  <c r="J88" i="5"/>
  <c r="P88" i="5"/>
  <c r="Q88" i="5"/>
  <c r="R88" i="5"/>
  <c r="D89" i="5"/>
  <c r="E89" i="5"/>
  <c r="F89" i="5"/>
  <c r="G89" i="5"/>
  <c r="H89" i="5"/>
  <c r="I89" i="5"/>
  <c r="J89" i="5"/>
  <c r="P89" i="5"/>
  <c r="Q89" i="5"/>
  <c r="R89" i="5"/>
  <c r="D90" i="5"/>
  <c r="E90" i="5"/>
  <c r="F90" i="5"/>
  <c r="G90" i="5"/>
  <c r="H90" i="5"/>
  <c r="I90" i="5"/>
  <c r="J90" i="5"/>
  <c r="P90" i="5"/>
  <c r="Q90" i="5"/>
  <c r="R90" i="5"/>
  <c r="D91" i="5"/>
  <c r="E91" i="5"/>
  <c r="F91" i="5"/>
  <c r="G91" i="5"/>
  <c r="H91" i="5"/>
  <c r="I91" i="5"/>
  <c r="J91" i="5"/>
  <c r="P91" i="5"/>
  <c r="Q91" i="5"/>
  <c r="R91" i="5"/>
  <c r="D92" i="5"/>
  <c r="E92" i="5"/>
  <c r="F92" i="5"/>
  <c r="G92" i="5"/>
  <c r="H92" i="5"/>
  <c r="I92" i="5"/>
  <c r="J92" i="5"/>
  <c r="P92" i="5"/>
  <c r="Q92" i="5"/>
  <c r="R92" i="5"/>
  <c r="D93" i="5"/>
  <c r="E93" i="5"/>
  <c r="F93" i="5"/>
  <c r="G93" i="5"/>
  <c r="H93" i="5"/>
  <c r="I93" i="5"/>
  <c r="J93" i="5"/>
  <c r="P93" i="5"/>
  <c r="Q93" i="5"/>
  <c r="R93" i="5"/>
  <c r="D94" i="5"/>
  <c r="E94" i="5"/>
  <c r="F94" i="5"/>
  <c r="G94" i="5"/>
  <c r="H94" i="5"/>
  <c r="I94" i="5"/>
  <c r="J94" i="5"/>
  <c r="P94" i="5"/>
  <c r="Q94" i="5"/>
  <c r="R94" i="5"/>
  <c r="D95" i="5"/>
  <c r="E95" i="5"/>
  <c r="F95" i="5"/>
  <c r="G95" i="5"/>
  <c r="H95" i="5"/>
  <c r="I95" i="5"/>
  <c r="J95" i="5"/>
  <c r="P95" i="5"/>
  <c r="Q95" i="5"/>
  <c r="R95" i="5"/>
  <c r="D96" i="5"/>
  <c r="E96" i="5"/>
  <c r="F96" i="5"/>
  <c r="G96" i="5"/>
  <c r="H96" i="5"/>
  <c r="I96" i="5"/>
  <c r="J96" i="5"/>
  <c r="P96" i="5"/>
  <c r="Q96" i="5"/>
  <c r="R96" i="5"/>
  <c r="D97" i="5"/>
  <c r="E97" i="5"/>
  <c r="F97" i="5"/>
  <c r="G97" i="5"/>
  <c r="H97" i="5"/>
  <c r="I97" i="5"/>
  <c r="J97" i="5"/>
  <c r="P97" i="5"/>
  <c r="Q97" i="5"/>
  <c r="R97" i="5"/>
  <c r="D98" i="5"/>
  <c r="E98" i="5"/>
  <c r="F98" i="5"/>
  <c r="G98" i="5"/>
  <c r="H98" i="5"/>
  <c r="I98" i="5"/>
  <c r="J98" i="5"/>
  <c r="P98" i="5"/>
  <c r="Q98" i="5"/>
  <c r="R98" i="5"/>
  <c r="D99" i="5"/>
  <c r="E99" i="5"/>
  <c r="F99" i="5"/>
  <c r="G99" i="5"/>
  <c r="H99" i="5"/>
  <c r="I99" i="5"/>
  <c r="J99" i="5"/>
  <c r="P99" i="5"/>
  <c r="Q99" i="5"/>
  <c r="R99" i="5"/>
  <c r="D100" i="5"/>
  <c r="E100" i="5"/>
  <c r="F100" i="5"/>
  <c r="G100" i="5"/>
  <c r="H100" i="5"/>
  <c r="I100" i="5"/>
  <c r="J100" i="5"/>
  <c r="P100" i="5"/>
  <c r="Q100" i="5"/>
  <c r="R100" i="5"/>
  <c r="D101" i="5"/>
  <c r="E101" i="5"/>
  <c r="F101" i="5"/>
  <c r="G101" i="5"/>
  <c r="H101" i="5"/>
  <c r="I101" i="5"/>
  <c r="J101" i="5"/>
  <c r="P101" i="5"/>
  <c r="Q101" i="5"/>
  <c r="R101" i="5"/>
  <c r="D102" i="5"/>
  <c r="E102" i="5"/>
  <c r="F102" i="5"/>
  <c r="G102" i="5"/>
  <c r="H102" i="5"/>
  <c r="I102" i="5"/>
  <c r="J102" i="5"/>
  <c r="P102" i="5"/>
  <c r="Q102" i="5"/>
  <c r="R102" i="5"/>
  <c r="D103" i="5"/>
  <c r="E103" i="5"/>
  <c r="F103" i="5"/>
  <c r="G103" i="5"/>
  <c r="H103" i="5"/>
  <c r="I103" i="5"/>
  <c r="J103" i="5"/>
  <c r="P103" i="5"/>
  <c r="Q103" i="5"/>
  <c r="R103" i="5"/>
  <c r="D104" i="5"/>
  <c r="E104" i="5"/>
  <c r="F104" i="5"/>
  <c r="G104" i="5"/>
  <c r="H104" i="5"/>
  <c r="I104" i="5"/>
  <c r="J104" i="5"/>
  <c r="P104" i="5"/>
  <c r="Q104" i="5"/>
  <c r="R104" i="5"/>
  <c r="D105" i="5"/>
  <c r="E105" i="5"/>
  <c r="F105" i="5"/>
  <c r="G105" i="5"/>
  <c r="H105" i="5"/>
  <c r="I105" i="5"/>
  <c r="J105" i="5"/>
  <c r="P105" i="5"/>
  <c r="Q105" i="5"/>
  <c r="R105" i="5"/>
  <c r="D106" i="5"/>
  <c r="E106" i="5"/>
  <c r="F106" i="5"/>
  <c r="G106" i="5"/>
  <c r="H106" i="5"/>
  <c r="I106" i="5"/>
  <c r="J106" i="5"/>
  <c r="P106" i="5"/>
  <c r="Q106" i="5"/>
  <c r="R106" i="5"/>
  <c r="D107" i="5"/>
  <c r="E107" i="5"/>
  <c r="F107" i="5"/>
  <c r="G107" i="5"/>
  <c r="H107" i="5"/>
  <c r="I107" i="5"/>
  <c r="J107" i="5"/>
  <c r="P107" i="5"/>
  <c r="Q107" i="5"/>
  <c r="R107" i="5"/>
  <c r="D108" i="5"/>
  <c r="E108" i="5"/>
  <c r="F108" i="5"/>
  <c r="G108" i="5"/>
  <c r="H108" i="5"/>
  <c r="I108" i="5"/>
  <c r="J108" i="5"/>
  <c r="P108" i="5"/>
  <c r="Q108" i="5"/>
  <c r="R108" i="5"/>
  <c r="D109" i="5"/>
  <c r="E109" i="5"/>
  <c r="F109" i="5"/>
  <c r="G109" i="5"/>
  <c r="H109" i="5"/>
  <c r="I109" i="5"/>
  <c r="J109" i="5"/>
  <c r="P109" i="5"/>
  <c r="Q109" i="5"/>
  <c r="R109" i="5"/>
  <c r="D110" i="5"/>
  <c r="E110" i="5"/>
  <c r="F110" i="5"/>
  <c r="G110" i="5"/>
  <c r="H110" i="5"/>
  <c r="I110" i="5"/>
  <c r="J110" i="5"/>
  <c r="P110" i="5"/>
  <c r="Q110" i="5"/>
  <c r="R110" i="5"/>
  <c r="D111" i="5"/>
  <c r="E111" i="5"/>
  <c r="F111" i="5"/>
  <c r="G111" i="5"/>
  <c r="H111" i="5"/>
  <c r="I111" i="5"/>
  <c r="J111" i="5"/>
  <c r="P111" i="5"/>
  <c r="Q111" i="5"/>
  <c r="R111" i="5"/>
  <c r="D112" i="5"/>
  <c r="E112" i="5"/>
  <c r="F112" i="5"/>
  <c r="G112" i="5"/>
  <c r="H112" i="5"/>
  <c r="I112" i="5"/>
  <c r="J112" i="5"/>
  <c r="P112" i="5"/>
  <c r="Q112" i="5"/>
  <c r="R112" i="5"/>
  <c r="D113" i="5"/>
  <c r="E113" i="5"/>
  <c r="F113" i="5"/>
  <c r="G113" i="5"/>
  <c r="H113" i="5"/>
  <c r="I113" i="5"/>
  <c r="J113" i="5"/>
  <c r="P113" i="5"/>
  <c r="Q113" i="5"/>
  <c r="R113" i="5"/>
  <c r="D114" i="5"/>
  <c r="E114" i="5"/>
  <c r="F114" i="5"/>
  <c r="G114" i="5"/>
  <c r="H114" i="5"/>
  <c r="I114" i="5"/>
  <c r="J114" i="5"/>
  <c r="P114" i="5"/>
  <c r="Q114" i="5"/>
  <c r="R114" i="5"/>
  <c r="D115" i="5"/>
  <c r="E115" i="5"/>
  <c r="F115" i="5"/>
  <c r="G115" i="5"/>
  <c r="H115" i="5"/>
  <c r="I115" i="5"/>
  <c r="J115" i="5"/>
  <c r="P115" i="5"/>
  <c r="Q115" i="5"/>
  <c r="R115" i="5"/>
  <c r="D116" i="5"/>
  <c r="E116" i="5"/>
  <c r="F116" i="5"/>
  <c r="G116" i="5"/>
  <c r="H116" i="5"/>
  <c r="I116" i="5"/>
  <c r="J116" i="5"/>
  <c r="P116" i="5"/>
  <c r="Q116" i="5"/>
  <c r="R116" i="5"/>
  <c r="D117" i="5"/>
  <c r="E117" i="5"/>
  <c r="F117" i="5"/>
  <c r="G117" i="5"/>
  <c r="H117" i="5"/>
  <c r="I117" i="5"/>
  <c r="J117" i="5"/>
  <c r="P117" i="5"/>
  <c r="Q117" i="5"/>
  <c r="R117" i="5"/>
  <c r="D118" i="5"/>
  <c r="E118" i="5"/>
  <c r="F118" i="5"/>
  <c r="G118" i="5"/>
  <c r="H118" i="5"/>
  <c r="I118" i="5"/>
  <c r="J118" i="5"/>
  <c r="P118" i="5"/>
  <c r="Q118" i="5"/>
  <c r="R118" i="5"/>
  <c r="D119" i="5"/>
  <c r="E119" i="5"/>
  <c r="F119" i="5"/>
  <c r="G119" i="5"/>
  <c r="H119" i="5"/>
  <c r="I119" i="5"/>
  <c r="J119" i="5"/>
  <c r="P119" i="5"/>
  <c r="Q119" i="5"/>
  <c r="R119" i="5"/>
  <c r="D120" i="5"/>
  <c r="E120" i="5"/>
  <c r="F120" i="5"/>
  <c r="G120" i="5"/>
  <c r="H120" i="5"/>
  <c r="I120" i="5"/>
  <c r="J120" i="5"/>
  <c r="P120" i="5"/>
  <c r="Q120" i="5"/>
  <c r="R120" i="5"/>
  <c r="D121" i="5"/>
  <c r="E121" i="5"/>
  <c r="F121" i="5"/>
  <c r="G121" i="5"/>
  <c r="H121" i="5"/>
  <c r="I121" i="5"/>
  <c r="J121" i="5"/>
  <c r="P121" i="5"/>
  <c r="Q121" i="5"/>
  <c r="R121" i="5"/>
  <c r="D122" i="5"/>
  <c r="E122" i="5"/>
  <c r="F122" i="5"/>
  <c r="G122" i="5"/>
  <c r="H122" i="5"/>
  <c r="I122" i="5"/>
  <c r="J122" i="5"/>
  <c r="P122" i="5"/>
  <c r="Q122" i="5"/>
  <c r="R122" i="5"/>
  <c r="D123" i="5"/>
  <c r="E123" i="5"/>
  <c r="F123" i="5"/>
  <c r="G123" i="5"/>
  <c r="H123" i="5"/>
  <c r="I123" i="5"/>
  <c r="J123" i="5"/>
  <c r="P123" i="5"/>
  <c r="Q123" i="5"/>
  <c r="R123" i="5"/>
  <c r="D124" i="5"/>
  <c r="E124" i="5"/>
  <c r="F124" i="5"/>
  <c r="G124" i="5"/>
  <c r="H124" i="5"/>
  <c r="I124" i="5"/>
  <c r="J124" i="5"/>
  <c r="P124" i="5"/>
  <c r="Q124" i="5"/>
  <c r="R124" i="5"/>
  <c r="D125" i="5"/>
  <c r="E125" i="5"/>
  <c r="F125" i="5"/>
  <c r="G125" i="5"/>
  <c r="H125" i="5"/>
  <c r="I125" i="5"/>
  <c r="J125" i="5"/>
  <c r="P125" i="5"/>
  <c r="Q125" i="5"/>
  <c r="R125" i="5"/>
  <c r="D126" i="5"/>
  <c r="E126" i="5"/>
  <c r="F126" i="5"/>
  <c r="G126" i="5"/>
  <c r="H126" i="5"/>
  <c r="I126" i="5"/>
  <c r="J126" i="5"/>
  <c r="P126" i="5"/>
  <c r="Q126" i="5"/>
  <c r="R126" i="5"/>
  <c r="D127" i="5"/>
  <c r="E127" i="5"/>
  <c r="F127" i="5"/>
  <c r="G127" i="5"/>
  <c r="H127" i="5"/>
  <c r="I127" i="5"/>
  <c r="J127" i="5"/>
  <c r="P127" i="5"/>
  <c r="Q127" i="5"/>
  <c r="R127" i="5"/>
  <c r="D128" i="5"/>
  <c r="E128" i="5"/>
  <c r="F128" i="5"/>
  <c r="G128" i="5"/>
  <c r="H128" i="5"/>
  <c r="I128" i="5"/>
  <c r="J128" i="5"/>
  <c r="P128" i="5"/>
  <c r="Q128" i="5"/>
  <c r="R128" i="5"/>
  <c r="D129" i="5"/>
  <c r="E129" i="5"/>
  <c r="F129" i="5"/>
  <c r="G129" i="5"/>
  <c r="H129" i="5"/>
  <c r="I129" i="5"/>
  <c r="J129" i="5"/>
  <c r="P129" i="5"/>
  <c r="Q129" i="5"/>
  <c r="R129" i="5"/>
  <c r="D130" i="5"/>
  <c r="E130" i="5"/>
  <c r="F130" i="5"/>
  <c r="G130" i="5"/>
  <c r="H130" i="5"/>
  <c r="I130" i="5"/>
  <c r="J130" i="5"/>
  <c r="P130" i="5"/>
  <c r="Q130" i="5"/>
  <c r="R130" i="5"/>
  <c r="D131" i="5"/>
  <c r="E131" i="5"/>
  <c r="F131" i="5"/>
  <c r="G131" i="5"/>
  <c r="H131" i="5"/>
  <c r="I131" i="5"/>
  <c r="J131" i="5"/>
  <c r="P131" i="5"/>
  <c r="Q131" i="5"/>
  <c r="R131" i="5"/>
  <c r="D132" i="5"/>
  <c r="E132" i="5"/>
  <c r="F132" i="5"/>
  <c r="G132" i="5"/>
  <c r="H132" i="5"/>
  <c r="I132" i="5"/>
  <c r="J132" i="5"/>
  <c r="P132" i="5"/>
  <c r="Q132" i="5"/>
  <c r="R132" i="5"/>
  <c r="D133" i="5"/>
  <c r="E133" i="5"/>
  <c r="F133" i="5"/>
  <c r="G133" i="5"/>
  <c r="H133" i="5"/>
  <c r="I133" i="5"/>
  <c r="J133" i="5"/>
  <c r="P133" i="5"/>
  <c r="Q133" i="5"/>
  <c r="R133" i="5"/>
  <c r="D134" i="5"/>
  <c r="E134" i="5"/>
  <c r="F134" i="5"/>
  <c r="G134" i="5"/>
  <c r="H134" i="5"/>
  <c r="I134" i="5"/>
  <c r="J134" i="5"/>
  <c r="P134" i="5"/>
  <c r="Q134" i="5"/>
  <c r="R134" i="5"/>
  <c r="D135" i="5"/>
  <c r="E135" i="5"/>
  <c r="F135" i="5"/>
  <c r="G135" i="5"/>
  <c r="H135" i="5"/>
  <c r="I135" i="5"/>
  <c r="J135" i="5"/>
  <c r="P135" i="5"/>
  <c r="Q135" i="5"/>
  <c r="R135" i="5"/>
  <c r="D136" i="5"/>
  <c r="E136" i="5"/>
  <c r="F136" i="5"/>
  <c r="G136" i="5"/>
  <c r="H136" i="5"/>
  <c r="I136" i="5"/>
  <c r="J136" i="5"/>
  <c r="P136" i="5"/>
  <c r="Q136" i="5"/>
  <c r="R136" i="5"/>
  <c r="D137" i="5"/>
  <c r="E137" i="5"/>
  <c r="F137" i="5"/>
  <c r="G137" i="5"/>
  <c r="H137" i="5"/>
  <c r="I137" i="5"/>
  <c r="J137" i="5"/>
  <c r="P137" i="5"/>
  <c r="Q137" i="5"/>
  <c r="R137" i="5"/>
  <c r="D138" i="5"/>
  <c r="E138" i="5"/>
  <c r="F138" i="5"/>
  <c r="G138" i="5"/>
  <c r="H138" i="5"/>
  <c r="I138" i="5"/>
  <c r="J138" i="5"/>
  <c r="P138" i="5"/>
  <c r="Q138" i="5"/>
  <c r="R138" i="5"/>
  <c r="D139" i="5"/>
  <c r="E139" i="5"/>
  <c r="F139" i="5"/>
  <c r="G139" i="5"/>
  <c r="H139" i="5"/>
  <c r="I139" i="5"/>
  <c r="J139" i="5"/>
  <c r="P139" i="5"/>
  <c r="Q139" i="5"/>
  <c r="R139" i="5"/>
  <c r="D140" i="5"/>
  <c r="E140" i="5"/>
  <c r="F140" i="5"/>
  <c r="G140" i="5"/>
  <c r="H140" i="5"/>
  <c r="I140" i="5"/>
  <c r="J140" i="5"/>
  <c r="P140" i="5"/>
  <c r="Q140" i="5"/>
  <c r="R140" i="5"/>
  <c r="D141" i="5"/>
  <c r="E141" i="5"/>
  <c r="F141" i="5"/>
  <c r="G141" i="5"/>
  <c r="H141" i="5"/>
  <c r="I141" i="5"/>
  <c r="J141" i="5"/>
  <c r="P141" i="5"/>
  <c r="Q141" i="5"/>
  <c r="R141" i="5"/>
  <c r="D142" i="5"/>
  <c r="E142" i="5"/>
  <c r="F142" i="5"/>
  <c r="G142" i="5"/>
  <c r="H142" i="5"/>
  <c r="I142" i="5"/>
  <c r="J142" i="5"/>
  <c r="P142" i="5"/>
  <c r="Q142" i="5"/>
  <c r="R142" i="5"/>
  <c r="D143" i="5"/>
  <c r="E143" i="5"/>
  <c r="F143" i="5"/>
  <c r="G143" i="5"/>
  <c r="H143" i="5"/>
  <c r="I143" i="5"/>
  <c r="J143" i="5"/>
  <c r="P143" i="5"/>
  <c r="Q143" i="5"/>
  <c r="R143" i="5"/>
  <c r="D144" i="5"/>
  <c r="E144" i="5"/>
  <c r="F144" i="5"/>
  <c r="G144" i="5"/>
  <c r="H144" i="5"/>
  <c r="I144" i="5"/>
  <c r="J144" i="5"/>
  <c r="P144" i="5"/>
  <c r="Q144" i="5"/>
  <c r="R144" i="5"/>
  <c r="D145" i="5"/>
  <c r="E145" i="5"/>
  <c r="F145" i="5"/>
  <c r="G145" i="5"/>
  <c r="H145" i="5"/>
  <c r="I145" i="5"/>
  <c r="J145" i="5"/>
  <c r="P145" i="5"/>
  <c r="Q145" i="5"/>
  <c r="R145" i="5"/>
  <c r="D146" i="5"/>
  <c r="E146" i="5"/>
  <c r="F146" i="5"/>
  <c r="G146" i="5"/>
  <c r="H146" i="5"/>
  <c r="I146" i="5"/>
  <c r="J146" i="5"/>
  <c r="P146" i="5"/>
  <c r="Q146" i="5"/>
  <c r="R146" i="5"/>
  <c r="D147" i="5"/>
  <c r="E147" i="5"/>
  <c r="F147" i="5"/>
  <c r="G147" i="5"/>
  <c r="H147" i="5"/>
  <c r="I147" i="5"/>
  <c r="J147" i="5"/>
  <c r="P147" i="5"/>
  <c r="Q147" i="5"/>
  <c r="R147" i="5"/>
  <c r="D148" i="5"/>
  <c r="E148" i="5"/>
  <c r="F148" i="5"/>
  <c r="G148" i="5"/>
  <c r="H148" i="5"/>
  <c r="I148" i="5"/>
  <c r="J148" i="5"/>
  <c r="P148" i="5"/>
  <c r="Q148" i="5"/>
  <c r="R148" i="5"/>
  <c r="D149" i="5"/>
  <c r="E149" i="5"/>
  <c r="F149" i="5"/>
  <c r="G149" i="5"/>
  <c r="H149" i="5"/>
  <c r="I149" i="5"/>
  <c r="J149" i="5"/>
  <c r="P149" i="5"/>
  <c r="Q149" i="5"/>
  <c r="R149" i="5"/>
  <c r="D150" i="5"/>
  <c r="E150" i="5"/>
  <c r="F150" i="5"/>
  <c r="G150" i="5"/>
  <c r="H150" i="5"/>
  <c r="I150" i="5"/>
  <c r="J150" i="5"/>
  <c r="P150" i="5"/>
  <c r="Q150" i="5"/>
  <c r="R150" i="5"/>
  <c r="D151" i="5"/>
  <c r="E151" i="5"/>
  <c r="F151" i="5"/>
  <c r="G151" i="5"/>
  <c r="H151" i="5"/>
  <c r="I151" i="5"/>
  <c r="J151" i="5"/>
  <c r="P151" i="5"/>
  <c r="Q151" i="5"/>
  <c r="R151" i="5"/>
  <c r="D152" i="5"/>
  <c r="E152" i="5"/>
  <c r="F152" i="5"/>
  <c r="G152" i="5"/>
  <c r="H152" i="5"/>
  <c r="I152" i="5"/>
  <c r="J152" i="5"/>
  <c r="P152" i="5"/>
  <c r="Q152" i="5"/>
  <c r="R152" i="5"/>
  <c r="D153" i="5"/>
  <c r="E153" i="5"/>
  <c r="F153" i="5"/>
  <c r="G153" i="5"/>
  <c r="H153" i="5"/>
  <c r="I153" i="5"/>
  <c r="J153" i="5"/>
  <c r="P153" i="5"/>
  <c r="Q153" i="5"/>
  <c r="R153" i="5"/>
  <c r="D154" i="5"/>
  <c r="E154" i="5"/>
  <c r="F154" i="5"/>
  <c r="G154" i="5"/>
  <c r="H154" i="5"/>
  <c r="I154" i="5"/>
  <c r="J154" i="5"/>
  <c r="P154" i="5"/>
  <c r="Q154" i="5"/>
  <c r="R154" i="5"/>
  <c r="D155" i="5"/>
  <c r="E155" i="5"/>
  <c r="F155" i="5"/>
  <c r="G155" i="5"/>
  <c r="H155" i="5"/>
  <c r="I155" i="5"/>
  <c r="J155" i="5"/>
  <c r="P155" i="5"/>
  <c r="Q155" i="5"/>
  <c r="R155" i="5"/>
  <c r="D156" i="5"/>
  <c r="E156" i="5"/>
  <c r="F156" i="5"/>
  <c r="G156" i="5"/>
  <c r="H156" i="5"/>
  <c r="I156" i="5"/>
  <c r="J156" i="5"/>
  <c r="P156" i="5"/>
  <c r="Q156" i="5"/>
  <c r="R156" i="5"/>
  <c r="D157" i="5"/>
  <c r="E157" i="5"/>
  <c r="F157" i="5"/>
  <c r="G157" i="5"/>
  <c r="H157" i="5"/>
  <c r="I157" i="5"/>
  <c r="J157" i="5"/>
  <c r="P157" i="5"/>
  <c r="Q157" i="5"/>
  <c r="R157" i="5"/>
  <c r="D158" i="5"/>
  <c r="E158" i="5"/>
  <c r="F158" i="5"/>
  <c r="G158" i="5"/>
  <c r="H158" i="5"/>
  <c r="I158" i="5"/>
  <c r="J158" i="5"/>
  <c r="P158" i="5"/>
  <c r="Q158" i="5"/>
  <c r="R158" i="5"/>
  <c r="D159" i="5"/>
  <c r="E159" i="5"/>
  <c r="F159" i="5"/>
  <c r="G159" i="5"/>
  <c r="H159" i="5"/>
  <c r="I159" i="5"/>
  <c r="J159" i="5"/>
  <c r="P159" i="5"/>
  <c r="Q159" i="5"/>
  <c r="R159" i="5"/>
  <c r="D160" i="5"/>
  <c r="E160" i="5"/>
  <c r="F160" i="5"/>
  <c r="G160" i="5"/>
  <c r="H160" i="5"/>
  <c r="I160" i="5"/>
  <c r="J160" i="5"/>
  <c r="P160" i="5"/>
  <c r="Q160" i="5"/>
  <c r="R160" i="5"/>
  <c r="D161" i="5"/>
  <c r="E161" i="5"/>
  <c r="F161" i="5"/>
  <c r="G161" i="5"/>
  <c r="H161" i="5"/>
  <c r="I161" i="5"/>
  <c r="J161" i="5"/>
  <c r="P161" i="5"/>
  <c r="Q161" i="5"/>
  <c r="R161" i="5"/>
  <c r="D162" i="5"/>
  <c r="E162" i="5"/>
  <c r="F162" i="5"/>
  <c r="G162" i="5"/>
  <c r="H162" i="5"/>
  <c r="I162" i="5"/>
  <c r="J162" i="5"/>
  <c r="P162" i="5"/>
  <c r="Q162" i="5"/>
  <c r="R162" i="5"/>
  <c r="D163" i="5"/>
  <c r="E163" i="5"/>
  <c r="F163" i="5"/>
  <c r="G163" i="5"/>
  <c r="H163" i="5"/>
  <c r="I163" i="5"/>
  <c r="J163" i="5"/>
  <c r="P163" i="5"/>
  <c r="Q163" i="5"/>
  <c r="R163" i="5"/>
  <c r="D164" i="5"/>
  <c r="E164" i="5"/>
  <c r="F164" i="5"/>
  <c r="G164" i="5"/>
  <c r="H164" i="5"/>
  <c r="I164" i="5"/>
  <c r="J164" i="5"/>
  <c r="P164" i="5"/>
  <c r="Q164" i="5"/>
  <c r="R164" i="5"/>
  <c r="D165" i="5"/>
  <c r="E165" i="5"/>
  <c r="F165" i="5"/>
  <c r="G165" i="5"/>
  <c r="H165" i="5"/>
  <c r="I165" i="5"/>
  <c r="J165" i="5"/>
  <c r="P165" i="5"/>
  <c r="Q165" i="5"/>
  <c r="R165" i="5"/>
  <c r="D166" i="5"/>
  <c r="E166" i="5"/>
  <c r="F166" i="5"/>
  <c r="G166" i="5"/>
  <c r="H166" i="5"/>
  <c r="I166" i="5"/>
  <c r="J166" i="5"/>
  <c r="P166" i="5"/>
  <c r="Q166" i="5"/>
  <c r="R166" i="5"/>
  <c r="D167" i="5"/>
  <c r="E167" i="5"/>
  <c r="F167" i="5"/>
  <c r="G167" i="5"/>
  <c r="H167" i="5"/>
  <c r="I167" i="5"/>
  <c r="J167" i="5"/>
  <c r="P167" i="5"/>
  <c r="Q167" i="5"/>
  <c r="R167" i="5"/>
  <c r="D168" i="5"/>
  <c r="E168" i="5"/>
  <c r="F168" i="5"/>
  <c r="G168" i="5"/>
  <c r="H168" i="5"/>
  <c r="I168" i="5"/>
  <c r="J168" i="5"/>
  <c r="P168" i="5"/>
  <c r="Q168" i="5"/>
  <c r="R168" i="5"/>
  <c r="D169" i="5"/>
  <c r="E169" i="5"/>
  <c r="F169" i="5"/>
  <c r="G169" i="5"/>
  <c r="H169" i="5"/>
  <c r="I169" i="5"/>
  <c r="J169" i="5"/>
  <c r="P169" i="5"/>
  <c r="Q169" i="5"/>
  <c r="R169" i="5"/>
  <c r="D170" i="5"/>
  <c r="E170" i="5"/>
  <c r="F170" i="5"/>
  <c r="G170" i="5"/>
  <c r="H170" i="5"/>
  <c r="I170" i="5"/>
  <c r="J170" i="5"/>
  <c r="P170" i="5"/>
  <c r="Q170" i="5"/>
  <c r="R170" i="5"/>
  <c r="D171" i="5"/>
  <c r="E171" i="5"/>
  <c r="F171" i="5"/>
  <c r="G171" i="5"/>
  <c r="H171" i="5"/>
  <c r="I171" i="5"/>
  <c r="J171" i="5"/>
  <c r="P171" i="5"/>
  <c r="Q171" i="5"/>
  <c r="R171" i="5"/>
  <c r="D172" i="5"/>
  <c r="E172" i="5"/>
  <c r="F172" i="5"/>
  <c r="G172" i="5"/>
  <c r="H172" i="5"/>
  <c r="I172" i="5"/>
  <c r="J172" i="5"/>
  <c r="P172" i="5"/>
  <c r="Q172" i="5"/>
  <c r="R172" i="5"/>
  <c r="D173" i="5"/>
  <c r="E173" i="5"/>
  <c r="F173" i="5"/>
  <c r="G173" i="5"/>
  <c r="H173" i="5"/>
  <c r="I173" i="5"/>
  <c r="J173" i="5"/>
  <c r="P173" i="5"/>
  <c r="Q173" i="5"/>
  <c r="R173" i="5"/>
  <c r="D174" i="5"/>
  <c r="E174" i="5"/>
  <c r="F174" i="5"/>
  <c r="G174" i="5"/>
  <c r="H174" i="5"/>
  <c r="I174" i="5"/>
  <c r="J174" i="5"/>
  <c r="P174" i="5"/>
  <c r="Q174" i="5"/>
  <c r="R174" i="5"/>
  <c r="D175" i="5"/>
  <c r="E175" i="5"/>
  <c r="F175" i="5"/>
  <c r="G175" i="5"/>
  <c r="H175" i="5"/>
  <c r="I175" i="5"/>
  <c r="J175" i="5"/>
  <c r="P175" i="5"/>
  <c r="Q175" i="5"/>
  <c r="R175" i="5"/>
  <c r="D176" i="5"/>
  <c r="E176" i="5"/>
  <c r="F176" i="5"/>
  <c r="G176" i="5"/>
  <c r="H176" i="5"/>
  <c r="I176" i="5"/>
  <c r="J176" i="5"/>
  <c r="P176" i="5"/>
  <c r="Q176" i="5"/>
  <c r="R176" i="5"/>
  <c r="D177" i="5"/>
  <c r="E177" i="5"/>
  <c r="F177" i="5"/>
  <c r="G177" i="5"/>
  <c r="H177" i="5"/>
  <c r="I177" i="5"/>
  <c r="J177" i="5"/>
  <c r="P177" i="5"/>
  <c r="Q177" i="5"/>
  <c r="R177" i="5"/>
  <c r="D178" i="5"/>
  <c r="E178" i="5"/>
  <c r="F178" i="5"/>
  <c r="G178" i="5"/>
  <c r="H178" i="5"/>
  <c r="I178" i="5"/>
  <c r="J178" i="5"/>
  <c r="P178" i="5"/>
  <c r="Q178" i="5"/>
  <c r="R178" i="5"/>
  <c r="D179" i="5"/>
  <c r="E179" i="5"/>
  <c r="F179" i="5"/>
  <c r="G179" i="5"/>
  <c r="H179" i="5"/>
  <c r="I179" i="5"/>
  <c r="J179" i="5"/>
  <c r="P179" i="5"/>
  <c r="Q179" i="5"/>
  <c r="R179" i="5"/>
  <c r="D180" i="5"/>
  <c r="E180" i="5"/>
  <c r="F180" i="5"/>
  <c r="G180" i="5"/>
  <c r="H180" i="5"/>
  <c r="I180" i="5"/>
  <c r="J180" i="5"/>
  <c r="P180" i="5"/>
  <c r="Q180" i="5"/>
  <c r="R180" i="5"/>
  <c r="D181" i="5"/>
  <c r="E181" i="5"/>
  <c r="F181" i="5"/>
  <c r="G181" i="5"/>
  <c r="H181" i="5"/>
  <c r="I181" i="5"/>
  <c r="J181" i="5"/>
  <c r="P181" i="5"/>
  <c r="Q181" i="5"/>
  <c r="R181" i="5"/>
  <c r="D182" i="5"/>
  <c r="E182" i="5"/>
  <c r="F182" i="5"/>
  <c r="G182" i="5"/>
  <c r="H182" i="5"/>
  <c r="I182" i="5"/>
  <c r="J182" i="5"/>
  <c r="P182" i="5"/>
  <c r="Q182" i="5"/>
  <c r="R182" i="5"/>
  <c r="D183" i="5"/>
  <c r="E183" i="5"/>
  <c r="F183" i="5"/>
  <c r="G183" i="5"/>
  <c r="H183" i="5"/>
  <c r="I183" i="5"/>
  <c r="J183" i="5"/>
  <c r="P183" i="5"/>
  <c r="Q183" i="5"/>
  <c r="R183" i="5"/>
  <c r="D184" i="5"/>
  <c r="E184" i="5"/>
  <c r="F184" i="5"/>
  <c r="G184" i="5"/>
  <c r="H184" i="5"/>
  <c r="I184" i="5"/>
  <c r="J184" i="5"/>
  <c r="P184" i="5"/>
  <c r="Q184" i="5"/>
  <c r="R184" i="5"/>
  <c r="D185" i="5"/>
  <c r="E185" i="5"/>
  <c r="F185" i="5"/>
  <c r="G185" i="5"/>
  <c r="H185" i="5"/>
  <c r="I185" i="5"/>
  <c r="J185" i="5"/>
  <c r="P185" i="5"/>
  <c r="Q185" i="5"/>
  <c r="R185" i="5"/>
  <c r="D186" i="5"/>
  <c r="E186" i="5"/>
  <c r="F186" i="5"/>
  <c r="G186" i="5"/>
  <c r="H186" i="5"/>
  <c r="I186" i="5"/>
  <c r="J186" i="5"/>
  <c r="P186" i="5"/>
  <c r="Q186" i="5"/>
  <c r="R186" i="5"/>
  <c r="D187" i="5"/>
  <c r="E187" i="5"/>
  <c r="F187" i="5"/>
  <c r="G187" i="5"/>
  <c r="H187" i="5"/>
  <c r="I187" i="5"/>
  <c r="J187" i="5"/>
  <c r="P187" i="5"/>
  <c r="Q187" i="5"/>
  <c r="R187" i="5"/>
  <c r="D188" i="5"/>
  <c r="E188" i="5"/>
  <c r="F188" i="5"/>
  <c r="G188" i="5"/>
  <c r="H188" i="5"/>
  <c r="I188" i="5"/>
  <c r="J188" i="5"/>
  <c r="P188" i="5"/>
  <c r="Q188" i="5"/>
  <c r="R188" i="5"/>
  <c r="D189" i="5"/>
  <c r="E189" i="5"/>
  <c r="F189" i="5"/>
  <c r="G189" i="5"/>
  <c r="H189" i="5"/>
  <c r="I189" i="5"/>
  <c r="J189" i="5"/>
  <c r="P189" i="5"/>
  <c r="Q189" i="5"/>
  <c r="R189" i="5"/>
  <c r="D190" i="5"/>
  <c r="E190" i="5"/>
  <c r="F190" i="5"/>
  <c r="G190" i="5"/>
  <c r="H190" i="5"/>
  <c r="I190" i="5"/>
  <c r="J190" i="5"/>
  <c r="P190" i="5"/>
  <c r="Q190" i="5"/>
  <c r="R190" i="5"/>
  <c r="D191" i="5"/>
  <c r="E191" i="5"/>
  <c r="F191" i="5"/>
  <c r="G191" i="5"/>
  <c r="H191" i="5"/>
  <c r="I191" i="5"/>
  <c r="J191" i="5"/>
  <c r="P191" i="5"/>
  <c r="Q191" i="5"/>
  <c r="R191" i="5"/>
  <c r="D192" i="5"/>
  <c r="E192" i="5"/>
  <c r="F192" i="5"/>
  <c r="G192" i="5"/>
  <c r="H192" i="5"/>
  <c r="I192" i="5"/>
  <c r="J192" i="5"/>
  <c r="P192" i="5"/>
  <c r="Q192" i="5"/>
  <c r="R192" i="5"/>
  <c r="D193" i="5"/>
  <c r="E193" i="5"/>
  <c r="F193" i="5"/>
  <c r="G193" i="5"/>
  <c r="H193" i="5"/>
  <c r="I193" i="5"/>
  <c r="J193" i="5"/>
  <c r="P193" i="5"/>
  <c r="Q193" i="5"/>
  <c r="R193" i="5"/>
  <c r="D194" i="5"/>
  <c r="E194" i="5"/>
  <c r="F194" i="5"/>
  <c r="G194" i="5"/>
  <c r="H194" i="5"/>
  <c r="I194" i="5"/>
  <c r="J194" i="5"/>
  <c r="P194" i="5"/>
  <c r="Q194" i="5"/>
  <c r="R194" i="5"/>
  <c r="D195" i="5"/>
  <c r="E195" i="5"/>
  <c r="F195" i="5"/>
  <c r="G195" i="5"/>
  <c r="H195" i="5"/>
  <c r="I195" i="5"/>
  <c r="J195" i="5"/>
  <c r="P195" i="5"/>
  <c r="Q195" i="5"/>
  <c r="R195" i="5"/>
  <c r="D196" i="5"/>
  <c r="E196" i="5"/>
  <c r="F196" i="5"/>
  <c r="G196" i="5"/>
  <c r="H196" i="5"/>
  <c r="I196" i="5"/>
  <c r="J196" i="5"/>
  <c r="P196" i="5"/>
  <c r="Q196" i="5"/>
  <c r="R196" i="5"/>
  <c r="D197" i="5"/>
  <c r="E197" i="5"/>
  <c r="F197" i="5"/>
  <c r="G197" i="5"/>
  <c r="H197" i="5"/>
  <c r="I197" i="5"/>
  <c r="J197" i="5"/>
  <c r="P197" i="5"/>
  <c r="Q197" i="5"/>
  <c r="R197" i="5"/>
  <c r="D198" i="5"/>
  <c r="E198" i="5"/>
  <c r="F198" i="5"/>
  <c r="G198" i="5"/>
  <c r="H198" i="5"/>
  <c r="I198" i="5"/>
  <c r="J198" i="5"/>
  <c r="P198" i="5"/>
  <c r="Q198" i="5"/>
  <c r="R198" i="5"/>
  <c r="D199" i="5"/>
  <c r="E199" i="5"/>
  <c r="F199" i="5"/>
  <c r="G199" i="5"/>
  <c r="H199" i="5"/>
  <c r="I199" i="5"/>
  <c r="J199" i="5"/>
  <c r="P199" i="5"/>
  <c r="Q199" i="5"/>
  <c r="R199" i="5"/>
  <c r="D200" i="5"/>
  <c r="E200" i="5"/>
  <c r="F200" i="5"/>
  <c r="G200" i="5"/>
  <c r="H200" i="5"/>
  <c r="I200" i="5"/>
  <c r="J200" i="5"/>
  <c r="P200" i="5"/>
  <c r="Q200" i="5"/>
  <c r="R200" i="5"/>
  <c r="D201" i="5"/>
  <c r="E201" i="5"/>
  <c r="F201" i="5"/>
  <c r="G201" i="5"/>
  <c r="H201" i="5"/>
  <c r="I201" i="5"/>
  <c r="J201" i="5"/>
  <c r="P201" i="5"/>
  <c r="Q201" i="5"/>
  <c r="R201" i="5"/>
  <c r="D202" i="5"/>
  <c r="E202" i="5"/>
  <c r="F202" i="5"/>
  <c r="G202" i="5"/>
  <c r="H202" i="5"/>
  <c r="I202" i="5"/>
  <c r="J202" i="5"/>
  <c r="P202" i="5"/>
  <c r="Q202" i="5"/>
  <c r="R202" i="5"/>
  <c r="D203" i="5"/>
  <c r="E203" i="5"/>
  <c r="F203" i="5"/>
  <c r="G203" i="5"/>
  <c r="H203" i="5"/>
  <c r="I203" i="5"/>
  <c r="J203" i="5"/>
  <c r="P203" i="5"/>
  <c r="Q203" i="5"/>
  <c r="R203" i="5"/>
  <c r="D204" i="5"/>
  <c r="E204" i="5"/>
  <c r="F204" i="5"/>
  <c r="G204" i="5"/>
  <c r="H204" i="5"/>
  <c r="I204" i="5"/>
  <c r="J204" i="5"/>
  <c r="P204" i="5"/>
  <c r="Q204" i="5"/>
  <c r="R204" i="5"/>
  <c r="D205" i="5"/>
  <c r="E205" i="5"/>
  <c r="F205" i="5"/>
  <c r="G205" i="5"/>
  <c r="H205" i="5"/>
  <c r="I205" i="5"/>
  <c r="J205" i="5"/>
  <c r="P205" i="5"/>
  <c r="Q205" i="5"/>
  <c r="R205" i="5"/>
  <c r="D206" i="5"/>
  <c r="E206" i="5"/>
  <c r="F206" i="5"/>
  <c r="G206" i="5"/>
  <c r="H206" i="5"/>
  <c r="I206" i="5"/>
  <c r="J206" i="5"/>
  <c r="P206" i="5"/>
  <c r="Q206" i="5"/>
  <c r="R206" i="5"/>
  <c r="D207" i="5"/>
  <c r="E207" i="5"/>
  <c r="F207" i="5"/>
  <c r="G207" i="5"/>
  <c r="H207" i="5"/>
  <c r="I207" i="5"/>
  <c r="J207" i="5"/>
  <c r="P207" i="5"/>
  <c r="Q207" i="5"/>
  <c r="R207" i="5"/>
  <c r="D208" i="5"/>
  <c r="E208" i="5"/>
  <c r="F208" i="5"/>
  <c r="G208" i="5"/>
  <c r="H208" i="5"/>
  <c r="I208" i="5"/>
  <c r="J208" i="5"/>
  <c r="P208" i="5"/>
  <c r="Q208" i="5"/>
  <c r="R208" i="5"/>
  <c r="D209" i="5"/>
  <c r="E209" i="5"/>
  <c r="F209" i="5"/>
  <c r="G209" i="5"/>
  <c r="H209" i="5"/>
  <c r="I209" i="5"/>
  <c r="J209" i="5"/>
  <c r="P209" i="5"/>
  <c r="Q209" i="5"/>
  <c r="R209" i="5"/>
  <c r="D210" i="5"/>
  <c r="E210" i="5"/>
  <c r="F210" i="5"/>
  <c r="G210" i="5"/>
  <c r="H210" i="5"/>
  <c r="I210" i="5"/>
  <c r="J210" i="5"/>
  <c r="P210" i="5"/>
  <c r="Q210" i="5"/>
  <c r="R210" i="5"/>
  <c r="D211" i="5"/>
  <c r="E211" i="5"/>
  <c r="F211" i="5"/>
  <c r="G211" i="5"/>
  <c r="H211" i="5"/>
  <c r="I211" i="5"/>
  <c r="J211" i="5"/>
  <c r="P211" i="5"/>
  <c r="Q211" i="5"/>
  <c r="R211" i="5"/>
  <c r="D212" i="5"/>
  <c r="E212" i="5"/>
  <c r="F212" i="5"/>
  <c r="G212" i="5"/>
  <c r="H212" i="5"/>
  <c r="I212" i="5"/>
  <c r="J212" i="5"/>
  <c r="P212" i="5"/>
  <c r="Q212" i="5"/>
  <c r="R212" i="5"/>
  <c r="D213" i="5"/>
  <c r="E213" i="5"/>
  <c r="F213" i="5"/>
  <c r="G213" i="5"/>
  <c r="H213" i="5"/>
  <c r="I213" i="5"/>
  <c r="J213" i="5"/>
  <c r="P213" i="5"/>
  <c r="Q213" i="5"/>
  <c r="R213" i="5"/>
  <c r="D214" i="5"/>
  <c r="E214" i="5"/>
  <c r="F214" i="5"/>
  <c r="G214" i="5"/>
  <c r="H214" i="5"/>
  <c r="I214" i="5"/>
  <c r="J214" i="5"/>
  <c r="P214" i="5"/>
  <c r="Q214" i="5"/>
  <c r="R214" i="5"/>
  <c r="D215" i="5"/>
  <c r="E215" i="5"/>
  <c r="F215" i="5"/>
  <c r="G215" i="5"/>
  <c r="H215" i="5"/>
  <c r="I215" i="5"/>
  <c r="J215" i="5"/>
  <c r="P215" i="5"/>
  <c r="Q215" i="5"/>
  <c r="R215" i="5"/>
  <c r="D216" i="5"/>
  <c r="E216" i="5"/>
  <c r="F216" i="5"/>
  <c r="G216" i="5"/>
  <c r="H216" i="5"/>
  <c r="I216" i="5"/>
  <c r="J216" i="5"/>
  <c r="P216" i="5"/>
  <c r="Q216" i="5"/>
  <c r="R216" i="5"/>
  <c r="D217" i="5"/>
  <c r="E217" i="5"/>
  <c r="F217" i="5"/>
  <c r="G217" i="5"/>
  <c r="H217" i="5"/>
  <c r="I217" i="5"/>
  <c r="J217" i="5"/>
  <c r="P217" i="5"/>
  <c r="Q217" i="5"/>
  <c r="R217" i="5"/>
  <c r="D218" i="5"/>
  <c r="E218" i="5"/>
  <c r="F218" i="5"/>
  <c r="G218" i="5"/>
  <c r="H218" i="5"/>
  <c r="I218" i="5"/>
  <c r="J218" i="5"/>
  <c r="P218" i="5"/>
  <c r="Q218" i="5"/>
  <c r="R218" i="5"/>
  <c r="D219" i="5"/>
  <c r="E219" i="5"/>
  <c r="F219" i="5"/>
  <c r="G219" i="5"/>
  <c r="H219" i="5"/>
  <c r="I219" i="5"/>
  <c r="J219" i="5"/>
  <c r="P219" i="5"/>
  <c r="Q219" i="5"/>
  <c r="R219" i="5"/>
  <c r="D220" i="5"/>
  <c r="E220" i="5"/>
  <c r="F220" i="5"/>
  <c r="G220" i="5"/>
  <c r="H220" i="5"/>
  <c r="I220" i="5"/>
  <c r="J220" i="5"/>
  <c r="P220" i="5"/>
  <c r="Q220" i="5"/>
  <c r="R220" i="5"/>
  <c r="D221" i="5"/>
  <c r="E221" i="5"/>
  <c r="F221" i="5"/>
  <c r="G221" i="5"/>
  <c r="H221" i="5"/>
  <c r="I221" i="5"/>
  <c r="J221" i="5"/>
  <c r="P221" i="5"/>
  <c r="Q221" i="5"/>
  <c r="R221" i="5"/>
  <c r="D222" i="5"/>
  <c r="E222" i="5"/>
  <c r="F222" i="5"/>
  <c r="G222" i="5"/>
  <c r="H222" i="5"/>
  <c r="I222" i="5"/>
  <c r="J222" i="5"/>
  <c r="P222" i="5"/>
  <c r="Q222" i="5"/>
  <c r="R222" i="5"/>
  <c r="D223" i="5"/>
  <c r="E223" i="5"/>
  <c r="F223" i="5"/>
  <c r="G223" i="5"/>
  <c r="H223" i="5"/>
  <c r="I223" i="5"/>
  <c r="J223" i="5"/>
  <c r="P223" i="5"/>
  <c r="Q223" i="5"/>
  <c r="R223" i="5"/>
  <c r="D224" i="5"/>
  <c r="E224" i="5"/>
  <c r="F224" i="5"/>
  <c r="G224" i="5"/>
  <c r="H224" i="5"/>
  <c r="I224" i="5"/>
  <c r="J224" i="5"/>
  <c r="P224" i="5"/>
  <c r="Q224" i="5"/>
  <c r="R224" i="5"/>
  <c r="D225" i="5"/>
  <c r="E225" i="5"/>
  <c r="F225" i="5"/>
  <c r="G225" i="5"/>
  <c r="H225" i="5"/>
  <c r="I225" i="5"/>
  <c r="J225" i="5"/>
  <c r="P225" i="5"/>
  <c r="Q225" i="5"/>
  <c r="R225" i="5"/>
  <c r="D226" i="5"/>
  <c r="E226" i="5"/>
  <c r="F226" i="5"/>
  <c r="G226" i="5"/>
  <c r="H226" i="5"/>
  <c r="I226" i="5"/>
  <c r="J226" i="5"/>
  <c r="P226" i="5"/>
  <c r="Q226" i="5"/>
  <c r="R226" i="5"/>
  <c r="D227" i="5"/>
  <c r="E227" i="5"/>
  <c r="F227" i="5"/>
  <c r="G227" i="5"/>
  <c r="H227" i="5"/>
  <c r="I227" i="5"/>
  <c r="J227" i="5"/>
  <c r="P227" i="5"/>
  <c r="Q227" i="5"/>
  <c r="R227" i="5"/>
  <c r="D228" i="5"/>
  <c r="E228" i="5"/>
  <c r="F228" i="5"/>
  <c r="G228" i="5"/>
  <c r="H228" i="5"/>
  <c r="I228" i="5"/>
  <c r="J228" i="5"/>
  <c r="P228" i="5"/>
  <c r="Q228" i="5"/>
  <c r="R228" i="5"/>
  <c r="D229" i="5"/>
  <c r="E229" i="5"/>
  <c r="F229" i="5"/>
  <c r="G229" i="5"/>
  <c r="H229" i="5"/>
  <c r="I229" i="5"/>
  <c r="J229" i="5"/>
  <c r="P229" i="5"/>
  <c r="Q229" i="5"/>
  <c r="R229" i="5"/>
  <c r="D230" i="5"/>
  <c r="E230" i="5"/>
  <c r="F230" i="5"/>
  <c r="G230" i="5"/>
  <c r="H230" i="5"/>
  <c r="I230" i="5"/>
  <c r="J230" i="5"/>
  <c r="P230" i="5"/>
  <c r="Q230" i="5"/>
  <c r="R230" i="5"/>
  <c r="D231" i="5"/>
  <c r="E231" i="5"/>
  <c r="F231" i="5"/>
  <c r="G231" i="5"/>
  <c r="H231" i="5"/>
  <c r="I231" i="5"/>
  <c r="J231" i="5"/>
  <c r="P231" i="5"/>
  <c r="Q231" i="5"/>
  <c r="R231" i="5"/>
  <c r="D232" i="5"/>
  <c r="E232" i="5"/>
  <c r="F232" i="5"/>
  <c r="G232" i="5"/>
  <c r="H232" i="5"/>
  <c r="I232" i="5"/>
  <c r="J232" i="5"/>
  <c r="P232" i="5"/>
  <c r="Q232" i="5"/>
  <c r="R232" i="5"/>
  <c r="D233" i="5"/>
  <c r="E233" i="5"/>
  <c r="F233" i="5"/>
  <c r="G233" i="5"/>
  <c r="H233" i="5"/>
  <c r="I233" i="5"/>
  <c r="J233" i="5"/>
  <c r="P233" i="5"/>
  <c r="Q233" i="5"/>
  <c r="R233" i="5"/>
  <c r="D234" i="5"/>
  <c r="E234" i="5"/>
  <c r="F234" i="5"/>
  <c r="G234" i="5"/>
  <c r="H234" i="5"/>
  <c r="I234" i="5"/>
  <c r="J234" i="5"/>
  <c r="P234" i="5"/>
  <c r="Q234" i="5"/>
  <c r="R234" i="5"/>
  <c r="D235" i="5"/>
  <c r="E235" i="5"/>
  <c r="F235" i="5"/>
  <c r="G235" i="5"/>
  <c r="H235" i="5"/>
  <c r="I235" i="5"/>
  <c r="J235" i="5"/>
  <c r="P235" i="5"/>
  <c r="Q235" i="5"/>
  <c r="R235" i="5"/>
  <c r="D236" i="5"/>
  <c r="E236" i="5"/>
  <c r="F236" i="5"/>
  <c r="G236" i="5"/>
  <c r="H236" i="5"/>
  <c r="I236" i="5"/>
  <c r="J236" i="5"/>
  <c r="P236" i="5"/>
  <c r="Q236" i="5"/>
  <c r="R236" i="5"/>
  <c r="D237" i="5"/>
  <c r="E237" i="5"/>
  <c r="F237" i="5"/>
  <c r="G237" i="5"/>
  <c r="H237" i="5"/>
  <c r="I237" i="5"/>
  <c r="J237" i="5"/>
  <c r="P237" i="5"/>
  <c r="Q237" i="5"/>
  <c r="R237" i="5"/>
  <c r="D238" i="5"/>
  <c r="E238" i="5"/>
  <c r="F238" i="5"/>
  <c r="G238" i="5"/>
  <c r="H238" i="5"/>
  <c r="I238" i="5"/>
  <c r="J238" i="5"/>
  <c r="P238" i="5"/>
  <c r="Q238" i="5"/>
  <c r="R238" i="5"/>
  <c r="D239" i="5"/>
  <c r="E239" i="5"/>
  <c r="F239" i="5"/>
  <c r="G239" i="5"/>
  <c r="H239" i="5"/>
  <c r="I239" i="5"/>
  <c r="J239" i="5"/>
  <c r="P239" i="5"/>
  <c r="Q239" i="5"/>
  <c r="R239" i="5"/>
  <c r="D240" i="5"/>
  <c r="E240" i="5"/>
  <c r="F240" i="5"/>
  <c r="G240" i="5"/>
  <c r="H240" i="5"/>
  <c r="I240" i="5"/>
  <c r="J240" i="5"/>
  <c r="P240" i="5"/>
  <c r="Q240" i="5"/>
  <c r="R240" i="5"/>
  <c r="D241" i="5"/>
  <c r="E241" i="5"/>
  <c r="F241" i="5"/>
  <c r="G241" i="5"/>
  <c r="H241" i="5"/>
  <c r="I241" i="5"/>
  <c r="J241" i="5"/>
  <c r="P241" i="5"/>
  <c r="Q241" i="5"/>
  <c r="R241" i="5"/>
  <c r="D242" i="5"/>
  <c r="E242" i="5"/>
  <c r="F242" i="5"/>
  <c r="G242" i="5"/>
  <c r="H242" i="5"/>
  <c r="I242" i="5"/>
  <c r="J242" i="5"/>
  <c r="P242" i="5"/>
  <c r="Q242" i="5"/>
  <c r="R242" i="5"/>
  <c r="D243" i="5"/>
  <c r="E243" i="5"/>
  <c r="F243" i="5"/>
  <c r="G243" i="5"/>
  <c r="H243" i="5"/>
  <c r="I243" i="5"/>
  <c r="J243" i="5"/>
  <c r="P243" i="5"/>
  <c r="Q243" i="5"/>
  <c r="R243" i="5"/>
  <c r="D244" i="5"/>
  <c r="E244" i="5"/>
  <c r="F244" i="5"/>
  <c r="G244" i="5"/>
  <c r="H244" i="5"/>
  <c r="I244" i="5"/>
  <c r="J244" i="5"/>
  <c r="P244" i="5"/>
  <c r="Q244" i="5"/>
  <c r="R244" i="5"/>
  <c r="D245" i="5"/>
  <c r="E245" i="5"/>
  <c r="F245" i="5"/>
  <c r="G245" i="5"/>
  <c r="H245" i="5"/>
  <c r="I245" i="5"/>
  <c r="J245" i="5"/>
  <c r="P245" i="5"/>
  <c r="Q245" i="5"/>
  <c r="R245" i="5"/>
  <c r="D246" i="5"/>
  <c r="E246" i="5"/>
  <c r="F246" i="5"/>
  <c r="G246" i="5"/>
  <c r="H246" i="5"/>
  <c r="I246" i="5"/>
  <c r="J246" i="5"/>
  <c r="P246" i="5"/>
  <c r="Q246" i="5"/>
  <c r="R246" i="5"/>
  <c r="D247" i="5"/>
  <c r="E247" i="5"/>
  <c r="F247" i="5"/>
  <c r="G247" i="5"/>
  <c r="H247" i="5"/>
  <c r="I247" i="5"/>
  <c r="J247" i="5"/>
  <c r="P247" i="5"/>
  <c r="Q247" i="5"/>
  <c r="R247" i="5"/>
  <c r="D248" i="5"/>
  <c r="E248" i="5"/>
  <c r="F248" i="5"/>
  <c r="G248" i="5"/>
  <c r="H248" i="5"/>
  <c r="I248" i="5"/>
  <c r="J248" i="5"/>
  <c r="P248" i="5"/>
  <c r="Q248" i="5"/>
  <c r="R248" i="5"/>
  <c r="D249" i="5"/>
  <c r="E249" i="5"/>
  <c r="F249" i="5"/>
  <c r="G249" i="5"/>
  <c r="H249" i="5"/>
  <c r="I249" i="5"/>
  <c r="J249" i="5"/>
  <c r="P249" i="5"/>
  <c r="Q249" i="5"/>
  <c r="R249" i="5"/>
  <c r="D250" i="5"/>
  <c r="E250" i="5"/>
  <c r="F250" i="5"/>
  <c r="G250" i="5"/>
  <c r="H250" i="5"/>
  <c r="I250" i="5"/>
  <c r="J250" i="5"/>
  <c r="P250" i="5"/>
  <c r="Q250" i="5"/>
  <c r="R250" i="5"/>
  <c r="D251" i="5"/>
  <c r="E251" i="5"/>
  <c r="F251" i="5"/>
  <c r="G251" i="5"/>
  <c r="H251" i="5"/>
  <c r="I251" i="5"/>
  <c r="J251" i="5"/>
  <c r="P251" i="5"/>
  <c r="Q251" i="5"/>
  <c r="R251" i="5"/>
  <c r="D252" i="5"/>
  <c r="E252" i="5"/>
  <c r="F252" i="5"/>
  <c r="G252" i="5"/>
  <c r="H252" i="5"/>
  <c r="I252" i="5"/>
  <c r="J252" i="5"/>
  <c r="P252" i="5"/>
  <c r="Q252" i="5"/>
  <c r="R252" i="5"/>
  <c r="D253" i="5"/>
  <c r="E253" i="5"/>
  <c r="F253" i="5"/>
  <c r="G253" i="5"/>
  <c r="H253" i="5"/>
  <c r="I253" i="5"/>
  <c r="J253" i="5"/>
  <c r="P253" i="5"/>
  <c r="Q253" i="5"/>
  <c r="R253" i="5"/>
  <c r="D254" i="5"/>
  <c r="E254" i="5"/>
  <c r="F254" i="5"/>
  <c r="G254" i="5"/>
  <c r="H254" i="5"/>
  <c r="I254" i="5"/>
  <c r="J254" i="5"/>
  <c r="P254" i="5"/>
  <c r="Q254" i="5"/>
  <c r="R254" i="5"/>
  <c r="D255" i="5"/>
  <c r="E255" i="5"/>
  <c r="F255" i="5"/>
  <c r="G255" i="5"/>
  <c r="H255" i="5"/>
  <c r="I255" i="5"/>
  <c r="J255" i="5"/>
  <c r="P255" i="5"/>
  <c r="Q255" i="5"/>
  <c r="R255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K3" i="5"/>
  <c r="D7" i="5"/>
  <c r="E7" i="5"/>
  <c r="F7" i="5"/>
  <c r="G7" i="5"/>
  <c r="H7" i="5"/>
  <c r="I7" i="5"/>
  <c r="J7" i="5"/>
  <c r="P7" i="5"/>
  <c r="D8" i="5"/>
  <c r="E8" i="5"/>
  <c r="F8" i="5"/>
  <c r="G8" i="5"/>
  <c r="H8" i="5"/>
  <c r="I8" i="5"/>
  <c r="J8" i="5"/>
  <c r="P8" i="5"/>
  <c r="D9" i="5"/>
  <c r="E9" i="5"/>
  <c r="F9" i="5"/>
  <c r="G9" i="5"/>
  <c r="H9" i="5"/>
  <c r="I9" i="5"/>
  <c r="J9" i="5"/>
  <c r="P9" i="5"/>
  <c r="D10" i="5"/>
  <c r="E10" i="5"/>
  <c r="F10" i="5"/>
  <c r="G10" i="5"/>
  <c r="H10" i="5"/>
  <c r="I10" i="5"/>
  <c r="J10" i="5"/>
  <c r="P10" i="5"/>
  <c r="D11" i="5"/>
  <c r="E11" i="5"/>
  <c r="F11" i="5"/>
  <c r="G11" i="5"/>
  <c r="H11" i="5"/>
  <c r="I11" i="5"/>
  <c r="J11" i="5"/>
  <c r="P11" i="5"/>
  <c r="D12" i="5"/>
  <c r="E12" i="5"/>
  <c r="F12" i="5"/>
  <c r="G12" i="5"/>
  <c r="H12" i="5"/>
  <c r="I12" i="5"/>
  <c r="J12" i="5"/>
  <c r="P12" i="5"/>
  <c r="D13" i="5"/>
  <c r="E13" i="5"/>
  <c r="F13" i="5"/>
  <c r="G13" i="5"/>
  <c r="H13" i="5"/>
  <c r="I13" i="5"/>
  <c r="J13" i="5"/>
  <c r="P13" i="5"/>
  <c r="D14" i="5"/>
  <c r="E14" i="5"/>
  <c r="F14" i="5"/>
  <c r="G14" i="5"/>
  <c r="H14" i="5"/>
  <c r="I14" i="5"/>
  <c r="J14" i="5"/>
  <c r="P14" i="5"/>
  <c r="D15" i="5"/>
  <c r="E15" i="5"/>
  <c r="F15" i="5"/>
  <c r="G15" i="5"/>
  <c r="H15" i="5"/>
  <c r="I15" i="5"/>
  <c r="J15" i="5"/>
  <c r="P15" i="5"/>
  <c r="D16" i="5"/>
  <c r="E16" i="5"/>
  <c r="F16" i="5"/>
  <c r="G16" i="5"/>
  <c r="H16" i="5"/>
  <c r="I16" i="5"/>
  <c r="J16" i="5"/>
  <c r="P16" i="5"/>
  <c r="D17" i="5"/>
  <c r="E17" i="5"/>
  <c r="F17" i="5"/>
  <c r="G17" i="5"/>
  <c r="H17" i="5"/>
  <c r="I17" i="5"/>
  <c r="J17" i="5"/>
  <c r="P17" i="5"/>
  <c r="D18" i="5"/>
  <c r="E18" i="5"/>
  <c r="F18" i="5"/>
  <c r="G18" i="5"/>
  <c r="H18" i="5"/>
  <c r="I18" i="5"/>
  <c r="J18" i="5"/>
  <c r="P18" i="5"/>
  <c r="D19" i="5"/>
  <c r="E19" i="5"/>
  <c r="F19" i="5"/>
  <c r="G19" i="5"/>
  <c r="H19" i="5"/>
  <c r="I19" i="5"/>
  <c r="J19" i="5"/>
  <c r="P19" i="5"/>
  <c r="D20" i="5"/>
  <c r="E20" i="5"/>
  <c r="F20" i="5"/>
  <c r="G20" i="5"/>
  <c r="H20" i="5"/>
  <c r="I20" i="5"/>
  <c r="J20" i="5"/>
  <c r="P20" i="5"/>
  <c r="D21" i="5"/>
  <c r="E21" i="5"/>
  <c r="F21" i="5"/>
  <c r="G21" i="5"/>
  <c r="H21" i="5"/>
  <c r="I21" i="5"/>
  <c r="J21" i="5"/>
  <c r="P21" i="5"/>
  <c r="D22" i="5"/>
  <c r="E22" i="5"/>
  <c r="F22" i="5"/>
  <c r="G22" i="5"/>
  <c r="H22" i="5"/>
  <c r="I22" i="5"/>
  <c r="J22" i="5"/>
  <c r="P22" i="5"/>
  <c r="D23" i="5"/>
  <c r="E23" i="5"/>
  <c r="F23" i="5"/>
  <c r="G23" i="5"/>
  <c r="H23" i="5"/>
  <c r="I23" i="5"/>
  <c r="J23" i="5"/>
  <c r="P23" i="5"/>
  <c r="D24" i="5"/>
  <c r="E24" i="5"/>
  <c r="F24" i="5"/>
  <c r="G24" i="5"/>
  <c r="H24" i="5"/>
  <c r="I24" i="5"/>
  <c r="J24" i="5"/>
  <c r="P24" i="5"/>
  <c r="D25" i="5"/>
  <c r="E25" i="5"/>
  <c r="F25" i="5"/>
  <c r="G25" i="5"/>
  <c r="H25" i="5"/>
  <c r="I25" i="5"/>
  <c r="J25" i="5"/>
  <c r="P25" i="5"/>
  <c r="D26" i="5"/>
  <c r="E26" i="5"/>
  <c r="F26" i="5"/>
  <c r="G26" i="5"/>
  <c r="H26" i="5"/>
  <c r="I26" i="5"/>
  <c r="J26" i="5"/>
  <c r="P26" i="5"/>
  <c r="D27" i="5"/>
  <c r="E27" i="5"/>
  <c r="F27" i="5"/>
  <c r="G27" i="5"/>
  <c r="H27" i="5"/>
  <c r="I27" i="5"/>
  <c r="J27" i="5"/>
  <c r="P27" i="5"/>
  <c r="D28" i="5"/>
  <c r="E28" i="5"/>
  <c r="F28" i="5"/>
  <c r="G28" i="5"/>
  <c r="H28" i="5"/>
  <c r="I28" i="5"/>
  <c r="J28" i="5"/>
  <c r="P28" i="5"/>
  <c r="D29" i="5"/>
  <c r="E29" i="5"/>
  <c r="F29" i="5"/>
  <c r="G29" i="5"/>
  <c r="H29" i="5"/>
  <c r="I29" i="5"/>
  <c r="J29" i="5"/>
  <c r="P29" i="5"/>
  <c r="D30" i="5"/>
  <c r="E30" i="5"/>
  <c r="F30" i="5"/>
  <c r="G30" i="5"/>
  <c r="H30" i="5"/>
  <c r="I30" i="5"/>
  <c r="J30" i="5"/>
  <c r="P30" i="5"/>
  <c r="D31" i="5"/>
  <c r="E31" i="5"/>
  <c r="F31" i="5"/>
  <c r="G31" i="5"/>
  <c r="H31" i="5"/>
  <c r="I31" i="5"/>
  <c r="J31" i="5"/>
  <c r="P31" i="5"/>
  <c r="D32" i="5"/>
  <c r="E32" i="5"/>
  <c r="F32" i="5"/>
  <c r="G32" i="5"/>
  <c r="H32" i="5"/>
  <c r="I32" i="5"/>
  <c r="J32" i="5"/>
  <c r="P32" i="5"/>
  <c r="D33" i="5"/>
  <c r="E33" i="5"/>
  <c r="F33" i="5"/>
  <c r="G33" i="5"/>
  <c r="H33" i="5"/>
  <c r="I33" i="5"/>
  <c r="J33" i="5"/>
  <c r="P33" i="5"/>
  <c r="D34" i="5"/>
  <c r="E34" i="5"/>
  <c r="F34" i="5"/>
  <c r="G34" i="5"/>
  <c r="H34" i="5"/>
  <c r="I34" i="5"/>
  <c r="J34" i="5"/>
  <c r="P34" i="5"/>
  <c r="D35" i="5"/>
  <c r="E35" i="5"/>
  <c r="F35" i="5"/>
  <c r="G35" i="5"/>
  <c r="H35" i="5"/>
  <c r="I35" i="5"/>
  <c r="J35" i="5"/>
  <c r="P35" i="5"/>
  <c r="D36" i="5"/>
  <c r="E36" i="5"/>
  <c r="F36" i="5"/>
  <c r="G36" i="5"/>
  <c r="H36" i="5"/>
  <c r="I36" i="5"/>
  <c r="J36" i="5"/>
  <c r="P36" i="5"/>
  <c r="D37" i="5"/>
  <c r="E37" i="5"/>
  <c r="F37" i="5"/>
  <c r="G37" i="5"/>
  <c r="H37" i="5"/>
  <c r="I37" i="5"/>
  <c r="J37" i="5"/>
  <c r="P37" i="5"/>
  <c r="D38" i="5"/>
  <c r="E38" i="5"/>
  <c r="F38" i="5"/>
  <c r="G38" i="5"/>
  <c r="H38" i="5"/>
  <c r="I38" i="5"/>
  <c r="J38" i="5"/>
  <c r="P38" i="5"/>
  <c r="D39" i="5"/>
  <c r="E39" i="5"/>
  <c r="F39" i="5"/>
  <c r="G39" i="5"/>
  <c r="H39" i="5"/>
  <c r="I39" i="5"/>
  <c r="J39" i="5"/>
  <c r="P39" i="5"/>
  <c r="D40" i="5"/>
  <c r="E40" i="5"/>
  <c r="F40" i="5"/>
  <c r="G40" i="5"/>
  <c r="H40" i="5"/>
  <c r="I40" i="5"/>
  <c r="J40" i="5"/>
  <c r="P40" i="5"/>
  <c r="D41" i="5"/>
  <c r="E41" i="5"/>
  <c r="F41" i="5"/>
  <c r="G41" i="5"/>
  <c r="H41" i="5"/>
  <c r="I41" i="5"/>
  <c r="J41" i="5"/>
  <c r="P41" i="5"/>
  <c r="D42" i="5"/>
  <c r="E42" i="5"/>
  <c r="F42" i="5"/>
  <c r="G42" i="5"/>
  <c r="H42" i="5"/>
  <c r="I42" i="5"/>
  <c r="J42" i="5"/>
  <c r="P42" i="5"/>
  <c r="D43" i="5"/>
  <c r="E43" i="5"/>
  <c r="F43" i="5"/>
  <c r="G43" i="5"/>
  <c r="H43" i="5"/>
  <c r="I43" i="5"/>
  <c r="J43" i="5"/>
  <c r="P43" i="5"/>
  <c r="D44" i="5"/>
  <c r="E44" i="5"/>
  <c r="F44" i="5"/>
  <c r="G44" i="5"/>
  <c r="H44" i="5"/>
  <c r="I44" i="5"/>
  <c r="J44" i="5"/>
  <c r="P44" i="5"/>
  <c r="D45" i="5"/>
  <c r="E45" i="5"/>
  <c r="F45" i="5"/>
  <c r="G45" i="5"/>
  <c r="H45" i="5"/>
  <c r="I45" i="5"/>
  <c r="J45" i="5"/>
  <c r="P45" i="5"/>
  <c r="D46" i="5"/>
  <c r="E46" i="5"/>
  <c r="F46" i="5"/>
  <c r="G46" i="5"/>
  <c r="H46" i="5"/>
  <c r="I46" i="5"/>
  <c r="J46" i="5"/>
  <c r="P46" i="5"/>
  <c r="D47" i="5"/>
  <c r="E47" i="5"/>
  <c r="F47" i="5"/>
  <c r="G47" i="5"/>
  <c r="H47" i="5"/>
  <c r="I47" i="5"/>
  <c r="J47" i="5"/>
  <c r="P47" i="5"/>
  <c r="D48" i="5"/>
  <c r="E48" i="5"/>
  <c r="F48" i="5"/>
  <c r="G48" i="5"/>
  <c r="H48" i="5"/>
  <c r="I48" i="5"/>
  <c r="J48" i="5"/>
  <c r="P48" i="5"/>
  <c r="D49" i="5"/>
  <c r="E49" i="5"/>
  <c r="F49" i="5"/>
  <c r="G49" i="5"/>
  <c r="H49" i="5"/>
  <c r="I49" i="5"/>
  <c r="J49" i="5"/>
  <c r="P49" i="5"/>
  <c r="D50" i="5"/>
  <c r="E50" i="5"/>
  <c r="F50" i="5"/>
  <c r="G50" i="5"/>
  <c r="H50" i="5"/>
  <c r="I50" i="5"/>
  <c r="J50" i="5"/>
  <c r="P50" i="5"/>
  <c r="D51" i="5"/>
  <c r="E51" i="5"/>
  <c r="F51" i="5"/>
  <c r="G51" i="5"/>
  <c r="H51" i="5"/>
  <c r="I51" i="5"/>
  <c r="J51" i="5"/>
  <c r="P51" i="5"/>
  <c r="D52" i="5"/>
  <c r="E52" i="5"/>
  <c r="F52" i="5"/>
  <c r="G52" i="5"/>
  <c r="H52" i="5"/>
  <c r="I52" i="5"/>
  <c r="J52" i="5"/>
  <c r="P52" i="5"/>
  <c r="D53" i="5"/>
  <c r="E53" i="5"/>
  <c r="F53" i="5"/>
  <c r="G53" i="5"/>
  <c r="H53" i="5"/>
  <c r="I53" i="5"/>
  <c r="J53" i="5"/>
  <c r="P53" i="5"/>
  <c r="D54" i="5"/>
  <c r="E54" i="5"/>
  <c r="F54" i="5"/>
  <c r="G54" i="5"/>
  <c r="H54" i="5"/>
  <c r="I54" i="5"/>
  <c r="J54" i="5"/>
  <c r="P54" i="5"/>
  <c r="D55" i="5"/>
  <c r="E55" i="5"/>
  <c r="F55" i="5"/>
  <c r="G55" i="5"/>
  <c r="H55" i="5"/>
  <c r="I55" i="5"/>
  <c r="J55" i="5"/>
  <c r="P55" i="5"/>
  <c r="D56" i="5"/>
  <c r="E56" i="5"/>
  <c r="F56" i="5"/>
  <c r="G56" i="5"/>
  <c r="H56" i="5"/>
  <c r="I56" i="5"/>
  <c r="J56" i="5"/>
  <c r="P56" i="5"/>
  <c r="D57" i="5"/>
  <c r="E57" i="5"/>
  <c r="F57" i="5"/>
  <c r="G57" i="5"/>
  <c r="H57" i="5"/>
  <c r="I57" i="5"/>
  <c r="J57" i="5"/>
  <c r="P57" i="5"/>
  <c r="D58" i="5"/>
  <c r="E58" i="5"/>
  <c r="F58" i="5"/>
  <c r="G58" i="5"/>
  <c r="H58" i="5"/>
  <c r="I58" i="5"/>
  <c r="J58" i="5"/>
  <c r="P58" i="5"/>
  <c r="D59" i="5"/>
  <c r="E59" i="5"/>
  <c r="F59" i="5"/>
  <c r="G59" i="5"/>
  <c r="H59" i="5"/>
  <c r="I59" i="5"/>
  <c r="J59" i="5"/>
  <c r="P59" i="5"/>
  <c r="D60" i="5"/>
  <c r="E60" i="5"/>
  <c r="F60" i="5"/>
  <c r="G60" i="5"/>
  <c r="H60" i="5"/>
  <c r="I60" i="5"/>
  <c r="J60" i="5"/>
  <c r="P60" i="5"/>
  <c r="D6" i="5"/>
  <c r="J24" i="6"/>
  <c r="R11" i="6"/>
  <c r="R12" i="6"/>
  <c r="R13" i="6"/>
  <c r="R14" i="6"/>
  <c r="R15" i="6"/>
  <c r="R16" i="6"/>
  <c r="R17" i="6"/>
  <c r="Q27" i="6"/>
  <c r="Q28" i="6"/>
  <c r="Q29" i="6"/>
  <c r="Q30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P6" i="5"/>
  <c r="R8" i="5" l="1"/>
  <c r="R7" i="5"/>
  <c r="R9" i="5"/>
  <c r="J6" i="5"/>
  <c r="I6" i="5"/>
  <c r="R6" i="5" s="1"/>
  <c r="H6" i="5"/>
  <c r="G6" i="5"/>
  <c r="F6" i="5"/>
  <c r="E6" i="5"/>
  <c r="C3" i="5" l="1"/>
  <c r="N16" i="1"/>
  <c r="N15" i="1"/>
  <c r="N14" i="1"/>
  <c r="N17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I6" i="6" l="1"/>
  <c r="H5" i="1"/>
  <c r="I5" i="1"/>
  <c r="H6" i="1"/>
  <c r="I6" i="1"/>
  <c r="H7" i="1"/>
  <c r="I7" i="1"/>
  <c r="G3" i="1" l="1"/>
  <c r="H8" i="6"/>
  <c r="H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三浦善和</author>
  </authors>
  <commentList>
    <comment ref="B13" authorId="0" shapeId="0" xr:uid="{3A7CC0F6-8CCC-41D7-90EC-A7EDBA733117}">
      <text>
        <r>
          <rPr>
            <sz val="9"/>
            <color indexed="81"/>
            <rFont val="MS P ゴシック"/>
            <family val="3"/>
            <charset val="128"/>
          </rPr>
          <t xml:space="preserve">今年度の登録番号を直接入力する。
登録していない場合は暫定的に９００１からの番号を自分で割り振って入力してください。
</t>
        </r>
      </text>
    </comment>
    <comment ref="C13" authorId="0" shapeId="0" xr:uid="{65E85437-C66F-4286-836D-ED166680EE0F}">
      <text>
        <r>
          <rPr>
            <sz val="9"/>
            <color indexed="81"/>
            <rFont val="MS P ゴシック"/>
            <family val="3"/>
            <charset val="128"/>
          </rPr>
          <t xml:space="preserve">姓と名は１マス空ける
</t>
        </r>
      </text>
    </comment>
    <comment ref="D13" authorId="0" shapeId="0" xr:uid="{0F6F745D-BEB9-4E62-9AA7-C599E6DB46D1}">
      <text>
        <r>
          <rPr>
            <sz val="9"/>
            <color indexed="81"/>
            <rFont val="MS P ゴシック"/>
            <family val="3"/>
            <charset val="128"/>
          </rPr>
          <t xml:space="preserve">姓と名は１マス空ける
</t>
        </r>
      </text>
    </comment>
    <comment ref="E13" authorId="0" shapeId="0" xr:uid="{70CEFCBE-14DC-4FD2-B335-B13D658BA196}">
      <text>
        <r>
          <rPr>
            <sz val="9"/>
            <color indexed="81"/>
            <rFont val="MS P ゴシック"/>
            <family val="3"/>
            <charset val="128"/>
          </rPr>
          <t>学校名を入力
〇〇〇高
〇〇中
〇〇〇小
〇〇〇大
一般は登録団体またはチーム、職場</t>
        </r>
      </text>
    </comment>
    <comment ref="F13" authorId="0" shapeId="0" xr:uid="{0E4FDBD0-881E-4D44-843A-39003845C1AF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G13" authorId="0" shapeId="0" xr:uid="{B319AF44-ACEA-48BB-BAA1-DF58DC8EE882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H13" authorId="0" shapeId="0" xr:uid="{4BE9C579-6345-4390-987F-BDDBDC7D2A4B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I13" authorId="0" shapeId="0" xr:uid="{4437DF96-0311-46C7-AE85-9EF9CA10A3C1}">
      <text>
        <r>
          <rPr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A27" authorId="0" shapeId="0" xr:uid="{1F4848AB-F695-48A5-A735-9750D56CA592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B27" authorId="0" shapeId="0" xr:uid="{7AE87655-F753-49D9-A246-838968AB87A1}">
      <text>
        <r>
          <rPr>
            <sz val="9"/>
            <color indexed="81"/>
            <rFont val="MS P ゴシック"/>
            <family val="3"/>
            <charset val="128"/>
          </rPr>
          <t>「選手登録シート」に入力した番号を手打ちする。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三浦善和</author>
  </authors>
  <commentList>
    <comment ref="B14" authorId="0" shapeId="0" xr:uid="{19C73F76-BEF7-4FF2-8EAC-04FBCE8A605E}">
      <text>
        <r>
          <rPr>
            <sz val="9"/>
            <color indexed="81"/>
            <rFont val="MS P ゴシック"/>
            <family val="3"/>
            <charset val="128"/>
          </rPr>
          <t>今年度の福島陸協登録番号を直接入力する。
福島以外の都道府県で登録している場合は、暫定的に９００１からの番号を自分で割り振って入力する。</t>
        </r>
      </text>
    </comment>
    <comment ref="C14" authorId="0" shapeId="0" xr:uid="{4ABA91FF-8AA5-4AF3-BE1A-156DF9987860}">
      <text>
        <r>
          <rPr>
            <sz val="9"/>
            <color indexed="81"/>
            <rFont val="MS P ゴシック"/>
            <family val="3"/>
            <charset val="128"/>
          </rPr>
          <t>姓と名は１マス空ける</t>
        </r>
      </text>
    </comment>
    <comment ref="D14" authorId="0" shapeId="0" xr:uid="{E4FA6662-592E-45DF-AF9E-3A9DFB7D10F5}">
      <text>
        <r>
          <rPr>
            <sz val="9"/>
            <color indexed="81"/>
            <rFont val="MS P ゴシック"/>
            <family val="3"/>
            <charset val="128"/>
          </rPr>
          <t>姓と名は１マス空ける</t>
        </r>
      </text>
    </comment>
    <comment ref="E14" authorId="0" shapeId="0" xr:uid="{B35CF34C-EA2B-4D48-A63C-AA02FC69248C}">
      <text>
        <r>
          <rPr>
            <sz val="9"/>
            <color indexed="81"/>
            <rFont val="MS P ゴシック"/>
            <family val="3"/>
            <charset val="128"/>
          </rPr>
          <t>学校名を入力
〇〇〇高
〇〇中
〇〇〇大
〇〇陸協
一般は登録団体またはチーム、職場</t>
        </r>
      </text>
    </comment>
    <comment ref="F14" authorId="0" shapeId="0" xr:uid="{07A65B07-CFC3-4F73-A92A-9F379ACA1929}">
      <text>
        <r>
          <rPr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G14" authorId="0" shapeId="0" xr:uid="{4532F5EB-F0B1-43DB-9A28-741CDA32B50E}">
      <text>
        <r>
          <rPr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H14" authorId="0" shapeId="0" xr:uid="{C31D9433-7FF8-45B3-8BE0-66D4476A8C2A}">
      <text>
        <r>
          <rPr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I14" authorId="0" shapeId="0" xr:uid="{7B4D2702-5F7A-4C57-9528-7C9B1A088032}">
      <text>
        <r>
          <rPr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I18" authorId="0" shapeId="0" xr:uid="{7ABD21EC-1344-4735-8E92-4DE0735D5936}">
      <text>
        <r>
          <rPr>
            <sz val="9"/>
            <color indexed="81"/>
            <rFont val="MS P ゴシック"/>
            <family val="3"/>
            <charset val="128"/>
          </rPr>
          <t>リストから選択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三浦善和</author>
  </authors>
  <commentList>
    <comment ref="B6" authorId="0" shapeId="0" xr:uid="{8289D58E-CEEA-4DA7-9243-66AA84447E2D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C6" authorId="0" shapeId="0" xr:uid="{5B99328E-5ECC-411D-92A8-B4EAFD3CE998}">
      <text>
        <r>
          <rPr>
            <sz val="9"/>
            <color indexed="81"/>
            <rFont val="MS P ゴシック"/>
            <family val="3"/>
            <charset val="128"/>
          </rPr>
          <t xml:space="preserve">「選手登録シート」に入力した番号を手打ちする。
</t>
        </r>
      </text>
    </comment>
  </commentList>
</comments>
</file>

<file path=xl/sharedStrings.xml><?xml version="1.0" encoding="utf-8"?>
<sst xmlns="http://schemas.openxmlformats.org/spreadsheetml/2006/main" count="814" uniqueCount="161">
  <si>
    <t>小学男子1000m</t>
    <rPh sb="0" eb="2">
      <t>ショウガク</t>
    </rPh>
    <rPh sb="2" eb="4">
      <t>ダンシ</t>
    </rPh>
    <phoneticPr fontId="2"/>
  </si>
  <si>
    <t>小学</t>
    <rPh sb="0" eb="2">
      <t>ショウガク</t>
    </rPh>
    <phoneticPr fontId="2"/>
  </si>
  <si>
    <t>男</t>
    <rPh sb="0" eb="1">
      <t>ダン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</si>
  <si>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</si>
  <si>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</si>
  <si>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小学女子800m</t>
    <rPh sb="0" eb="2">
      <t>ショウガク</t>
    </rPh>
    <rPh sb="2" eb="4">
      <t>ジョシ</t>
    </rPh>
    <phoneticPr fontId="2"/>
  </si>
  <si>
    <t>中学</t>
    <rPh sb="0" eb="2">
      <t>チュウガク</t>
    </rPh>
    <phoneticPr fontId="2"/>
  </si>
  <si>
    <t>男子1500m</t>
    <rPh sb="0" eb="2">
      <t>ダンシ</t>
    </rPh>
    <phoneticPr fontId="2"/>
  </si>
  <si>
    <t>高校</t>
    <rPh sb="0" eb="2">
      <t>コウコウ</t>
    </rPh>
    <phoneticPr fontId="2"/>
  </si>
  <si>
    <t>男子3000m</t>
    <rPh sb="0" eb="2">
      <t>ダンシ</t>
    </rPh>
    <phoneticPr fontId="2"/>
  </si>
  <si>
    <t>一般</t>
    <rPh sb="0" eb="2">
      <t>イッパン</t>
    </rPh>
    <phoneticPr fontId="2"/>
  </si>
  <si>
    <t>男子5000m</t>
    <rPh sb="0" eb="2">
      <t>ダンシ</t>
    </rPh>
    <phoneticPr fontId="2"/>
  </si>
  <si>
    <t>女子1500m</t>
    <rPh sb="0" eb="2">
      <t>ジョシ</t>
    </rPh>
    <phoneticPr fontId="2"/>
  </si>
  <si>
    <t>女子3000m</t>
    <rPh sb="0" eb="2">
      <t>ジョシ</t>
    </rPh>
    <phoneticPr fontId="2"/>
  </si>
  <si>
    <t>所属(学校名)</t>
    <rPh sb="0" eb="2">
      <t>ショゾク</t>
    </rPh>
    <rPh sb="3" eb="6">
      <t>ガッコウメイ</t>
    </rPh>
    <phoneticPr fontId="2"/>
  </si>
  <si>
    <t>学年</t>
    <phoneticPr fontId="2"/>
  </si>
  <si>
    <t>区分</t>
    <rPh sb="0" eb="2">
      <t>クブン</t>
    </rPh>
    <phoneticPr fontId="2"/>
  </si>
  <si>
    <t>三浦　善和</t>
    <rPh sb="0" eb="2">
      <t>ミウラ</t>
    </rPh>
    <rPh sb="3" eb="5">
      <t>ヨシカズ</t>
    </rPh>
    <phoneticPr fontId="2"/>
  </si>
  <si>
    <t>いわき光洋高</t>
    <rPh sb="3" eb="5">
      <t>コウヨウ</t>
    </rPh>
    <rPh sb="5" eb="6">
      <t>コウ</t>
    </rPh>
    <phoneticPr fontId="2"/>
  </si>
  <si>
    <t>菅野　靖史</t>
    <rPh sb="0" eb="2">
      <t>カンノ</t>
    </rPh>
    <rPh sb="3" eb="5">
      <t>ヤスシ</t>
    </rPh>
    <phoneticPr fontId="2"/>
  </si>
  <si>
    <t>帝京安積高</t>
    <rPh sb="0" eb="2">
      <t>テイキョウ</t>
    </rPh>
    <rPh sb="2" eb="4">
      <t>アサカ</t>
    </rPh>
    <rPh sb="4" eb="5">
      <t>コウ</t>
    </rPh>
    <phoneticPr fontId="2"/>
  </si>
  <si>
    <t>阿部　縁</t>
    <rPh sb="0" eb="2">
      <t>アベ</t>
    </rPh>
    <rPh sb="3" eb="4">
      <t>ユカリ</t>
    </rPh>
    <phoneticPr fontId="2"/>
  </si>
  <si>
    <t>渡部　裕也</t>
    <rPh sb="0" eb="2">
      <t>ワタナベ</t>
    </rPh>
    <rPh sb="3" eb="5">
      <t>ユウヤ</t>
    </rPh>
    <phoneticPr fontId="2"/>
  </si>
  <si>
    <t>男子800m</t>
    <rPh sb="0" eb="2">
      <t>ダンシ</t>
    </rPh>
    <phoneticPr fontId="2"/>
  </si>
  <si>
    <t>自己最高記録
または
目標記録</t>
    <rPh sb="0" eb="2">
      <t>ジコ</t>
    </rPh>
    <rPh sb="2" eb="4">
      <t>サイコウ</t>
    </rPh>
    <rPh sb="4" eb="6">
      <t>キロク</t>
    </rPh>
    <rPh sb="11" eb="13">
      <t>モクヒョウ</t>
    </rPh>
    <rPh sb="13" eb="15">
      <t>キロク</t>
    </rPh>
    <phoneticPr fontId="2"/>
  </si>
  <si>
    <t>男子800m</t>
    <rPh sb="0" eb="2">
      <t>ダンシ</t>
    </rPh>
    <phoneticPr fontId="2"/>
  </si>
  <si>
    <t>男子3000mSC</t>
    <rPh sb="0" eb="2">
      <t>ダンシ</t>
    </rPh>
    <phoneticPr fontId="2"/>
  </si>
  <si>
    <t>女子800m</t>
    <rPh sb="0" eb="2">
      <t>ジョシ</t>
    </rPh>
    <phoneticPr fontId="2"/>
  </si>
  <si>
    <t>女子2000mSC</t>
    <rPh sb="0" eb="2">
      <t>ジョシ</t>
    </rPh>
    <phoneticPr fontId="2"/>
  </si>
  <si>
    <t>フリガナ</t>
    <phoneticPr fontId="2"/>
  </si>
  <si>
    <t>登録陸協</t>
    <rPh sb="0" eb="2">
      <t>トウロク</t>
    </rPh>
    <rPh sb="2" eb="4">
      <t>リクキョウ</t>
    </rPh>
    <phoneticPr fontId="2"/>
  </si>
  <si>
    <t>福島県</t>
  </si>
  <si>
    <t>北海道</t>
  </si>
  <si>
    <t>青森県</t>
  </si>
  <si>
    <t>岩手県</t>
  </si>
  <si>
    <t>宮城県</t>
  </si>
  <si>
    <t>秋田県</t>
  </si>
  <si>
    <t>山形県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</si>
  <si>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</si>
  <si>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</si>
  <si>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</si>
  <si>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</si>
  <si>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</si>
  <si>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</si>
  <si>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</si>
  <si>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</si>
  <si>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</si>
  <si>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</si>
  <si>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</si>
  <si>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</si>
  <si>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</si>
  <si>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</si>
  <si>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</si>
  <si>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</si>
  <si>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</si>
  <si>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</si>
  <si>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</si>
  <si>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</si>
  <si>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</si>
  <si>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</si>
  <si>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</si>
  <si>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</si>
  <si>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</si>
  <si>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</si>
  <si>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</si>
  <si>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</si>
  <si>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</si>
  <si>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</si>
  <si>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</si>
  <si>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</si>
  <si>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</si>
  <si>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</si>
  <si>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</si>
  <si>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</si>
  <si>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</si>
  <si>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</si>
  <si>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</si>
  <si>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</si>
  <si>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種　目</t>
    <rPh sb="0" eb="1">
      <t>シュ</t>
    </rPh>
    <rPh sb="2" eb="3">
      <t>メ</t>
    </rPh>
    <phoneticPr fontId="2"/>
  </si>
  <si>
    <t>氏　名</t>
    <phoneticPr fontId="2"/>
  </si>
  <si>
    <t>性別</t>
    <phoneticPr fontId="2"/>
  </si>
  <si>
    <t>武石昌之</t>
    <rPh sb="0" eb="2">
      <t>タケイシ</t>
    </rPh>
    <rPh sb="2" eb="3">
      <t>アキラ</t>
    </rPh>
    <rPh sb="3" eb="4">
      <t>ノ</t>
    </rPh>
    <phoneticPr fontId="2"/>
  </si>
  <si>
    <t>安西　秀幸</t>
    <rPh sb="0" eb="2">
      <t>アンザイ</t>
    </rPh>
    <rPh sb="3" eb="5">
      <t>ヒデユキ</t>
    </rPh>
    <phoneticPr fontId="2"/>
  </si>
  <si>
    <t>安西商会</t>
    <rPh sb="0" eb="2">
      <t>アンザイ</t>
    </rPh>
    <rPh sb="2" eb="4">
      <t>ショウカイ</t>
    </rPh>
    <phoneticPr fontId="2"/>
  </si>
  <si>
    <t>小泉　元</t>
    <rPh sb="0" eb="2">
      <t>コイズミ</t>
    </rPh>
    <rPh sb="3" eb="4">
      <t>ゲン</t>
    </rPh>
    <phoneticPr fontId="2"/>
  </si>
  <si>
    <t>いわき陸協</t>
    <rPh sb="3" eb="5">
      <t>リクキョウ</t>
    </rPh>
    <phoneticPr fontId="2"/>
  </si>
  <si>
    <t>福島県</t>
    <phoneticPr fontId="2"/>
  </si>
  <si>
    <t>男</t>
    <rPh sb="0" eb="1">
      <t>オトコ</t>
    </rPh>
    <phoneticPr fontId="2"/>
  </si>
  <si>
    <t>大東　ゆかり</t>
    <rPh sb="0" eb="2">
      <t>ダイトウ</t>
    </rPh>
    <phoneticPr fontId="2"/>
  </si>
  <si>
    <t>使い方</t>
    <phoneticPr fontId="2"/>
  </si>
  <si>
    <t>①まず「選手登録シート」で選手データの</t>
    <phoneticPr fontId="2"/>
  </si>
  <si>
    <t xml:space="preserve"> 　登録番号がない場合には暫定的に</t>
    <rPh sb="2" eb="4">
      <t>トウロク</t>
    </rPh>
    <rPh sb="4" eb="6">
      <t>バンゴウ</t>
    </rPh>
    <rPh sb="9" eb="11">
      <t>バアイ</t>
    </rPh>
    <rPh sb="13" eb="16">
      <t>ザンテイテキ</t>
    </rPh>
    <phoneticPr fontId="2"/>
  </si>
  <si>
    <t xml:space="preserve">  ９００１から自分で番号を振ってください。</t>
    <phoneticPr fontId="2"/>
  </si>
  <si>
    <t xml:space="preserve">  太枠の中のみ記入してください。</t>
    <phoneticPr fontId="2"/>
  </si>
  <si>
    <t>②つぎに「エントリーシート」で</t>
    <phoneticPr fontId="2"/>
  </si>
  <si>
    <t>申込人数</t>
  </si>
  <si>
    <t>申込人数</t>
    <phoneticPr fontId="2"/>
  </si>
  <si>
    <t>団体名(学校名)</t>
    <rPh sb="0" eb="2">
      <t>ダンタイ</t>
    </rPh>
    <rPh sb="4" eb="7">
      <t>ガッコウメイ</t>
    </rPh>
    <phoneticPr fontId="2"/>
  </si>
  <si>
    <t>エントリー料</t>
    <rPh sb="5" eb="6">
      <t>リョウ</t>
    </rPh>
    <phoneticPr fontId="2"/>
  </si>
  <si>
    <t>総エントリー数</t>
    <rPh sb="0" eb="1">
      <t>ソウ</t>
    </rPh>
    <rPh sb="6" eb="7">
      <t>スウ</t>
    </rPh>
    <phoneticPr fontId="2"/>
  </si>
  <si>
    <t>必ず申込人数とエントリー料を確認してください。</t>
    <rPh sb="0" eb="1">
      <t>カナラ</t>
    </rPh>
    <rPh sb="2" eb="4">
      <t>モウシコミ</t>
    </rPh>
    <rPh sb="4" eb="6">
      <t>ニンズウ</t>
    </rPh>
    <rPh sb="12" eb="13">
      <t>リョウ</t>
    </rPh>
    <rPh sb="14" eb="16">
      <t>カクニン</t>
    </rPh>
    <phoneticPr fontId="2"/>
  </si>
  <si>
    <t>エントリーを行ってください。</t>
    <phoneticPr fontId="2"/>
  </si>
  <si>
    <t>[種目]と[登録番号]、[自己最高記録または目標記録」を入力してください。</t>
  </si>
  <si>
    <t>２種目エントリーする場合は２行使ってください。</t>
    <rPh sb="1" eb="3">
      <t>シュモク</t>
    </rPh>
    <rPh sb="10" eb="12">
      <t>バアイ</t>
    </rPh>
    <rPh sb="14" eb="15">
      <t>ギョウ</t>
    </rPh>
    <rPh sb="15" eb="16">
      <t>ツカ</t>
    </rPh>
    <phoneticPr fontId="2"/>
  </si>
  <si>
    <t>必ず総エントリー数を確認してください。</t>
    <rPh sb="0" eb="1">
      <t>カナラ</t>
    </rPh>
    <rPh sb="2" eb="3">
      <t>ソウ</t>
    </rPh>
    <rPh sb="8" eb="9">
      <t>スウ</t>
    </rPh>
    <rPh sb="10" eb="12">
      <t>カクニン</t>
    </rPh>
    <phoneticPr fontId="2"/>
  </si>
  <si>
    <t>※エントリー料は[性別]と[区分]を入力すると</t>
    <rPh sb="6" eb="7">
      <t>リョウ</t>
    </rPh>
    <rPh sb="9" eb="11">
      <t>セイベツ</t>
    </rPh>
    <rPh sb="14" eb="16">
      <t>クブン</t>
    </rPh>
    <rPh sb="18" eb="20">
      <t>ニュウリョク</t>
    </rPh>
    <phoneticPr fontId="2"/>
  </si>
  <si>
    <t>自動計算されます。</t>
  </si>
  <si>
    <t>※申込人数は[登録番号]を入力すると自動計算されます。</t>
    <rPh sb="1" eb="3">
      <t>モウシコミ</t>
    </rPh>
    <rPh sb="3" eb="5">
      <t>ニンズウ</t>
    </rPh>
    <rPh sb="7" eb="9">
      <t>トウロク</t>
    </rPh>
    <rPh sb="9" eb="11">
      <t>バンゴウ</t>
    </rPh>
    <rPh sb="13" eb="15">
      <t>ニュウリョク</t>
    </rPh>
    <rPh sb="18" eb="22">
      <t>ジドウケイサン</t>
    </rPh>
    <phoneticPr fontId="2"/>
  </si>
  <si>
    <t>※[登録番号]を入力すると「選手登録シート」のデータが反映されます。</t>
    <rPh sb="2" eb="4">
      <t>トウロク</t>
    </rPh>
    <rPh sb="4" eb="6">
      <t>バンゴウ</t>
    </rPh>
    <rPh sb="8" eb="10">
      <t>ニュウリョク</t>
    </rPh>
    <rPh sb="14" eb="16">
      <t>センシュ</t>
    </rPh>
    <rPh sb="16" eb="18">
      <t>トウロク</t>
    </rPh>
    <rPh sb="27" eb="29">
      <t>ハンエイ</t>
    </rPh>
    <phoneticPr fontId="2"/>
  </si>
  <si>
    <t>※総エントリー数は「種目」を入力すると自動計算されます。</t>
    <rPh sb="1" eb="2">
      <t>ソウ</t>
    </rPh>
    <rPh sb="7" eb="8">
      <t>スウ</t>
    </rPh>
    <rPh sb="10" eb="12">
      <t>シュモク</t>
    </rPh>
    <rPh sb="14" eb="16">
      <t>ニュウリョク</t>
    </rPh>
    <rPh sb="19" eb="23">
      <t>ジドウケイサン</t>
    </rPh>
    <phoneticPr fontId="2"/>
  </si>
  <si>
    <t>登録番号
福島陸協</t>
    <phoneticPr fontId="2"/>
  </si>
  <si>
    <t>ﾌﾘｶﾞﾅ</t>
    <phoneticPr fontId="2"/>
  </si>
  <si>
    <t>　入力を行ってください。（今回出場する選手のみ）</t>
    <rPh sb="13" eb="15">
      <t>コンカイ</t>
    </rPh>
    <rPh sb="15" eb="17">
      <t>シュツジョウ</t>
    </rPh>
    <rPh sb="19" eb="21">
      <t>センシュ</t>
    </rPh>
    <phoneticPr fontId="2"/>
  </si>
  <si>
    <t>ﾐｳﾗ ﾖｼｶｽﾞ</t>
  </si>
  <si>
    <t>ﾐｳﾗ ﾖｼｶｽﾞ</t>
    <phoneticPr fontId="2"/>
  </si>
  <si>
    <t>ｶﾝﾉ ﾔｽｼ</t>
  </si>
  <si>
    <t>ｶﾝﾉ ﾔｽｼ</t>
    <phoneticPr fontId="2"/>
  </si>
  <si>
    <t>ｱﾍﾞ ﾕｶﾘ</t>
  </si>
  <si>
    <t>ｱﾍﾞ ﾕｶﾘ</t>
    <phoneticPr fontId="2"/>
  </si>
  <si>
    <t>ﾜﾀﾅﾍﾞ ﾕｳﾔ</t>
    <phoneticPr fontId="2"/>
  </si>
  <si>
    <t>ｱﾝｻﾞｲ ﾋﾃﾞﾕｷ</t>
    <phoneticPr fontId="2"/>
  </si>
  <si>
    <t>ｺｲｽﾞﾐ ﾊｼﾞﾒ</t>
    <phoneticPr fontId="2"/>
  </si>
  <si>
    <t>ﾀﾞｲﾄｳ ﾕｶﾘ</t>
  </si>
  <si>
    <t>ﾀﾞｲﾄｳ ﾕｶﾘ</t>
    <phoneticPr fontId="2"/>
  </si>
  <si>
    <t>住　　所</t>
    <phoneticPr fontId="2"/>
  </si>
  <si>
    <t>９７０－８０４７
いわき市中央台高久４－１</t>
    <rPh sb="12" eb="13">
      <t>シ</t>
    </rPh>
    <rPh sb="13" eb="16">
      <t>チュウオウダイ</t>
    </rPh>
    <rPh sb="16" eb="18">
      <t>タカク</t>
    </rPh>
    <phoneticPr fontId="2"/>
  </si>
  <si>
    <t>申込責任者</t>
    <rPh sb="0" eb="2">
      <t>モウシコミ</t>
    </rPh>
    <rPh sb="2" eb="5">
      <t>セキニンシャ</t>
    </rPh>
    <phoneticPr fontId="2"/>
  </si>
  <si>
    <t>申込責任者</t>
    <rPh sb="0" eb="2">
      <t>モウシコミ</t>
    </rPh>
    <rPh sb="2" eb="5">
      <t>セキニンシャ</t>
    </rPh>
    <phoneticPr fontId="2"/>
  </si>
  <si>
    <t>.</t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</si>
  <si>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</si>
  <si>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</si>
  <si>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00</t>
    <phoneticPr fontId="2"/>
  </si>
  <si>
    <t>05</t>
    <phoneticPr fontId="2"/>
  </si>
  <si>
    <t>07</t>
    <phoneticPr fontId="2"/>
  </si>
  <si>
    <t>信陵中</t>
    <rPh sb="0" eb="1">
      <t>シン</t>
    </rPh>
    <rPh sb="1" eb="2">
      <t>リョウ</t>
    </rPh>
    <rPh sb="2" eb="3">
      <t>チュウ</t>
    </rPh>
    <phoneticPr fontId="2"/>
  </si>
  <si>
    <t>武石　昌之</t>
    <rPh sb="0" eb="2">
      <t>タケイシ</t>
    </rPh>
    <rPh sb="3" eb="5">
      <t>マサユキ</t>
    </rPh>
    <phoneticPr fontId="2"/>
  </si>
  <si>
    <t>ﾀｹｲｼ ﾏｻﾕｷ</t>
    <phoneticPr fontId="2"/>
  </si>
  <si>
    <t>男</t>
    <rPh sb="0" eb="1">
      <t>オトコ</t>
    </rPh>
    <phoneticPr fontId="2"/>
  </si>
  <si>
    <t>01</t>
    <phoneticPr fontId="2"/>
  </si>
  <si>
    <t>７人</t>
    <rPh sb="1" eb="2">
      <t>ニン</t>
    </rPh>
    <phoneticPr fontId="2"/>
  </si>
  <si>
    <r>
      <rPr>
        <b/>
        <sz val="14"/>
        <color rgb="FFFF0000"/>
        <rFont val="ＭＳ 明朝"/>
        <family val="1"/>
        <charset val="128"/>
      </rPr>
      <t>令和４年度　第２回　</t>
    </r>
    <r>
      <rPr>
        <b/>
        <sz val="13"/>
        <color rgb="FFFF0000"/>
        <rFont val="ＭＳ 明朝"/>
        <family val="1"/>
        <charset val="128"/>
      </rPr>
      <t>福島県中・長距離記録会 参加選手一覧表</t>
    </r>
    <rPh sb="0" eb="2">
      <t>レイワ</t>
    </rPh>
    <rPh sb="24" eb="26">
      <t>センシュ</t>
    </rPh>
    <phoneticPr fontId="2"/>
  </si>
  <si>
    <t>楽しく走ろう会</t>
    <rPh sb="0" eb="1">
      <t>タノ</t>
    </rPh>
    <rPh sb="3" eb="4">
      <t>ハシ</t>
    </rPh>
    <rPh sb="6" eb="7">
      <t>カイ</t>
    </rPh>
    <phoneticPr fontId="2"/>
  </si>
  <si>
    <t>宮城県</t>
    <rPh sb="0" eb="3">
      <t>ミヤギケン</t>
    </rPh>
    <phoneticPr fontId="2"/>
  </si>
  <si>
    <t>沖縄陸協</t>
    <rPh sb="0" eb="2">
      <t>オキナワ</t>
    </rPh>
    <rPh sb="2" eb="4">
      <t>リクキョウ</t>
    </rPh>
    <phoneticPr fontId="2"/>
  </si>
  <si>
    <t>沖縄県</t>
    <rPh sb="0" eb="2">
      <t>オキナワ</t>
    </rPh>
    <rPh sb="2" eb="3">
      <t>ケン</t>
    </rPh>
    <phoneticPr fontId="2"/>
  </si>
  <si>
    <t>若松二中</t>
    <rPh sb="0" eb="2">
      <t>ワカマツ</t>
    </rPh>
    <rPh sb="2" eb="3">
      <t>ニ</t>
    </rPh>
    <rPh sb="3" eb="4">
      <t>チュウ</t>
    </rPh>
    <phoneticPr fontId="2"/>
  </si>
  <si>
    <t>京都陸協</t>
    <rPh sb="0" eb="2">
      <t>キョウト</t>
    </rPh>
    <rPh sb="2" eb="3">
      <t>リク</t>
    </rPh>
    <rPh sb="3" eb="4">
      <t>キョウ</t>
    </rPh>
    <phoneticPr fontId="2"/>
  </si>
  <si>
    <t>京都府</t>
    <rPh sb="0" eb="3">
      <t>キョウトフ</t>
    </rPh>
    <phoneticPr fontId="2"/>
  </si>
  <si>
    <t>19</t>
    <phoneticPr fontId="2"/>
  </si>
  <si>
    <t>53</t>
    <phoneticPr fontId="2"/>
  </si>
  <si>
    <r>
      <rPr>
        <b/>
        <sz val="10"/>
        <color rgb="FFFF0000"/>
        <rFont val="ＭＳ 明朝"/>
        <family val="1"/>
        <charset val="128"/>
      </rPr>
      <t>令和４年</t>
    </r>
    <r>
      <rPr>
        <sz val="10"/>
        <color theme="1"/>
        <rFont val="ＭＳ 明朝"/>
        <family val="1"/>
        <charset val="128"/>
      </rPr>
      <t xml:space="preserve">
登録番号
福島陸協</t>
    </r>
    <rPh sb="0" eb="2">
      <t>レイワ</t>
    </rPh>
    <rPh sb="3" eb="4">
      <t>ネン</t>
    </rPh>
    <phoneticPr fontId="2"/>
  </si>
  <si>
    <r>
      <t>　</t>
    </r>
    <r>
      <rPr>
        <b/>
        <sz val="14"/>
        <color rgb="FFFF0000"/>
        <rFont val="ＭＳ 明朝"/>
        <family val="1"/>
        <charset val="128"/>
      </rPr>
      <t>令和４年度　第２回　</t>
    </r>
    <r>
      <rPr>
        <b/>
        <sz val="13"/>
        <color rgb="FFFF0000"/>
        <rFont val="ＭＳ 明朝"/>
        <family val="1"/>
        <charset val="128"/>
      </rPr>
      <t>福島県中・長距離記録会 参加選手一覧表</t>
    </r>
    <rPh sb="1" eb="3">
      <t>レイワ</t>
    </rPh>
    <rPh sb="25" eb="27">
      <t>センシュ</t>
    </rPh>
    <phoneticPr fontId="2"/>
  </si>
  <si>
    <r>
      <t>　</t>
    </r>
    <r>
      <rPr>
        <b/>
        <sz val="14"/>
        <color rgb="FFFF0000"/>
        <rFont val="ＭＳ 明朝"/>
        <family val="1"/>
        <charset val="128"/>
      </rPr>
      <t>令和４年度　第２回　</t>
    </r>
    <r>
      <rPr>
        <b/>
        <sz val="13"/>
        <color rgb="FFFF0000"/>
        <rFont val="ＭＳ 明朝"/>
        <family val="1"/>
        <charset val="128"/>
      </rPr>
      <t>福島県中・長距離記録会エントリー表</t>
    </r>
    <rPh sb="1" eb="3">
      <t>レイワ</t>
    </rPh>
    <phoneticPr fontId="2"/>
  </si>
  <si>
    <t>記録会当日の
問い合わせ先</t>
    <rPh sb="0" eb="2">
      <t>キロク</t>
    </rPh>
    <rPh sb="2" eb="3">
      <t>カイ</t>
    </rPh>
    <rPh sb="3" eb="5">
      <t>トウジツ</t>
    </rPh>
    <rPh sb="7" eb="8">
      <t>ト</t>
    </rPh>
    <rPh sb="9" eb="10">
      <t>ア</t>
    </rPh>
    <rPh sb="12" eb="13">
      <t>サキ</t>
    </rPh>
    <phoneticPr fontId="2"/>
  </si>
  <si>
    <t>名前</t>
    <rPh sb="0" eb="2">
      <t>ナマエ</t>
    </rPh>
    <phoneticPr fontId="2"/>
  </si>
  <si>
    <t>携帯番号</t>
    <rPh sb="0" eb="4">
      <t>ケイタイバンゴウ</t>
    </rPh>
    <phoneticPr fontId="2"/>
  </si>
  <si>
    <t>＊上記は必ず入力してください。</t>
    <rPh sb="1" eb="3">
      <t>ジョウキ</t>
    </rPh>
    <rPh sb="4" eb="5">
      <t>カナラ</t>
    </rPh>
    <rPh sb="6" eb="8">
      <t>ニュウリョク</t>
    </rPh>
    <phoneticPr fontId="2"/>
  </si>
  <si>
    <r>
      <rPr>
        <b/>
        <sz val="14"/>
        <color rgb="FFFF0000"/>
        <rFont val="ＭＳ 明朝"/>
        <family val="1"/>
        <charset val="128"/>
      </rPr>
      <t>令和４年度　第２回　</t>
    </r>
    <r>
      <rPr>
        <b/>
        <sz val="13"/>
        <color rgb="FFFF0000"/>
        <rFont val="ＭＳ 明朝"/>
        <family val="1"/>
        <charset val="128"/>
      </rPr>
      <t>福島県中・長距離記録会エントリー表</t>
    </r>
    <rPh sb="0" eb="2">
      <t>レイワ</t>
    </rPh>
    <phoneticPr fontId="2"/>
  </si>
  <si>
    <t>記録会当日の
問い合わせ先</t>
    <rPh sb="0" eb="3">
      <t>キロクカイ</t>
    </rPh>
    <rPh sb="3" eb="5">
      <t>トウジツ</t>
    </rPh>
    <rPh sb="7" eb="8">
      <t>ト</t>
    </rPh>
    <rPh sb="9" eb="10">
      <t>ア</t>
    </rPh>
    <rPh sb="12" eb="13">
      <t>サキ</t>
    </rPh>
    <phoneticPr fontId="2"/>
  </si>
  <si>
    <t>名前　　角田一昭</t>
    <rPh sb="0" eb="2">
      <t>ナマエ</t>
    </rPh>
    <rPh sb="4" eb="6">
      <t>ツノダ</t>
    </rPh>
    <rPh sb="6" eb="8">
      <t>カズアキ</t>
    </rPh>
    <phoneticPr fontId="2"/>
  </si>
  <si>
    <t>携帯番号　０９０－〇〇〇〇ー〇〇〇〇</t>
    <rPh sb="0" eb="4">
      <t>ケイタイバンゴウ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</si>
</sst>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#&quot;分&quot;##&quot;秒&quot;##"/>
    <numFmt numFmtId="177" formatCode="#&quot;人&quot;"/>
  </numFmts>
  <fonts count="20"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9"/>
      <color theme="1"/>
      <name val="ＭＳ 明朝"/>
      <family val="1"/>
      <charset val="128"/>
    </font>
    <font>
      <sz val="11"/>
      <color rgb="FF333333"/>
      <name val="メイリオ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0"/>
      <color rgb="FFFF0000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sz val="10.5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3"/>
      <color rgb="FFFF0000"/>
      <name val="ＭＳ 明朝"/>
      <family val="1"/>
      <charset val="128"/>
    </font>
    <font>
      <b/>
      <sz val="11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0"/>
      <name val="ＭＳ 明朝"/>
      <family val="1"/>
      <charset val="128"/>
    </font>
    <font>
      <b/>
      <sz val="10.5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1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1" fillId="0" borderId="17" xfId="0" applyFont="1" applyBorder="1" applyAlignment="1">
      <alignment vertical="center" shrinkToFit="1"/>
    </xf>
    <xf numFmtId="0" fontId="5" fillId="0" borderId="2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2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13" xfId="0" applyFont="1" applyBorder="1" applyAlignment="1">
      <alignment horizontal="center" vertical="center" shrinkToFit="1"/>
    </xf>
    <xf numFmtId="0" fontId="8" fillId="0" borderId="0" xfId="0" applyFont="1" applyAlignment="1">
      <alignment vertical="center" wrapText="1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shrinkToFit="1"/>
    </xf>
    <xf numFmtId="0" fontId="1" fillId="0" borderId="6" xfId="0" applyFont="1" applyBorder="1" applyAlignment="1">
      <alignment vertical="top" wrapText="1"/>
    </xf>
    <xf numFmtId="0" fontId="9" fillId="0" borderId="0" xfId="0" applyFo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3" fontId="8" fillId="0" borderId="0" xfId="0" applyNumberFormat="1" applyFont="1" applyAlignment="1">
      <alignment vertical="center" wrapText="1"/>
    </xf>
    <xf numFmtId="9" fontId="8" fillId="0" borderId="0" xfId="0" applyNumberFormat="1" applyFont="1" applyAlignment="1">
      <alignment vertical="center" wrapText="1"/>
    </xf>
    <xf numFmtId="0" fontId="4" fillId="0" borderId="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7" xfId="0" applyFont="1" applyBorder="1">
      <alignment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right" vertical="center" wrapText="1"/>
    </xf>
    <xf numFmtId="177" fontId="16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vertical="center" shrinkToFit="1"/>
    </xf>
    <xf numFmtId="0" fontId="10" fillId="0" borderId="0" xfId="0" applyFont="1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wrapText="1"/>
    </xf>
    <xf numFmtId="5" fontId="16" fillId="0" borderId="0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vertical="center" wrapText="1"/>
    </xf>
    <xf numFmtId="0" fontId="1" fillId="0" borderId="29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wrapText="1"/>
    </xf>
    <xf numFmtId="0" fontId="4" fillId="0" borderId="42" xfId="0" applyFont="1" applyBorder="1" applyAlignment="1" applyProtection="1">
      <alignment horizontal="center" vertical="center" shrinkToFit="1"/>
      <protection locked="0"/>
    </xf>
    <xf numFmtId="0" fontId="4" fillId="0" borderId="43" xfId="0" applyFont="1" applyBorder="1" applyAlignment="1">
      <alignment horizontal="center" vertical="center" shrinkToFit="1"/>
    </xf>
    <xf numFmtId="49" fontId="4" fillId="0" borderId="43" xfId="0" applyNumberFormat="1" applyFont="1" applyBorder="1" applyAlignment="1" applyProtection="1">
      <alignment horizontal="center" vertical="center" shrinkToFit="1"/>
      <protection locked="0"/>
    </xf>
    <xf numFmtId="49" fontId="4" fillId="0" borderId="44" xfId="0" applyNumberFormat="1" applyFont="1" applyBorder="1" applyAlignment="1" applyProtection="1">
      <alignment vertical="center" shrinkToFit="1"/>
      <protection locked="0"/>
    </xf>
    <xf numFmtId="176" fontId="4" fillId="0" borderId="43" xfId="0" applyNumberFormat="1" applyFont="1" applyBorder="1" applyAlignment="1">
      <alignment vertical="center" shrinkToFit="1"/>
    </xf>
    <xf numFmtId="0" fontId="4" fillId="0" borderId="42" xfId="0" applyFont="1" applyBorder="1" applyAlignment="1">
      <alignment vertical="center" shrinkToFit="1"/>
    </xf>
    <xf numFmtId="49" fontId="4" fillId="0" borderId="43" xfId="0" applyNumberFormat="1" applyFont="1" applyBorder="1" applyAlignment="1">
      <alignment vertical="center" shrinkToFit="1"/>
    </xf>
    <xf numFmtId="49" fontId="4" fillId="0" borderId="44" xfId="0" applyNumberFormat="1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63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0" fontId="0" fillId="0" borderId="55" xfId="0" applyFill="1" applyBorder="1">
      <alignment vertical="center"/>
    </xf>
    <xf numFmtId="0" fontId="0" fillId="0" borderId="39" xfId="0" applyFill="1" applyBorder="1">
      <alignment vertical="center"/>
    </xf>
    <xf numFmtId="0" fontId="0" fillId="0" borderId="56" xfId="0" applyFill="1" applyBorder="1">
      <alignment vertical="center"/>
    </xf>
    <xf numFmtId="0" fontId="0" fillId="0" borderId="57" xfId="0" applyFill="1" applyBorder="1">
      <alignment vertical="center"/>
    </xf>
    <xf numFmtId="0" fontId="0" fillId="0" borderId="58" xfId="0" applyFill="1" applyBorder="1">
      <alignment vertical="center"/>
    </xf>
    <xf numFmtId="0" fontId="0" fillId="0" borderId="59" xfId="0" applyFill="1" applyBorder="1">
      <alignment vertical="center"/>
    </xf>
    <xf numFmtId="5" fontId="16" fillId="0" borderId="14" xfId="0" applyNumberFormat="1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1" fillId="0" borderId="55" xfId="0" applyFont="1" applyBorder="1" applyAlignment="1" applyProtection="1">
      <alignment horizontal="left" vertical="center" wrapText="1"/>
      <protection locked="0"/>
    </xf>
    <xf numFmtId="0" fontId="1" fillId="0" borderId="39" xfId="0" applyFont="1" applyBorder="1" applyAlignment="1" applyProtection="1">
      <alignment horizontal="left" vertical="center" wrapText="1"/>
      <protection locked="0"/>
    </xf>
    <xf numFmtId="0" fontId="1" fillId="0" borderId="56" xfId="0" applyFont="1" applyBorder="1" applyAlignment="1" applyProtection="1">
      <alignment horizontal="left" vertical="center" wrapText="1"/>
      <protection locked="0"/>
    </xf>
    <xf numFmtId="0" fontId="1" fillId="0" borderId="57" xfId="0" applyFont="1" applyBorder="1" applyAlignment="1" applyProtection="1">
      <alignment horizontal="left" vertical="center" wrapText="1"/>
      <protection locked="0"/>
    </xf>
    <xf numFmtId="0" fontId="1" fillId="0" borderId="58" xfId="0" applyFont="1" applyBorder="1" applyAlignment="1" applyProtection="1">
      <alignment horizontal="left" vertical="center" wrapText="1"/>
      <protection locked="0"/>
    </xf>
    <xf numFmtId="0" fontId="1" fillId="0" borderId="59" xfId="0" applyFont="1" applyBorder="1" applyAlignment="1" applyProtection="1">
      <alignment horizontal="left" vertical="center" wrapText="1"/>
      <protection locked="0"/>
    </xf>
    <xf numFmtId="0" fontId="1" fillId="0" borderId="52" xfId="0" applyFont="1" applyBorder="1" applyAlignment="1" applyProtection="1">
      <alignment horizontal="left" vertical="center" wrapText="1"/>
      <protection locked="0"/>
    </xf>
    <xf numFmtId="0" fontId="1" fillId="0" borderId="53" xfId="0" applyFont="1" applyBorder="1" applyAlignment="1" applyProtection="1">
      <alignment horizontal="left" vertical="center" wrapText="1"/>
      <protection locked="0"/>
    </xf>
    <xf numFmtId="0" fontId="1" fillId="0" borderId="54" xfId="0" applyFont="1" applyBorder="1" applyAlignment="1" applyProtection="1">
      <alignment horizontal="left" vertical="center" wrapText="1"/>
      <protection locked="0"/>
    </xf>
    <xf numFmtId="0" fontId="18" fillId="0" borderId="29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left" vertical="center" shrinkToFi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7" xfId="0" applyFont="1" applyBorder="1" applyAlignment="1" applyProtection="1">
      <alignment horizontal="center" vertical="top" wrapText="1"/>
      <protection locked="0"/>
    </xf>
    <xf numFmtId="0" fontId="1" fillId="0" borderId="32" xfId="0" applyFont="1" applyBorder="1" applyAlignment="1" applyProtection="1">
      <alignment horizontal="center" vertical="top" wrapText="1"/>
      <protection locked="0"/>
    </xf>
    <xf numFmtId="0" fontId="1" fillId="0" borderId="3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BC1CF-F4E9-4F51-A6CD-2BCCF58A4961}">
  <dimension ref="A1:AF64"/>
  <sheetViews>
    <sheetView zoomScale="75" zoomScaleNormal="75" workbookViewId="0">
      <selection activeCell="D11" sqref="D11"/>
    </sheetView>
  </sheetViews>
  <sheetFormatPr defaultColWidth="8.75" defaultRowHeight="13.5"/>
  <cols>
    <col min="1" max="1" width="11" style="8" customWidth="1"/>
    <col min="2" max="2" width="16.25" style="8" bestFit="1" customWidth="1"/>
    <col min="3" max="4" width="17" style="8" customWidth="1"/>
    <col min="5" max="5" width="13" style="8" customWidth="1"/>
    <col min="6" max="6" width="9" style="8" customWidth="1"/>
    <col min="7" max="7" width="10" style="8" customWidth="1"/>
    <col min="8" max="9" width="9" style="8" customWidth="1"/>
    <col min="10" max="14" width="2.5" style="8" customWidth="1"/>
    <col min="15" max="15" width="4" style="8" customWidth="1"/>
    <col min="16" max="16" width="14" style="8" customWidth="1"/>
    <col min="17" max="18" width="8.75" style="8" hidden="1" customWidth="1"/>
    <col min="19" max="19" width="13.25" style="8" hidden="1" customWidth="1"/>
    <col min="20" max="21" width="8.75" style="8" hidden="1" customWidth="1"/>
    <col min="22" max="22" width="8.75" style="8" customWidth="1"/>
    <col min="23" max="16384" width="8.75" style="8"/>
  </cols>
  <sheetData>
    <row r="1" spans="1:31" ht="13.15" customHeight="1">
      <c r="B1" s="88" t="s">
        <v>140</v>
      </c>
      <c r="C1" s="89"/>
      <c r="D1" s="89"/>
      <c r="E1" s="89"/>
      <c r="F1" s="89"/>
      <c r="G1" s="89"/>
      <c r="H1" s="89"/>
      <c r="I1" s="89"/>
      <c r="J1" s="56"/>
      <c r="K1" s="56"/>
      <c r="L1" s="56"/>
      <c r="M1" s="56"/>
      <c r="N1" s="56"/>
      <c r="O1" s="7"/>
      <c r="P1" s="7"/>
      <c r="Q1" s="86" t="s">
        <v>89</v>
      </c>
    </row>
    <row r="2" spans="1:31" ht="18.600000000000001" customHeight="1" thickBot="1">
      <c r="B2" s="89"/>
      <c r="C2" s="89"/>
      <c r="D2" s="89"/>
      <c r="E2" s="89"/>
      <c r="F2" s="89"/>
      <c r="G2" s="89"/>
      <c r="H2" s="89"/>
      <c r="I2" s="89"/>
      <c r="J2" s="56"/>
      <c r="K2" s="56"/>
      <c r="L2" s="56"/>
      <c r="M2" s="56"/>
      <c r="N2" s="56"/>
      <c r="O2" s="7"/>
      <c r="P2" s="7"/>
      <c r="Q2" s="86"/>
      <c r="S2" s="8" t="s">
        <v>0</v>
      </c>
      <c r="T2" s="8" t="s">
        <v>1</v>
      </c>
      <c r="U2" s="8">
        <v>1</v>
      </c>
      <c r="V2" s="8" t="s">
        <v>2</v>
      </c>
    </row>
    <row r="3" spans="1:31" ht="22.15" customHeight="1" thickBot="1">
      <c r="B3" s="58" t="s">
        <v>97</v>
      </c>
      <c r="C3" s="99" t="s">
        <v>141</v>
      </c>
      <c r="D3" s="100"/>
      <c r="E3" s="101"/>
      <c r="F3" s="36" t="s">
        <v>96</v>
      </c>
      <c r="G3" s="43" t="s">
        <v>139</v>
      </c>
      <c r="H3" s="23" t="s">
        <v>3</v>
      </c>
      <c r="I3" s="23" t="s">
        <v>4</v>
      </c>
      <c r="J3" s="68"/>
      <c r="K3" s="68"/>
      <c r="L3" s="68"/>
      <c r="M3" s="68"/>
      <c r="N3" s="68"/>
      <c r="O3" s="87" t="s">
        <v>90</v>
      </c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</row>
    <row r="4" spans="1:31" ht="22.15" customHeight="1" thickBot="1">
      <c r="B4" s="59" t="s">
        <v>127</v>
      </c>
      <c r="C4" s="92" t="s">
        <v>81</v>
      </c>
      <c r="D4" s="93"/>
      <c r="E4" s="94"/>
      <c r="F4" s="22"/>
      <c r="G4" s="24"/>
      <c r="H4" s="24"/>
      <c r="I4" s="24"/>
      <c r="J4" s="48"/>
      <c r="K4" s="48"/>
      <c r="L4" s="48"/>
      <c r="M4" s="48"/>
      <c r="N4" s="48"/>
      <c r="O4" s="87" t="s">
        <v>112</v>
      </c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</row>
    <row r="5" spans="1:31" ht="22.15" customHeight="1">
      <c r="B5" s="121" t="s">
        <v>124</v>
      </c>
      <c r="C5" s="102" t="s">
        <v>125</v>
      </c>
      <c r="D5" s="103"/>
      <c r="E5" s="104"/>
      <c r="F5" s="49"/>
      <c r="G5" s="24" t="s">
        <v>6</v>
      </c>
      <c r="H5" s="24">
        <v>1</v>
      </c>
      <c r="I5" s="24">
        <v>1</v>
      </c>
      <c r="J5" s="48"/>
      <c r="K5" s="48"/>
      <c r="L5" s="48"/>
      <c r="M5" s="48"/>
      <c r="N5" s="48"/>
      <c r="O5" s="87" t="s">
        <v>93</v>
      </c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</row>
    <row r="6" spans="1:31" ht="22.15" customHeight="1" thickBot="1">
      <c r="B6" s="122"/>
      <c r="C6" s="105"/>
      <c r="D6" s="106"/>
      <c r="E6" s="107"/>
      <c r="F6" s="49"/>
      <c r="G6" s="24" t="s">
        <v>8</v>
      </c>
      <c r="H6" s="24">
        <v>2</v>
      </c>
      <c r="I6" s="24">
        <f>COUNTIF($Q$11:$Q$60,"女高校")</f>
        <v>0</v>
      </c>
      <c r="J6" s="48"/>
      <c r="K6" s="48"/>
      <c r="L6" s="48"/>
      <c r="M6" s="48"/>
      <c r="N6" s="48"/>
      <c r="S6" s="8" t="s">
        <v>9</v>
      </c>
      <c r="U6" s="8">
        <v>5</v>
      </c>
    </row>
    <row r="7" spans="1:31" ht="22.15" customHeight="1">
      <c r="B7" s="123" t="s">
        <v>158</v>
      </c>
      <c r="C7" s="108" t="s">
        <v>159</v>
      </c>
      <c r="D7" s="109"/>
      <c r="E7" s="110"/>
      <c r="F7" s="49"/>
      <c r="G7" s="24" t="s">
        <v>10</v>
      </c>
      <c r="H7" s="24">
        <v>2</v>
      </c>
      <c r="I7" s="24">
        <v>1</v>
      </c>
      <c r="J7" s="48"/>
      <c r="K7" s="48"/>
      <c r="L7" s="48"/>
      <c r="M7" s="48"/>
      <c r="N7" s="48"/>
      <c r="O7" s="98" t="s">
        <v>91</v>
      </c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</row>
    <row r="8" spans="1:31" ht="22.15" customHeight="1">
      <c r="B8" s="124"/>
      <c r="C8" s="111"/>
      <c r="D8" s="112"/>
      <c r="E8" s="113"/>
      <c r="F8" s="49"/>
      <c r="G8" s="48" t="s">
        <v>98</v>
      </c>
      <c r="H8" s="120">
        <f>SUM(H4:I6)*1000+SUM(H7:I7)*1200</f>
        <v>7600</v>
      </c>
      <c r="I8" s="120"/>
      <c r="J8" s="50"/>
      <c r="K8" s="50"/>
      <c r="L8" s="50"/>
      <c r="M8" s="50"/>
      <c r="N8" s="50"/>
      <c r="O8" s="87" t="s">
        <v>92</v>
      </c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</row>
    <row r="9" spans="1:31" s="14" customFormat="1" ht="21.6" customHeight="1">
      <c r="A9" s="8"/>
      <c r="B9" s="124"/>
      <c r="C9" s="114" t="s">
        <v>160</v>
      </c>
      <c r="D9" s="115"/>
      <c r="E9" s="116"/>
      <c r="F9" s="49"/>
      <c r="G9" s="48"/>
      <c r="H9" s="50"/>
      <c r="I9" s="50"/>
      <c r="J9" s="50"/>
      <c r="K9" s="50"/>
      <c r="L9" s="50"/>
      <c r="M9" s="50"/>
      <c r="N9" s="50"/>
      <c r="O9" s="8"/>
    </row>
    <row r="10" spans="1:31" s="14" customFormat="1" ht="21.6" customHeight="1" thickBot="1">
      <c r="A10" s="8"/>
      <c r="B10" s="125"/>
      <c r="C10" s="117"/>
      <c r="D10" s="118"/>
      <c r="E10" s="119"/>
      <c r="F10" s="49"/>
      <c r="G10" s="53"/>
      <c r="H10" s="11"/>
      <c r="I10" s="11"/>
      <c r="J10" s="11"/>
      <c r="K10" s="11"/>
      <c r="L10" s="11"/>
      <c r="M10" s="11"/>
      <c r="N10" s="11"/>
      <c r="O10" s="8"/>
      <c r="P10" s="46" t="s">
        <v>100</v>
      </c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17"/>
      <c r="AD10" s="17"/>
    </row>
    <row r="11" spans="1:31" s="14" customFormat="1" ht="21.6" customHeight="1" thickBot="1">
      <c r="A11" s="8"/>
      <c r="B11" s="54"/>
      <c r="C11" s="55"/>
      <c r="D11" s="52"/>
      <c r="E11" s="52"/>
      <c r="F11" s="52"/>
      <c r="G11" s="11"/>
      <c r="H11" s="11"/>
      <c r="I11" s="11"/>
      <c r="J11" s="11"/>
      <c r="K11" s="11"/>
      <c r="L11" s="11"/>
      <c r="M11" s="11"/>
      <c r="N11" s="11"/>
      <c r="O11" s="8"/>
      <c r="P11" s="46" t="s">
        <v>107</v>
      </c>
      <c r="R11" s="30" t="str">
        <f>H13&amp;I13</f>
        <v>男高校</v>
      </c>
      <c r="S11" s="13" t="s">
        <v>13</v>
      </c>
    </row>
    <row r="12" spans="1:31" s="14" customFormat="1" ht="33" customHeight="1" thickBot="1">
      <c r="A12" s="17"/>
      <c r="B12" s="27" t="s">
        <v>110</v>
      </c>
      <c r="C12" s="27" t="s">
        <v>79</v>
      </c>
      <c r="D12" s="44" t="s">
        <v>29</v>
      </c>
      <c r="E12" s="27" t="s">
        <v>14</v>
      </c>
      <c r="F12" s="27" t="s">
        <v>15</v>
      </c>
      <c r="G12" s="27" t="s">
        <v>30</v>
      </c>
      <c r="H12" s="27" t="s">
        <v>80</v>
      </c>
      <c r="I12" s="27" t="s">
        <v>16</v>
      </c>
      <c r="J12" s="69"/>
      <c r="K12" s="69"/>
      <c r="L12" s="69"/>
      <c r="M12" s="69"/>
      <c r="N12" s="69"/>
      <c r="O12" s="8"/>
      <c r="R12" s="30" t="str">
        <f>H14&amp;I14</f>
        <v>男高校</v>
      </c>
      <c r="S12" s="14" t="s">
        <v>28</v>
      </c>
    </row>
    <row r="13" spans="1:31" s="14" customFormat="1" ht="21" customHeight="1" thickBot="1">
      <c r="B13" s="29">
        <v>3245</v>
      </c>
      <c r="C13" s="29" t="s">
        <v>17</v>
      </c>
      <c r="D13" s="29" t="s">
        <v>114</v>
      </c>
      <c r="E13" s="29" t="s">
        <v>18</v>
      </c>
      <c r="F13" s="29">
        <v>3</v>
      </c>
      <c r="G13" s="29" t="s">
        <v>31</v>
      </c>
      <c r="H13" s="30" t="s">
        <v>2</v>
      </c>
      <c r="I13" s="29" t="s">
        <v>8</v>
      </c>
      <c r="J13" s="70"/>
      <c r="K13" s="70"/>
      <c r="L13" s="70"/>
      <c r="M13" s="70"/>
      <c r="N13" s="70"/>
      <c r="O13" s="8"/>
      <c r="P13" s="46" t="s">
        <v>105</v>
      </c>
      <c r="R13" s="30" t="str">
        <f>H15&amp;I15</f>
        <v>女中学</v>
      </c>
    </row>
    <row r="14" spans="1:31" s="14" customFormat="1" ht="21" customHeight="1" thickBot="1">
      <c r="B14" s="29">
        <v>3246</v>
      </c>
      <c r="C14" s="29" t="s">
        <v>19</v>
      </c>
      <c r="D14" s="29" t="s">
        <v>116</v>
      </c>
      <c r="E14" s="29" t="s">
        <v>20</v>
      </c>
      <c r="F14" s="29">
        <v>3</v>
      </c>
      <c r="G14" s="29" t="s">
        <v>31</v>
      </c>
      <c r="H14" s="30" t="s">
        <v>3</v>
      </c>
      <c r="I14" s="29" t="s">
        <v>8</v>
      </c>
      <c r="J14" s="70"/>
      <c r="K14" s="70"/>
      <c r="L14" s="70"/>
      <c r="M14" s="70"/>
      <c r="N14" s="70"/>
      <c r="O14" s="8"/>
      <c r="P14" s="46" t="s">
        <v>106</v>
      </c>
      <c r="R14" s="30" t="str">
        <f>H16&amp;I16</f>
        <v>男中学</v>
      </c>
      <c r="S14" s="19" t="s">
        <v>31</v>
      </c>
    </row>
    <row r="15" spans="1:31" s="14" customFormat="1" ht="21" customHeight="1" thickBot="1">
      <c r="B15" s="29">
        <v>3247</v>
      </c>
      <c r="C15" s="29" t="s">
        <v>21</v>
      </c>
      <c r="D15" s="29" t="s">
        <v>118</v>
      </c>
      <c r="E15" s="29" t="s">
        <v>134</v>
      </c>
      <c r="F15" s="29">
        <v>2</v>
      </c>
      <c r="G15" s="29" t="s">
        <v>31</v>
      </c>
      <c r="H15" s="30" t="s">
        <v>4</v>
      </c>
      <c r="I15" s="29" t="s">
        <v>6</v>
      </c>
      <c r="J15" s="70"/>
      <c r="K15" s="70"/>
      <c r="L15" s="70"/>
      <c r="M15" s="70"/>
      <c r="N15" s="70"/>
      <c r="O15" s="8"/>
      <c r="P15" s="8"/>
      <c r="R15" s="30" t="str">
        <f t="shared" ref="R15:R17" si="0">H19&amp;I19</f>
        <v>女一般</v>
      </c>
      <c r="S15" s="19" t="s">
        <v>34</v>
      </c>
      <c r="T15" s="19"/>
      <c r="U15" s="19"/>
      <c r="V15" s="31"/>
      <c r="W15" s="31"/>
      <c r="X15" s="32"/>
    </row>
    <row r="16" spans="1:31" s="14" customFormat="1" ht="21" customHeight="1" thickBot="1">
      <c r="B16" s="29">
        <v>3248</v>
      </c>
      <c r="C16" s="29" t="s">
        <v>22</v>
      </c>
      <c r="D16" s="29" t="s">
        <v>119</v>
      </c>
      <c r="E16" s="29" t="s">
        <v>145</v>
      </c>
      <c r="F16" s="29">
        <v>1</v>
      </c>
      <c r="G16" s="29" t="s">
        <v>31</v>
      </c>
      <c r="H16" s="30" t="s">
        <v>3</v>
      </c>
      <c r="I16" s="29" t="s">
        <v>6</v>
      </c>
      <c r="J16" s="70"/>
      <c r="K16" s="70"/>
      <c r="L16" s="70"/>
      <c r="M16" s="70"/>
      <c r="N16" s="70"/>
      <c r="O16" s="8"/>
      <c r="P16" s="8"/>
      <c r="R16" s="30" t="str">
        <f t="shared" si="0"/>
        <v>男一般</v>
      </c>
      <c r="S16" s="19" t="s">
        <v>35</v>
      </c>
      <c r="T16" s="19"/>
      <c r="U16" s="19"/>
      <c r="V16" s="31"/>
      <c r="W16" s="31"/>
      <c r="X16" s="32"/>
    </row>
    <row r="17" spans="1:32" s="14" customFormat="1" ht="21" customHeight="1" thickBot="1">
      <c r="B17" s="29">
        <v>3249</v>
      </c>
      <c r="C17" s="29" t="s">
        <v>82</v>
      </c>
      <c r="D17" s="29" t="s">
        <v>120</v>
      </c>
      <c r="E17" s="29" t="s">
        <v>83</v>
      </c>
      <c r="F17" s="29"/>
      <c r="G17" s="29" t="s">
        <v>31</v>
      </c>
      <c r="H17" s="30" t="s">
        <v>2</v>
      </c>
      <c r="I17" s="29" t="s">
        <v>10</v>
      </c>
      <c r="J17" s="70"/>
      <c r="K17" s="70"/>
      <c r="L17" s="70"/>
      <c r="M17" s="70"/>
      <c r="N17" s="70"/>
      <c r="O17" s="8"/>
      <c r="P17" s="8" t="s">
        <v>142</v>
      </c>
      <c r="R17" s="30" t="str">
        <f t="shared" si="0"/>
        <v/>
      </c>
      <c r="S17" s="19" t="s">
        <v>39</v>
      </c>
      <c r="T17" s="19"/>
      <c r="U17" s="19"/>
      <c r="V17" s="31"/>
      <c r="W17" s="31"/>
      <c r="X17" s="32"/>
    </row>
    <row r="18" spans="1:32" ht="21" customHeight="1" thickBot="1">
      <c r="A18" s="14"/>
      <c r="B18" s="29">
        <v>3250</v>
      </c>
      <c r="C18" s="29" t="s">
        <v>84</v>
      </c>
      <c r="D18" s="29" t="s">
        <v>121</v>
      </c>
      <c r="E18" s="29" t="s">
        <v>85</v>
      </c>
      <c r="F18" s="29"/>
      <c r="G18" s="80" t="s">
        <v>86</v>
      </c>
      <c r="H18" s="30" t="s">
        <v>87</v>
      </c>
      <c r="I18" s="29" t="s">
        <v>10</v>
      </c>
      <c r="J18" s="70"/>
      <c r="K18" s="70"/>
      <c r="L18" s="70"/>
      <c r="M18" s="70"/>
      <c r="N18" s="70"/>
      <c r="O18" s="98" t="s">
        <v>94</v>
      </c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</row>
    <row r="19" spans="1:32" ht="21" customHeight="1" thickBot="1">
      <c r="A19" s="14"/>
      <c r="B19" s="29">
        <v>9001</v>
      </c>
      <c r="C19" s="29" t="s">
        <v>88</v>
      </c>
      <c r="D19" s="29" t="s">
        <v>123</v>
      </c>
      <c r="E19" s="29" t="s">
        <v>146</v>
      </c>
      <c r="F19" s="30"/>
      <c r="G19" s="81" t="s">
        <v>147</v>
      </c>
      <c r="H19" s="79" t="s">
        <v>4</v>
      </c>
      <c r="I19" s="29" t="s">
        <v>10</v>
      </c>
      <c r="J19" s="70"/>
      <c r="K19" s="70"/>
      <c r="L19" s="70"/>
      <c r="M19" s="70"/>
      <c r="N19" s="70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</row>
    <row r="20" spans="1:32" ht="24.75" thickBot="1">
      <c r="A20" s="14"/>
      <c r="B20" s="29">
        <v>9002</v>
      </c>
      <c r="C20" s="29" t="s">
        <v>135</v>
      </c>
      <c r="D20" s="29" t="s">
        <v>136</v>
      </c>
      <c r="E20" s="29" t="s">
        <v>143</v>
      </c>
      <c r="F20" s="29"/>
      <c r="G20" s="78" t="s">
        <v>144</v>
      </c>
      <c r="H20" s="30" t="s">
        <v>137</v>
      </c>
      <c r="I20" s="29" t="s">
        <v>10</v>
      </c>
      <c r="J20" s="70"/>
      <c r="K20" s="70"/>
      <c r="L20" s="70"/>
      <c r="M20" s="70"/>
      <c r="N20" s="70"/>
      <c r="P20" s="97" t="s">
        <v>101</v>
      </c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</row>
    <row r="21" spans="1:32">
      <c r="A21" s="14"/>
      <c r="B21" s="33"/>
      <c r="C21" s="33"/>
      <c r="D21" s="33"/>
      <c r="E21" s="33"/>
      <c r="F21" s="33"/>
      <c r="G21" s="33"/>
      <c r="H21" s="33"/>
      <c r="I21" s="33"/>
      <c r="J21" s="70"/>
      <c r="K21" s="70"/>
      <c r="L21" s="70"/>
      <c r="M21" s="70"/>
      <c r="N21" s="70"/>
      <c r="O21" s="11"/>
      <c r="P21" s="12"/>
      <c r="Q21" s="8" t="s">
        <v>23</v>
      </c>
      <c r="S21" s="14"/>
      <c r="T21" s="14"/>
    </row>
    <row r="22" spans="1:32" s="17" customFormat="1" ht="49.9" customHeight="1">
      <c r="A22" s="88" t="s">
        <v>157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12"/>
      <c r="P22" s="85" t="s">
        <v>102</v>
      </c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</row>
    <row r="23" spans="1:32" s="14" customFormat="1" ht="21.6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57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</row>
    <row r="24" spans="1:32" s="14" customFormat="1" ht="21.6" customHeight="1">
      <c r="A24" s="9" t="s">
        <v>97</v>
      </c>
      <c r="B24" s="90" t="s">
        <v>141</v>
      </c>
      <c r="C24" s="90"/>
      <c r="D24" s="90"/>
      <c r="E24" s="90"/>
      <c r="F24" s="35"/>
      <c r="G24" s="91" t="s">
        <v>99</v>
      </c>
      <c r="H24" s="91"/>
      <c r="I24" s="91"/>
      <c r="J24" s="95">
        <f>COUNTA(A27:A81)</f>
        <v>6</v>
      </c>
      <c r="K24" s="95"/>
      <c r="L24" s="95"/>
      <c r="M24" s="95"/>
      <c r="N24" s="96"/>
      <c r="O24" s="57"/>
      <c r="P24" s="26" t="s">
        <v>108</v>
      </c>
      <c r="Q24" s="8" t="s">
        <v>11</v>
      </c>
    </row>
    <row r="25" spans="1:32" s="14" customFormat="1" ht="21.6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57"/>
      <c r="P25" s="26"/>
      <c r="Q25" s="8" t="s">
        <v>26</v>
      </c>
    </row>
    <row r="26" spans="1:32" s="14" customFormat="1" ht="32.25" customHeight="1" thickBot="1">
      <c r="A26" s="15" t="s">
        <v>78</v>
      </c>
      <c r="B26" s="15" t="s">
        <v>110</v>
      </c>
      <c r="C26" s="16" t="s">
        <v>79</v>
      </c>
      <c r="D26" s="16" t="s">
        <v>29</v>
      </c>
      <c r="E26" s="16" t="s">
        <v>14</v>
      </c>
      <c r="F26" s="16" t="s">
        <v>15</v>
      </c>
      <c r="G26" s="16" t="s">
        <v>30</v>
      </c>
      <c r="H26" s="16" t="s">
        <v>80</v>
      </c>
      <c r="I26" s="16" t="s">
        <v>16</v>
      </c>
      <c r="J26" s="82" t="s">
        <v>24</v>
      </c>
      <c r="K26" s="83"/>
      <c r="L26" s="83"/>
      <c r="M26" s="83"/>
      <c r="N26" s="84"/>
      <c r="O26" s="57"/>
      <c r="P26" s="26" t="s">
        <v>103</v>
      </c>
      <c r="Q26" s="57" t="s">
        <v>27</v>
      </c>
      <c r="R26" s="19"/>
    </row>
    <row r="27" spans="1:32" s="14" customFormat="1" ht="21.6" customHeight="1" thickBot="1">
      <c r="A27" s="18" t="s">
        <v>7</v>
      </c>
      <c r="B27" s="6">
        <v>3245</v>
      </c>
      <c r="C27" s="3" t="s">
        <v>17</v>
      </c>
      <c r="D27" s="4" t="s">
        <v>113</v>
      </c>
      <c r="E27" s="4" t="s">
        <v>18</v>
      </c>
      <c r="F27" s="4">
        <v>3</v>
      </c>
      <c r="G27" s="4" t="s">
        <v>31</v>
      </c>
      <c r="H27" s="4" t="s">
        <v>2</v>
      </c>
      <c r="I27" s="5" t="s">
        <v>8</v>
      </c>
      <c r="J27" s="65">
        <v>4</v>
      </c>
      <c r="K27" s="64" t="s">
        <v>129</v>
      </c>
      <c r="L27" s="66" t="s">
        <v>133</v>
      </c>
      <c r="M27" s="64" t="s">
        <v>130</v>
      </c>
      <c r="N27" s="67">
        <v>32</v>
      </c>
      <c r="O27" s="8"/>
      <c r="Q27" s="30" t="e">
        <f>#REF!&amp;#REF!</f>
        <v>#REF!</v>
      </c>
      <c r="R27" s="19" t="s">
        <v>49</v>
      </c>
      <c r="S27" s="19"/>
      <c r="T27" s="19"/>
      <c r="U27" s="31"/>
      <c r="V27" s="31"/>
      <c r="W27" s="32"/>
    </row>
    <row r="28" spans="1:32" s="34" customFormat="1" ht="21.6" customHeight="1" thickBot="1">
      <c r="A28" s="18" t="s">
        <v>7</v>
      </c>
      <c r="B28" s="6">
        <v>3246</v>
      </c>
      <c r="C28" s="3" t="s">
        <v>19</v>
      </c>
      <c r="D28" s="4" t="s">
        <v>115</v>
      </c>
      <c r="E28" s="4" t="s">
        <v>20</v>
      </c>
      <c r="F28" s="4">
        <v>3</v>
      </c>
      <c r="G28" s="4" t="s">
        <v>31</v>
      </c>
      <c r="H28" s="4" t="s">
        <v>3</v>
      </c>
      <c r="I28" s="5" t="s">
        <v>8</v>
      </c>
      <c r="J28" s="65">
        <v>3</v>
      </c>
      <c r="K28" s="64" t="s">
        <v>129</v>
      </c>
      <c r="L28" s="66">
        <v>55</v>
      </c>
      <c r="M28" s="64" t="s">
        <v>130</v>
      </c>
      <c r="N28" s="67" t="s">
        <v>131</v>
      </c>
      <c r="O28" s="8"/>
      <c r="P28" s="46" t="s">
        <v>104</v>
      </c>
      <c r="Q28" s="30" t="e">
        <f>#REF!&amp;#REF!</f>
        <v>#REF!</v>
      </c>
      <c r="R28" s="19" t="s">
        <v>50</v>
      </c>
      <c r="S28" s="19"/>
      <c r="T28" s="19"/>
      <c r="U28" s="31"/>
      <c r="V28" s="31"/>
      <c r="W28" s="32"/>
    </row>
    <row r="29" spans="1:32" s="34" customFormat="1" ht="21.6" customHeight="1" thickBot="1">
      <c r="A29" s="18" t="s">
        <v>11</v>
      </c>
      <c r="B29" s="6">
        <v>3246</v>
      </c>
      <c r="C29" s="3" t="s">
        <v>19</v>
      </c>
      <c r="D29" s="4" t="s">
        <v>115</v>
      </c>
      <c r="E29" s="71" t="s">
        <v>20</v>
      </c>
      <c r="F29" s="4">
        <v>3</v>
      </c>
      <c r="G29" s="4" t="s">
        <v>31</v>
      </c>
      <c r="H29" s="4" t="s">
        <v>3</v>
      </c>
      <c r="I29" s="5" t="s">
        <v>8</v>
      </c>
      <c r="J29" s="65">
        <v>14</v>
      </c>
      <c r="K29" s="64" t="s">
        <v>129</v>
      </c>
      <c r="L29" s="66">
        <v>53</v>
      </c>
      <c r="M29" s="64" t="s">
        <v>130</v>
      </c>
      <c r="N29" s="67">
        <v>29</v>
      </c>
      <c r="O29" s="8"/>
      <c r="P29" s="46" t="s">
        <v>109</v>
      </c>
      <c r="Q29" s="30" t="e">
        <f>#REF!&amp;#REF!</f>
        <v>#REF!</v>
      </c>
      <c r="R29" s="19" t="s">
        <v>51</v>
      </c>
      <c r="S29" s="19"/>
      <c r="T29" s="19"/>
      <c r="U29" s="31"/>
      <c r="V29" s="31"/>
      <c r="W29" s="32"/>
    </row>
    <row r="30" spans="1:32" s="34" customFormat="1" ht="21.6" customHeight="1" thickBot="1">
      <c r="A30" s="18" t="s">
        <v>13</v>
      </c>
      <c r="B30" s="6">
        <v>3247</v>
      </c>
      <c r="C30" s="3" t="s">
        <v>21</v>
      </c>
      <c r="D30" s="5" t="s">
        <v>117</v>
      </c>
      <c r="E30" s="4" t="s">
        <v>134</v>
      </c>
      <c r="F30" s="3">
        <v>2</v>
      </c>
      <c r="G30" s="4" t="s">
        <v>31</v>
      </c>
      <c r="H30" s="4" t="s">
        <v>4</v>
      </c>
      <c r="I30" s="73" t="s">
        <v>6</v>
      </c>
      <c r="J30" s="65">
        <v>9</v>
      </c>
      <c r="K30" s="64" t="s">
        <v>129</v>
      </c>
      <c r="L30" s="66">
        <v>26</v>
      </c>
      <c r="M30" s="64" t="s">
        <v>130</v>
      </c>
      <c r="N30" s="67">
        <v>40</v>
      </c>
      <c r="O30" s="8"/>
      <c r="Q30" s="30" t="e">
        <f>#REF!&amp;#REF!</f>
        <v>#REF!</v>
      </c>
      <c r="R30" s="19" t="s">
        <v>52</v>
      </c>
      <c r="S30" s="19"/>
      <c r="T30" s="19"/>
      <c r="U30" s="31"/>
      <c r="V30" s="31"/>
      <c r="W30" s="32"/>
    </row>
    <row r="31" spans="1:32" s="34" customFormat="1" ht="21.6" customHeight="1" thickBot="1">
      <c r="A31" s="18" t="s">
        <v>12</v>
      </c>
      <c r="B31" s="6">
        <v>9001</v>
      </c>
      <c r="C31" s="72" t="s">
        <v>88</v>
      </c>
      <c r="D31" s="71" t="s">
        <v>122</v>
      </c>
      <c r="E31" s="4" t="s">
        <v>146</v>
      </c>
      <c r="F31" s="71"/>
      <c r="G31" s="71" t="s">
        <v>147</v>
      </c>
      <c r="H31" s="73" t="s">
        <v>4</v>
      </c>
      <c r="I31" s="5" t="s">
        <v>10</v>
      </c>
      <c r="J31" s="65">
        <v>4</v>
      </c>
      <c r="K31" s="64" t="s">
        <v>129</v>
      </c>
      <c r="L31" s="66" t="s">
        <v>148</v>
      </c>
      <c r="M31" s="64" t="s">
        <v>130</v>
      </c>
      <c r="N31" s="67" t="s">
        <v>132</v>
      </c>
      <c r="O31" s="8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</row>
    <row r="32" spans="1:32" s="34" customFormat="1" ht="21.6" customHeight="1" thickBot="1">
      <c r="A32" s="18" t="s">
        <v>23</v>
      </c>
      <c r="B32" s="6">
        <v>9002</v>
      </c>
      <c r="C32" s="74" t="s">
        <v>135</v>
      </c>
      <c r="D32" s="4" t="s">
        <v>136</v>
      </c>
      <c r="E32" s="4" t="s">
        <v>143</v>
      </c>
      <c r="F32" s="4"/>
      <c r="G32" s="4" t="s">
        <v>144</v>
      </c>
      <c r="H32" s="5" t="s">
        <v>137</v>
      </c>
      <c r="I32" s="5" t="s">
        <v>10</v>
      </c>
      <c r="J32" s="65">
        <v>1</v>
      </c>
      <c r="K32" s="64" t="s">
        <v>129</v>
      </c>
      <c r="L32" s="66" t="s">
        <v>149</v>
      </c>
      <c r="M32" s="64" t="s">
        <v>130</v>
      </c>
      <c r="N32" s="67" t="s">
        <v>138</v>
      </c>
      <c r="O32" s="8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</row>
    <row r="33" spans="1:23" s="34" customFormat="1" ht="21.6" customHeight="1" thickBot="1">
      <c r="A33" s="8"/>
      <c r="B33" s="8"/>
      <c r="C33" s="8"/>
      <c r="D33" s="8"/>
      <c r="E33" s="8"/>
      <c r="F33" s="8"/>
      <c r="G33" s="8"/>
      <c r="H33" s="8"/>
      <c r="O33" s="8"/>
      <c r="Q33" s="30" t="e">
        <f>#REF!&amp;#REF!</f>
        <v>#REF!</v>
      </c>
      <c r="R33" s="19" t="s">
        <v>55</v>
      </c>
      <c r="S33" s="19"/>
      <c r="T33" s="19"/>
      <c r="U33" s="31"/>
      <c r="V33" s="31"/>
      <c r="W33" s="32"/>
    </row>
    <row r="34" spans="1:23" s="34" customFormat="1" ht="21.6" customHeight="1" thickBot="1">
      <c r="A34" s="8"/>
      <c r="B34" s="8"/>
      <c r="C34" s="8"/>
      <c r="D34" s="8"/>
      <c r="E34" s="8"/>
      <c r="F34" s="8"/>
      <c r="G34" s="8"/>
      <c r="H34" s="8"/>
      <c r="O34" s="8"/>
      <c r="Q34" s="30" t="e">
        <f>#REF!&amp;#REF!</f>
        <v>#REF!</v>
      </c>
      <c r="R34" s="19" t="s">
        <v>56</v>
      </c>
      <c r="S34" s="19"/>
      <c r="T34" s="19"/>
      <c r="U34" s="31"/>
      <c r="V34" s="31"/>
      <c r="W34" s="32"/>
    </row>
    <row r="35" spans="1:23" s="34" customFormat="1" ht="21.6" customHeight="1" thickBot="1">
      <c r="A35" s="8"/>
      <c r="B35" s="8"/>
      <c r="C35" s="8"/>
      <c r="D35" s="8"/>
      <c r="E35" s="8"/>
      <c r="F35" s="8"/>
      <c r="G35" s="8"/>
      <c r="H35" s="8"/>
      <c r="O35" s="8"/>
      <c r="Q35" s="30" t="e">
        <f>#REF!&amp;#REF!</f>
        <v>#REF!</v>
      </c>
      <c r="R35" s="19" t="s">
        <v>57</v>
      </c>
      <c r="S35" s="19"/>
      <c r="T35" s="19"/>
      <c r="U35" s="31"/>
      <c r="V35" s="31"/>
      <c r="W35" s="32"/>
    </row>
    <row r="36" spans="1:23" s="34" customFormat="1" ht="21.6" customHeight="1" thickBot="1">
      <c r="A36" s="8"/>
      <c r="B36" s="8"/>
      <c r="C36" s="8"/>
      <c r="D36" s="8"/>
      <c r="E36" s="8"/>
      <c r="F36" s="8"/>
      <c r="G36" s="8"/>
      <c r="H36" s="8"/>
      <c r="O36" s="8"/>
      <c r="Q36" s="30" t="e">
        <f>#REF!&amp;#REF!</f>
        <v>#REF!</v>
      </c>
      <c r="R36" s="19" t="s">
        <v>58</v>
      </c>
      <c r="S36" s="19"/>
      <c r="T36" s="19"/>
      <c r="U36" s="31"/>
      <c r="V36" s="31"/>
      <c r="W36" s="32"/>
    </row>
    <row r="37" spans="1:23" s="34" customFormat="1" ht="21.6" customHeight="1" thickBot="1">
      <c r="A37" s="8"/>
      <c r="B37" s="8"/>
      <c r="C37" s="8"/>
      <c r="D37" s="8"/>
      <c r="E37" s="8"/>
      <c r="F37" s="8"/>
      <c r="G37" s="8"/>
      <c r="H37" s="8"/>
      <c r="O37" s="8"/>
      <c r="Q37" s="30" t="e">
        <f>#REF!&amp;#REF!</f>
        <v>#REF!</v>
      </c>
      <c r="R37" s="19" t="s">
        <v>59</v>
      </c>
      <c r="S37" s="19"/>
      <c r="T37" s="19"/>
      <c r="U37" s="31"/>
      <c r="V37" s="31"/>
      <c r="W37" s="32"/>
    </row>
    <row r="38" spans="1:23" s="34" customFormat="1" ht="21.6" customHeight="1" thickBot="1">
      <c r="A38" s="8"/>
      <c r="B38" s="8"/>
      <c r="C38" s="8"/>
      <c r="D38" s="8"/>
      <c r="E38" s="8"/>
      <c r="F38" s="8"/>
      <c r="G38" s="8"/>
      <c r="H38" s="8"/>
      <c r="O38" s="8"/>
      <c r="Q38" s="30" t="e">
        <f>#REF!&amp;#REF!</f>
        <v>#REF!</v>
      </c>
      <c r="R38" s="19" t="s">
        <v>60</v>
      </c>
      <c r="S38" s="19"/>
      <c r="T38" s="19"/>
      <c r="U38" s="31"/>
      <c r="V38" s="31"/>
      <c r="W38" s="32"/>
    </row>
    <row r="39" spans="1:23" s="34" customFormat="1" ht="21.6" customHeight="1" thickBot="1">
      <c r="A39" s="8"/>
      <c r="B39" s="8"/>
      <c r="C39" s="8"/>
      <c r="D39" s="8"/>
      <c r="E39" s="8"/>
      <c r="F39" s="8"/>
      <c r="G39" s="8"/>
      <c r="H39" s="8"/>
      <c r="O39" s="8"/>
      <c r="Q39" s="30" t="e">
        <f>#REF!&amp;#REF!</f>
        <v>#REF!</v>
      </c>
      <c r="R39" s="19" t="s">
        <v>61</v>
      </c>
      <c r="S39" s="19"/>
      <c r="T39" s="19"/>
      <c r="U39" s="31"/>
      <c r="V39" s="31"/>
      <c r="W39" s="32"/>
    </row>
    <row r="40" spans="1:23" s="34" customFormat="1" ht="21.6" customHeight="1" thickBot="1">
      <c r="A40" s="8"/>
      <c r="B40" s="8"/>
      <c r="C40" s="8"/>
      <c r="D40" s="8"/>
      <c r="E40" s="8"/>
      <c r="F40" s="8"/>
      <c r="G40" s="8"/>
      <c r="H40" s="8"/>
      <c r="O40" s="8"/>
      <c r="Q40" s="30" t="e">
        <f>#REF!&amp;#REF!</f>
        <v>#REF!</v>
      </c>
      <c r="R40" s="19" t="s">
        <v>62</v>
      </c>
      <c r="S40" s="19"/>
      <c r="T40" s="19"/>
      <c r="U40" s="31"/>
      <c r="V40" s="31"/>
      <c r="W40" s="32"/>
    </row>
    <row r="41" spans="1:23" s="34" customFormat="1" ht="21.6" customHeight="1" thickBot="1">
      <c r="A41" s="8"/>
      <c r="B41" s="8"/>
      <c r="C41" s="8"/>
      <c r="D41" s="8"/>
      <c r="E41" s="8"/>
      <c r="F41" s="8"/>
      <c r="G41" s="8"/>
      <c r="H41" s="8"/>
      <c r="O41" s="8"/>
      <c r="Q41" s="30" t="e">
        <f>#REF!&amp;#REF!</f>
        <v>#REF!</v>
      </c>
      <c r="R41" s="19" t="s">
        <v>63</v>
      </c>
      <c r="S41" s="19"/>
      <c r="T41" s="19"/>
      <c r="U41" s="31"/>
      <c r="V41" s="31"/>
      <c r="W41" s="32"/>
    </row>
    <row r="42" spans="1:23" s="34" customFormat="1" ht="21.6" customHeight="1" thickBot="1">
      <c r="A42" s="8"/>
      <c r="B42" s="8"/>
      <c r="C42" s="8"/>
      <c r="D42" s="8"/>
      <c r="E42" s="8"/>
      <c r="F42" s="8"/>
      <c r="G42" s="8"/>
      <c r="H42" s="8"/>
      <c r="O42" s="8"/>
      <c r="Q42" s="30" t="e">
        <f>#REF!&amp;#REF!</f>
        <v>#REF!</v>
      </c>
      <c r="R42" s="19" t="s">
        <v>64</v>
      </c>
      <c r="S42" s="19"/>
      <c r="T42" s="19"/>
      <c r="U42" s="31"/>
      <c r="V42" s="31"/>
      <c r="W42" s="32"/>
    </row>
    <row r="43" spans="1:23" s="34" customFormat="1" ht="21.6" customHeight="1" thickBot="1">
      <c r="A43" s="8"/>
      <c r="B43" s="8"/>
      <c r="C43" s="8"/>
      <c r="D43" s="8"/>
      <c r="E43" s="8"/>
      <c r="F43" s="8"/>
      <c r="G43" s="8"/>
      <c r="H43" s="8"/>
      <c r="O43" s="8"/>
      <c r="Q43" s="30" t="e">
        <f>#REF!&amp;#REF!</f>
        <v>#REF!</v>
      </c>
      <c r="R43" s="19" t="s">
        <v>65</v>
      </c>
      <c r="S43" s="19"/>
      <c r="T43" s="19"/>
      <c r="U43" s="31"/>
      <c r="V43" s="31"/>
      <c r="W43" s="32"/>
    </row>
    <row r="44" spans="1:23" s="34" customFormat="1" ht="21.6" customHeight="1" thickBot="1">
      <c r="A44" s="8"/>
      <c r="B44" s="8"/>
      <c r="C44" s="8"/>
      <c r="D44" s="8"/>
      <c r="E44" s="8"/>
      <c r="F44" s="8"/>
      <c r="G44" s="8"/>
      <c r="H44" s="8"/>
      <c r="O44" s="8"/>
      <c r="Q44" s="30" t="e">
        <f>#REF!&amp;#REF!</f>
        <v>#REF!</v>
      </c>
      <c r="R44" s="19" t="s">
        <v>66</v>
      </c>
      <c r="S44" s="19"/>
      <c r="T44" s="19"/>
      <c r="U44" s="31"/>
      <c r="V44" s="31"/>
      <c r="W44" s="32"/>
    </row>
    <row r="45" spans="1:23" s="34" customFormat="1" ht="21.6" customHeight="1" thickBot="1">
      <c r="A45" s="8"/>
      <c r="B45" s="8"/>
      <c r="C45" s="8"/>
      <c r="D45" s="8"/>
      <c r="E45" s="8"/>
      <c r="F45" s="8"/>
      <c r="G45" s="8"/>
      <c r="H45" s="8"/>
      <c r="O45" s="8"/>
      <c r="Q45" s="30" t="e">
        <f>#REF!&amp;#REF!</f>
        <v>#REF!</v>
      </c>
      <c r="R45" s="19" t="s">
        <v>67</v>
      </c>
      <c r="S45" s="19"/>
      <c r="T45" s="19"/>
      <c r="U45" s="31"/>
      <c r="V45" s="31"/>
      <c r="W45" s="32"/>
    </row>
    <row r="46" spans="1:23" s="34" customFormat="1" ht="21.6" customHeight="1" thickBot="1">
      <c r="A46" s="8"/>
      <c r="B46" s="8"/>
      <c r="C46" s="8"/>
      <c r="D46" s="8"/>
      <c r="E46" s="8"/>
      <c r="F46" s="8"/>
      <c r="G46" s="8"/>
      <c r="H46" s="8"/>
      <c r="O46" s="8"/>
      <c r="Q46" s="30" t="e">
        <f>#REF!&amp;#REF!</f>
        <v>#REF!</v>
      </c>
      <c r="R46" s="19" t="s">
        <v>68</v>
      </c>
      <c r="S46" s="19"/>
      <c r="T46" s="19"/>
      <c r="U46" s="31"/>
      <c r="V46" s="31"/>
      <c r="W46" s="32"/>
    </row>
    <row r="47" spans="1:23" s="34" customFormat="1" ht="21.6" customHeight="1" thickBot="1">
      <c r="A47" s="8"/>
      <c r="B47" s="8"/>
      <c r="C47" s="8"/>
      <c r="D47" s="8"/>
      <c r="E47" s="8"/>
      <c r="F47" s="8"/>
      <c r="G47" s="8"/>
      <c r="H47" s="8"/>
      <c r="O47" s="8"/>
      <c r="Q47" s="30" t="e">
        <f>#REF!&amp;#REF!</f>
        <v>#REF!</v>
      </c>
      <c r="R47" s="19" t="s">
        <v>69</v>
      </c>
      <c r="S47" s="19"/>
      <c r="T47" s="19"/>
      <c r="U47" s="31"/>
      <c r="V47" s="31"/>
      <c r="W47" s="32"/>
    </row>
    <row r="48" spans="1:23" s="34" customFormat="1" ht="21.6" customHeight="1" thickBot="1">
      <c r="A48" s="8"/>
      <c r="B48" s="8"/>
      <c r="C48" s="8"/>
      <c r="D48" s="8"/>
      <c r="E48" s="8"/>
      <c r="F48" s="8"/>
      <c r="G48" s="8"/>
      <c r="H48" s="8"/>
      <c r="O48" s="8"/>
      <c r="Q48" s="30" t="e">
        <f>#REF!&amp;#REF!</f>
        <v>#REF!</v>
      </c>
      <c r="R48" s="19" t="s">
        <v>70</v>
      </c>
      <c r="S48" s="19"/>
      <c r="T48" s="19"/>
      <c r="U48" s="31"/>
      <c r="V48" s="31"/>
      <c r="W48" s="32"/>
    </row>
    <row r="49" spans="1:23" s="34" customFormat="1" ht="21.6" customHeight="1" thickBot="1">
      <c r="A49" s="8"/>
      <c r="B49" s="8"/>
      <c r="C49" s="8"/>
      <c r="D49" s="8"/>
      <c r="E49" s="8"/>
      <c r="F49" s="8"/>
      <c r="G49" s="8"/>
      <c r="H49" s="8"/>
      <c r="O49" s="8"/>
      <c r="Q49" s="30" t="e">
        <f>#REF!&amp;#REF!</f>
        <v>#REF!</v>
      </c>
      <c r="R49" s="19" t="s">
        <v>71</v>
      </c>
      <c r="S49" s="19"/>
      <c r="T49" s="19"/>
      <c r="U49" s="31"/>
      <c r="V49" s="31"/>
      <c r="W49" s="32"/>
    </row>
    <row r="50" spans="1:23" s="34" customFormat="1" ht="21.6" customHeight="1" thickBot="1">
      <c r="A50" s="8"/>
      <c r="B50" s="8"/>
      <c r="C50" s="8"/>
      <c r="D50" s="8"/>
      <c r="E50" s="8"/>
      <c r="F50" s="8"/>
      <c r="G50" s="8"/>
      <c r="H50" s="8"/>
      <c r="O50" s="8"/>
      <c r="Q50" s="30" t="e">
        <f>#REF!&amp;#REF!</f>
        <v>#REF!</v>
      </c>
      <c r="R50" s="19" t="s">
        <v>72</v>
      </c>
      <c r="S50" s="19"/>
      <c r="T50" s="19"/>
      <c r="U50" s="31"/>
      <c r="V50" s="31"/>
      <c r="W50" s="32"/>
    </row>
    <row r="51" spans="1:23" s="34" customFormat="1" ht="21.6" customHeight="1" thickBot="1">
      <c r="A51" s="8"/>
      <c r="B51" s="8"/>
      <c r="C51" s="8"/>
      <c r="D51" s="8"/>
      <c r="E51" s="8"/>
      <c r="F51" s="8"/>
      <c r="G51" s="8"/>
      <c r="H51" s="8"/>
      <c r="O51" s="8"/>
      <c r="Q51" s="30" t="e">
        <f>#REF!&amp;#REF!</f>
        <v>#REF!</v>
      </c>
      <c r="R51" s="19" t="s">
        <v>73</v>
      </c>
      <c r="S51" s="19"/>
      <c r="T51" s="19"/>
      <c r="U51" s="31"/>
      <c r="V51" s="31"/>
      <c r="W51" s="32"/>
    </row>
    <row r="52" spans="1:23" s="34" customFormat="1" ht="21.6" customHeight="1" thickBot="1">
      <c r="A52" s="8"/>
      <c r="B52" s="8"/>
      <c r="C52" s="8"/>
      <c r="D52" s="8"/>
      <c r="E52" s="8"/>
      <c r="F52" s="8"/>
      <c r="G52" s="8"/>
      <c r="H52" s="8"/>
      <c r="O52" s="8"/>
      <c r="Q52" s="30" t="e">
        <f>#REF!&amp;#REF!</f>
        <v>#REF!</v>
      </c>
      <c r="R52" s="19" t="s">
        <v>74</v>
      </c>
      <c r="S52" s="19"/>
      <c r="T52" s="19"/>
      <c r="U52" s="31"/>
      <c r="V52" s="31"/>
      <c r="W52" s="32"/>
    </row>
    <row r="53" spans="1:23" s="34" customFormat="1" ht="21.6" customHeight="1" thickBot="1">
      <c r="A53" s="8"/>
      <c r="B53" s="8"/>
      <c r="C53" s="8"/>
      <c r="D53" s="8"/>
      <c r="E53" s="8"/>
      <c r="F53" s="8"/>
      <c r="G53" s="8"/>
      <c r="H53" s="8"/>
      <c r="O53" s="8"/>
      <c r="Q53" s="30" t="e">
        <f>#REF!&amp;#REF!</f>
        <v>#REF!</v>
      </c>
      <c r="R53" s="19" t="s">
        <v>75</v>
      </c>
      <c r="S53" s="19"/>
      <c r="T53" s="19"/>
      <c r="U53" s="31"/>
      <c r="V53" s="31"/>
      <c r="W53" s="32"/>
    </row>
    <row r="54" spans="1:23" s="34" customFormat="1" ht="21.6" customHeight="1" thickBot="1">
      <c r="A54" s="8"/>
      <c r="B54" s="8"/>
      <c r="C54" s="8"/>
      <c r="D54" s="8"/>
      <c r="E54" s="8"/>
      <c r="F54" s="8"/>
      <c r="G54" s="8"/>
      <c r="H54" s="8"/>
      <c r="O54" s="8"/>
      <c r="Q54" s="30" t="e">
        <f>#REF!&amp;#REF!</f>
        <v>#REF!</v>
      </c>
      <c r="R54" s="19" t="s">
        <v>76</v>
      </c>
      <c r="S54" s="19"/>
      <c r="T54" s="19"/>
      <c r="U54" s="31"/>
      <c r="V54" s="31"/>
      <c r="W54" s="32"/>
    </row>
    <row r="55" spans="1:23" s="34" customFormat="1" ht="21.6" customHeight="1" thickBot="1">
      <c r="A55" s="8"/>
      <c r="B55" s="8"/>
      <c r="C55" s="8"/>
      <c r="D55" s="8"/>
      <c r="E55" s="8"/>
      <c r="F55" s="8"/>
      <c r="G55" s="8"/>
      <c r="H55" s="8"/>
      <c r="O55" s="8"/>
      <c r="Q55" s="30" t="e">
        <f>#REF!&amp;#REF!</f>
        <v>#REF!</v>
      </c>
      <c r="R55" s="19" t="s">
        <v>77</v>
      </c>
      <c r="S55" s="19"/>
      <c r="T55" s="19"/>
      <c r="U55" s="31"/>
      <c r="V55" s="31"/>
      <c r="W55" s="32"/>
    </row>
    <row r="56" spans="1:23" s="34" customFormat="1" ht="21.6" customHeight="1" thickBot="1">
      <c r="A56" s="8"/>
      <c r="B56" s="8"/>
      <c r="C56" s="8"/>
      <c r="D56" s="8"/>
      <c r="E56" s="8"/>
      <c r="F56" s="8"/>
      <c r="G56" s="8"/>
      <c r="H56" s="8"/>
      <c r="O56" s="8"/>
      <c r="Q56" s="30" t="e">
        <f>#REF!&amp;#REF!</f>
        <v>#REF!</v>
      </c>
      <c r="R56" s="19"/>
      <c r="S56" s="19"/>
      <c r="T56" s="19"/>
      <c r="U56" s="31"/>
      <c r="V56" s="31"/>
      <c r="W56" s="32"/>
    </row>
    <row r="57" spans="1:23" s="34" customFormat="1" ht="21.6" customHeight="1" thickBot="1">
      <c r="A57" s="8"/>
      <c r="B57" s="8"/>
      <c r="C57" s="8"/>
      <c r="D57" s="8"/>
      <c r="E57" s="8"/>
      <c r="F57" s="8"/>
      <c r="G57" s="8"/>
      <c r="H57" s="8"/>
      <c r="O57" s="8"/>
      <c r="Q57" s="30" t="e">
        <f>#REF!&amp;#REF!</f>
        <v>#REF!</v>
      </c>
      <c r="R57" s="19"/>
      <c r="S57" s="19"/>
      <c r="T57" s="19"/>
      <c r="U57" s="31"/>
      <c r="V57" s="31"/>
      <c r="W57" s="32"/>
    </row>
    <row r="58" spans="1:23" s="34" customFormat="1" ht="21.6" customHeight="1" thickBot="1">
      <c r="A58" s="8"/>
      <c r="B58" s="8"/>
      <c r="C58" s="8"/>
      <c r="D58" s="8"/>
      <c r="E58" s="8"/>
      <c r="F58" s="8"/>
      <c r="G58" s="8"/>
      <c r="H58" s="8"/>
      <c r="O58" s="8"/>
      <c r="Q58" s="30" t="e">
        <f>#REF!&amp;#REF!</f>
        <v>#REF!</v>
      </c>
      <c r="S58" s="19"/>
      <c r="T58"/>
      <c r="U58"/>
      <c r="V58"/>
      <c r="W58"/>
    </row>
    <row r="59" spans="1:23" s="34" customFormat="1" ht="21.6" customHeight="1" thickBot="1">
      <c r="A59" s="8"/>
      <c r="B59" s="8"/>
      <c r="C59" s="8"/>
      <c r="D59" s="8"/>
      <c r="E59" s="8"/>
      <c r="F59" s="8"/>
      <c r="G59" s="8"/>
      <c r="H59" s="8"/>
      <c r="O59" s="8"/>
      <c r="Q59" s="30" t="e">
        <f>#REF!&amp;#REF!</f>
        <v>#REF!</v>
      </c>
    </row>
    <row r="60" spans="1:23" s="34" customFormat="1" ht="21.6" customHeight="1" thickBot="1">
      <c r="A60" s="8"/>
      <c r="B60" s="8"/>
      <c r="C60" s="8"/>
      <c r="D60" s="8"/>
      <c r="E60" s="8"/>
      <c r="F60" s="8"/>
      <c r="G60" s="8"/>
      <c r="H60" s="8"/>
      <c r="O60" s="8"/>
      <c r="Q60" s="30" t="e">
        <f>#REF!&amp;#REF!</f>
        <v>#REF!</v>
      </c>
      <c r="R60" s="8"/>
    </row>
    <row r="61" spans="1:23">
      <c r="I61" s="34"/>
      <c r="J61" s="34"/>
      <c r="K61" s="34"/>
      <c r="L61" s="34"/>
      <c r="M61" s="34"/>
      <c r="N61" s="34"/>
    </row>
    <row r="62" spans="1:23">
      <c r="I62" s="34"/>
      <c r="J62" s="34"/>
      <c r="K62" s="34"/>
      <c r="L62" s="34"/>
      <c r="M62" s="34"/>
      <c r="N62" s="34"/>
    </row>
    <row r="63" spans="1:23">
      <c r="I63" s="34"/>
      <c r="J63" s="34"/>
      <c r="K63" s="34"/>
      <c r="L63" s="34"/>
      <c r="M63" s="34"/>
      <c r="N63" s="34"/>
    </row>
    <row r="64" spans="1:23">
      <c r="I64" s="34"/>
      <c r="J64" s="34"/>
      <c r="K64" s="34"/>
      <c r="L64" s="34"/>
      <c r="M64" s="34"/>
      <c r="N64" s="34"/>
    </row>
  </sheetData>
  <sheetProtection algorithmName="SHA-512" hashValue="QGYIgsBb0mLxfRMLOKFiKmGOEflRRmutlX163NuZsO7RKr+mbIVpD0/b/0lHQ1ynHqg9stYcFglsT3548++1Tg==" saltValue="irHSDShoBhhGZnJXhX7OBw==" spinCount="100000" sheet="1" objects="1" scenarios="1" selectLockedCells="1"/>
  <mergeCells count="25">
    <mergeCell ref="B5:B6"/>
    <mergeCell ref="B7:B10"/>
    <mergeCell ref="O18:Z19"/>
    <mergeCell ref="C3:E3"/>
    <mergeCell ref="C5:E6"/>
    <mergeCell ref="C7:E8"/>
    <mergeCell ref="C9:E10"/>
    <mergeCell ref="O8:AB8"/>
    <mergeCell ref="H8:I8"/>
    <mergeCell ref="J26:N26"/>
    <mergeCell ref="P31:AF31"/>
    <mergeCell ref="P32:AF32"/>
    <mergeCell ref="Q1:Q2"/>
    <mergeCell ref="O3:AA3"/>
    <mergeCell ref="O5:AA5"/>
    <mergeCell ref="P22:AA23"/>
    <mergeCell ref="A22:N23"/>
    <mergeCell ref="B24:E24"/>
    <mergeCell ref="G24:I24"/>
    <mergeCell ref="C4:E4"/>
    <mergeCell ref="J24:N24"/>
    <mergeCell ref="B1:I2"/>
    <mergeCell ref="O4:AE4"/>
    <mergeCell ref="P20:AA20"/>
    <mergeCell ref="O7:AA7"/>
  </mergeCells>
  <phoneticPr fontId="2"/>
  <dataValidations count="5">
    <dataValidation type="list" allowBlank="1" showInputMessage="1" showErrorMessage="1" sqref="I13:N21 I31:I32" xr:uid="{D785A4EA-D7EB-496B-8727-66083D09B0FC}">
      <formula1>$T$1:$T$5</formula1>
    </dataValidation>
    <dataValidation type="list" allowBlank="1" showInputMessage="1" showErrorMessage="1" sqref="H32 H13:H21" xr:uid="{FED65895-CA81-423F-9709-FB000B38F31D}">
      <formula1>$V$1:$V$3</formula1>
    </dataValidation>
    <dataValidation type="list" allowBlank="1" showInputMessage="1" showErrorMessage="1" sqref="F13:F21 F32" xr:uid="{E322AC65-4B11-4AB1-A48A-292FC533C6FE}">
      <formula1>$U$1:$U$7</formula1>
    </dataValidation>
    <dataValidation type="list" allowBlank="1" showInputMessage="1" showErrorMessage="1" sqref="G32 G13:G18 G21" xr:uid="{76F5B780-1A02-4B36-94CE-6CA05C80E520}">
      <formula1>$R$13:$R$55</formula1>
    </dataValidation>
    <dataValidation type="list" allowBlank="1" showInputMessage="1" showErrorMessage="1" sqref="R6" xr:uid="{7903DEAA-082D-4B53-A127-B17DE6EAF1F6}">
      <formula1>$X$9:$X$13</formula1>
    </dataValidation>
  </dataValidations>
  <pageMargins left="0.7" right="0.7" top="0.75" bottom="0.75" header="0.3" footer="0.3"/>
  <pageSetup paperSize="9" scale="80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642B7-A177-4C3E-B4C9-05E0FA1B6592}">
  <sheetPr>
    <tabColor rgb="FFFF0000"/>
  </sheetPr>
  <dimension ref="A1:T199"/>
  <sheetViews>
    <sheetView zoomScaleNormal="100" workbookViewId="0">
      <selection activeCell="B14" sqref="B14"/>
    </sheetView>
  </sheetViews>
  <sheetFormatPr defaultColWidth="8.75" defaultRowHeight="13.5"/>
  <cols>
    <col min="1" max="1" width="4.5" style="8" customWidth="1"/>
    <col min="2" max="2" width="11" style="8" customWidth="1"/>
    <col min="3" max="4" width="17" style="8" customWidth="1"/>
    <col min="5" max="5" width="15" style="8" customWidth="1"/>
    <col min="6" max="9" width="8.5" style="8" customWidth="1"/>
    <col min="10" max="10" width="9" style="8" customWidth="1"/>
    <col min="11" max="11" width="5.5" style="8" customWidth="1"/>
    <col min="12" max="12" width="12" style="8" customWidth="1"/>
    <col min="13" max="13" width="14" style="8" customWidth="1"/>
    <col min="14" max="15" width="8.75" style="8" hidden="1" customWidth="1"/>
    <col min="16" max="16" width="13.25" style="8" hidden="1" customWidth="1"/>
    <col min="17" max="18" width="8.75" style="8" hidden="1" customWidth="1"/>
    <col min="19" max="19" width="8.75" style="8" customWidth="1"/>
    <col min="20" max="16384" width="8.75" style="8"/>
  </cols>
  <sheetData>
    <row r="1" spans="1:18" ht="13.15" customHeight="1">
      <c r="B1" s="89" t="s">
        <v>151</v>
      </c>
      <c r="C1" s="89"/>
      <c r="D1" s="89"/>
      <c r="E1" s="89"/>
      <c r="F1" s="89"/>
      <c r="G1" s="89"/>
      <c r="H1" s="89"/>
      <c r="I1" s="89"/>
      <c r="J1" s="7"/>
      <c r="K1" s="7"/>
      <c r="L1" s="7"/>
      <c r="M1" s="7"/>
    </row>
    <row r="2" spans="1:18" ht="18.600000000000001" customHeight="1" thickBot="1">
      <c r="B2" s="89"/>
      <c r="C2" s="89"/>
      <c r="D2" s="89"/>
      <c r="E2" s="89"/>
      <c r="F2" s="89"/>
      <c r="G2" s="89"/>
      <c r="H2" s="89"/>
      <c r="I2" s="89"/>
      <c r="J2" s="7"/>
      <c r="K2" s="7"/>
      <c r="L2" s="7"/>
      <c r="M2" s="35"/>
      <c r="O2" s="8" t="s">
        <v>0</v>
      </c>
      <c r="P2" s="8" t="s">
        <v>6</v>
      </c>
      <c r="Q2" s="8">
        <v>1</v>
      </c>
      <c r="R2" s="8" t="s">
        <v>2</v>
      </c>
    </row>
    <row r="3" spans="1:18" ht="22.15" customHeight="1" thickBot="1">
      <c r="A3" s="157" t="s">
        <v>97</v>
      </c>
      <c r="B3" s="158"/>
      <c r="C3" s="151"/>
      <c r="D3" s="152"/>
      <c r="E3" s="153"/>
      <c r="F3" s="41" t="s">
        <v>95</v>
      </c>
      <c r="G3" s="42">
        <f>SUM(H4:I7)</f>
        <v>0</v>
      </c>
      <c r="H3" s="23" t="s">
        <v>3</v>
      </c>
      <c r="I3" s="23" t="s">
        <v>4</v>
      </c>
      <c r="O3" s="8" t="s">
        <v>5</v>
      </c>
      <c r="P3" s="8" t="s">
        <v>8</v>
      </c>
      <c r="Q3" s="8">
        <v>2</v>
      </c>
      <c r="R3" s="8" t="s">
        <v>4</v>
      </c>
    </row>
    <row r="4" spans="1:18" ht="22.15" customHeight="1" thickBot="1">
      <c r="A4" s="143" t="s">
        <v>126</v>
      </c>
      <c r="B4" s="144"/>
      <c r="C4" s="154"/>
      <c r="D4" s="155"/>
      <c r="E4" s="156"/>
      <c r="F4" s="22"/>
      <c r="G4" s="24"/>
      <c r="H4" s="24"/>
      <c r="I4" s="24"/>
      <c r="O4" s="8" t="s">
        <v>25</v>
      </c>
      <c r="P4" s="8" t="s">
        <v>10</v>
      </c>
      <c r="Q4" s="8">
        <v>3</v>
      </c>
    </row>
    <row r="5" spans="1:18" ht="22.15" customHeight="1">
      <c r="A5" s="143" t="s">
        <v>124</v>
      </c>
      <c r="B5" s="144"/>
      <c r="C5" s="145"/>
      <c r="D5" s="146"/>
      <c r="E5" s="147"/>
      <c r="F5" s="49"/>
      <c r="G5" s="24" t="s">
        <v>6</v>
      </c>
      <c r="H5" s="24">
        <f>COUNTIF($N$14:$N$68,"男中学")</f>
        <v>0</v>
      </c>
      <c r="I5" s="24">
        <f>COUNTIF($N$14:$N$68,"女中学")</f>
        <v>0</v>
      </c>
      <c r="O5" s="8" t="s">
        <v>7</v>
      </c>
      <c r="Q5" s="8">
        <v>4</v>
      </c>
    </row>
    <row r="6" spans="1:18" ht="22.15" customHeight="1" thickBot="1">
      <c r="A6" s="143"/>
      <c r="B6" s="144"/>
      <c r="C6" s="148"/>
      <c r="D6" s="149"/>
      <c r="E6" s="150"/>
      <c r="F6" s="51"/>
      <c r="G6" s="24" t="s">
        <v>8</v>
      </c>
      <c r="H6" s="24">
        <f>COUNTIF($N$14:$N$68,"男高校")</f>
        <v>0</v>
      </c>
      <c r="I6" s="24">
        <f>COUNTIF($N$14:$N$68,"女高校")</f>
        <v>0</v>
      </c>
      <c r="O6" s="8" t="s">
        <v>9</v>
      </c>
      <c r="Q6" s="8">
        <v>5</v>
      </c>
    </row>
    <row r="7" spans="1:18" ht="22.15" customHeight="1">
      <c r="A7" s="135" t="s">
        <v>153</v>
      </c>
      <c r="B7" s="136"/>
      <c r="C7" s="132" t="s">
        <v>154</v>
      </c>
      <c r="D7" s="133"/>
      <c r="E7" s="134"/>
      <c r="F7" s="25"/>
      <c r="G7" s="24" t="s">
        <v>10</v>
      </c>
      <c r="H7" s="24">
        <f>COUNTIF($N$14:$N$68,"男一般")</f>
        <v>0</v>
      </c>
      <c r="I7" s="24">
        <f>COUNTIF($N$14:$N$68,"女一般")</f>
        <v>0</v>
      </c>
      <c r="O7" s="8" t="s">
        <v>11</v>
      </c>
      <c r="P7" s="17"/>
      <c r="Q7" s="17">
        <v>6</v>
      </c>
    </row>
    <row r="8" spans="1:18" ht="22.15" customHeight="1">
      <c r="A8" s="137"/>
      <c r="B8" s="138"/>
      <c r="C8" s="126"/>
      <c r="D8" s="127"/>
      <c r="E8" s="128"/>
      <c r="F8" s="22"/>
      <c r="G8" s="13" t="s">
        <v>98</v>
      </c>
      <c r="H8" s="120">
        <f>SUM(H4:I6)*1000+SUM(H7:I7)*1200</f>
        <v>0</v>
      </c>
      <c r="I8" s="120"/>
      <c r="O8" s="8" t="s">
        <v>26</v>
      </c>
      <c r="P8" s="14"/>
      <c r="Q8" s="14"/>
    </row>
    <row r="9" spans="1:18" ht="22.15" customHeight="1">
      <c r="A9" s="137"/>
      <c r="B9" s="138"/>
      <c r="C9" s="126" t="s">
        <v>155</v>
      </c>
      <c r="D9" s="127"/>
      <c r="E9" s="128"/>
      <c r="F9" s="49"/>
      <c r="G9" s="77"/>
      <c r="H9" s="50"/>
      <c r="I9" s="50"/>
      <c r="P9" s="14"/>
      <c r="Q9" s="14"/>
    </row>
    <row r="10" spans="1:18" ht="21.75" customHeight="1" thickBot="1">
      <c r="A10" s="139"/>
      <c r="B10" s="140"/>
      <c r="C10" s="129"/>
      <c r="D10" s="130"/>
      <c r="E10" s="131"/>
      <c r="F10" s="49"/>
      <c r="G10" s="47"/>
      <c r="H10" s="50"/>
      <c r="I10" s="50"/>
      <c r="P10" s="14"/>
      <c r="Q10" s="14"/>
    </row>
    <row r="11" spans="1:18" ht="22.15" customHeight="1">
      <c r="A11" s="141" t="s">
        <v>156</v>
      </c>
      <c r="B11" s="142"/>
      <c r="C11" s="142"/>
      <c r="D11" s="142"/>
      <c r="E11" s="142"/>
      <c r="F11" s="49"/>
      <c r="G11" s="47"/>
      <c r="H11" s="50"/>
      <c r="I11" s="50"/>
      <c r="P11" s="14"/>
      <c r="Q11" s="14"/>
    </row>
    <row r="12" spans="1:18" ht="22.5" customHeight="1" thickBot="1">
      <c r="B12" s="11"/>
      <c r="C12" s="53"/>
      <c r="D12" s="53"/>
      <c r="E12" s="53"/>
      <c r="F12" s="11"/>
      <c r="G12" s="11"/>
      <c r="H12" s="11"/>
      <c r="I12" s="11"/>
      <c r="J12" s="11"/>
      <c r="K12" s="11"/>
      <c r="L12" s="11"/>
      <c r="M12" s="11"/>
      <c r="N12" s="12"/>
      <c r="P12" s="13" t="s">
        <v>27</v>
      </c>
      <c r="Q12" s="14"/>
      <c r="R12" s="14"/>
    </row>
    <row r="13" spans="1:18" s="17" customFormat="1" ht="49.9" customHeight="1" thickBot="1">
      <c r="A13" s="38"/>
      <c r="B13" s="37" t="s">
        <v>150</v>
      </c>
      <c r="C13" s="27" t="s">
        <v>79</v>
      </c>
      <c r="D13" s="27" t="s">
        <v>111</v>
      </c>
      <c r="E13" s="27" t="s">
        <v>14</v>
      </c>
      <c r="F13" s="27" t="s">
        <v>15</v>
      </c>
      <c r="G13" s="27" t="s">
        <v>30</v>
      </c>
      <c r="H13" s="27" t="s">
        <v>80</v>
      </c>
      <c r="I13" s="27" t="s">
        <v>16</v>
      </c>
      <c r="K13" s="8"/>
      <c r="L13" s="8"/>
      <c r="N13" s="28"/>
      <c r="O13" s="13" t="s">
        <v>12</v>
      </c>
      <c r="P13" s="14"/>
    </row>
    <row r="14" spans="1:18" s="14" customFormat="1" ht="21.6" customHeight="1" thickBot="1">
      <c r="A14" s="39">
        <v>1</v>
      </c>
      <c r="B14" s="1"/>
      <c r="C14" s="1"/>
      <c r="D14" s="1"/>
      <c r="E14" s="1"/>
      <c r="F14" s="1"/>
      <c r="G14" s="1"/>
      <c r="H14" s="2"/>
      <c r="I14" s="1"/>
      <c r="K14" s="8"/>
      <c r="L14" s="8"/>
      <c r="N14" s="30" t="str">
        <f t="shared" ref="N14:N45" si="0">H14&amp;I14</f>
        <v/>
      </c>
      <c r="O14" s="13" t="s">
        <v>13</v>
      </c>
    </row>
    <row r="15" spans="1:18" s="14" customFormat="1" ht="21.6" customHeight="1" thickBot="1">
      <c r="A15" s="39">
        <v>2</v>
      </c>
      <c r="B15" s="1"/>
      <c r="C15" s="1"/>
      <c r="D15" s="1"/>
      <c r="E15" s="1"/>
      <c r="F15" s="1"/>
      <c r="G15" s="1"/>
      <c r="H15" s="2"/>
      <c r="I15" s="1"/>
      <c r="K15" s="8"/>
      <c r="L15" s="8"/>
      <c r="N15" s="30" t="str">
        <f t="shared" si="0"/>
        <v/>
      </c>
      <c r="O15" s="14" t="s">
        <v>28</v>
      </c>
    </row>
    <row r="16" spans="1:18" s="14" customFormat="1" ht="21.6" customHeight="1" thickBot="1">
      <c r="A16" s="39">
        <v>3</v>
      </c>
      <c r="B16" s="1"/>
      <c r="C16" s="1"/>
      <c r="D16" s="1"/>
      <c r="E16" s="1"/>
      <c r="F16" s="1"/>
      <c r="G16" s="1"/>
      <c r="H16" s="2"/>
      <c r="I16" s="1"/>
      <c r="K16" s="8"/>
      <c r="L16" s="8"/>
      <c r="N16" s="30" t="str">
        <f t="shared" si="0"/>
        <v/>
      </c>
    </row>
    <row r="17" spans="1:20" s="14" customFormat="1" ht="21.6" customHeight="1" thickBot="1">
      <c r="A17" s="39">
        <v>4</v>
      </c>
      <c r="B17" s="1"/>
      <c r="C17" s="1"/>
      <c r="D17" s="1"/>
      <c r="E17" s="1"/>
      <c r="F17" s="1"/>
      <c r="G17" s="1"/>
      <c r="H17" s="2"/>
      <c r="I17" s="1"/>
      <c r="K17" s="8"/>
      <c r="L17" s="8"/>
      <c r="N17" s="30" t="str">
        <f t="shared" si="0"/>
        <v/>
      </c>
      <c r="O17" s="19" t="s">
        <v>31</v>
      </c>
    </row>
    <row r="18" spans="1:20" s="14" customFormat="1" ht="21.6" customHeight="1" thickBot="1">
      <c r="A18" s="39">
        <v>5</v>
      </c>
      <c r="B18" s="1"/>
      <c r="C18" s="1"/>
      <c r="D18" s="1"/>
      <c r="E18" s="1"/>
      <c r="F18" s="1"/>
      <c r="G18" s="1"/>
      <c r="H18" s="2"/>
      <c r="I18" s="1"/>
      <c r="K18" s="8"/>
      <c r="L18" s="8"/>
      <c r="N18" s="30" t="str">
        <f t="shared" si="0"/>
        <v/>
      </c>
      <c r="O18" s="19" t="s">
        <v>32</v>
      </c>
    </row>
    <row r="19" spans="1:20" s="14" customFormat="1" ht="21.6" customHeight="1" thickBot="1">
      <c r="A19" s="39">
        <v>6</v>
      </c>
      <c r="B19" s="1"/>
      <c r="C19" s="1"/>
      <c r="D19" s="1"/>
      <c r="E19" s="1"/>
      <c r="F19" s="1"/>
      <c r="G19" s="1"/>
      <c r="H19" s="2"/>
      <c r="I19" s="1"/>
      <c r="K19" s="8"/>
      <c r="L19" s="8"/>
      <c r="N19" s="30" t="str">
        <f t="shared" si="0"/>
        <v/>
      </c>
      <c r="O19" s="19" t="s">
        <v>33</v>
      </c>
    </row>
    <row r="20" spans="1:20" s="14" customFormat="1" ht="21.6" customHeight="1" thickBot="1">
      <c r="A20" s="39">
        <v>7</v>
      </c>
      <c r="B20" s="1"/>
      <c r="C20" s="1"/>
      <c r="D20" s="1"/>
      <c r="E20" s="1"/>
      <c r="F20" s="1"/>
      <c r="G20" s="1"/>
      <c r="H20" s="2"/>
      <c r="I20" s="1"/>
      <c r="K20" s="8"/>
      <c r="L20" s="8"/>
      <c r="N20" s="30" t="str">
        <f t="shared" si="0"/>
        <v/>
      </c>
      <c r="O20" s="19" t="s">
        <v>34</v>
      </c>
      <c r="P20" s="19"/>
      <c r="Q20" s="19"/>
      <c r="R20" s="31"/>
      <c r="S20" s="31"/>
      <c r="T20" s="32"/>
    </row>
    <row r="21" spans="1:20" s="14" customFormat="1" ht="21" customHeight="1" thickBot="1">
      <c r="A21" s="39">
        <v>8</v>
      </c>
      <c r="B21" s="1"/>
      <c r="C21" s="1"/>
      <c r="D21" s="1"/>
      <c r="E21" s="1"/>
      <c r="F21" s="1"/>
      <c r="G21" s="1"/>
      <c r="H21" s="2"/>
      <c r="I21" s="1"/>
      <c r="K21" s="8"/>
      <c r="L21" s="8"/>
      <c r="N21" s="30" t="str">
        <f t="shared" si="0"/>
        <v/>
      </c>
      <c r="O21" s="19" t="s">
        <v>35</v>
      </c>
      <c r="P21" s="19"/>
      <c r="Q21" s="19"/>
      <c r="R21" s="31"/>
      <c r="S21" s="31"/>
      <c r="T21" s="32"/>
    </row>
    <row r="22" spans="1:20" s="14" customFormat="1" ht="21" customHeight="1" thickBot="1">
      <c r="A22" s="39">
        <v>9</v>
      </c>
      <c r="B22" s="1"/>
      <c r="C22" s="1"/>
      <c r="D22" s="1"/>
      <c r="E22" s="1"/>
      <c r="F22" s="1"/>
      <c r="G22" s="1"/>
      <c r="H22" s="2"/>
      <c r="I22" s="1"/>
      <c r="K22" s="8"/>
      <c r="L22" s="8"/>
      <c r="N22" s="30" t="str">
        <f t="shared" si="0"/>
        <v/>
      </c>
      <c r="O22" s="19" t="s">
        <v>36</v>
      </c>
      <c r="P22" s="19"/>
      <c r="Q22" s="19"/>
      <c r="R22" s="31"/>
      <c r="S22" s="31"/>
      <c r="T22" s="32"/>
    </row>
    <row r="23" spans="1:20" s="14" customFormat="1" ht="21" customHeight="1" thickBot="1">
      <c r="A23" s="39">
        <v>10</v>
      </c>
      <c r="B23" s="1"/>
      <c r="C23" s="1"/>
      <c r="D23" s="1"/>
      <c r="E23" s="1"/>
      <c r="F23" s="1"/>
      <c r="G23" s="1"/>
      <c r="H23" s="2"/>
      <c r="I23" s="1"/>
      <c r="K23" s="8"/>
      <c r="L23" s="8"/>
      <c r="N23" s="30" t="str">
        <f t="shared" si="0"/>
        <v/>
      </c>
      <c r="O23" s="19" t="s">
        <v>37</v>
      </c>
      <c r="P23" s="19"/>
      <c r="Q23" s="19"/>
      <c r="R23" s="31"/>
      <c r="S23" s="31"/>
      <c r="T23" s="32"/>
    </row>
    <row r="24" spans="1:20" s="14" customFormat="1" ht="21" customHeight="1" thickBot="1">
      <c r="A24" s="39">
        <v>11</v>
      </c>
      <c r="B24" s="1"/>
      <c r="C24" s="1"/>
      <c r="D24" s="1"/>
      <c r="E24" s="1"/>
      <c r="F24" s="1"/>
      <c r="G24" s="1"/>
      <c r="H24" s="2"/>
      <c r="I24" s="1"/>
      <c r="K24" s="8"/>
      <c r="L24" s="8"/>
      <c r="N24" s="30" t="str">
        <f t="shared" si="0"/>
        <v/>
      </c>
      <c r="O24" s="19" t="s">
        <v>38</v>
      </c>
      <c r="P24" s="19"/>
      <c r="Q24" s="19"/>
      <c r="R24" s="31"/>
      <c r="S24" s="31"/>
      <c r="T24" s="32"/>
    </row>
    <row r="25" spans="1:20" s="14" customFormat="1" ht="21" customHeight="1" thickBot="1">
      <c r="A25" s="39">
        <v>12</v>
      </c>
      <c r="B25" s="1"/>
      <c r="C25" s="1"/>
      <c r="D25" s="1"/>
      <c r="E25" s="1"/>
      <c r="F25" s="1"/>
      <c r="G25" s="1"/>
      <c r="H25" s="2"/>
      <c r="I25" s="1"/>
      <c r="K25" s="8"/>
      <c r="L25" s="8"/>
      <c r="N25" s="30" t="str">
        <f t="shared" si="0"/>
        <v/>
      </c>
      <c r="O25" s="19" t="s">
        <v>39</v>
      </c>
      <c r="P25" s="19"/>
      <c r="Q25" s="19"/>
      <c r="R25" s="31"/>
      <c r="S25" s="31"/>
      <c r="T25" s="32"/>
    </row>
    <row r="26" spans="1:20" s="14" customFormat="1" ht="21" customHeight="1" thickBot="1">
      <c r="A26" s="39">
        <v>13</v>
      </c>
      <c r="B26" s="1"/>
      <c r="C26" s="1"/>
      <c r="D26" s="1"/>
      <c r="E26" s="1"/>
      <c r="F26" s="1"/>
      <c r="G26" s="1"/>
      <c r="H26" s="2"/>
      <c r="I26" s="1"/>
      <c r="K26" s="8"/>
      <c r="L26" s="8"/>
      <c r="N26" s="30" t="str">
        <f t="shared" si="0"/>
        <v/>
      </c>
      <c r="O26" s="19" t="s">
        <v>40</v>
      </c>
      <c r="P26" s="19"/>
      <c r="Q26" s="19"/>
      <c r="R26" s="31"/>
      <c r="S26" s="31"/>
      <c r="T26" s="32"/>
    </row>
    <row r="27" spans="1:20" s="14" customFormat="1" ht="21" customHeight="1" thickBot="1">
      <c r="A27" s="39">
        <v>14</v>
      </c>
      <c r="B27" s="1"/>
      <c r="C27" s="1"/>
      <c r="D27" s="1"/>
      <c r="E27" s="1"/>
      <c r="F27" s="1"/>
      <c r="G27" s="1"/>
      <c r="H27" s="2"/>
      <c r="I27" s="1"/>
      <c r="K27" s="8"/>
      <c r="L27" s="8"/>
      <c r="N27" s="30" t="str">
        <f t="shared" si="0"/>
        <v/>
      </c>
      <c r="O27" s="19" t="s">
        <v>41</v>
      </c>
      <c r="P27" s="19"/>
      <c r="Q27" s="19"/>
      <c r="R27" s="31"/>
      <c r="S27" s="31"/>
      <c r="T27" s="32"/>
    </row>
    <row r="28" spans="1:20" s="14" customFormat="1" ht="21" customHeight="1" thickBot="1">
      <c r="A28" s="39">
        <v>15</v>
      </c>
      <c r="B28" s="1"/>
      <c r="C28" s="1"/>
      <c r="D28" s="1"/>
      <c r="E28" s="1"/>
      <c r="F28" s="1"/>
      <c r="G28" s="1"/>
      <c r="H28" s="2"/>
      <c r="I28" s="1"/>
      <c r="K28" s="8"/>
      <c r="L28" s="8"/>
      <c r="N28" s="30" t="str">
        <f t="shared" si="0"/>
        <v/>
      </c>
      <c r="O28" s="19" t="s">
        <v>42</v>
      </c>
      <c r="P28" s="19"/>
      <c r="Q28" s="19"/>
      <c r="R28" s="31"/>
      <c r="S28" s="31"/>
      <c r="T28" s="32"/>
    </row>
    <row r="29" spans="1:20" s="14" customFormat="1" ht="21" customHeight="1" thickBot="1">
      <c r="A29" s="39">
        <v>16</v>
      </c>
      <c r="B29" s="1"/>
      <c r="C29" s="1"/>
      <c r="D29" s="1"/>
      <c r="E29" s="1"/>
      <c r="F29" s="1"/>
      <c r="G29" s="1"/>
      <c r="H29" s="2"/>
      <c r="I29" s="1"/>
      <c r="K29" s="8"/>
      <c r="L29" s="8"/>
      <c r="N29" s="30" t="str">
        <f t="shared" si="0"/>
        <v/>
      </c>
      <c r="O29" s="19" t="s">
        <v>43</v>
      </c>
      <c r="P29" s="19"/>
      <c r="Q29" s="19"/>
      <c r="R29" s="31"/>
      <c r="S29" s="31"/>
      <c r="T29" s="32"/>
    </row>
    <row r="30" spans="1:20" s="14" customFormat="1" ht="21" customHeight="1" thickBot="1">
      <c r="A30" s="39">
        <v>17</v>
      </c>
      <c r="B30" s="1"/>
      <c r="C30" s="1"/>
      <c r="D30" s="1"/>
      <c r="E30" s="1"/>
      <c r="F30" s="1"/>
      <c r="G30" s="1"/>
      <c r="H30" s="2"/>
      <c r="I30" s="1"/>
      <c r="K30" s="8"/>
      <c r="L30" s="8"/>
      <c r="N30" s="30" t="str">
        <f t="shared" si="0"/>
        <v/>
      </c>
      <c r="O30" s="19" t="s">
        <v>44</v>
      </c>
      <c r="P30" s="19"/>
      <c r="Q30" s="19"/>
      <c r="R30" s="31"/>
      <c r="S30" s="31"/>
      <c r="T30" s="32"/>
    </row>
    <row r="31" spans="1:20" s="14" customFormat="1" ht="21" customHeight="1" thickBot="1">
      <c r="A31" s="39">
        <v>18</v>
      </c>
      <c r="B31" s="1"/>
      <c r="C31" s="1"/>
      <c r="D31" s="1"/>
      <c r="E31" s="1"/>
      <c r="F31" s="1"/>
      <c r="G31" s="1"/>
      <c r="H31" s="2"/>
      <c r="I31" s="1"/>
      <c r="K31" s="8"/>
      <c r="L31" s="8"/>
      <c r="N31" s="30" t="str">
        <f t="shared" si="0"/>
        <v/>
      </c>
      <c r="O31" s="19" t="s">
        <v>45</v>
      </c>
      <c r="P31" s="19"/>
      <c r="Q31" s="19"/>
      <c r="R31" s="31"/>
      <c r="S31" s="31"/>
      <c r="T31" s="32"/>
    </row>
    <row r="32" spans="1:20" s="14" customFormat="1" ht="21" customHeight="1" thickBot="1">
      <c r="A32" s="39">
        <v>19</v>
      </c>
      <c r="B32" s="1"/>
      <c r="C32" s="1"/>
      <c r="D32" s="1"/>
      <c r="E32" s="1"/>
      <c r="F32" s="1"/>
      <c r="G32" s="1"/>
      <c r="H32" s="2"/>
      <c r="I32" s="1"/>
      <c r="K32" s="8"/>
      <c r="L32" s="8"/>
      <c r="N32" s="30" t="str">
        <f t="shared" si="0"/>
        <v/>
      </c>
      <c r="O32" s="19" t="s">
        <v>46</v>
      </c>
      <c r="P32" s="19"/>
      <c r="Q32" s="19"/>
      <c r="R32" s="31"/>
      <c r="S32" s="31"/>
      <c r="T32" s="32"/>
    </row>
    <row r="33" spans="1:20" s="14" customFormat="1" ht="21" customHeight="1" thickBot="1">
      <c r="A33" s="39">
        <v>20</v>
      </c>
      <c r="B33" s="1"/>
      <c r="C33" s="1"/>
      <c r="D33" s="1"/>
      <c r="E33" s="1"/>
      <c r="F33" s="1"/>
      <c r="G33" s="1"/>
      <c r="H33" s="2"/>
      <c r="I33" s="1"/>
      <c r="K33" s="8"/>
      <c r="L33" s="8"/>
      <c r="N33" s="30" t="str">
        <f t="shared" si="0"/>
        <v/>
      </c>
      <c r="O33" s="19" t="s">
        <v>47</v>
      </c>
      <c r="P33" s="19"/>
      <c r="Q33" s="19"/>
      <c r="R33" s="31"/>
      <c r="S33" s="31"/>
      <c r="T33" s="32"/>
    </row>
    <row r="34" spans="1:20" s="14" customFormat="1" ht="21" customHeight="1" thickBot="1">
      <c r="A34" s="39">
        <v>21</v>
      </c>
      <c r="B34" s="1"/>
      <c r="C34" s="1"/>
      <c r="D34" s="1"/>
      <c r="E34" s="1"/>
      <c r="F34" s="1"/>
      <c r="G34" s="1"/>
      <c r="H34" s="2"/>
      <c r="I34" s="1"/>
      <c r="K34" s="8"/>
      <c r="L34" s="8"/>
      <c r="N34" s="30" t="str">
        <f t="shared" si="0"/>
        <v/>
      </c>
      <c r="O34" s="19" t="s">
        <v>48</v>
      </c>
      <c r="P34" s="19"/>
      <c r="Q34" s="19"/>
      <c r="R34" s="31"/>
      <c r="S34" s="31"/>
      <c r="T34" s="32"/>
    </row>
    <row r="35" spans="1:20" s="14" customFormat="1" ht="21" customHeight="1" thickBot="1">
      <c r="A35" s="39">
        <v>22</v>
      </c>
      <c r="B35" s="1"/>
      <c r="C35" s="1"/>
      <c r="D35" s="1"/>
      <c r="E35" s="1"/>
      <c r="F35" s="1"/>
      <c r="G35" s="1"/>
      <c r="H35" s="2"/>
      <c r="I35" s="1"/>
      <c r="K35" s="8"/>
      <c r="L35" s="8"/>
      <c r="N35" s="30" t="str">
        <f t="shared" si="0"/>
        <v/>
      </c>
      <c r="O35" s="19" t="s">
        <v>49</v>
      </c>
      <c r="P35" s="19"/>
      <c r="Q35" s="19"/>
      <c r="R35" s="31"/>
      <c r="S35" s="31"/>
      <c r="T35" s="32"/>
    </row>
    <row r="36" spans="1:20" s="34" customFormat="1" ht="21" customHeight="1" thickBot="1">
      <c r="A36" s="39">
        <v>23</v>
      </c>
      <c r="B36" s="1"/>
      <c r="C36" s="1"/>
      <c r="D36" s="1"/>
      <c r="E36" s="1"/>
      <c r="F36" s="1"/>
      <c r="G36" s="1"/>
      <c r="H36" s="2"/>
      <c r="I36" s="1"/>
      <c r="K36" s="8"/>
      <c r="L36" s="8"/>
      <c r="N36" s="30" t="str">
        <f t="shared" si="0"/>
        <v/>
      </c>
      <c r="O36" s="19" t="s">
        <v>50</v>
      </c>
      <c r="P36" s="19"/>
      <c r="Q36" s="19"/>
      <c r="R36" s="31"/>
      <c r="S36" s="31"/>
      <c r="T36" s="32"/>
    </row>
    <row r="37" spans="1:20" s="34" customFormat="1" ht="21" customHeight="1" thickBot="1">
      <c r="A37" s="39">
        <v>24</v>
      </c>
      <c r="B37" s="1"/>
      <c r="C37" s="1"/>
      <c r="D37" s="1"/>
      <c r="E37" s="1"/>
      <c r="F37" s="1"/>
      <c r="G37" s="1"/>
      <c r="H37" s="2"/>
      <c r="I37" s="1"/>
      <c r="K37" s="8"/>
      <c r="L37" s="8"/>
      <c r="N37" s="30" t="str">
        <f t="shared" si="0"/>
        <v/>
      </c>
      <c r="O37" s="19" t="s">
        <v>51</v>
      </c>
      <c r="P37" s="19"/>
      <c r="Q37" s="19"/>
      <c r="R37" s="31"/>
      <c r="S37" s="31"/>
      <c r="T37" s="32"/>
    </row>
    <row r="38" spans="1:20" s="34" customFormat="1" ht="21" customHeight="1" thickBot="1">
      <c r="A38" s="39">
        <v>25</v>
      </c>
      <c r="B38" s="1"/>
      <c r="C38" s="1"/>
      <c r="D38" s="1"/>
      <c r="E38" s="1"/>
      <c r="F38" s="1"/>
      <c r="G38" s="1"/>
      <c r="H38" s="2"/>
      <c r="I38" s="1"/>
      <c r="K38" s="8"/>
      <c r="L38" s="8"/>
      <c r="N38" s="30" t="str">
        <f t="shared" si="0"/>
        <v/>
      </c>
      <c r="O38" s="19" t="s">
        <v>52</v>
      </c>
      <c r="P38" s="19"/>
      <c r="Q38" s="19"/>
      <c r="R38" s="31"/>
      <c r="S38" s="31"/>
      <c r="T38" s="32"/>
    </row>
    <row r="39" spans="1:20" s="34" customFormat="1" ht="21" customHeight="1" thickBot="1">
      <c r="A39" s="39">
        <v>26</v>
      </c>
      <c r="B39" s="1"/>
      <c r="C39" s="1"/>
      <c r="D39" s="1"/>
      <c r="E39" s="1"/>
      <c r="F39" s="1"/>
      <c r="G39" s="1"/>
      <c r="H39" s="2"/>
      <c r="I39" s="1"/>
      <c r="K39" s="8"/>
      <c r="L39" s="8"/>
      <c r="N39" s="30" t="str">
        <f t="shared" si="0"/>
        <v/>
      </c>
      <c r="O39" s="19" t="s">
        <v>53</v>
      </c>
      <c r="P39" s="19"/>
      <c r="Q39" s="19"/>
      <c r="R39" s="31"/>
      <c r="S39" s="31"/>
      <c r="T39" s="32"/>
    </row>
    <row r="40" spans="1:20" s="34" customFormat="1" ht="21" customHeight="1" thickBot="1">
      <c r="A40" s="39">
        <v>27</v>
      </c>
      <c r="B40" s="1"/>
      <c r="C40" s="1"/>
      <c r="D40" s="1"/>
      <c r="E40" s="1"/>
      <c r="F40" s="1"/>
      <c r="G40" s="1"/>
      <c r="H40" s="2"/>
      <c r="I40" s="1"/>
      <c r="K40" s="8"/>
      <c r="L40" s="8"/>
      <c r="N40" s="30" t="str">
        <f t="shared" si="0"/>
        <v/>
      </c>
      <c r="O40" s="19" t="s">
        <v>54</v>
      </c>
      <c r="P40" s="19"/>
      <c r="Q40" s="19"/>
      <c r="R40" s="31"/>
      <c r="S40" s="31"/>
      <c r="T40" s="32"/>
    </row>
    <row r="41" spans="1:20" s="34" customFormat="1" ht="21" customHeight="1" thickBot="1">
      <c r="A41" s="39">
        <v>28</v>
      </c>
      <c r="B41" s="1"/>
      <c r="C41" s="1"/>
      <c r="D41" s="1"/>
      <c r="E41" s="1"/>
      <c r="F41" s="1"/>
      <c r="G41" s="1"/>
      <c r="H41" s="2"/>
      <c r="I41" s="1"/>
      <c r="K41" s="8"/>
      <c r="L41" s="8"/>
      <c r="N41" s="30" t="str">
        <f t="shared" si="0"/>
        <v/>
      </c>
      <c r="O41" s="19" t="s">
        <v>55</v>
      </c>
      <c r="P41" s="19"/>
      <c r="Q41" s="19"/>
      <c r="R41" s="31"/>
      <c r="S41" s="31"/>
      <c r="T41" s="32"/>
    </row>
    <row r="42" spans="1:20" s="34" customFormat="1" ht="21" customHeight="1" thickBot="1">
      <c r="A42" s="39">
        <v>29</v>
      </c>
      <c r="B42" s="1"/>
      <c r="C42" s="1"/>
      <c r="D42" s="1"/>
      <c r="E42" s="1"/>
      <c r="F42" s="1"/>
      <c r="G42" s="1"/>
      <c r="H42" s="2"/>
      <c r="I42" s="1"/>
      <c r="K42" s="8"/>
      <c r="L42" s="8"/>
      <c r="N42" s="30" t="str">
        <f t="shared" si="0"/>
        <v/>
      </c>
      <c r="O42" s="19" t="s">
        <v>56</v>
      </c>
      <c r="P42" s="19"/>
      <c r="Q42" s="19"/>
      <c r="R42" s="31"/>
      <c r="S42" s="31"/>
      <c r="T42" s="32"/>
    </row>
    <row r="43" spans="1:20" s="34" customFormat="1" ht="21" customHeight="1" thickBot="1">
      <c r="A43" s="39">
        <v>30</v>
      </c>
      <c r="B43" s="1"/>
      <c r="C43" s="1"/>
      <c r="D43" s="1"/>
      <c r="E43" s="1"/>
      <c r="F43" s="1"/>
      <c r="G43" s="1"/>
      <c r="H43" s="2"/>
      <c r="I43" s="1"/>
      <c r="K43" s="8"/>
      <c r="L43" s="8"/>
      <c r="N43" s="30" t="str">
        <f t="shared" si="0"/>
        <v/>
      </c>
      <c r="O43" s="19" t="s">
        <v>57</v>
      </c>
      <c r="P43" s="19"/>
      <c r="Q43" s="19"/>
      <c r="R43" s="31"/>
      <c r="S43" s="31"/>
      <c r="T43" s="32"/>
    </row>
    <row r="44" spans="1:20" s="34" customFormat="1" ht="21" customHeight="1" thickBot="1">
      <c r="A44" s="39">
        <v>31</v>
      </c>
      <c r="B44" s="1"/>
      <c r="C44" s="1"/>
      <c r="D44" s="1"/>
      <c r="E44" s="1"/>
      <c r="F44" s="1"/>
      <c r="G44" s="1"/>
      <c r="H44" s="2"/>
      <c r="I44" s="1"/>
      <c r="K44" s="8"/>
      <c r="L44" s="8"/>
      <c r="N44" s="30" t="str">
        <f t="shared" si="0"/>
        <v/>
      </c>
      <c r="O44" s="19" t="s">
        <v>58</v>
      </c>
      <c r="P44" s="19"/>
      <c r="Q44" s="19"/>
      <c r="R44" s="31"/>
      <c r="S44" s="31"/>
      <c r="T44" s="32"/>
    </row>
    <row r="45" spans="1:20" s="34" customFormat="1" ht="21" customHeight="1" thickBot="1">
      <c r="A45" s="39">
        <v>32</v>
      </c>
      <c r="B45" s="1"/>
      <c r="C45" s="1"/>
      <c r="D45" s="1"/>
      <c r="E45" s="1"/>
      <c r="F45" s="1"/>
      <c r="G45" s="1"/>
      <c r="H45" s="2"/>
      <c r="I45" s="1"/>
      <c r="K45" s="8"/>
      <c r="L45" s="8"/>
      <c r="N45" s="30" t="str">
        <f t="shared" si="0"/>
        <v/>
      </c>
      <c r="O45" s="19" t="s">
        <v>59</v>
      </c>
      <c r="P45" s="19"/>
      <c r="Q45" s="19"/>
      <c r="R45" s="31"/>
      <c r="S45" s="31"/>
      <c r="T45" s="32"/>
    </row>
    <row r="46" spans="1:20" s="34" customFormat="1" ht="21" customHeight="1" thickBot="1">
      <c r="A46" s="39">
        <v>33</v>
      </c>
      <c r="B46" s="1"/>
      <c r="C46" s="1"/>
      <c r="D46" s="1"/>
      <c r="E46" s="1"/>
      <c r="F46" s="1"/>
      <c r="G46" s="1"/>
      <c r="H46" s="2"/>
      <c r="I46" s="1"/>
      <c r="K46" s="8"/>
      <c r="L46" s="8"/>
      <c r="N46" s="30" t="str">
        <f t="shared" ref="N46:N68" si="1">H46&amp;I46</f>
        <v/>
      </c>
      <c r="O46" s="19" t="s">
        <v>60</v>
      </c>
      <c r="P46" s="19"/>
      <c r="Q46" s="19"/>
      <c r="R46" s="31"/>
      <c r="S46" s="31"/>
      <c r="T46" s="32"/>
    </row>
    <row r="47" spans="1:20" s="34" customFormat="1" ht="21" customHeight="1" thickBot="1">
      <c r="A47" s="39">
        <v>34</v>
      </c>
      <c r="B47" s="1"/>
      <c r="C47" s="1"/>
      <c r="D47" s="1"/>
      <c r="E47" s="1"/>
      <c r="F47" s="1"/>
      <c r="G47" s="1"/>
      <c r="H47" s="2"/>
      <c r="I47" s="1"/>
      <c r="K47" s="8"/>
      <c r="L47" s="8"/>
      <c r="N47" s="30" t="str">
        <f t="shared" si="1"/>
        <v/>
      </c>
      <c r="O47" s="19" t="s">
        <v>61</v>
      </c>
      <c r="P47" s="19"/>
      <c r="Q47" s="19"/>
      <c r="R47" s="31"/>
      <c r="S47" s="31"/>
      <c r="T47" s="32"/>
    </row>
    <row r="48" spans="1:20" s="34" customFormat="1" ht="21" customHeight="1" thickBot="1">
      <c r="A48" s="39">
        <v>35</v>
      </c>
      <c r="B48" s="1"/>
      <c r="C48" s="1"/>
      <c r="D48" s="1"/>
      <c r="E48" s="1"/>
      <c r="F48" s="1"/>
      <c r="G48" s="1"/>
      <c r="H48" s="2"/>
      <c r="I48" s="1"/>
      <c r="K48" s="8"/>
      <c r="L48" s="8"/>
      <c r="N48" s="30" t="str">
        <f t="shared" si="1"/>
        <v/>
      </c>
      <c r="O48" s="19" t="s">
        <v>62</v>
      </c>
      <c r="P48" s="19"/>
      <c r="Q48" s="19"/>
      <c r="R48" s="31"/>
      <c r="S48" s="31"/>
      <c r="T48" s="32"/>
    </row>
    <row r="49" spans="1:20" s="34" customFormat="1" ht="21" customHeight="1" thickBot="1">
      <c r="A49" s="39">
        <v>36</v>
      </c>
      <c r="B49" s="1"/>
      <c r="C49" s="1"/>
      <c r="D49" s="1"/>
      <c r="E49" s="1"/>
      <c r="F49" s="1"/>
      <c r="G49" s="1"/>
      <c r="H49" s="2"/>
      <c r="I49" s="1"/>
      <c r="K49" s="8"/>
      <c r="L49" s="8"/>
      <c r="N49" s="30" t="str">
        <f t="shared" si="1"/>
        <v/>
      </c>
      <c r="O49" s="19" t="s">
        <v>63</v>
      </c>
      <c r="P49" s="19"/>
      <c r="Q49" s="19"/>
      <c r="R49" s="31"/>
      <c r="S49" s="31"/>
      <c r="T49" s="32"/>
    </row>
    <row r="50" spans="1:20" s="34" customFormat="1" ht="21" customHeight="1" thickBot="1">
      <c r="A50" s="39">
        <v>37</v>
      </c>
      <c r="B50" s="1"/>
      <c r="C50" s="1"/>
      <c r="D50" s="1"/>
      <c r="E50" s="1"/>
      <c r="F50" s="1"/>
      <c r="G50" s="1"/>
      <c r="H50" s="2"/>
      <c r="I50" s="1"/>
      <c r="K50" s="8"/>
      <c r="L50" s="8"/>
      <c r="N50" s="30" t="str">
        <f t="shared" si="1"/>
        <v/>
      </c>
      <c r="O50" s="19" t="s">
        <v>64</v>
      </c>
      <c r="P50" s="19"/>
      <c r="Q50" s="19"/>
      <c r="R50" s="31"/>
      <c r="S50" s="31"/>
      <c r="T50" s="32"/>
    </row>
    <row r="51" spans="1:20" s="34" customFormat="1" ht="21" customHeight="1" thickBot="1">
      <c r="A51" s="39">
        <v>38</v>
      </c>
      <c r="B51" s="1"/>
      <c r="C51" s="1"/>
      <c r="D51" s="1"/>
      <c r="E51" s="1"/>
      <c r="F51" s="1"/>
      <c r="G51" s="1"/>
      <c r="H51" s="2"/>
      <c r="I51" s="1"/>
      <c r="K51" s="8"/>
      <c r="L51" s="8"/>
      <c r="N51" s="30" t="str">
        <f t="shared" si="1"/>
        <v/>
      </c>
      <c r="O51" s="19" t="s">
        <v>65</v>
      </c>
      <c r="P51" s="19"/>
      <c r="Q51" s="19"/>
      <c r="R51" s="31"/>
      <c r="S51" s="31"/>
      <c r="T51" s="32"/>
    </row>
    <row r="52" spans="1:20" s="34" customFormat="1" ht="21" customHeight="1" thickBot="1">
      <c r="A52" s="39">
        <v>39</v>
      </c>
      <c r="B52" s="1"/>
      <c r="C52" s="1"/>
      <c r="D52" s="1"/>
      <c r="E52" s="1"/>
      <c r="F52" s="1"/>
      <c r="G52" s="1"/>
      <c r="H52" s="2"/>
      <c r="I52" s="1"/>
      <c r="K52" s="8"/>
      <c r="L52" s="8"/>
      <c r="N52" s="30" t="str">
        <f t="shared" si="1"/>
        <v/>
      </c>
      <c r="O52" s="19" t="s">
        <v>66</v>
      </c>
      <c r="P52" s="19"/>
      <c r="Q52" s="19"/>
      <c r="R52" s="31"/>
      <c r="S52" s="31"/>
      <c r="T52" s="32"/>
    </row>
    <row r="53" spans="1:20" s="34" customFormat="1" ht="21" customHeight="1" thickBot="1">
      <c r="A53" s="39">
        <v>40</v>
      </c>
      <c r="B53" s="1"/>
      <c r="C53" s="1"/>
      <c r="D53" s="1"/>
      <c r="E53" s="1"/>
      <c r="F53" s="1"/>
      <c r="G53" s="1"/>
      <c r="H53" s="2"/>
      <c r="I53" s="1"/>
      <c r="K53" s="8"/>
      <c r="L53" s="8"/>
      <c r="N53" s="30" t="str">
        <f t="shared" si="1"/>
        <v/>
      </c>
      <c r="O53" s="19" t="s">
        <v>67</v>
      </c>
      <c r="P53" s="19"/>
      <c r="Q53" s="19"/>
      <c r="R53" s="31"/>
      <c r="S53" s="31"/>
      <c r="T53" s="32"/>
    </row>
    <row r="54" spans="1:20" s="34" customFormat="1" ht="21" customHeight="1" thickBot="1">
      <c r="A54" s="39">
        <v>41</v>
      </c>
      <c r="B54" s="1"/>
      <c r="C54" s="1"/>
      <c r="D54" s="1"/>
      <c r="E54" s="1"/>
      <c r="F54" s="1"/>
      <c r="G54" s="1"/>
      <c r="H54" s="2"/>
      <c r="I54" s="1"/>
      <c r="K54" s="8"/>
      <c r="L54" s="8"/>
      <c r="N54" s="30" t="str">
        <f t="shared" si="1"/>
        <v/>
      </c>
      <c r="O54" s="19" t="s">
        <v>68</v>
      </c>
      <c r="P54" s="19"/>
      <c r="Q54" s="19"/>
      <c r="R54" s="31"/>
      <c r="S54" s="31"/>
      <c r="T54" s="32"/>
    </row>
    <row r="55" spans="1:20" s="34" customFormat="1" ht="21" customHeight="1" thickBot="1">
      <c r="A55" s="39">
        <v>42</v>
      </c>
      <c r="B55" s="1"/>
      <c r="C55" s="1"/>
      <c r="D55" s="1"/>
      <c r="E55" s="1"/>
      <c r="F55" s="1"/>
      <c r="G55" s="1"/>
      <c r="H55" s="2"/>
      <c r="I55" s="1"/>
      <c r="K55" s="8"/>
      <c r="L55" s="8"/>
      <c r="N55" s="30" t="str">
        <f t="shared" si="1"/>
        <v/>
      </c>
      <c r="O55" s="19" t="s">
        <v>69</v>
      </c>
      <c r="P55" s="19"/>
      <c r="Q55" s="19"/>
      <c r="R55" s="31"/>
      <c r="S55" s="31"/>
      <c r="T55" s="32"/>
    </row>
    <row r="56" spans="1:20" s="34" customFormat="1" ht="21" customHeight="1" thickBot="1">
      <c r="A56" s="39">
        <v>43</v>
      </c>
      <c r="B56" s="1"/>
      <c r="C56" s="1"/>
      <c r="D56" s="1"/>
      <c r="E56" s="1"/>
      <c r="F56" s="1"/>
      <c r="G56" s="1"/>
      <c r="H56" s="2"/>
      <c r="I56" s="1"/>
      <c r="K56" s="8"/>
      <c r="L56" s="8"/>
      <c r="N56" s="30" t="str">
        <f t="shared" si="1"/>
        <v/>
      </c>
      <c r="O56" s="19" t="s">
        <v>70</v>
      </c>
      <c r="P56" s="19"/>
      <c r="Q56" s="19"/>
      <c r="R56" s="31"/>
      <c r="S56" s="31"/>
      <c r="T56" s="32"/>
    </row>
    <row r="57" spans="1:20" s="34" customFormat="1" ht="21" customHeight="1" thickBot="1">
      <c r="A57" s="39">
        <v>44</v>
      </c>
      <c r="B57" s="1"/>
      <c r="C57" s="1"/>
      <c r="D57" s="1"/>
      <c r="E57" s="1"/>
      <c r="F57" s="1"/>
      <c r="G57" s="1"/>
      <c r="H57" s="2"/>
      <c r="I57" s="1"/>
      <c r="K57" s="8"/>
      <c r="L57" s="8"/>
      <c r="N57" s="30" t="str">
        <f t="shared" si="1"/>
        <v/>
      </c>
      <c r="O57" s="19" t="s">
        <v>71</v>
      </c>
      <c r="P57" s="19"/>
      <c r="Q57" s="19"/>
      <c r="R57" s="31"/>
      <c r="S57" s="31"/>
      <c r="T57" s="32"/>
    </row>
    <row r="58" spans="1:20" s="34" customFormat="1" ht="21" customHeight="1" thickBot="1">
      <c r="A58" s="39">
        <v>45</v>
      </c>
      <c r="B58" s="1"/>
      <c r="C58" s="1"/>
      <c r="D58" s="1"/>
      <c r="E58" s="1"/>
      <c r="F58" s="1"/>
      <c r="G58" s="1"/>
      <c r="H58" s="2"/>
      <c r="I58" s="1"/>
      <c r="K58" s="8"/>
      <c r="L58" s="8"/>
      <c r="N58" s="30" t="str">
        <f t="shared" si="1"/>
        <v/>
      </c>
      <c r="O58" s="19" t="s">
        <v>72</v>
      </c>
      <c r="P58" s="19"/>
      <c r="Q58" s="19"/>
      <c r="R58" s="31"/>
      <c r="S58" s="31"/>
      <c r="T58" s="32"/>
    </row>
    <row r="59" spans="1:20" s="34" customFormat="1" ht="21" customHeight="1" thickBot="1">
      <c r="A59" s="39">
        <v>46</v>
      </c>
      <c r="B59" s="1"/>
      <c r="C59" s="1"/>
      <c r="D59" s="1"/>
      <c r="E59" s="1"/>
      <c r="F59" s="1"/>
      <c r="G59" s="1"/>
      <c r="H59" s="2"/>
      <c r="I59" s="1"/>
      <c r="K59" s="8"/>
      <c r="L59" s="8"/>
      <c r="N59" s="30" t="str">
        <f t="shared" si="1"/>
        <v/>
      </c>
      <c r="O59" s="19" t="s">
        <v>73</v>
      </c>
      <c r="P59" s="19"/>
      <c r="Q59" s="19"/>
      <c r="R59" s="31"/>
      <c r="S59" s="31"/>
      <c r="T59" s="32"/>
    </row>
    <row r="60" spans="1:20" s="34" customFormat="1" ht="21" customHeight="1" thickBot="1">
      <c r="A60" s="39">
        <v>47</v>
      </c>
      <c r="B60" s="1"/>
      <c r="C60" s="1"/>
      <c r="D60" s="1"/>
      <c r="E60" s="1"/>
      <c r="F60" s="1"/>
      <c r="G60" s="1"/>
      <c r="H60" s="2"/>
      <c r="I60" s="1"/>
      <c r="K60" s="8"/>
      <c r="L60" s="8"/>
      <c r="N60" s="30" t="str">
        <f t="shared" si="1"/>
        <v/>
      </c>
      <c r="O60" s="19" t="s">
        <v>74</v>
      </c>
      <c r="P60" s="19"/>
      <c r="Q60" s="19"/>
      <c r="R60" s="31"/>
      <c r="S60" s="31"/>
      <c r="T60" s="32"/>
    </row>
    <row r="61" spans="1:20" s="34" customFormat="1" ht="21" customHeight="1" thickBot="1">
      <c r="A61" s="39">
        <v>48</v>
      </c>
      <c r="B61" s="1"/>
      <c r="C61" s="1"/>
      <c r="D61" s="1"/>
      <c r="E61" s="1"/>
      <c r="F61" s="1"/>
      <c r="G61" s="1"/>
      <c r="H61" s="2"/>
      <c r="I61" s="1"/>
      <c r="K61" s="8"/>
      <c r="L61" s="8"/>
      <c r="N61" s="30" t="str">
        <f t="shared" si="1"/>
        <v/>
      </c>
      <c r="O61" s="19" t="s">
        <v>75</v>
      </c>
      <c r="P61" s="19"/>
      <c r="Q61" s="19"/>
      <c r="R61" s="31"/>
      <c r="S61" s="31"/>
      <c r="T61" s="32"/>
    </row>
    <row r="62" spans="1:20" s="34" customFormat="1" ht="21" customHeight="1" thickBot="1">
      <c r="A62" s="39">
        <v>49</v>
      </c>
      <c r="B62" s="1"/>
      <c r="C62" s="1"/>
      <c r="D62" s="1"/>
      <c r="E62" s="1"/>
      <c r="F62" s="1"/>
      <c r="G62" s="1"/>
      <c r="H62" s="2"/>
      <c r="I62" s="1"/>
      <c r="K62" s="8"/>
      <c r="L62" s="8"/>
      <c r="N62" s="30" t="str">
        <f t="shared" si="1"/>
        <v/>
      </c>
      <c r="O62" s="19" t="s">
        <v>76</v>
      </c>
      <c r="P62" s="19"/>
      <c r="Q62" s="19"/>
      <c r="R62" s="31"/>
      <c r="S62" s="31"/>
      <c r="T62" s="32"/>
    </row>
    <row r="63" spans="1:20" s="34" customFormat="1" ht="21" customHeight="1" thickBot="1">
      <c r="A63" s="39">
        <v>50</v>
      </c>
      <c r="B63" s="1"/>
      <c r="C63" s="1"/>
      <c r="D63" s="1"/>
      <c r="E63" s="1"/>
      <c r="F63" s="1"/>
      <c r="G63" s="1"/>
      <c r="H63" s="2"/>
      <c r="I63" s="1"/>
      <c r="K63" s="8"/>
      <c r="L63" s="8"/>
      <c r="N63" s="30" t="str">
        <f t="shared" si="1"/>
        <v/>
      </c>
      <c r="O63" s="19" t="s">
        <v>77</v>
      </c>
      <c r="P63" s="19"/>
      <c r="Q63" s="19"/>
      <c r="R63" s="31"/>
      <c r="S63" s="31"/>
      <c r="T63" s="32"/>
    </row>
    <row r="64" spans="1:20" s="34" customFormat="1" ht="21" customHeight="1" thickBot="1">
      <c r="A64" s="39">
        <v>51</v>
      </c>
      <c r="B64" s="1"/>
      <c r="C64" s="1"/>
      <c r="D64" s="1"/>
      <c r="E64" s="1"/>
      <c r="F64" s="1"/>
      <c r="G64" s="1"/>
      <c r="H64" s="2"/>
      <c r="I64" s="1"/>
      <c r="K64" s="8"/>
      <c r="L64" s="8"/>
      <c r="N64" s="30" t="str">
        <f t="shared" si="1"/>
        <v/>
      </c>
      <c r="O64" s="19"/>
      <c r="P64" s="19"/>
      <c r="Q64" s="19"/>
      <c r="R64" s="31"/>
      <c r="S64" s="31"/>
      <c r="T64" s="32"/>
    </row>
    <row r="65" spans="1:20" s="34" customFormat="1" ht="21" customHeight="1" thickBot="1">
      <c r="A65" s="39">
        <v>52</v>
      </c>
      <c r="B65" s="1"/>
      <c r="C65" s="1"/>
      <c r="D65" s="1"/>
      <c r="E65" s="1"/>
      <c r="F65" s="1"/>
      <c r="G65" s="1"/>
      <c r="H65" s="2"/>
      <c r="I65" s="1"/>
      <c r="K65" s="8"/>
      <c r="L65" s="8"/>
      <c r="N65" s="30" t="str">
        <f t="shared" si="1"/>
        <v/>
      </c>
      <c r="O65" s="19"/>
      <c r="P65" s="19"/>
      <c r="Q65" s="19"/>
      <c r="R65" s="31"/>
      <c r="S65" s="31"/>
      <c r="T65" s="32"/>
    </row>
    <row r="66" spans="1:20" s="34" customFormat="1" ht="21" customHeight="1" thickBot="1">
      <c r="A66" s="39">
        <v>53</v>
      </c>
      <c r="B66" s="1"/>
      <c r="C66" s="1"/>
      <c r="D66" s="1"/>
      <c r="E66" s="1"/>
      <c r="F66" s="1"/>
      <c r="G66" s="1"/>
      <c r="H66" s="2"/>
      <c r="I66" s="1"/>
      <c r="K66" s="8"/>
      <c r="L66" s="8"/>
      <c r="N66" s="30" t="str">
        <f t="shared" si="1"/>
        <v/>
      </c>
      <c r="P66" s="19"/>
      <c r="Q66"/>
      <c r="R66"/>
      <c r="S66"/>
      <c r="T66"/>
    </row>
    <row r="67" spans="1:20" s="34" customFormat="1" ht="21" customHeight="1" thickBot="1">
      <c r="A67" s="39">
        <v>54</v>
      </c>
      <c r="B67" s="1"/>
      <c r="C67" s="1"/>
      <c r="D67" s="1"/>
      <c r="E67" s="1"/>
      <c r="F67" s="1"/>
      <c r="G67" s="1"/>
      <c r="H67" s="2"/>
      <c r="I67" s="1"/>
      <c r="K67" s="8"/>
      <c r="L67" s="8"/>
      <c r="N67" s="30" t="str">
        <f t="shared" si="1"/>
        <v/>
      </c>
    </row>
    <row r="68" spans="1:20" s="34" customFormat="1" ht="21" customHeight="1" thickBot="1">
      <c r="A68" s="39">
        <v>55</v>
      </c>
      <c r="B68" s="1"/>
      <c r="C68" s="1"/>
      <c r="D68" s="1"/>
      <c r="E68" s="1"/>
      <c r="F68" s="1"/>
      <c r="G68" s="1"/>
      <c r="H68" s="2"/>
      <c r="I68" s="1"/>
      <c r="K68" s="8"/>
      <c r="L68" s="8"/>
      <c r="N68" s="30" t="str">
        <f t="shared" si="1"/>
        <v/>
      </c>
      <c r="O68" s="8"/>
    </row>
    <row r="69" spans="1:20" ht="21" customHeight="1" thickBot="1">
      <c r="A69" s="39">
        <v>56</v>
      </c>
      <c r="B69" s="1"/>
      <c r="C69" s="1"/>
      <c r="D69" s="1"/>
      <c r="E69" s="1"/>
      <c r="F69" s="1"/>
      <c r="G69" s="1"/>
      <c r="H69" s="2"/>
      <c r="I69" s="1"/>
    </row>
    <row r="70" spans="1:20" ht="21" customHeight="1" thickBot="1">
      <c r="A70" s="39">
        <v>57</v>
      </c>
      <c r="B70" s="1"/>
      <c r="C70" s="1"/>
      <c r="D70" s="1"/>
      <c r="E70" s="1"/>
      <c r="F70" s="1"/>
      <c r="G70" s="1"/>
      <c r="H70" s="2"/>
      <c r="I70" s="1"/>
    </row>
    <row r="71" spans="1:20" ht="21" customHeight="1" thickBot="1">
      <c r="A71" s="39">
        <v>58</v>
      </c>
      <c r="B71" s="1"/>
      <c r="C71" s="1"/>
      <c r="D71" s="1"/>
      <c r="E71" s="1"/>
      <c r="F71" s="1"/>
      <c r="G71" s="1"/>
      <c r="H71" s="2"/>
      <c r="I71" s="1"/>
    </row>
    <row r="72" spans="1:20" ht="21" customHeight="1" thickBot="1">
      <c r="A72" s="39">
        <v>59</v>
      </c>
      <c r="B72" s="1"/>
      <c r="C72" s="1"/>
      <c r="D72" s="1"/>
      <c r="E72" s="1"/>
      <c r="F72" s="1"/>
      <c r="G72" s="1"/>
      <c r="H72" s="2"/>
      <c r="I72" s="1"/>
    </row>
    <row r="73" spans="1:20" ht="21" customHeight="1" thickBot="1">
      <c r="A73" s="39">
        <v>60</v>
      </c>
      <c r="B73" s="1"/>
      <c r="C73" s="1"/>
      <c r="D73" s="1"/>
      <c r="E73" s="1"/>
      <c r="F73" s="1"/>
      <c r="G73" s="1"/>
      <c r="H73" s="2"/>
      <c r="I73" s="1"/>
    </row>
    <row r="74" spans="1:20" ht="21" customHeight="1" thickBot="1">
      <c r="A74" s="39">
        <v>61</v>
      </c>
      <c r="B74" s="1"/>
      <c r="C74" s="1"/>
      <c r="D74" s="1"/>
      <c r="E74" s="1"/>
      <c r="F74" s="1"/>
      <c r="G74" s="1"/>
      <c r="H74" s="2"/>
      <c r="I74" s="1"/>
    </row>
    <row r="75" spans="1:20" ht="21" customHeight="1" thickBot="1">
      <c r="A75" s="39">
        <v>62</v>
      </c>
      <c r="B75" s="1"/>
      <c r="C75" s="1"/>
      <c r="D75" s="1"/>
      <c r="E75" s="1"/>
      <c r="F75" s="1"/>
      <c r="G75" s="1"/>
      <c r="H75" s="2"/>
      <c r="I75" s="1"/>
    </row>
    <row r="76" spans="1:20" ht="21" customHeight="1" thickBot="1">
      <c r="A76" s="39">
        <v>63</v>
      </c>
      <c r="B76" s="1"/>
      <c r="C76" s="1"/>
      <c r="D76" s="1"/>
      <c r="E76" s="1"/>
      <c r="F76" s="1"/>
      <c r="G76" s="1"/>
      <c r="H76" s="2"/>
      <c r="I76" s="1"/>
    </row>
    <row r="77" spans="1:20" ht="21" customHeight="1" thickBot="1">
      <c r="A77" s="39">
        <v>64</v>
      </c>
      <c r="B77" s="1"/>
      <c r="C77" s="1"/>
      <c r="D77" s="1"/>
      <c r="E77" s="1"/>
      <c r="F77" s="1"/>
      <c r="G77" s="1"/>
      <c r="H77" s="2"/>
      <c r="I77" s="1"/>
    </row>
    <row r="78" spans="1:20" ht="21" customHeight="1" thickBot="1">
      <c r="A78" s="39">
        <v>65</v>
      </c>
      <c r="B78" s="1"/>
      <c r="C78" s="1"/>
      <c r="D78" s="1"/>
      <c r="E78" s="1"/>
      <c r="F78" s="1"/>
      <c r="G78" s="1"/>
      <c r="H78" s="2"/>
      <c r="I78" s="1"/>
    </row>
    <row r="79" spans="1:20" ht="21" customHeight="1" thickBot="1">
      <c r="A79" s="39">
        <v>66</v>
      </c>
      <c r="B79" s="1"/>
      <c r="C79" s="1"/>
      <c r="D79" s="1"/>
      <c r="E79" s="1"/>
      <c r="F79" s="1"/>
      <c r="G79" s="1"/>
      <c r="H79" s="2"/>
      <c r="I79" s="1"/>
    </row>
    <row r="80" spans="1:20" ht="21" customHeight="1" thickBot="1">
      <c r="A80" s="39">
        <v>67</v>
      </c>
      <c r="B80" s="1"/>
      <c r="C80" s="1"/>
      <c r="D80" s="1"/>
      <c r="E80" s="1"/>
      <c r="F80" s="1"/>
      <c r="G80" s="1"/>
      <c r="H80" s="2"/>
      <c r="I80" s="1"/>
    </row>
    <row r="81" spans="1:9" ht="21" customHeight="1" thickBot="1">
      <c r="A81" s="39">
        <v>68</v>
      </c>
      <c r="B81" s="1"/>
      <c r="C81" s="1"/>
      <c r="D81" s="1"/>
      <c r="E81" s="1"/>
      <c r="F81" s="1"/>
      <c r="G81" s="1"/>
      <c r="H81" s="2"/>
      <c r="I81" s="1"/>
    </row>
    <row r="82" spans="1:9" ht="21" customHeight="1" thickBot="1">
      <c r="A82" s="39">
        <v>69</v>
      </c>
      <c r="B82" s="1"/>
      <c r="C82" s="1"/>
      <c r="D82" s="1"/>
      <c r="E82" s="1"/>
      <c r="F82" s="1"/>
      <c r="G82" s="1"/>
      <c r="H82" s="2"/>
      <c r="I82" s="1"/>
    </row>
    <row r="83" spans="1:9" ht="21" customHeight="1" thickBot="1">
      <c r="A83" s="39">
        <v>70</v>
      </c>
      <c r="B83" s="1"/>
      <c r="C83" s="1"/>
      <c r="D83" s="1"/>
      <c r="E83" s="1"/>
      <c r="F83" s="1"/>
      <c r="G83" s="1"/>
      <c r="H83" s="2"/>
      <c r="I83" s="1"/>
    </row>
    <row r="84" spans="1:9" ht="21" customHeight="1" thickBot="1">
      <c r="A84" s="39">
        <v>71</v>
      </c>
      <c r="B84" s="1"/>
      <c r="C84" s="1"/>
      <c r="D84" s="1"/>
      <c r="E84" s="1"/>
      <c r="F84" s="1"/>
      <c r="G84" s="1"/>
      <c r="H84" s="2"/>
      <c r="I84" s="1"/>
    </row>
    <row r="85" spans="1:9" ht="21" customHeight="1" thickBot="1">
      <c r="A85" s="39">
        <v>72</v>
      </c>
      <c r="B85" s="1"/>
      <c r="C85" s="1"/>
      <c r="D85" s="1"/>
      <c r="E85" s="1"/>
      <c r="F85" s="1"/>
      <c r="G85" s="1"/>
      <c r="H85" s="2"/>
      <c r="I85" s="1"/>
    </row>
    <row r="86" spans="1:9" ht="21" customHeight="1" thickBot="1">
      <c r="A86" s="39">
        <v>73</v>
      </c>
      <c r="B86" s="1"/>
      <c r="C86" s="1"/>
      <c r="D86" s="1"/>
      <c r="E86" s="1"/>
      <c r="F86" s="1"/>
      <c r="G86" s="1"/>
      <c r="H86" s="2"/>
      <c r="I86" s="1"/>
    </row>
    <row r="87" spans="1:9" ht="21" customHeight="1" thickBot="1">
      <c r="A87" s="39">
        <v>74</v>
      </c>
      <c r="B87" s="1"/>
      <c r="C87" s="1"/>
      <c r="D87" s="1"/>
      <c r="E87" s="1"/>
      <c r="F87" s="1"/>
      <c r="G87" s="1"/>
      <c r="H87" s="2"/>
      <c r="I87" s="1"/>
    </row>
    <row r="88" spans="1:9" ht="21" customHeight="1" thickBot="1">
      <c r="A88" s="39">
        <v>75</v>
      </c>
      <c r="B88" s="1"/>
      <c r="C88" s="1"/>
      <c r="D88" s="1"/>
      <c r="E88" s="1"/>
      <c r="F88" s="1"/>
      <c r="G88" s="1"/>
      <c r="H88" s="2"/>
      <c r="I88" s="1"/>
    </row>
    <row r="89" spans="1:9" ht="21" customHeight="1" thickBot="1">
      <c r="A89" s="39">
        <v>76</v>
      </c>
      <c r="B89" s="1"/>
      <c r="C89" s="1"/>
      <c r="D89" s="1"/>
      <c r="E89" s="1"/>
      <c r="F89" s="1"/>
      <c r="G89" s="1"/>
      <c r="H89" s="2"/>
      <c r="I89" s="1"/>
    </row>
    <row r="90" spans="1:9" ht="21" customHeight="1" thickBot="1">
      <c r="A90" s="39">
        <v>77</v>
      </c>
      <c r="B90" s="1"/>
      <c r="C90" s="1"/>
      <c r="D90" s="1"/>
      <c r="E90" s="1"/>
      <c r="F90" s="1"/>
      <c r="G90" s="1"/>
      <c r="H90" s="2"/>
      <c r="I90" s="1"/>
    </row>
    <row r="91" spans="1:9" ht="21" customHeight="1" thickBot="1">
      <c r="A91" s="39">
        <v>78</v>
      </c>
      <c r="B91" s="1"/>
      <c r="C91" s="1"/>
      <c r="D91" s="1"/>
      <c r="E91" s="1"/>
      <c r="F91" s="1"/>
      <c r="G91" s="1"/>
      <c r="H91" s="2"/>
      <c r="I91" s="1"/>
    </row>
    <row r="92" spans="1:9" ht="21" customHeight="1" thickBot="1">
      <c r="A92" s="39">
        <v>79</v>
      </c>
      <c r="B92" s="1"/>
      <c r="C92" s="1"/>
      <c r="D92" s="1"/>
      <c r="E92" s="1"/>
      <c r="F92" s="1"/>
      <c r="G92" s="1"/>
      <c r="H92" s="2"/>
      <c r="I92" s="1"/>
    </row>
    <row r="93" spans="1:9" ht="21" customHeight="1" thickBot="1">
      <c r="A93" s="39">
        <v>80</v>
      </c>
      <c r="B93" s="1"/>
      <c r="C93" s="1"/>
      <c r="D93" s="1"/>
      <c r="E93" s="1"/>
      <c r="F93" s="1"/>
      <c r="G93" s="1"/>
      <c r="H93" s="2"/>
      <c r="I93" s="1"/>
    </row>
    <row r="94" spans="1:9" ht="21" customHeight="1" thickBot="1">
      <c r="A94" s="39">
        <v>81</v>
      </c>
      <c r="B94" s="1"/>
      <c r="C94" s="1"/>
      <c r="D94" s="1"/>
      <c r="E94" s="1"/>
      <c r="F94" s="1"/>
      <c r="G94" s="1"/>
      <c r="H94" s="2"/>
      <c r="I94" s="1"/>
    </row>
    <row r="95" spans="1:9" ht="21" customHeight="1" thickBot="1">
      <c r="A95" s="39">
        <v>82</v>
      </c>
      <c r="B95" s="1"/>
      <c r="C95" s="1"/>
      <c r="D95" s="1"/>
      <c r="E95" s="1"/>
      <c r="F95" s="1"/>
      <c r="G95" s="1"/>
      <c r="H95" s="2"/>
      <c r="I95" s="1"/>
    </row>
    <row r="96" spans="1:9" ht="21" customHeight="1" thickBot="1">
      <c r="A96" s="39">
        <v>83</v>
      </c>
      <c r="B96" s="1"/>
      <c r="C96" s="1"/>
      <c r="D96" s="1"/>
      <c r="E96" s="1"/>
      <c r="F96" s="1"/>
      <c r="G96" s="1"/>
      <c r="H96" s="2"/>
      <c r="I96" s="1"/>
    </row>
    <row r="97" spans="1:9" ht="21" customHeight="1" thickBot="1">
      <c r="A97" s="39">
        <v>84</v>
      </c>
      <c r="B97" s="1"/>
      <c r="C97" s="1"/>
      <c r="D97" s="1"/>
      <c r="E97" s="1"/>
      <c r="F97" s="1"/>
      <c r="G97" s="1"/>
      <c r="H97" s="2"/>
      <c r="I97" s="1"/>
    </row>
    <row r="98" spans="1:9" ht="21" customHeight="1" thickBot="1">
      <c r="A98" s="39">
        <v>85</v>
      </c>
      <c r="B98" s="1"/>
      <c r="C98" s="1"/>
      <c r="D98" s="1"/>
      <c r="E98" s="1"/>
      <c r="F98" s="1"/>
      <c r="G98" s="1"/>
      <c r="H98" s="2"/>
      <c r="I98" s="1"/>
    </row>
    <row r="99" spans="1:9" ht="21" customHeight="1" thickBot="1">
      <c r="A99" s="39">
        <v>86</v>
      </c>
      <c r="B99" s="1"/>
      <c r="C99" s="1"/>
      <c r="D99" s="1"/>
      <c r="E99" s="1"/>
      <c r="F99" s="1"/>
      <c r="G99" s="1"/>
      <c r="H99" s="2"/>
      <c r="I99" s="1"/>
    </row>
    <row r="100" spans="1:9" ht="21" customHeight="1" thickBot="1">
      <c r="A100" s="39">
        <v>87</v>
      </c>
      <c r="B100" s="1"/>
      <c r="C100" s="1"/>
      <c r="D100" s="1"/>
      <c r="E100" s="1"/>
      <c r="F100" s="1"/>
      <c r="G100" s="1"/>
      <c r="H100" s="2"/>
      <c r="I100" s="1"/>
    </row>
    <row r="101" spans="1:9" ht="21" customHeight="1" thickBot="1">
      <c r="A101" s="39">
        <v>88</v>
      </c>
      <c r="B101" s="1"/>
      <c r="C101" s="1"/>
      <c r="D101" s="1"/>
      <c r="E101" s="1"/>
      <c r="F101" s="1"/>
      <c r="G101" s="1"/>
      <c r="H101" s="2"/>
      <c r="I101" s="1"/>
    </row>
    <row r="102" spans="1:9" ht="21" customHeight="1" thickBot="1">
      <c r="A102" s="39">
        <v>89</v>
      </c>
      <c r="B102" s="1"/>
      <c r="C102" s="1"/>
      <c r="D102" s="1"/>
      <c r="E102" s="1"/>
      <c r="F102" s="1"/>
      <c r="G102" s="1"/>
      <c r="H102" s="2"/>
      <c r="I102" s="1"/>
    </row>
    <row r="103" spans="1:9" ht="21" customHeight="1" thickBot="1">
      <c r="A103" s="39">
        <v>90</v>
      </c>
      <c r="B103" s="1"/>
      <c r="C103" s="1"/>
      <c r="D103" s="1"/>
      <c r="E103" s="1"/>
      <c r="F103" s="1"/>
      <c r="G103" s="1"/>
      <c r="H103" s="2"/>
      <c r="I103" s="1"/>
    </row>
    <row r="104" spans="1:9" ht="21" customHeight="1" thickBot="1">
      <c r="A104" s="39">
        <v>91</v>
      </c>
      <c r="B104" s="1"/>
      <c r="C104" s="1"/>
      <c r="D104" s="1"/>
      <c r="E104" s="1"/>
      <c r="F104" s="1"/>
      <c r="G104" s="1"/>
      <c r="H104" s="2"/>
      <c r="I104" s="1"/>
    </row>
    <row r="105" spans="1:9" ht="21" customHeight="1" thickBot="1">
      <c r="A105" s="39">
        <v>92</v>
      </c>
      <c r="B105" s="1"/>
      <c r="C105" s="1"/>
      <c r="D105" s="1"/>
      <c r="E105" s="1"/>
      <c r="F105" s="1"/>
      <c r="G105" s="1"/>
      <c r="H105" s="2"/>
      <c r="I105" s="1"/>
    </row>
    <row r="106" spans="1:9" ht="21" customHeight="1" thickBot="1">
      <c r="A106" s="39">
        <v>93</v>
      </c>
      <c r="B106" s="1"/>
      <c r="C106" s="1"/>
      <c r="D106" s="1"/>
      <c r="E106" s="1"/>
      <c r="F106" s="1"/>
      <c r="G106" s="1"/>
      <c r="H106" s="2"/>
      <c r="I106" s="1"/>
    </row>
    <row r="107" spans="1:9" ht="21" customHeight="1" thickBot="1">
      <c r="A107" s="39">
        <v>94</v>
      </c>
      <c r="B107" s="1"/>
      <c r="C107" s="1"/>
      <c r="D107" s="1"/>
      <c r="E107" s="1"/>
      <c r="F107" s="1"/>
      <c r="G107" s="1"/>
      <c r="H107" s="2"/>
      <c r="I107" s="1"/>
    </row>
    <row r="108" spans="1:9" ht="21" customHeight="1" thickBot="1">
      <c r="A108" s="39">
        <v>95</v>
      </c>
      <c r="B108" s="1"/>
      <c r="C108" s="1"/>
      <c r="D108" s="1"/>
      <c r="E108" s="1"/>
      <c r="F108" s="1"/>
      <c r="G108" s="1"/>
      <c r="H108" s="2"/>
      <c r="I108" s="1"/>
    </row>
    <row r="109" spans="1:9" ht="21" customHeight="1" thickBot="1">
      <c r="A109" s="39">
        <v>96</v>
      </c>
      <c r="B109" s="1"/>
      <c r="C109" s="1"/>
      <c r="D109" s="1"/>
      <c r="E109" s="1"/>
      <c r="F109" s="1"/>
      <c r="G109" s="1"/>
      <c r="H109" s="2"/>
      <c r="I109" s="1"/>
    </row>
    <row r="110" spans="1:9" ht="21" customHeight="1" thickBot="1">
      <c r="A110" s="39">
        <v>97</v>
      </c>
      <c r="B110" s="1"/>
      <c r="C110" s="1"/>
      <c r="D110" s="1"/>
      <c r="E110" s="1"/>
      <c r="F110" s="1"/>
      <c r="G110" s="1"/>
      <c r="H110" s="2"/>
      <c r="I110" s="1"/>
    </row>
    <row r="111" spans="1:9" ht="21" customHeight="1" thickBot="1">
      <c r="A111" s="39">
        <v>98</v>
      </c>
      <c r="B111" s="1"/>
      <c r="C111" s="1"/>
      <c r="D111" s="1"/>
      <c r="E111" s="1"/>
      <c r="F111" s="1"/>
      <c r="G111" s="1"/>
      <c r="H111" s="2"/>
      <c r="I111" s="1"/>
    </row>
    <row r="112" spans="1:9" ht="21" customHeight="1" thickBot="1">
      <c r="A112" s="39">
        <v>99</v>
      </c>
      <c r="B112" s="1"/>
      <c r="C112" s="1"/>
      <c r="D112" s="1"/>
      <c r="E112" s="1"/>
      <c r="F112" s="1"/>
      <c r="G112" s="1"/>
      <c r="H112" s="2"/>
      <c r="I112" s="1"/>
    </row>
    <row r="113" spans="1:9" ht="21" customHeight="1" thickBot="1">
      <c r="A113" s="39">
        <v>100</v>
      </c>
      <c r="B113" s="1"/>
      <c r="C113" s="1"/>
      <c r="D113" s="1"/>
      <c r="E113" s="1"/>
      <c r="F113" s="1"/>
      <c r="G113" s="1"/>
      <c r="H113" s="2"/>
      <c r="I113" s="1"/>
    </row>
    <row r="114" spans="1:9" ht="21" customHeight="1" thickBot="1">
      <c r="A114" s="39">
        <v>101</v>
      </c>
      <c r="B114" s="1"/>
      <c r="C114" s="1"/>
      <c r="D114" s="1"/>
      <c r="E114" s="1"/>
      <c r="F114" s="1"/>
      <c r="G114" s="1"/>
      <c r="H114" s="2"/>
      <c r="I114" s="1"/>
    </row>
    <row r="115" spans="1:9" ht="21" customHeight="1" thickBot="1">
      <c r="A115" s="39">
        <v>102</v>
      </c>
      <c r="B115" s="1"/>
      <c r="C115" s="1"/>
      <c r="D115" s="1"/>
      <c r="E115" s="1"/>
      <c r="F115" s="1"/>
      <c r="G115" s="1"/>
      <c r="H115" s="2"/>
      <c r="I115" s="1"/>
    </row>
    <row r="116" spans="1:9" ht="21" customHeight="1" thickBot="1">
      <c r="A116" s="39">
        <v>103</v>
      </c>
      <c r="B116" s="1"/>
      <c r="C116" s="1"/>
      <c r="D116" s="1"/>
      <c r="E116" s="1"/>
      <c r="F116" s="1"/>
      <c r="G116" s="1"/>
      <c r="H116" s="2"/>
      <c r="I116" s="1"/>
    </row>
    <row r="117" spans="1:9" ht="21" customHeight="1" thickBot="1">
      <c r="A117" s="39">
        <v>104</v>
      </c>
      <c r="B117" s="1"/>
      <c r="C117" s="1"/>
      <c r="D117" s="1"/>
      <c r="E117" s="1"/>
      <c r="F117" s="1"/>
      <c r="G117" s="1"/>
      <c r="H117" s="2"/>
      <c r="I117" s="1"/>
    </row>
    <row r="118" spans="1:9" ht="21" customHeight="1" thickBot="1">
      <c r="A118" s="39">
        <v>105</v>
      </c>
      <c r="B118" s="1"/>
      <c r="C118" s="1"/>
      <c r="D118" s="1"/>
      <c r="E118" s="1"/>
      <c r="F118" s="1"/>
      <c r="G118" s="1"/>
      <c r="H118" s="2"/>
      <c r="I118" s="1"/>
    </row>
    <row r="119" spans="1:9" ht="21" customHeight="1" thickBot="1">
      <c r="A119" s="39">
        <v>106</v>
      </c>
      <c r="B119" s="1"/>
      <c r="C119" s="1"/>
      <c r="D119" s="1"/>
      <c r="E119" s="1"/>
      <c r="F119" s="1"/>
      <c r="G119" s="1"/>
      <c r="H119" s="2"/>
      <c r="I119" s="1"/>
    </row>
    <row r="120" spans="1:9" ht="21" customHeight="1" thickBot="1">
      <c r="A120" s="39">
        <v>107</v>
      </c>
      <c r="B120" s="1"/>
      <c r="C120" s="1"/>
      <c r="D120" s="1"/>
      <c r="E120" s="1"/>
      <c r="F120" s="1"/>
      <c r="G120" s="1"/>
      <c r="H120" s="2"/>
      <c r="I120" s="1"/>
    </row>
    <row r="121" spans="1:9" ht="21" customHeight="1" thickBot="1">
      <c r="A121" s="39">
        <v>108</v>
      </c>
      <c r="B121" s="1"/>
      <c r="C121" s="1"/>
      <c r="D121" s="1"/>
      <c r="E121" s="1"/>
      <c r="F121" s="1"/>
      <c r="G121" s="1"/>
      <c r="H121" s="2"/>
      <c r="I121" s="1"/>
    </row>
    <row r="122" spans="1:9" ht="21" customHeight="1" thickBot="1">
      <c r="A122" s="39">
        <v>109</v>
      </c>
      <c r="B122" s="1"/>
      <c r="C122" s="1"/>
      <c r="D122" s="1"/>
      <c r="E122" s="1"/>
      <c r="F122" s="1"/>
      <c r="G122" s="1"/>
      <c r="H122" s="2"/>
      <c r="I122" s="1"/>
    </row>
    <row r="123" spans="1:9" ht="21" customHeight="1" thickBot="1">
      <c r="A123" s="39">
        <v>110</v>
      </c>
      <c r="B123" s="1"/>
      <c r="C123" s="1"/>
      <c r="D123" s="1"/>
      <c r="E123" s="1"/>
      <c r="F123" s="1"/>
      <c r="G123" s="1"/>
      <c r="H123" s="2"/>
      <c r="I123" s="1"/>
    </row>
    <row r="124" spans="1:9" ht="21" customHeight="1" thickBot="1">
      <c r="A124" s="39">
        <v>111</v>
      </c>
      <c r="B124" s="1"/>
      <c r="C124" s="1"/>
      <c r="D124" s="1"/>
      <c r="E124" s="1"/>
      <c r="F124" s="1"/>
      <c r="G124" s="1"/>
      <c r="H124" s="2"/>
      <c r="I124" s="1"/>
    </row>
    <row r="125" spans="1:9" ht="21" customHeight="1" thickBot="1">
      <c r="A125" s="39">
        <v>112</v>
      </c>
      <c r="B125" s="1"/>
      <c r="C125" s="1"/>
      <c r="D125" s="1"/>
      <c r="E125" s="1"/>
      <c r="F125" s="1"/>
      <c r="G125" s="1"/>
      <c r="H125" s="2"/>
      <c r="I125" s="1"/>
    </row>
    <row r="126" spans="1:9" ht="21" customHeight="1" thickBot="1">
      <c r="A126" s="39">
        <v>113</v>
      </c>
      <c r="B126" s="1"/>
      <c r="C126" s="1"/>
      <c r="D126" s="1"/>
      <c r="E126" s="1"/>
      <c r="F126" s="1"/>
      <c r="G126" s="1"/>
      <c r="H126" s="2"/>
      <c r="I126" s="1"/>
    </row>
    <row r="127" spans="1:9" ht="21" customHeight="1" thickBot="1">
      <c r="A127" s="39">
        <v>114</v>
      </c>
      <c r="B127" s="1"/>
      <c r="C127" s="1"/>
      <c r="D127" s="1"/>
      <c r="E127" s="1"/>
      <c r="F127" s="1"/>
      <c r="G127" s="1"/>
      <c r="H127" s="2"/>
      <c r="I127" s="1"/>
    </row>
    <row r="128" spans="1:9" ht="21" customHeight="1" thickBot="1">
      <c r="A128" s="39">
        <v>115</v>
      </c>
      <c r="B128" s="1"/>
      <c r="C128" s="1"/>
      <c r="D128" s="1"/>
      <c r="E128" s="1"/>
      <c r="F128" s="1"/>
      <c r="G128" s="1"/>
      <c r="H128" s="2"/>
      <c r="I128" s="1"/>
    </row>
    <row r="129" spans="1:9" ht="21" customHeight="1" thickBot="1">
      <c r="A129" s="39">
        <v>116</v>
      </c>
      <c r="B129" s="1"/>
      <c r="C129" s="1"/>
      <c r="D129" s="1"/>
      <c r="E129" s="1"/>
      <c r="F129" s="1"/>
      <c r="G129" s="1"/>
      <c r="H129" s="2"/>
      <c r="I129" s="1"/>
    </row>
    <row r="130" spans="1:9" ht="21" customHeight="1" thickBot="1">
      <c r="A130" s="39">
        <v>117</v>
      </c>
      <c r="B130" s="1"/>
      <c r="C130" s="1"/>
      <c r="D130" s="1"/>
      <c r="E130" s="1"/>
      <c r="F130" s="1"/>
      <c r="G130" s="1"/>
      <c r="H130" s="2"/>
      <c r="I130" s="1"/>
    </row>
    <row r="131" spans="1:9" ht="21" customHeight="1" thickBot="1">
      <c r="A131" s="39">
        <v>118</v>
      </c>
      <c r="B131" s="1"/>
      <c r="C131" s="1"/>
      <c r="D131" s="1"/>
      <c r="E131" s="1"/>
      <c r="F131" s="1"/>
      <c r="G131" s="1"/>
      <c r="H131" s="2"/>
      <c r="I131" s="1"/>
    </row>
    <row r="132" spans="1:9" ht="21" customHeight="1" thickBot="1">
      <c r="A132" s="39">
        <v>119</v>
      </c>
      <c r="B132" s="1"/>
      <c r="C132" s="1"/>
      <c r="D132" s="1"/>
      <c r="E132" s="1"/>
      <c r="F132" s="1"/>
      <c r="G132" s="1"/>
      <c r="H132" s="2"/>
      <c r="I132" s="1"/>
    </row>
    <row r="133" spans="1:9" ht="21" customHeight="1" thickBot="1">
      <c r="A133" s="39">
        <v>120</v>
      </c>
      <c r="B133" s="1"/>
      <c r="C133" s="1"/>
      <c r="D133" s="1"/>
      <c r="E133" s="1"/>
      <c r="F133" s="1"/>
      <c r="G133" s="1"/>
      <c r="H133" s="2"/>
      <c r="I133" s="1"/>
    </row>
    <row r="134" spans="1:9" ht="21" customHeight="1" thickBot="1">
      <c r="A134" s="39">
        <v>121</v>
      </c>
      <c r="B134" s="1"/>
      <c r="C134" s="1"/>
      <c r="D134" s="1"/>
      <c r="E134" s="1"/>
      <c r="F134" s="1"/>
      <c r="G134" s="1"/>
      <c r="H134" s="2"/>
      <c r="I134" s="1"/>
    </row>
    <row r="135" spans="1:9" ht="21" customHeight="1" thickBot="1">
      <c r="A135" s="39">
        <v>122</v>
      </c>
      <c r="B135" s="1"/>
      <c r="C135" s="1"/>
      <c r="D135" s="1"/>
      <c r="E135" s="1"/>
      <c r="F135" s="1"/>
      <c r="G135" s="1"/>
      <c r="H135" s="2"/>
      <c r="I135" s="1"/>
    </row>
    <row r="136" spans="1:9" ht="21" customHeight="1" thickBot="1">
      <c r="A136" s="39">
        <v>123</v>
      </c>
      <c r="B136" s="1"/>
      <c r="C136" s="1"/>
      <c r="D136" s="1"/>
      <c r="E136" s="1"/>
      <c r="F136" s="1"/>
      <c r="G136" s="1"/>
      <c r="H136" s="2"/>
      <c r="I136" s="1"/>
    </row>
    <row r="137" spans="1:9" ht="21" customHeight="1" thickBot="1">
      <c r="A137" s="39">
        <v>124</v>
      </c>
      <c r="B137" s="1"/>
      <c r="C137" s="1"/>
      <c r="D137" s="1"/>
      <c r="E137" s="1"/>
      <c r="F137" s="1"/>
      <c r="G137" s="1"/>
      <c r="H137" s="2"/>
      <c r="I137" s="1"/>
    </row>
    <row r="138" spans="1:9" ht="21" customHeight="1" thickBot="1">
      <c r="A138" s="39">
        <v>125</v>
      </c>
      <c r="B138" s="1"/>
      <c r="C138" s="1"/>
      <c r="D138" s="1"/>
      <c r="E138" s="1"/>
      <c r="F138" s="1"/>
      <c r="G138" s="1"/>
      <c r="H138" s="2"/>
      <c r="I138" s="1"/>
    </row>
    <row r="139" spans="1:9" ht="21" customHeight="1" thickBot="1">
      <c r="A139" s="39">
        <v>126</v>
      </c>
      <c r="B139" s="1"/>
      <c r="C139" s="1"/>
      <c r="D139" s="1"/>
      <c r="E139" s="1"/>
      <c r="F139" s="1"/>
      <c r="G139" s="1"/>
      <c r="H139" s="2"/>
      <c r="I139" s="1"/>
    </row>
    <row r="140" spans="1:9" ht="21" customHeight="1" thickBot="1">
      <c r="A140" s="39">
        <v>127</v>
      </c>
      <c r="B140" s="1"/>
      <c r="C140" s="1"/>
      <c r="D140" s="1"/>
      <c r="E140" s="1"/>
      <c r="F140" s="1"/>
      <c r="G140" s="1"/>
      <c r="H140" s="2"/>
      <c r="I140" s="1"/>
    </row>
    <row r="141" spans="1:9" ht="21" customHeight="1" thickBot="1">
      <c r="A141" s="39">
        <v>128</v>
      </c>
      <c r="B141" s="1"/>
      <c r="C141" s="1"/>
      <c r="D141" s="1"/>
      <c r="E141" s="1"/>
      <c r="F141" s="1"/>
      <c r="G141" s="1"/>
      <c r="H141" s="2"/>
      <c r="I141" s="1"/>
    </row>
    <row r="142" spans="1:9" ht="21" customHeight="1" thickBot="1">
      <c r="A142" s="39">
        <v>129</v>
      </c>
      <c r="B142" s="1"/>
      <c r="C142" s="1"/>
      <c r="D142" s="1"/>
      <c r="E142" s="1"/>
      <c r="F142" s="1"/>
      <c r="G142" s="1"/>
      <c r="H142" s="2"/>
      <c r="I142" s="1"/>
    </row>
    <row r="143" spans="1:9" ht="21" customHeight="1" thickBot="1">
      <c r="A143" s="39">
        <v>130</v>
      </c>
      <c r="B143" s="1"/>
      <c r="C143" s="1"/>
      <c r="D143" s="1"/>
      <c r="E143" s="1"/>
      <c r="F143" s="1"/>
      <c r="G143" s="1"/>
      <c r="H143" s="2"/>
      <c r="I143" s="1"/>
    </row>
    <row r="144" spans="1:9" ht="21" customHeight="1" thickBot="1">
      <c r="A144" s="39">
        <v>131</v>
      </c>
      <c r="B144" s="1"/>
      <c r="C144" s="1"/>
      <c r="D144" s="1"/>
      <c r="E144" s="1"/>
      <c r="F144" s="1"/>
      <c r="G144" s="1"/>
      <c r="H144" s="2"/>
      <c r="I144" s="1"/>
    </row>
    <row r="145" spans="1:9" ht="21" customHeight="1" thickBot="1">
      <c r="A145" s="39">
        <v>132</v>
      </c>
      <c r="B145" s="1"/>
      <c r="C145" s="1"/>
      <c r="D145" s="1"/>
      <c r="E145" s="1"/>
      <c r="F145" s="1"/>
      <c r="G145" s="1"/>
      <c r="H145" s="2"/>
      <c r="I145" s="1"/>
    </row>
    <row r="146" spans="1:9" ht="21" customHeight="1" thickBot="1">
      <c r="A146" s="39">
        <v>133</v>
      </c>
      <c r="B146" s="1"/>
      <c r="C146" s="1"/>
      <c r="D146" s="1"/>
      <c r="E146" s="1"/>
      <c r="F146" s="1"/>
      <c r="G146" s="1"/>
      <c r="H146" s="2"/>
      <c r="I146" s="1"/>
    </row>
    <row r="147" spans="1:9" ht="21" customHeight="1" thickBot="1">
      <c r="A147" s="39">
        <v>134</v>
      </c>
      <c r="B147" s="1"/>
      <c r="C147" s="1"/>
      <c r="D147" s="1"/>
      <c r="E147" s="1"/>
      <c r="F147" s="1"/>
      <c r="G147" s="1"/>
      <c r="H147" s="2"/>
      <c r="I147" s="1"/>
    </row>
    <row r="148" spans="1:9" ht="21" customHeight="1" thickBot="1">
      <c r="A148" s="39">
        <v>135</v>
      </c>
      <c r="B148" s="1"/>
      <c r="C148" s="1"/>
      <c r="D148" s="1"/>
      <c r="E148" s="1"/>
      <c r="F148" s="1"/>
      <c r="G148" s="1"/>
      <c r="H148" s="2"/>
      <c r="I148" s="1"/>
    </row>
    <row r="149" spans="1:9" ht="21" customHeight="1" thickBot="1">
      <c r="A149" s="39">
        <v>136</v>
      </c>
      <c r="B149" s="1"/>
      <c r="C149" s="1"/>
      <c r="D149" s="1"/>
      <c r="E149" s="1"/>
      <c r="F149" s="1"/>
      <c r="G149" s="1"/>
      <c r="H149" s="2"/>
      <c r="I149" s="1"/>
    </row>
    <row r="150" spans="1:9" ht="21" customHeight="1" thickBot="1">
      <c r="A150" s="39">
        <v>137</v>
      </c>
      <c r="B150" s="1"/>
      <c r="C150" s="1"/>
      <c r="D150" s="1"/>
      <c r="E150" s="1"/>
      <c r="F150" s="1"/>
      <c r="G150" s="1"/>
      <c r="H150" s="2"/>
      <c r="I150" s="1"/>
    </row>
    <row r="151" spans="1:9" ht="21" customHeight="1" thickBot="1">
      <c r="A151" s="39">
        <v>138</v>
      </c>
      <c r="B151" s="1"/>
      <c r="C151" s="1"/>
      <c r="D151" s="1"/>
      <c r="E151" s="1"/>
      <c r="F151" s="1"/>
      <c r="G151" s="1"/>
      <c r="H151" s="2"/>
      <c r="I151" s="1"/>
    </row>
    <row r="152" spans="1:9" ht="21" customHeight="1" thickBot="1">
      <c r="A152" s="39">
        <v>139</v>
      </c>
      <c r="B152" s="1"/>
      <c r="C152" s="1"/>
      <c r="D152" s="1"/>
      <c r="E152" s="1"/>
      <c r="F152" s="1"/>
      <c r="G152" s="1"/>
      <c r="H152" s="2"/>
      <c r="I152" s="1"/>
    </row>
    <row r="153" spans="1:9" ht="21" customHeight="1" thickBot="1">
      <c r="A153" s="39">
        <v>140</v>
      </c>
      <c r="B153" s="1"/>
      <c r="C153" s="1"/>
      <c r="D153" s="1"/>
      <c r="E153" s="1"/>
      <c r="F153" s="1"/>
      <c r="G153" s="1"/>
      <c r="H153" s="2"/>
      <c r="I153" s="1"/>
    </row>
    <row r="154" spans="1:9" ht="21" customHeight="1" thickBot="1">
      <c r="A154" s="39">
        <v>141</v>
      </c>
      <c r="B154" s="1"/>
      <c r="C154" s="1"/>
      <c r="D154" s="1"/>
      <c r="E154" s="1"/>
      <c r="F154" s="1"/>
      <c r="G154" s="1"/>
      <c r="H154" s="2"/>
      <c r="I154" s="1"/>
    </row>
    <row r="155" spans="1:9" ht="21" customHeight="1" thickBot="1">
      <c r="A155" s="39">
        <v>142</v>
      </c>
      <c r="B155" s="1"/>
      <c r="C155" s="1"/>
      <c r="D155" s="1"/>
      <c r="E155" s="1"/>
      <c r="F155" s="1"/>
      <c r="G155" s="1"/>
      <c r="H155" s="2"/>
      <c r="I155" s="1"/>
    </row>
    <row r="156" spans="1:9" ht="21" customHeight="1" thickBot="1">
      <c r="A156" s="39">
        <v>143</v>
      </c>
      <c r="B156" s="1"/>
      <c r="C156" s="1"/>
      <c r="D156" s="1"/>
      <c r="E156" s="1"/>
      <c r="F156" s="1"/>
      <c r="G156" s="1"/>
      <c r="H156" s="2"/>
      <c r="I156" s="1"/>
    </row>
    <row r="157" spans="1:9" ht="21" customHeight="1" thickBot="1">
      <c r="A157" s="39">
        <v>144</v>
      </c>
      <c r="B157" s="1"/>
      <c r="C157" s="1"/>
      <c r="D157" s="1"/>
      <c r="E157" s="1"/>
      <c r="F157" s="1"/>
      <c r="G157" s="1"/>
      <c r="H157" s="2"/>
      <c r="I157" s="1"/>
    </row>
    <row r="158" spans="1:9" ht="21" customHeight="1" thickBot="1">
      <c r="A158" s="39">
        <v>145</v>
      </c>
      <c r="B158" s="1"/>
      <c r="C158" s="1"/>
      <c r="D158" s="1"/>
      <c r="E158" s="1"/>
      <c r="F158" s="1"/>
      <c r="G158" s="1"/>
      <c r="H158" s="2"/>
      <c r="I158" s="1"/>
    </row>
    <row r="159" spans="1:9" ht="21" customHeight="1" thickBot="1">
      <c r="A159" s="39">
        <v>146</v>
      </c>
      <c r="B159" s="1"/>
      <c r="C159" s="1"/>
      <c r="D159" s="1"/>
      <c r="E159" s="1"/>
      <c r="F159" s="1"/>
      <c r="G159" s="1"/>
      <c r="H159" s="2"/>
      <c r="I159" s="1"/>
    </row>
    <row r="160" spans="1:9" ht="21" customHeight="1" thickBot="1">
      <c r="A160" s="39">
        <v>147</v>
      </c>
      <c r="B160" s="1"/>
      <c r="C160" s="1"/>
      <c r="D160" s="1"/>
      <c r="E160" s="1"/>
      <c r="F160" s="1"/>
      <c r="G160" s="1"/>
      <c r="H160" s="2"/>
      <c r="I160" s="1"/>
    </row>
    <row r="161" spans="1:9" ht="21" customHeight="1" thickBot="1">
      <c r="A161" s="39">
        <v>148</v>
      </c>
      <c r="B161" s="1"/>
      <c r="C161" s="1"/>
      <c r="D161" s="1"/>
      <c r="E161" s="1"/>
      <c r="F161" s="1"/>
      <c r="G161" s="1"/>
      <c r="H161" s="2"/>
      <c r="I161" s="1"/>
    </row>
    <row r="162" spans="1:9" ht="21" customHeight="1" thickBot="1">
      <c r="A162" s="39">
        <v>149</v>
      </c>
      <c r="B162" s="1"/>
      <c r="C162" s="1"/>
      <c r="D162" s="1"/>
      <c r="E162" s="1"/>
      <c r="F162" s="1"/>
      <c r="G162" s="1"/>
      <c r="H162" s="2"/>
      <c r="I162" s="1"/>
    </row>
    <row r="163" spans="1:9" ht="21" customHeight="1" thickBot="1">
      <c r="A163" s="39">
        <v>150</v>
      </c>
      <c r="B163" s="1"/>
      <c r="C163" s="1"/>
      <c r="D163" s="1"/>
      <c r="E163" s="1"/>
      <c r="F163" s="1"/>
      <c r="G163" s="1"/>
      <c r="H163" s="2"/>
      <c r="I163" s="1"/>
    </row>
    <row r="164" spans="1:9" ht="21" customHeight="1" thickBot="1">
      <c r="A164" s="39">
        <v>151</v>
      </c>
      <c r="B164" s="1"/>
      <c r="C164" s="1"/>
      <c r="D164" s="1"/>
      <c r="E164" s="1"/>
      <c r="F164" s="1"/>
      <c r="G164" s="1"/>
      <c r="H164" s="2"/>
      <c r="I164" s="1"/>
    </row>
    <row r="165" spans="1:9" ht="21" customHeight="1" thickBot="1">
      <c r="A165" s="39">
        <v>152</v>
      </c>
      <c r="B165" s="1"/>
      <c r="C165" s="1"/>
      <c r="D165" s="1"/>
      <c r="E165" s="1"/>
      <c r="F165" s="1"/>
      <c r="G165" s="1"/>
      <c r="H165" s="2"/>
      <c r="I165" s="1"/>
    </row>
    <row r="166" spans="1:9" ht="21" customHeight="1" thickBot="1">
      <c r="A166" s="39">
        <v>153</v>
      </c>
      <c r="B166" s="1"/>
      <c r="C166" s="1"/>
      <c r="D166" s="1"/>
      <c r="E166" s="1"/>
      <c r="F166" s="1"/>
      <c r="G166" s="1"/>
      <c r="H166" s="2"/>
      <c r="I166" s="1"/>
    </row>
    <row r="167" spans="1:9" ht="21" customHeight="1" thickBot="1">
      <c r="A167" s="39">
        <v>154</v>
      </c>
      <c r="B167" s="1"/>
      <c r="C167" s="1"/>
      <c r="D167" s="1"/>
      <c r="E167" s="1"/>
      <c r="F167" s="1"/>
      <c r="G167" s="1"/>
      <c r="H167" s="2"/>
      <c r="I167" s="1"/>
    </row>
    <row r="168" spans="1:9" ht="21" customHeight="1" thickBot="1">
      <c r="A168" s="39">
        <v>155</v>
      </c>
      <c r="B168" s="1"/>
      <c r="C168" s="1"/>
      <c r="D168" s="1"/>
      <c r="E168" s="1"/>
      <c r="F168" s="1"/>
      <c r="G168" s="1"/>
      <c r="H168" s="2"/>
      <c r="I168" s="1"/>
    </row>
    <row r="169" spans="1:9" ht="21" customHeight="1" thickBot="1">
      <c r="A169" s="39">
        <v>156</v>
      </c>
      <c r="B169" s="1"/>
      <c r="C169" s="1"/>
      <c r="D169" s="1"/>
      <c r="E169" s="1"/>
      <c r="F169" s="1"/>
      <c r="G169" s="1"/>
      <c r="H169" s="2"/>
      <c r="I169" s="1"/>
    </row>
    <row r="170" spans="1:9" ht="21" customHeight="1" thickBot="1">
      <c r="A170" s="39">
        <v>157</v>
      </c>
      <c r="B170" s="1"/>
      <c r="C170" s="1"/>
      <c r="D170" s="1"/>
      <c r="E170" s="1"/>
      <c r="F170" s="1"/>
      <c r="G170" s="1"/>
      <c r="H170" s="2"/>
      <c r="I170" s="1"/>
    </row>
    <row r="171" spans="1:9" ht="21" customHeight="1" thickBot="1">
      <c r="A171" s="39">
        <v>158</v>
      </c>
      <c r="B171" s="1"/>
      <c r="C171" s="1"/>
      <c r="D171" s="1"/>
      <c r="E171" s="1"/>
      <c r="F171" s="1"/>
      <c r="G171" s="1"/>
      <c r="H171" s="2"/>
      <c r="I171" s="1"/>
    </row>
    <row r="172" spans="1:9" ht="21" customHeight="1" thickBot="1">
      <c r="A172" s="39">
        <v>159</v>
      </c>
      <c r="B172" s="1"/>
      <c r="C172" s="1"/>
      <c r="D172" s="1"/>
      <c r="E172" s="1"/>
      <c r="F172" s="1"/>
      <c r="G172" s="1"/>
      <c r="H172" s="2"/>
      <c r="I172" s="1"/>
    </row>
    <row r="173" spans="1:9" ht="21" customHeight="1" thickBot="1">
      <c r="A173" s="39">
        <v>160</v>
      </c>
      <c r="B173" s="1"/>
      <c r="C173" s="1"/>
      <c r="D173" s="1"/>
      <c r="E173" s="1"/>
      <c r="F173" s="1"/>
      <c r="G173" s="1"/>
      <c r="H173" s="2"/>
      <c r="I173" s="1"/>
    </row>
    <row r="174" spans="1:9" ht="21" customHeight="1" thickBot="1">
      <c r="A174" s="39">
        <v>161</v>
      </c>
      <c r="B174" s="1"/>
      <c r="C174" s="1"/>
      <c r="D174" s="1"/>
      <c r="E174" s="1"/>
      <c r="F174" s="1"/>
      <c r="G174" s="1"/>
      <c r="H174" s="2"/>
      <c r="I174" s="1"/>
    </row>
    <row r="175" spans="1:9" ht="21" customHeight="1" thickBot="1">
      <c r="A175" s="39">
        <v>162</v>
      </c>
      <c r="B175" s="1"/>
      <c r="C175" s="1"/>
      <c r="D175" s="1"/>
      <c r="E175" s="1"/>
      <c r="F175" s="1"/>
      <c r="G175" s="1"/>
      <c r="H175" s="2"/>
      <c r="I175" s="1"/>
    </row>
    <row r="176" spans="1:9" ht="21" customHeight="1" thickBot="1">
      <c r="A176" s="39">
        <v>163</v>
      </c>
      <c r="B176" s="1"/>
      <c r="C176" s="1"/>
      <c r="D176" s="1"/>
      <c r="E176" s="1"/>
      <c r="F176" s="1"/>
      <c r="G176" s="1"/>
      <c r="H176" s="2"/>
      <c r="I176" s="1"/>
    </row>
    <row r="177" spans="1:9" ht="21" customHeight="1" thickBot="1">
      <c r="A177" s="39">
        <v>164</v>
      </c>
      <c r="B177" s="1"/>
      <c r="C177" s="1"/>
      <c r="D177" s="1"/>
      <c r="E177" s="1"/>
      <c r="F177" s="1"/>
      <c r="G177" s="1"/>
      <c r="H177" s="2"/>
      <c r="I177" s="1"/>
    </row>
    <row r="178" spans="1:9" ht="21" customHeight="1" thickBot="1">
      <c r="A178" s="39">
        <v>165</v>
      </c>
      <c r="B178" s="1"/>
      <c r="C178" s="1"/>
      <c r="D178" s="1"/>
      <c r="E178" s="1"/>
      <c r="F178" s="1"/>
      <c r="G178" s="1"/>
      <c r="H178" s="2"/>
      <c r="I178" s="1"/>
    </row>
    <row r="179" spans="1:9" ht="21" customHeight="1" thickBot="1">
      <c r="A179" s="39">
        <v>166</v>
      </c>
      <c r="B179" s="1"/>
      <c r="C179" s="1"/>
      <c r="D179" s="1"/>
      <c r="E179" s="1"/>
      <c r="F179" s="1"/>
      <c r="G179" s="1"/>
      <c r="H179" s="2"/>
      <c r="I179" s="1"/>
    </row>
    <row r="180" spans="1:9" ht="21" customHeight="1" thickBot="1">
      <c r="A180" s="39">
        <v>167</v>
      </c>
      <c r="B180" s="1"/>
      <c r="C180" s="1"/>
      <c r="D180" s="1"/>
      <c r="E180" s="1"/>
      <c r="F180" s="1"/>
      <c r="G180" s="1"/>
      <c r="H180" s="2"/>
      <c r="I180" s="1"/>
    </row>
    <row r="181" spans="1:9" ht="21" customHeight="1" thickBot="1">
      <c r="A181" s="39">
        <v>168</v>
      </c>
      <c r="B181" s="1"/>
      <c r="C181" s="1"/>
      <c r="D181" s="1"/>
      <c r="E181" s="1"/>
      <c r="F181" s="1"/>
      <c r="G181" s="1"/>
      <c r="H181" s="2"/>
      <c r="I181" s="1"/>
    </row>
    <row r="182" spans="1:9" ht="21" customHeight="1" thickBot="1">
      <c r="A182" s="39">
        <v>169</v>
      </c>
      <c r="B182" s="1"/>
      <c r="C182" s="1"/>
      <c r="D182" s="1"/>
      <c r="E182" s="1"/>
      <c r="F182" s="1"/>
      <c r="G182" s="1"/>
      <c r="H182" s="2"/>
      <c r="I182" s="1"/>
    </row>
    <row r="183" spans="1:9" ht="21" customHeight="1" thickBot="1">
      <c r="A183" s="39">
        <v>170</v>
      </c>
      <c r="B183" s="1"/>
      <c r="C183" s="1"/>
      <c r="D183" s="1"/>
      <c r="E183" s="1"/>
      <c r="F183" s="1"/>
      <c r="G183" s="1"/>
      <c r="H183" s="2"/>
      <c r="I183" s="1"/>
    </row>
    <row r="184" spans="1:9" ht="21" customHeight="1" thickBot="1">
      <c r="A184" s="39">
        <v>171</v>
      </c>
      <c r="B184" s="1"/>
      <c r="C184" s="1"/>
      <c r="D184" s="1"/>
      <c r="E184" s="1"/>
      <c r="F184" s="1"/>
      <c r="G184" s="1"/>
      <c r="H184" s="2"/>
      <c r="I184" s="1"/>
    </row>
    <row r="185" spans="1:9" ht="21" customHeight="1" thickBot="1">
      <c r="A185" s="39">
        <v>172</v>
      </c>
      <c r="B185" s="1"/>
      <c r="C185" s="1"/>
      <c r="D185" s="1"/>
      <c r="E185" s="1"/>
      <c r="F185" s="1"/>
      <c r="G185" s="1"/>
      <c r="H185" s="2"/>
      <c r="I185" s="1"/>
    </row>
    <row r="186" spans="1:9" ht="21" customHeight="1" thickBot="1">
      <c r="A186" s="39">
        <v>173</v>
      </c>
      <c r="B186" s="1"/>
      <c r="C186" s="1"/>
      <c r="D186" s="1"/>
      <c r="E186" s="1"/>
      <c r="F186" s="1"/>
      <c r="G186" s="1"/>
      <c r="H186" s="2"/>
      <c r="I186" s="1"/>
    </row>
    <row r="187" spans="1:9" ht="21" customHeight="1" thickBot="1">
      <c r="A187" s="39">
        <v>174</v>
      </c>
      <c r="B187" s="1"/>
      <c r="C187" s="1"/>
      <c r="D187" s="1"/>
      <c r="E187" s="1"/>
      <c r="F187" s="1"/>
      <c r="G187" s="1"/>
      <c r="H187" s="2"/>
      <c r="I187" s="1"/>
    </row>
    <row r="188" spans="1:9" ht="21" customHeight="1" thickBot="1">
      <c r="A188" s="39">
        <v>175</v>
      </c>
      <c r="B188" s="1"/>
      <c r="C188" s="1"/>
      <c r="D188" s="1"/>
      <c r="E188" s="1"/>
      <c r="F188" s="1"/>
      <c r="G188" s="1"/>
      <c r="H188" s="2"/>
      <c r="I188" s="1"/>
    </row>
    <row r="189" spans="1:9" ht="21" customHeight="1" thickBot="1">
      <c r="A189" s="39">
        <v>176</v>
      </c>
      <c r="B189" s="1"/>
      <c r="C189" s="1"/>
      <c r="D189" s="1"/>
      <c r="E189" s="1"/>
      <c r="F189" s="1"/>
      <c r="G189" s="1"/>
      <c r="H189" s="2"/>
      <c r="I189" s="1"/>
    </row>
    <row r="190" spans="1:9" ht="21" customHeight="1" thickBot="1">
      <c r="A190" s="39">
        <v>177</v>
      </c>
      <c r="B190" s="1"/>
      <c r="C190" s="1"/>
      <c r="D190" s="1"/>
      <c r="E190" s="1"/>
      <c r="F190" s="1"/>
      <c r="G190" s="1"/>
      <c r="H190" s="2"/>
      <c r="I190" s="1"/>
    </row>
    <row r="191" spans="1:9" ht="21" customHeight="1" thickBot="1">
      <c r="A191" s="39">
        <v>178</v>
      </c>
      <c r="B191" s="1"/>
      <c r="C191" s="1"/>
      <c r="D191" s="1"/>
      <c r="E191" s="1"/>
      <c r="F191" s="1"/>
      <c r="G191" s="1"/>
      <c r="H191" s="2"/>
      <c r="I191" s="1"/>
    </row>
    <row r="192" spans="1:9" ht="21" customHeight="1" thickBot="1">
      <c r="A192" s="39">
        <v>179</v>
      </c>
      <c r="B192" s="1"/>
      <c r="C192" s="1"/>
      <c r="D192" s="1"/>
      <c r="E192" s="1"/>
      <c r="F192" s="1"/>
      <c r="G192" s="1"/>
      <c r="H192" s="2"/>
      <c r="I192" s="1"/>
    </row>
    <row r="193" spans="1:9" ht="21" customHeight="1" thickBot="1">
      <c r="A193" s="39">
        <v>180</v>
      </c>
      <c r="B193" s="1"/>
      <c r="C193" s="1"/>
      <c r="D193" s="1"/>
      <c r="E193" s="1"/>
      <c r="F193" s="1"/>
      <c r="G193" s="1"/>
      <c r="H193" s="2"/>
      <c r="I193" s="1"/>
    </row>
    <row r="194" spans="1:9" ht="21" customHeight="1" thickBot="1">
      <c r="A194" s="39">
        <v>181</v>
      </c>
      <c r="B194" s="1"/>
      <c r="C194" s="1"/>
      <c r="D194" s="1"/>
      <c r="E194" s="1"/>
      <c r="F194" s="1"/>
      <c r="G194" s="1"/>
      <c r="H194" s="2"/>
      <c r="I194" s="1"/>
    </row>
    <row r="195" spans="1:9" ht="21" customHeight="1" thickBot="1">
      <c r="A195" s="39">
        <v>182</v>
      </c>
      <c r="B195" s="1"/>
      <c r="C195" s="1"/>
      <c r="D195" s="1"/>
      <c r="E195" s="1"/>
      <c r="F195" s="1"/>
      <c r="G195" s="1"/>
      <c r="H195" s="2"/>
      <c r="I195" s="1"/>
    </row>
    <row r="196" spans="1:9" ht="21" customHeight="1" thickBot="1">
      <c r="A196" s="39">
        <v>183</v>
      </c>
      <c r="B196" s="1"/>
      <c r="C196" s="1"/>
      <c r="D196" s="1"/>
      <c r="E196" s="1"/>
      <c r="F196" s="1"/>
      <c r="G196" s="1"/>
      <c r="H196" s="2"/>
      <c r="I196" s="1"/>
    </row>
    <row r="197" spans="1:9" ht="21" customHeight="1" thickBot="1">
      <c r="A197" s="39">
        <v>184</v>
      </c>
      <c r="B197" s="1"/>
      <c r="C197" s="1"/>
      <c r="D197" s="1"/>
      <c r="E197" s="1"/>
      <c r="F197" s="1"/>
      <c r="G197" s="1"/>
      <c r="H197" s="2"/>
      <c r="I197" s="1"/>
    </row>
    <row r="198" spans="1:9" ht="21" customHeight="1" thickBot="1">
      <c r="A198" s="39">
        <v>185</v>
      </c>
      <c r="B198" s="1"/>
      <c r="C198" s="1"/>
      <c r="D198" s="1"/>
      <c r="E198" s="1"/>
      <c r="F198" s="1"/>
      <c r="G198" s="1"/>
      <c r="H198" s="2"/>
      <c r="I198" s="1"/>
    </row>
    <row r="199" spans="1:9" ht="21" customHeight="1" thickBot="1">
      <c r="A199" s="39">
        <v>186</v>
      </c>
      <c r="B199" s="1"/>
      <c r="C199" s="1"/>
      <c r="D199" s="1"/>
      <c r="E199" s="1"/>
      <c r="F199" s="1"/>
      <c r="G199" s="1"/>
      <c r="H199" s="2"/>
      <c r="I199" s="1"/>
    </row>
  </sheetData>
  <sheetProtection algorithmName="SHA-512" hashValue="16MAxvz7tV20VZY5SJlcdsRY0TYwb0PTqkpdN7vJISJemA14AY5LCvXZJ/l+UorkFpErAcjLgi0RlJhDERmtLw==" saltValue="/lBn//8p7D/QhMjloro+mg==" spinCount="100000" sheet="1" objects="1" scenarios="1" selectLockedCells="1"/>
  <mergeCells count="12">
    <mergeCell ref="A5:B6"/>
    <mergeCell ref="C5:E6"/>
    <mergeCell ref="B1:I2"/>
    <mergeCell ref="C3:E3"/>
    <mergeCell ref="C4:E4"/>
    <mergeCell ref="A3:B3"/>
    <mergeCell ref="A4:B4"/>
    <mergeCell ref="C9:E10"/>
    <mergeCell ref="H8:I8"/>
    <mergeCell ref="C7:E8"/>
    <mergeCell ref="A7:B10"/>
    <mergeCell ref="A11:E11"/>
  </mergeCells>
  <phoneticPr fontId="2"/>
  <dataValidations count="7">
    <dataValidation type="list" allowBlank="1" showInputMessage="1" showErrorMessage="1" sqref="G14:G199" xr:uid="{D542A58A-424D-4E11-AB57-CDFF5A44A74F}">
      <formula1>$O$16:$O$63</formula1>
    </dataValidation>
    <dataValidation type="list" allowBlank="1" showInputMessage="1" showErrorMessage="1" sqref="N6" xr:uid="{25D56752-A4D9-43BD-AD77-F66B94BF9395}">
      <formula1>$T$12:$T$16</formula1>
    </dataValidation>
    <dataValidation type="list" allowBlank="1" showInputMessage="1" showErrorMessage="1" sqref="F14:F199" xr:uid="{FC1E2CA6-1B2E-48D2-A57B-413171E319F8}">
      <formula1>$Q$1:$Q$7</formula1>
    </dataValidation>
    <dataValidation type="list" allowBlank="1" showInputMessage="1" showErrorMessage="1" sqref="H14:H199" xr:uid="{C9329BFB-8924-4C81-BAA8-31B4584FF64B}">
      <formula1>$R$1:$R$3</formula1>
    </dataValidation>
    <dataValidation type="list" allowBlank="1" showInputMessage="1" showErrorMessage="1" sqref="I14:I199" xr:uid="{A77E0B6E-139A-4E18-B79C-947F21D5290D}">
      <formula1>$P$1:$P$4</formula1>
    </dataValidation>
    <dataValidation type="textLength" allowBlank="1" showInputMessage="1" showErrorMessage="1" sqref="B14:B199" xr:uid="{93B5BFA0-0F0C-43CE-A151-C31D581E6B84}">
      <formula1>1</formula1>
      <formula2>4</formula2>
    </dataValidation>
    <dataValidation imeMode="halfKatakana" allowBlank="1" showInputMessage="1" showErrorMessage="1" error="カタカナで入力してください。" sqref="D14:D199" xr:uid="{847FC30F-1548-4519-822F-46988DE313A4}"/>
  </dataValidations>
  <pageMargins left="0.7" right="0.7" top="0.75" bottom="0.75" header="0.3" footer="0.3"/>
  <pageSetup paperSize="9" scale="80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AC77A-5681-4D91-A895-69C20CDB808C}">
  <sheetPr>
    <tabColor rgb="FFFF0000"/>
  </sheetPr>
  <dimension ref="A1:U255"/>
  <sheetViews>
    <sheetView tabSelected="1" zoomScaleNormal="100" workbookViewId="0">
      <selection activeCell="B6" sqref="B6:C9"/>
    </sheetView>
  </sheetViews>
  <sheetFormatPr defaultColWidth="8.75" defaultRowHeight="13.5"/>
  <cols>
    <col min="1" max="1" width="5" style="8" customWidth="1"/>
    <col min="2" max="2" width="16.75" style="8" customWidth="1"/>
    <col min="3" max="3" width="9" style="8" customWidth="1"/>
    <col min="4" max="6" width="12" style="8" customWidth="1"/>
    <col min="7" max="7" width="5" style="8" customWidth="1"/>
    <col min="8" max="8" width="8" style="8" customWidth="1"/>
    <col min="9" max="10" width="5.5" style="8" customWidth="1"/>
    <col min="11" max="15" width="3.5" style="8" customWidth="1"/>
    <col min="16" max="16" width="14" style="8" customWidth="1"/>
    <col min="17" max="17" width="14" style="8" hidden="1" customWidth="1"/>
    <col min="18" max="18" width="20.125" style="8" customWidth="1"/>
    <col min="19" max="19" width="13.375" style="8" hidden="1" customWidth="1"/>
    <col min="20" max="20" width="13.25" style="8" customWidth="1"/>
    <col min="21" max="16384" width="8.75" style="8"/>
  </cols>
  <sheetData>
    <row r="1" spans="1:21" ht="13.15" customHeight="1">
      <c r="A1" s="89" t="s">
        <v>152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7"/>
      <c r="Q1" s="7"/>
    </row>
    <row r="2" spans="1:21" ht="18.600000000000001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7" t="s">
        <v>128</v>
      </c>
      <c r="Q2" s="7"/>
    </row>
    <row r="3" spans="1:21" ht="22.15" customHeight="1">
      <c r="A3" s="160" t="s">
        <v>97</v>
      </c>
      <c r="B3" s="161"/>
      <c r="C3" s="159" t="str">
        <f>IF(選手登録シート!C3="","",選手登録シート!C3)</f>
        <v/>
      </c>
      <c r="D3" s="159"/>
      <c r="E3" s="159"/>
      <c r="F3" s="159"/>
      <c r="G3" s="35"/>
      <c r="H3" s="91" t="s">
        <v>99</v>
      </c>
      <c r="I3" s="91"/>
      <c r="J3" s="91"/>
      <c r="K3" s="162">
        <f>COUNTA(B6:B105)</f>
        <v>0</v>
      </c>
      <c r="L3" s="163"/>
      <c r="M3" s="163"/>
      <c r="N3" s="163"/>
      <c r="O3" s="164"/>
    </row>
    <row r="4" spans="1:2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11"/>
      <c r="R4" s="12"/>
      <c r="S4" s="8" t="s">
        <v>23</v>
      </c>
    </row>
    <row r="5" spans="1:21" s="17" customFormat="1" ht="49.9" customHeight="1" thickBot="1">
      <c r="A5" s="38"/>
      <c r="B5" s="15" t="s">
        <v>78</v>
      </c>
      <c r="C5" s="15" t="s">
        <v>150</v>
      </c>
      <c r="D5" s="16" t="s">
        <v>79</v>
      </c>
      <c r="E5" s="16" t="s">
        <v>111</v>
      </c>
      <c r="F5" s="16" t="s">
        <v>14</v>
      </c>
      <c r="G5" s="16" t="s">
        <v>15</v>
      </c>
      <c r="H5" s="16" t="s">
        <v>30</v>
      </c>
      <c r="I5" s="16" t="s">
        <v>80</v>
      </c>
      <c r="J5" s="16" t="s">
        <v>16</v>
      </c>
      <c r="K5" s="82" t="s">
        <v>24</v>
      </c>
      <c r="L5" s="83"/>
      <c r="M5" s="83"/>
      <c r="N5" s="83"/>
      <c r="O5" s="84"/>
      <c r="P5" s="12"/>
      <c r="Q5" s="12"/>
      <c r="S5" s="8" t="s">
        <v>7</v>
      </c>
    </row>
    <row r="6" spans="1:21" s="14" customFormat="1" ht="21" customHeight="1" thickBot="1">
      <c r="A6" s="40">
        <v>1</v>
      </c>
      <c r="B6" s="20"/>
      <c r="C6" s="21"/>
      <c r="D6" s="3" t="str">
        <f>IF($C6="","",VLOOKUP($C6,選手登録シート!$B$14:$I$119,2,FALSE))</f>
        <v/>
      </c>
      <c r="E6" s="4" t="str">
        <f>IF($C6="","",VLOOKUP($C6,選手登録シート!$B$14:$I$119,3,FALSE))</f>
        <v/>
      </c>
      <c r="F6" s="4" t="str">
        <f>IF($C6="","",VLOOKUP($C6,選手登録シート!$B$14:$I$119,4,FALSE))</f>
        <v/>
      </c>
      <c r="G6" s="4" t="str">
        <f>IF($C6="","",VLOOKUP($C6,選手登録シート!$B$14:$I$119,5,FALSE))</f>
        <v/>
      </c>
      <c r="H6" s="4" t="str">
        <f>IF($C6="","",VLOOKUP($C6,選手登録シート!$B$14:$I$119,6,FALSE))</f>
        <v/>
      </c>
      <c r="I6" s="4" t="str">
        <f>IF($C6="","",VLOOKUP($C6,選手登録シート!$B$14:$I$119,7,FALSE))</f>
        <v/>
      </c>
      <c r="J6" s="5" t="str">
        <f>IF($C6="","",VLOOKUP($C6,選手登録シート!$B$14:$I$119,8,FALSE))</f>
        <v/>
      </c>
      <c r="K6" s="60"/>
      <c r="L6" s="61" t="s">
        <v>129</v>
      </c>
      <c r="M6" s="62"/>
      <c r="N6" s="61" t="s">
        <v>130</v>
      </c>
      <c r="O6" s="63"/>
      <c r="P6" s="57" t="str">
        <f>K6&amp;$P$2&amp;M6&amp;$P$2&amp;O6</f>
        <v>..</v>
      </c>
      <c r="Q6" s="76" t="str">
        <f>IF(B6="","",IF(COUNTIF(B6,"*男*"),"男","女"))</f>
        <v/>
      </c>
      <c r="R6" s="14" t="str">
        <f>IF(B6="","",I6&amp;Q6)</f>
        <v/>
      </c>
      <c r="S6" s="8" t="s">
        <v>9</v>
      </c>
    </row>
    <row r="7" spans="1:21" s="14" customFormat="1" ht="21" customHeight="1" thickBot="1">
      <c r="A7" s="40">
        <v>2</v>
      </c>
      <c r="B7" s="20"/>
      <c r="C7" s="21"/>
      <c r="D7" s="3" t="str">
        <f>IF($C7="","",VLOOKUP($C7,選手登録シート!$B$14:$I$119,2,FALSE))</f>
        <v/>
      </c>
      <c r="E7" s="4" t="str">
        <f>IF($C7="","",VLOOKUP($C7,選手登録シート!$B$14:$I$119,3,FALSE))</f>
        <v/>
      </c>
      <c r="F7" s="4" t="str">
        <f>IF($C7="","",VLOOKUP($C7,選手登録シート!$B$14:$I$119,4,FALSE))</f>
        <v/>
      </c>
      <c r="G7" s="4" t="str">
        <f>IF($C7="","",VLOOKUP($C7,選手登録シート!$B$14:$I$119,5,FALSE))</f>
        <v/>
      </c>
      <c r="H7" s="4" t="str">
        <f>IF($C7="","",VLOOKUP($C7,選手登録シート!$B$14:$I$119,6,FALSE))</f>
        <v/>
      </c>
      <c r="I7" s="4" t="str">
        <f>IF($C7="","",VLOOKUP($C7,選手登録シート!$B$14:$I$119,7,FALSE))</f>
        <v/>
      </c>
      <c r="J7" s="5" t="str">
        <f>IF($C7="","",VLOOKUP($C7,選手登録シート!$B$14:$I$119,8,FALSE))</f>
        <v/>
      </c>
      <c r="K7" s="60"/>
      <c r="L7" s="61" t="s">
        <v>129</v>
      </c>
      <c r="M7" s="62"/>
      <c r="N7" s="61" t="s">
        <v>130</v>
      </c>
      <c r="O7" s="63"/>
      <c r="P7" s="75" t="str">
        <f t="shared" ref="P7:P60" si="0">K7&amp;$P$2&amp;M7&amp;$P$2&amp;O7</f>
        <v>..</v>
      </c>
      <c r="Q7" s="76" t="str">
        <f t="shared" ref="Q7:Q60" si="1">IF(B7="","",IF(COUNTIF(B7,"*男*"),"男","女"))</f>
        <v/>
      </c>
      <c r="R7" s="14" t="str">
        <f t="shared" ref="R7:R60" si="2">IF(B7="","",I7&amp;Q7)</f>
        <v/>
      </c>
      <c r="S7" s="8" t="s">
        <v>11</v>
      </c>
    </row>
    <row r="8" spans="1:21" s="14" customFormat="1" ht="21" customHeight="1" thickBot="1">
      <c r="A8" s="40">
        <v>3</v>
      </c>
      <c r="B8" s="20"/>
      <c r="C8" s="21"/>
      <c r="D8" s="3" t="str">
        <f>IF($C8="","",VLOOKUP($C8,選手登録シート!$B$14:$I$119,2,FALSE))</f>
        <v/>
      </c>
      <c r="E8" s="4" t="str">
        <f>IF($C8="","",VLOOKUP($C8,選手登録シート!$B$14:$I$119,3,FALSE))</f>
        <v/>
      </c>
      <c r="F8" s="4" t="str">
        <f>IF($C8="","",VLOOKUP($C8,選手登録シート!$B$14:$I$119,4,FALSE))</f>
        <v/>
      </c>
      <c r="G8" s="4" t="str">
        <f>IF($C8="","",VLOOKUP($C8,選手登録シート!$B$14:$I$119,5,FALSE))</f>
        <v/>
      </c>
      <c r="H8" s="4" t="str">
        <f>IF($C8="","",VLOOKUP($C8,選手登録シート!$B$14:$I$119,6,FALSE))</f>
        <v/>
      </c>
      <c r="I8" s="4" t="str">
        <f>IF($C8="","",VLOOKUP($C8,選手登録シート!$B$14:$I$119,7,FALSE))</f>
        <v/>
      </c>
      <c r="J8" s="5" t="str">
        <f>IF($C8="","",VLOOKUP($C8,選手登録シート!$B$14:$I$119,8,FALSE))</f>
        <v/>
      </c>
      <c r="K8" s="60"/>
      <c r="L8" s="61" t="s">
        <v>129</v>
      </c>
      <c r="M8" s="62"/>
      <c r="N8" s="61" t="s">
        <v>130</v>
      </c>
      <c r="O8" s="63"/>
      <c r="P8" s="75" t="str">
        <f t="shared" si="0"/>
        <v>..</v>
      </c>
      <c r="Q8" s="76" t="str">
        <f t="shared" si="1"/>
        <v/>
      </c>
      <c r="R8" s="14" t="str">
        <f t="shared" si="2"/>
        <v/>
      </c>
      <c r="S8" s="77" t="s">
        <v>27</v>
      </c>
    </row>
    <row r="9" spans="1:21" s="14" customFormat="1" ht="21" customHeight="1" thickBot="1">
      <c r="A9" s="40">
        <v>4</v>
      </c>
      <c r="B9" s="20"/>
      <c r="C9" s="21"/>
      <c r="D9" s="3" t="str">
        <f>IF($C9="","",VLOOKUP($C9,選手登録シート!$B$14:$I$119,2,FALSE))</f>
        <v/>
      </c>
      <c r="E9" s="4" t="str">
        <f>IF($C9="","",VLOOKUP($C9,選手登録シート!$B$14:$I$119,3,FALSE))</f>
        <v/>
      </c>
      <c r="F9" s="4" t="str">
        <f>IF($C9="","",VLOOKUP($C9,選手登録シート!$B$14:$I$119,4,FALSE))</f>
        <v/>
      </c>
      <c r="G9" s="4" t="str">
        <f>IF($C9="","",VLOOKUP($C9,選手登録シート!$B$14:$I$119,5,FALSE))</f>
        <v/>
      </c>
      <c r="H9" s="4" t="str">
        <f>IF($C9="","",VLOOKUP($C9,選手登録シート!$B$14:$I$119,6,FALSE))</f>
        <v/>
      </c>
      <c r="I9" s="4" t="str">
        <f>IF($C9="","",VLOOKUP($C9,選手登録シート!$B$14:$I$119,7,FALSE))</f>
        <v/>
      </c>
      <c r="J9" s="5" t="str">
        <f>IF($C9="","",VLOOKUP($C9,選手登録シート!$B$14:$I$119,8,FALSE))</f>
        <v/>
      </c>
      <c r="K9" s="60"/>
      <c r="L9" s="61" t="s">
        <v>129</v>
      </c>
      <c r="M9" s="62"/>
      <c r="N9" s="61" t="s">
        <v>130</v>
      </c>
      <c r="O9" s="63"/>
      <c r="P9" s="75" t="str">
        <f t="shared" si="0"/>
        <v>..</v>
      </c>
      <c r="Q9" s="76" t="str">
        <f t="shared" si="1"/>
        <v/>
      </c>
      <c r="R9" s="14" t="str">
        <f t="shared" si="2"/>
        <v/>
      </c>
      <c r="S9" s="77" t="s">
        <v>12</v>
      </c>
    </row>
    <row r="10" spans="1:21" s="14" customFormat="1" ht="21" customHeight="1" thickBot="1">
      <c r="A10" s="40">
        <v>5</v>
      </c>
      <c r="B10" s="20"/>
      <c r="C10" s="21"/>
      <c r="D10" s="3" t="str">
        <f>IF($C10="","",VLOOKUP($C10,選手登録シート!$B$14:$I$119,2,FALSE))</f>
        <v/>
      </c>
      <c r="E10" s="4" t="str">
        <f>IF($C10="","",VLOOKUP($C10,選手登録シート!$B$14:$I$119,3,FALSE))</f>
        <v/>
      </c>
      <c r="F10" s="4" t="str">
        <f>IF($C10="","",VLOOKUP($C10,選手登録シート!$B$14:$I$119,4,FALSE))</f>
        <v/>
      </c>
      <c r="G10" s="4" t="str">
        <f>IF($C10="","",VLOOKUP($C10,選手登録シート!$B$14:$I$119,5,FALSE))</f>
        <v/>
      </c>
      <c r="H10" s="4" t="str">
        <f>IF($C10="","",VLOOKUP($C10,選手登録シート!$B$14:$I$119,6,FALSE))</f>
        <v/>
      </c>
      <c r="I10" s="4" t="str">
        <f>IF($C10="","",VLOOKUP($C10,選手登録シート!$B$14:$I$119,7,FALSE))</f>
        <v/>
      </c>
      <c r="J10" s="5" t="str">
        <f>IF($C10="","",VLOOKUP($C10,選手登録シート!$B$14:$I$119,8,FALSE))</f>
        <v/>
      </c>
      <c r="K10" s="60"/>
      <c r="L10" s="61" t="s">
        <v>129</v>
      </c>
      <c r="M10" s="62"/>
      <c r="N10" s="61" t="s">
        <v>130</v>
      </c>
      <c r="O10" s="63"/>
      <c r="P10" s="75" t="str">
        <f t="shared" si="0"/>
        <v>..</v>
      </c>
      <c r="Q10" s="76" t="str">
        <f t="shared" si="1"/>
        <v/>
      </c>
      <c r="R10" s="14" t="str">
        <f t="shared" si="2"/>
        <v/>
      </c>
      <c r="S10" s="77" t="s">
        <v>13</v>
      </c>
      <c r="T10" s="19"/>
    </row>
    <row r="11" spans="1:21" s="14" customFormat="1" ht="21" customHeight="1" thickBot="1">
      <c r="A11" s="40">
        <v>6</v>
      </c>
      <c r="B11" s="20"/>
      <c r="C11" s="21"/>
      <c r="D11" s="3" t="str">
        <f>IF($C11="","",VLOOKUP($C11,選手登録シート!$B$14:$I$119,2,FALSE))</f>
        <v/>
      </c>
      <c r="E11" s="4" t="str">
        <f>IF($C11="","",VLOOKUP($C11,選手登録シート!$B$14:$I$119,3,FALSE))</f>
        <v/>
      </c>
      <c r="F11" s="4" t="str">
        <f>IF($C11="","",VLOOKUP($C11,選手登録シート!$B$14:$I$119,4,FALSE))</f>
        <v/>
      </c>
      <c r="G11" s="4" t="str">
        <f>IF($C11="","",VLOOKUP($C11,選手登録シート!$B$14:$I$119,5,FALSE))</f>
        <v/>
      </c>
      <c r="H11" s="4" t="str">
        <f>IF($C11="","",VLOOKUP($C11,選手登録シート!$B$14:$I$119,6,FALSE))</f>
        <v/>
      </c>
      <c r="I11" s="4" t="str">
        <f>IF($C11="","",VLOOKUP($C11,選手登録シート!$B$14:$I$119,7,FALSE))</f>
        <v/>
      </c>
      <c r="J11" s="5" t="str">
        <f>IF($C11="","",VLOOKUP($C11,選手登録シート!$B$14:$I$119,8,FALSE))</f>
        <v/>
      </c>
      <c r="K11" s="60"/>
      <c r="L11" s="61" t="s">
        <v>129</v>
      </c>
      <c r="M11" s="62"/>
      <c r="N11" s="61" t="s">
        <v>130</v>
      </c>
      <c r="O11" s="63"/>
      <c r="P11" s="75" t="str">
        <f t="shared" si="0"/>
        <v>..</v>
      </c>
      <c r="Q11" s="76" t="str">
        <f t="shared" si="1"/>
        <v/>
      </c>
      <c r="R11" s="14" t="str">
        <f t="shared" si="2"/>
        <v/>
      </c>
      <c r="S11" s="57"/>
      <c r="T11" s="19"/>
    </row>
    <row r="12" spans="1:21" s="14" customFormat="1" ht="21" customHeight="1" thickBot="1">
      <c r="A12" s="40">
        <v>7</v>
      </c>
      <c r="B12" s="20"/>
      <c r="C12" s="21"/>
      <c r="D12" s="3" t="str">
        <f>IF($C12="","",VLOOKUP($C12,選手登録シート!$B$14:$I$119,2,FALSE))</f>
        <v/>
      </c>
      <c r="E12" s="4" t="str">
        <f>IF($C12="","",VLOOKUP($C12,選手登録シート!$B$14:$I$119,3,FALSE))</f>
        <v/>
      </c>
      <c r="F12" s="4" t="str">
        <f>IF($C12="","",VLOOKUP($C12,選手登録シート!$B$14:$I$119,4,FALSE))</f>
        <v/>
      </c>
      <c r="G12" s="4" t="str">
        <f>IF($C12="","",VLOOKUP($C12,選手登録シート!$B$14:$I$119,5,FALSE))</f>
        <v/>
      </c>
      <c r="H12" s="4" t="str">
        <f>IF($C12="","",VLOOKUP($C12,選手登録シート!$B$14:$I$119,6,FALSE))</f>
        <v/>
      </c>
      <c r="I12" s="4" t="str">
        <f>IF($C12="","",VLOOKUP($C12,選手登録シート!$B$14:$I$119,7,FALSE))</f>
        <v/>
      </c>
      <c r="J12" s="5" t="str">
        <f>IF($C12="","",VLOOKUP($C12,選手登録シート!$B$14:$I$119,8,FALSE))</f>
        <v/>
      </c>
      <c r="K12" s="60"/>
      <c r="L12" s="61" t="s">
        <v>129</v>
      </c>
      <c r="M12" s="62"/>
      <c r="N12" s="61" t="s">
        <v>130</v>
      </c>
      <c r="O12" s="63"/>
      <c r="P12" s="75" t="str">
        <f t="shared" si="0"/>
        <v>..</v>
      </c>
      <c r="Q12" s="76" t="str">
        <f t="shared" si="1"/>
        <v/>
      </c>
      <c r="R12" s="14" t="str">
        <f t="shared" si="2"/>
        <v/>
      </c>
      <c r="S12" s="57"/>
      <c r="T12" s="19"/>
      <c r="U12" s="32"/>
    </row>
    <row r="13" spans="1:21" s="14" customFormat="1" ht="21" customHeight="1" thickBot="1">
      <c r="A13" s="40">
        <v>8</v>
      </c>
      <c r="B13" s="20"/>
      <c r="C13" s="21"/>
      <c r="D13" s="3" t="str">
        <f>IF($C13="","",VLOOKUP($C13,選手登録シート!$B$14:$I$119,2,FALSE))</f>
        <v/>
      </c>
      <c r="E13" s="4" t="str">
        <f>IF($C13="","",VLOOKUP($C13,選手登録シート!$B$14:$I$119,3,FALSE))</f>
        <v/>
      </c>
      <c r="F13" s="4" t="str">
        <f>IF($C13="","",VLOOKUP($C13,選手登録シート!$B$14:$I$119,4,FALSE))</f>
        <v/>
      </c>
      <c r="G13" s="4" t="str">
        <f>IF($C13="","",VLOOKUP($C13,選手登録シート!$B$14:$I$119,5,FALSE))</f>
        <v/>
      </c>
      <c r="H13" s="4" t="str">
        <f>IF($C13="","",VLOOKUP($C13,選手登録シート!$B$14:$I$119,6,FALSE))</f>
        <v/>
      </c>
      <c r="I13" s="4" t="str">
        <f>IF($C13="","",VLOOKUP($C13,選手登録シート!$B$14:$I$119,7,FALSE))</f>
        <v/>
      </c>
      <c r="J13" s="5" t="str">
        <f>IF($C13="","",VLOOKUP($C13,選手登録シート!$B$14:$I$119,8,FALSE))</f>
        <v/>
      </c>
      <c r="K13" s="60"/>
      <c r="L13" s="61" t="s">
        <v>129</v>
      </c>
      <c r="M13" s="62"/>
      <c r="N13" s="61" t="s">
        <v>130</v>
      </c>
      <c r="O13" s="63"/>
      <c r="P13" s="75" t="str">
        <f t="shared" si="0"/>
        <v>..</v>
      </c>
      <c r="Q13" s="76" t="str">
        <f t="shared" si="1"/>
        <v/>
      </c>
      <c r="R13" s="14" t="str">
        <f t="shared" si="2"/>
        <v/>
      </c>
      <c r="S13" s="57"/>
      <c r="T13" s="19"/>
      <c r="U13" s="32"/>
    </row>
    <row r="14" spans="1:21" s="14" customFormat="1" ht="21" customHeight="1" thickBot="1">
      <c r="A14" s="40">
        <v>9</v>
      </c>
      <c r="B14" s="20"/>
      <c r="C14" s="21"/>
      <c r="D14" s="3" t="str">
        <f>IF($C14="","",VLOOKUP($C14,選手登録シート!$B$14:$I$119,2,FALSE))</f>
        <v/>
      </c>
      <c r="E14" s="4" t="str">
        <f>IF($C14="","",VLOOKUP($C14,選手登録シート!$B$14:$I$119,3,FALSE))</f>
        <v/>
      </c>
      <c r="F14" s="4" t="str">
        <f>IF($C14="","",VLOOKUP($C14,選手登録シート!$B$14:$I$119,4,FALSE))</f>
        <v/>
      </c>
      <c r="G14" s="4" t="str">
        <f>IF($C14="","",VLOOKUP($C14,選手登録シート!$B$14:$I$119,5,FALSE))</f>
        <v/>
      </c>
      <c r="H14" s="4" t="str">
        <f>IF($C14="","",VLOOKUP($C14,選手登録シート!$B$14:$I$119,6,FALSE))</f>
        <v/>
      </c>
      <c r="I14" s="4" t="str">
        <f>IF($C14="","",VLOOKUP($C14,選手登録シート!$B$14:$I$119,7,FALSE))</f>
        <v/>
      </c>
      <c r="J14" s="5" t="str">
        <f>IF($C14="","",VLOOKUP($C14,選手登録シート!$B$14:$I$119,8,FALSE))</f>
        <v/>
      </c>
      <c r="K14" s="60"/>
      <c r="L14" s="61" t="s">
        <v>129</v>
      </c>
      <c r="M14" s="62"/>
      <c r="N14" s="61" t="s">
        <v>130</v>
      </c>
      <c r="O14" s="63"/>
      <c r="P14" s="75" t="str">
        <f t="shared" si="0"/>
        <v>..</v>
      </c>
      <c r="Q14" s="76" t="str">
        <f t="shared" si="1"/>
        <v/>
      </c>
      <c r="R14" s="14" t="str">
        <f t="shared" si="2"/>
        <v/>
      </c>
      <c r="S14" s="8"/>
      <c r="T14" s="19"/>
      <c r="U14" s="32"/>
    </row>
    <row r="15" spans="1:21" s="14" customFormat="1" ht="21" customHeight="1" thickBot="1">
      <c r="A15" s="40">
        <v>10</v>
      </c>
      <c r="B15" s="20"/>
      <c r="C15" s="21"/>
      <c r="D15" s="3" t="str">
        <f>IF($C15="","",VLOOKUP($C15,選手登録シート!$B$14:$I$119,2,FALSE))</f>
        <v/>
      </c>
      <c r="E15" s="4" t="str">
        <f>IF($C15="","",VLOOKUP($C15,選手登録シート!$B$14:$I$119,3,FALSE))</f>
        <v/>
      </c>
      <c r="F15" s="4" t="str">
        <f>IF($C15="","",VLOOKUP($C15,選手登録シート!$B$14:$I$119,4,FALSE))</f>
        <v/>
      </c>
      <c r="G15" s="4" t="str">
        <f>IF($C15="","",VLOOKUP($C15,選手登録シート!$B$14:$I$119,5,FALSE))</f>
        <v/>
      </c>
      <c r="H15" s="4" t="str">
        <f>IF($C15="","",VLOOKUP($C15,選手登録シート!$B$14:$I$119,6,FALSE))</f>
        <v/>
      </c>
      <c r="I15" s="4" t="str">
        <f>IF($C15="","",VLOOKUP($C15,選手登録シート!$B$14:$I$119,7,FALSE))</f>
        <v/>
      </c>
      <c r="J15" s="5" t="str">
        <f>IF($C15="","",VLOOKUP($C15,選手登録シート!$B$14:$I$119,8,FALSE))</f>
        <v/>
      </c>
      <c r="K15" s="60"/>
      <c r="L15" s="61" t="s">
        <v>129</v>
      </c>
      <c r="M15" s="62"/>
      <c r="N15" s="61" t="s">
        <v>130</v>
      </c>
      <c r="O15" s="63"/>
      <c r="P15" s="75" t="str">
        <f t="shared" si="0"/>
        <v>..</v>
      </c>
      <c r="Q15" s="76" t="str">
        <f t="shared" si="1"/>
        <v/>
      </c>
      <c r="R15" s="14" t="str">
        <f t="shared" si="2"/>
        <v/>
      </c>
      <c r="S15" s="8"/>
      <c r="T15" s="19"/>
      <c r="U15" s="32"/>
    </row>
    <row r="16" spans="1:21" s="14" customFormat="1" ht="21" customHeight="1" thickBot="1">
      <c r="A16" s="40">
        <v>11</v>
      </c>
      <c r="B16" s="20"/>
      <c r="C16" s="21"/>
      <c r="D16" s="3" t="str">
        <f>IF($C16="","",VLOOKUP($C16,選手登録シート!$B$14:$I$119,2,FALSE))</f>
        <v/>
      </c>
      <c r="E16" s="4" t="str">
        <f>IF($C16="","",VLOOKUP($C16,選手登録シート!$B$14:$I$119,3,FALSE))</f>
        <v/>
      </c>
      <c r="F16" s="4" t="str">
        <f>IF($C16="","",VLOOKUP($C16,選手登録シート!$B$14:$I$119,4,FALSE))</f>
        <v/>
      </c>
      <c r="G16" s="4" t="str">
        <f>IF($C16="","",VLOOKUP($C16,選手登録シート!$B$14:$I$119,5,FALSE))</f>
        <v/>
      </c>
      <c r="H16" s="4" t="str">
        <f>IF($C16="","",VLOOKUP($C16,選手登録シート!$B$14:$I$119,6,FALSE))</f>
        <v/>
      </c>
      <c r="I16" s="4" t="str">
        <f>IF($C16="","",VLOOKUP($C16,選手登録シート!$B$14:$I$119,7,FALSE))</f>
        <v/>
      </c>
      <c r="J16" s="5" t="str">
        <f>IF($C16="","",VLOOKUP($C16,選手登録シート!$B$14:$I$119,8,FALSE))</f>
        <v/>
      </c>
      <c r="K16" s="60"/>
      <c r="L16" s="61" t="s">
        <v>129</v>
      </c>
      <c r="M16" s="62"/>
      <c r="N16" s="61" t="s">
        <v>130</v>
      </c>
      <c r="O16" s="63"/>
      <c r="P16" s="75" t="str">
        <f t="shared" si="0"/>
        <v>..</v>
      </c>
      <c r="Q16" s="76" t="str">
        <f t="shared" si="1"/>
        <v/>
      </c>
      <c r="R16" s="14" t="str">
        <f t="shared" si="2"/>
        <v/>
      </c>
      <c r="S16" s="8"/>
      <c r="T16" s="19"/>
      <c r="U16" s="32"/>
    </row>
    <row r="17" spans="1:21" s="14" customFormat="1" ht="21" customHeight="1" thickBot="1">
      <c r="A17" s="40">
        <v>12</v>
      </c>
      <c r="B17" s="20"/>
      <c r="C17" s="21"/>
      <c r="D17" s="3" t="str">
        <f>IF($C17="","",VLOOKUP($C17,選手登録シート!$B$14:$I$119,2,FALSE))</f>
        <v/>
      </c>
      <c r="E17" s="4" t="str">
        <f>IF($C17="","",VLOOKUP($C17,選手登録シート!$B$14:$I$119,3,FALSE))</f>
        <v/>
      </c>
      <c r="F17" s="4" t="str">
        <f>IF($C17="","",VLOOKUP($C17,選手登録シート!$B$14:$I$119,4,FALSE))</f>
        <v/>
      </c>
      <c r="G17" s="4" t="str">
        <f>IF($C17="","",VLOOKUP($C17,選手登録シート!$B$14:$I$119,5,FALSE))</f>
        <v/>
      </c>
      <c r="H17" s="4" t="str">
        <f>IF($C17="","",VLOOKUP($C17,選手登録シート!$B$14:$I$119,6,FALSE))</f>
        <v/>
      </c>
      <c r="I17" s="4" t="str">
        <f>IF($C17="","",VLOOKUP($C17,選手登録シート!$B$14:$I$119,7,FALSE))</f>
        <v/>
      </c>
      <c r="J17" s="5" t="str">
        <f>IF($C17="","",VLOOKUP($C17,選手登録シート!$B$14:$I$119,8,FALSE))</f>
        <v/>
      </c>
      <c r="K17" s="60"/>
      <c r="L17" s="61" t="s">
        <v>129</v>
      </c>
      <c r="M17" s="62"/>
      <c r="N17" s="61" t="s">
        <v>130</v>
      </c>
      <c r="O17" s="63"/>
      <c r="P17" s="75" t="str">
        <f t="shared" si="0"/>
        <v>..</v>
      </c>
      <c r="Q17" s="76" t="str">
        <f t="shared" si="1"/>
        <v/>
      </c>
      <c r="R17" s="14" t="str">
        <f t="shared" si="2"/>
        <v/>
      </c>
      <c r="T17" s="19"/>
      <c r="U17" s="32"/>
    </row>
    <row r="18" spans="1:21" s="14" customFormat="1" ht="21" customHeight="1" thickBot="1">
      <c r="A18" s="40">
        <v>13</v>
      </c>
      <c r="B18" s="20"/>
      <c r="C18" s="21"/>
      <c r="D18" s="3" t="str">
        <f>IF($C18="","",VLOOKUP($C18,選手登録シート!$B$14:$I$119,2,FALSE))</f>
        <v/>
      </c>
      <c r="E18" s="4" t="str">
        <f>IF($C18="","",VLOOKUP($C18,選手登録シート!$B$14:$I$119,3,FALSE))</f>
        <v/>
      </c>
      <c r="F18" s="4" t="str">
        <f>IF($C18="","",VLOOKUP($C18,選手登録シート!$B$14:$I$119,4,FALSE))</f>
        <v/>
      </c>
      <c r="G18" s="4" t="str">
        <f>IF($C18="","",VLOOKUP($C18,選手登録シート!$B$14:$I$119,5,FALSE))</f>
        <v/>
      </c>
      <c r="H18" s="4" t="str">
        <f>IF($C18="","",VLOOKUP($C18,選手登録シート!$B$14:$I$119,6,FALSE))</f>
        <v/>
      </c>
      <c r="I18" s="4" t="str">
        <f>IF($C18="","",VLOOKUP($C18,選手登録シート!$B$14:$I$119,7,FALSE))</f>
        <v/>
      </c>
      <c r="J18" s="5" t="str">
        <f>IF($C18="","",VLOOKUP($C18,選手登録シート!$B$14:$I$119,8,FALSE))</f>
        <v/>
      </c>
      <c r="K18" s="60"/>
      <c r="L18" s="61" t="s">
        <v>129</v>
      </c>
      <c r="M18" s="62"/>
      <c r="N18" s="61" t="s">
        <v>130</v>
      </c>
      <c r="O18" s="63"/>
      <c r="P18" s="75" t="str">
        <f t="shared" si="0"/>
        <v>..</v>
      </c>
      <c r="Q18" s="76" t="str">
        <f t="shared" si="1"/>
        <v/>
      </c>
      <c r="R18" s="14" t="str">
        <f t="shared" si="2"/>
        <v/>
      </c>
      <c r="T18" s="19"/>
      <c r="U18" s="32"/>
    </row>
    <row r="19" spans="1:21" s="14" customFormat="1" ht="21" customHeight="1" thickBot="1">
      <c r="A19" s="40">
        <v>14</v>
      </c>
      <c r="B19" s="20"/>
      <c r="C19" s="21"/>
      <c r="D19" s="3" t="str">
        <f>IF($C19="","",VLOOKUP($C19,選手登録シート!$B$14:$I$119,2,FALSE))</f>
        <v/>
      </c>
      <c r="E19" s="4" t="str">
        <f>IF($C19="","",VLOOKUP($C19,選手登録シート!$B$14:$I$119,3,FALSE))</f>
        <v/>
      </c>
      <c r="F19" s="4" t="str">
        <f>IF($C19="","",VLOOKUP($C19,選手登録シート!$B$14:$I$119,4,FALSE))</f>
        <v/>
      </c>
      <c r="G19" s="4" t="str">
        <f>IF($C19="","",VLOOKUP($C19,選手登録シート!$B$14:$I$119,5,FALSE))</f>
        <v/>
      </c>
      <c r="H19" s="4" t="str">
        <f>IF($C19="","",VLOOKUP($C19,選手登録シート!$B$14:$I$119,6,FALSE))</f>
        <v/>
      </c>
      <c r="I19" s="4" t="str">
        <f>IF($C19="","",VLOOKUP($C19,選手登録シート!$B$14:$I$119,7,FALSE))</f>
        <v/>
      </c>
      <c r="J19" s="5" t="str">
        <f>IF($C19="","",VLOOKUP($C19,選手登録シート!$B$14:$I$119,8,FALSE))</f>
        <v/>
      </c>
      <c r="K19" s="60"/>
      <c r="L19" s="61" t="s">
        <v>129</v>
      </c>
      <c r="M19" s="62"/>
      <c r="N19" s="61" t="s">
        <v>130</v>
      </c>
      <c r="O19" s="63"/>
      <c r="P19" s="75" t="str">
        <f t="shared" si="0"/>
        <v>..</v>
      </c>
      <c r="Q19" s="76" t="str">
        <f t="shared" si="1"/>
        <v/>
      </c>
      <c r="R19" s="14" t="str">
        <f t="shared" si="2"/>
        <v/>
      </c>
      <c r="T19" s="19"/>
      <c r="U19" s="32"/>
    </row>
    <row r="20" spans="1:21" s="14" customFormat="1" ht="21" customHeight="1" thickBot="1">
      <c r="A20" s="40">
        <v>15</v>
      </c>
      <c r="B20" s="20"/>
      <c r="C20" s="21"/>
      <c r="D20" s="3" t="str">
        <f>IF($C20="","",VLOOKUP($C20,選手登録シート!$B$14:$I$119,2,FALSE))</f>
        <v/>
      </c>
      <c r="E20" s="4" t="str">
        <f>IF($C20="","",VLOOKUP($C20,選手登録シート!$B$14:$I$119,3,FALSE))</f>
        <v/>
      </c>
      <c r="F20" s="4" t="str">
        <f>IF($C20="","",VLOOKUP($C20,選手登録シート!$B$14:$I$119,4,FALSE))</f>
        <v/>
      </c>
      <c r="G20" s="4" t="str">
        <f>IF($C20="","",VLOOKUP($C20,選手登録シート!$B$14:$I$119,5,FALSE))</f>
        <v/>
      </c>
      <c r="H20" s="4" t="str">
        <f>IF($C20="","",VLOOKUP($C20,選手登録シート!$B$14:$I$119,6,FALSE))</f>
        <v/>
      </c>
      <c r="I20" s="4" t="str">
        <f>IF($C20="","",VLOOKUP($C20,選手登録シート!$B$14:$I$119,7,FALSE))</f>
        <v/>
      </c>
      <c r="J20" s="5" t="str">
        <f>IF($C20="","",VLOOKUP($C20,選手登録シート!$B$14:$I$119,8,FALSE))</f>
        <v/>
      </c>
      <c r="K20" s="60"/>
      <c r="L20" s="61" t="s">
        <v>129</v>
      </c>
      <c r="M20" s="62"/>
      <c r="N20" s="61" t="s">
        <v>130</v>
      </c>
      <c r="O20" s="63"/>
      <c r="P20" s="75" t="str">
        <f t="shared" si="0"/>
        <v>..</v>
      </c>
      <c r="Q20" s="76" t="str">
        <f t="shared" si="1"/>
        <v/>
      </c>
      <c r="R20" s="14" t="str">
        <f t="shared" si="2"/>
        <v/>
      </c>
      <c r="T20" s="19"/>
      <c r="U20" s="32"/>
    </row>
    <row r="21" spans="1:21" s="14" customFormat="1" ht="21" customHeight="1" thickBot="1">
      <c r="A21" s="40">
        <v>16</v>
      </c>
      <c r="B21" s="20"/>
      <c r="C21" s="21"/>
      <c r="D21" s="3" t="str">
        <f>IF($C21="","",VLOOKUP($C21,選手登録シート!$B$14:$I$119,2,FALSE))</f>
        <v/>
      </c>
      <c r="E21" s="4" t="str">
        <f>IF($C21="","",VLOOKUP($C21,選手登録シート!$B$14:$I$119,3,FALSE))</f>
        <v/>
      </c>
      <c r="F21" s="4" t="str">
        <f>IF($C21="","",VLOOKUP($C21,選手登録シート!$B$14:$I$119,4,FALSE))</f>
        <v/>
      </c>
      <c r="G21" s="4" t="str">
        <f>IF($C21="","",VLOOKUP($C21,選手登録シート!$B$14:$I$119,5,FALSE))</f>
        <v/>
      </c>
      <c r="H21" s="4" t="str">
        <f>IF($C21="","",VLOOKUP($C21,選手登録シート!$B$14:$I$119,6,FALSE))</f>
        <v/>
      </c>
      <c r="I21" s="4" t="str">
        <f>IF($C21="","",VLOOKUP($C21,選手登録シート!$B$14:$I$119,7,FALSE))</f>
        <v/>
      </c>
      <c r="J21" s="5" t="str">
        <f>IF($C21="","",VLOOKUP($C21,選手登録シート!$B$14:$I$119,8,FALSE))</f>
        <v/>
      </c>
      <c r="K21" s="60"/>
      <c r="L21" s="61" t="s">
        <v>129</v>
      </c>
      <c r="M21" s="62"/>
      <c r="N21" s="61" t="s">
        <v>130</v>
      </c>
      <c r="O21" s="63"/>
      <c r="P21" s="75" t="str">
        <f t="shared" si="0"/>
        <v>..</v>
      </c>
      <c r="Q21" s="76" t="str">
        <f t="shared" si="1"/>
        <v/>
      </c>
      <c r="R21" s="14" t="str">
        <f t="shared" si="2"/>
        <v/>
      </c>
      <c r="T21" s="19"/>
      <c r="U21" s="32"/>
    </row>
    <row r="22" spans="1:21" s="14" customFormat="1" ht="21" customHeight="1" thickBot="1">
      <c r="A22" s="40">
        <v>17</v>
      </c>
      <c r="B22" s="20"/>
      <c r="C22" s="21"/>
      <c r="D22" s="3" t="str">
        <f>IF($C22="","",VLOOKUP($C22,選手登録シート!$B$14:$I$119,2,FALSE))</f>
        <v/>
      </c>
      <c r="E22" s="4" t="str">
        <f>IF($C22="","",VLOOKUP($C22,選手登録シート!$B$14:$I$119,3,FALSE))</f>
        <v/>
      </c>
      <c r="F22" s="4" t="str">
        <f>IF($C22="","",VLOOKUP($C22,選手登録シート!$B$14:$I$119,4,FALSE))</f>
        <v/>
      </c>
      <c r="G22" s="4" t="str">
        <f>IF($C22="","",VLOOKUP($C22,選手登録シート!$B$14:$I$119,5,FALSE))</f>
        <v/>
      </c>
      <c r="H22" s="4" t="str">
        <f>IF($C22="","",VLOOKUP($C22,選手登録シート!$B$14:$I$119,6,FALSE))</f>
        <v/>
      </c>
      <c r="I22" s="4" t="str">
        <f>IF($C22="","",VLOOKUP($C22,選手登録シート!$B$14:$I$119,7,FALSE))</f>
        <v/>
      </c>
      <c r="J22" s="5" t="str">
        <f>IF($C22="","",VLOOKUP($C22,選手登録シート!$B$14:$I$119,8,FALSE))</f>
        <v/>
      </c>
      <c r="K22" s="60"/>
      <c r="L22" s="61" t="s">
        <v>129</v>
      </c>
      <c r="M22" s="62"/>
      <c r="N22" s="61" t="s">
        <v>130</v>
      </c>
      <c r="O22" s="63"/>
      <c r="P22" s="75" t="str">
        <f t="shared" si="0"/>
        <v>..</v>
      </c>
      <c r="Q22" s="76" t="str">
        <f t="shared" si="1"/>
        <v/>
      </c>
      <c r="R22" s="14" t="str">
        <f t="shared" si="2"/>
        <v/>
      </c>
      <c r="T22" s="19"/>
      <c r="U22" s="32"/>
    </row>
    <row r="23" spans="1:21" s="14" customFormat="1" ht="21" customHeight="1" thickBot="1">
      <c r="A23" s="40">
        <v>18</v>
      </c>
      <c r="B23" s="20"/>
      <c r="C23" s="21"/>
      <c r="D23" s="3" t="str">
        <f>IF($C23="","",VLOOKUP($C23,選手登録シート!$B$14:$I$119,2,FALSE))</f>
        <v/>
      </c>
      <c r="E23" s="4" t="str">
        <f>IF($C23="","",VLOOKUP($C23,選手登録シート!$B$14:$I$119,3,FALSE))</f>
        <v/>
      </c>
      <c r="F23" s="4" t="str">
        <f>IF($C23="","",VLOOKUP($C23,選手登録シート!$B$14:$I$119,4,FALSE))</f>
        <v/>
      </c>
      <c r="G23" s="4" t="str">
        <f>IF($C23="","",VLOOKUP($C23,選手登録シート!$B$14:$I$119,5,FALSE))</f>
        <v/>
      </c>
      <c r="H23" s="4" t="str">
        <f>IF($C23="","",VLOOKUP($C23,選手登録シート!$B$14:$I$119,6,FALSE))</f>
        <v/>
      </c>
      <c r="I23" s="4" t="str">
        <f>IF($C23="","",VLOOKUP($C23,選手登録シート!$B$14:$I$119,7,FALSE))</f>
        <v/>
      </c>
      <c r="J23" s="5" t="str">
        <f>IF($C23="","",VLOOKUP($C23,選手登録シート!$B$14:$I$119,8,FALSE))</f>
        <v/>
      </c>
      <c r="K23" s="60"/>
      <c r="L23" s="61" t="s">
        <v>129</v>
      </c>
      <c r="M23" s="62"/>
      <c r="N23" s="61" t="s">
        <v>130</v>
      </c>
      <c r="O23" s="63"/>
      <c r="P23" s="75" t="str">
        <f t="shared" si="0"/>
        <v>..</v>
      </c>
      <c r="Q23" s="76" t="str">
        <f t="shared" si="1"/>
        <v/>
      </c>
      <c r="R23" s="14" t="str">
        <f t="shared" si="2"/>
        <v/>
      </c>
      <c r="T23" s="19"/>
      <c r="U23" s="32"/>
    </row>
    <row r="24" spans="1:21" s="14" customFormat="1" ht="21" customHeight="1" thickBot="1">
      <c r="A24" s="40">
        <v>19</v>
      </c>
      <c r="B24" s="20"/>
      <c r="C24" s="21"/>
      <c r="D24" s="3" t="str">
        <f>IF($C24="","",VLOOKUP($C24,選手登録シート!$B$14:$I$119,2,FALSE))</f>
        <v/>
      </c>
      <c r="E24" s="4" t="str">
        <f>IF($C24="","",VLOOKUP($C24,選手登録シート!$B$14:$I$119,3,FALSE))</f>
        <v/>
      </c>
      <c r="F24" s="4" t="str">
        <f>IF($C24="","",VLOOKUP($C24,選手登録シート!$B$14:$I$119,4,FALSE))</f>
        <v/>
      </c>
      <c r="G24" s="4" t="str">
        <f>IF($C24="","",VLOOKUP($C24,選手登録シート!$B$14:$I$119,5,FALSE))</f>
        <v/>
      </c>
      <c r="H24" s="4" t="str">
        <f>IF($C24="","",VLOOKUP($C24,選手登録シート!$B$14:$I$119,6,FALSE))</f>
        <v/>
      </c>
      <c r="I24" s="4" t="str">
        <f>IF($C24="","",VLOOKUP($C24,選手登録シート!$B$14:$I$119,7,FALSE))</f>
        <v/>
      </c>
      <c r="J24" s="5" t="str">
        <f>IF($C24="","",VLOOKUP($C24,選手登録シート!$B$14:$I$119,8,FALSE))</f>
        <v/>
      </c>
      <c r="K24" s="60"/>
      <c r="L24" s="61" t="s">
        <v>129</v>
      </c>
      <c r="M24" s="62"/>
      <c r="N24" s="61" t="s">
        <v>130</v>
      </c>
      <c r="O24" s="63"/>
      <c r="P24" s="75" t="str">
        <f t="shared" si="0"/>
        <v>..</v>
      </c>
      <c r="Q24" s="76" t="str">
        <f t="shared" si="1"/>
        <v/>
      </c>
      <c r="R24" s="14" t="str">
        <f t="shared" si="2"/>
        <v/>
      </c>
      <c r="T24" s="19"/>
      <c r="U24" s="32"/>
    </row>
    <row r="25" spans="1:21" s="14" customFormat="1" ht="21" customHeight="1" thickBot="1">
      <c r="A25" s="40">
        <v>20</v>
      </c>
      <c r="B25" s="20"/>
      <c r="C25" s="21"/>
      <c r="D25" s="3" t="str">
        <f>IF($C25="","",VLOOKUP($C25,選手登録シート!$B$14:$I$119,2,FALSE))</f>
        <v/>
      </c>
      <c r="E25" s="4" t="str">
        <f>IF($C25="","",VLOOKUP($C25,選手登録シート!$B$14:$I$119,3,FALSE))</f>
        <v/>
      </c>
      <c r="F25" s="4" t="str">
        <f>IF($C25="","",VLOOKUP($C25,選手登録シート!$B$14:$I$119,4,FALSE))</f>
        <v/>
      </c>
      <c r="G25" s="4" t="str">
        <f>IF($C25="","",VLOOKUP($C25,選手登録シート!$B$14:$I$119,5,FALSE))</f>
        <v/>
      </c>
      <c r="H25" s="4" t="str">
        <f>IF($C25="","",VLOOKUP($C25,選手登録シート!$B$14:$I$119,6,FALSE))</f>
        <v/>
      </c>
      <c r="I25" s="4" t="str">
        <f>IF($C25="","",VLOOKUP($C25,選手登録シート!$B$14:$I$119,7,FALSE))</f>
        <v/>
      </c>
      <c r="J25" s="5" t="str">
        <f>IF($C25="","",VLOOKUP($C25,選手登録シート!$B$14:$I$119,8,FALSE))</f>
        <v/>
      </c>
      <c r="K25" s="60"/>
      <c r="L25" s="61" t="s">
        <v>129</v>
      </c>
      <c r="M25" s="62"/>
      <c r="N25" s="61" t="s">
        <v>130</v>
      </c>
      <c r="O25" s="63"/>
      <c r="P25" s="75" t="str">
        <f t="shared" si="0"/>
        <v>..</v>
      </c>
      <c r="Q25" s="76" t="str">
        <f t="shared" si="1"/>
        <v/>
      </c>
      <c r="R25" s="14" t="str">
        <f t="shared" si="2"/>
        <v/>
      </c>
      <c r="T25" s="19"/>
      <c r="U25" s="32"/>
    </row>
    <row r="26" spans="1:21" s="14" customFormat="1" ht="21" customHeight="1" thickBot="1">
      <c r="A26" s="40">
        <v>21</v>
      </c>
      <c r="B26" s="20"/>
      <c r="C26" s="21"/>
      <c r="D26" s="3" t="str">
        <f>IF($C26="","",VLOOKUP($C26,選手登録シート!$B$14:$I$119,2,FALSE))</f>
        <v/>
      </c>
      <c r="E26" s="4" t="str">
        <f>IF($C26="","",VLOOKUP($C26,選手登録シート!$B$14:$I$119,3,FALSE))</f>
        <v/>
      </c>
      <c r="F26" s="4" t="str">
        <f>IF($C26="","",VLOOKUP($C26,選手登録シート!$B$14:$I$119,4,FALSE))</f>
        <v/>
      </c>
      <c r="G26" s="4" t="str">
        <f>IF($C26="","",VLOOKUP($C26,選手登録シート!$B$14:$I$119,5,FALSE))</f>
        <v/>
      </c>
      <c r="H26" s="4" t="str">
        <f>IF($C26="","",VLOOKUP($C26,選手登録シート!$B$14:$I$119,6,FALSE))</f>
        <v/>
      </c>
      <c r="I26" s="4" t="str">
        <f>IF($C26="","",VLOOKUP($C26,選手登録シート!$B$14:$I$119,7,FALSE))</f>
        <v/>
      </c>
      <c r="J26" s="5" t="str">
        <f>IF($C26="","",VLOOKUP($C26,選手登録シート!$B$14:$I$119,8,FALSE))</f>
        <v/>
      </c>
      <c r="K26" s="60"/>
      <c r="L26" s="61" t="s">
        <v>129</v>
      </c>
      <c r="M26" s="62"/>
      <c r="N26" s="61" t="s">
        <v>130</v>
      </c>
      <c r="O26" s="63"/>
      <c r="P26" s="75" t="str">
        <f t="shared" si="0"/>
        <v>..</v>
      </c>
      <c r="Q26" s="76" t="str">
        <f t="shared" si="1"/>
        <v/>
      </c>
      <c r="R26" s="14" t="str">
        <f t="shared" si="2"/>
        <v/>
      </c>
      <c r="T26" s="19"/>
      <c r="U26" s="32"/>
    </row>
    <row r="27" spans="1:21" s="14" customFormat="1" ht="21" customHeight="1" thickBot="1">
      <c r="A27" s="40">
        <v>22</v>
      </c>
      <c r="B27" s="20"/>
      <c r="C27" s="21"/>
      <c r="D27" s="3" t="str">
        <f>IF($C27="","",VLOOKUP($C27,選手登録シート!$B$14:$I$119,2,FALSE))</f>
        <v/>
      </c>
      <c r="E27" s="4" t="str">
        <f>IF($C27="","",VLOOKUP($C27,選手登録シート!$B$14:$I$119,3,FALSE))</f>
        <v/>
      </c>
      <c r="F27" s="4" t="str">
        <f>IF($C27="","",VLOOKUP($C27,選手登録シート!$B$14:$I$119,4,FALSE))</f>
        <v/>
      </c>
      <c r="G27" s="4" t="str">
        <f>IF($C27="","",VLOOKUP($C27,選手登録シート!$B$14:$I$119,5,FALSE))</f>
        <v/>
      </c>
      <c r="H27" s="4" t="str">
        <f>IF($C27="","",VLOOKUP($C27,選手登録シート!$B$14:$I$119,6,FALSE))</f>
        <v/>
      </c>
      <c r="I27" s="4" t="str">
        <f>IF($C27="","",VLOOKUP($C27,選手登録シート!$B$14:$I$119,7,FALSE))</f>
        <v/>
      </c>
      <c r="J27" s="5" t="str">
        <f>IF($C27="","",VLOOKUP($C27,選手登録シート!$B$14:$I$119,8,FALSE))</f>
        <v/>
      </c>
      <c r="K27" s="60"/>
      <c r="L27" s="61" t="s">
        <v>129</v>
      </c>
      <c r="M27" s="62"/>
      <c r="N27" s="61" t="s">
        <v>130</v>
      </c>
      <c r="O27" s="63"/>
      <c r="P27" s="75" t="str">
        <f t="shared" si="0"/>
        <v>..</v>
      </c>
      <c r="Q27" s="76" t="str">
        <f t="shared" si="1"/>
        <v/>
      </c>
      <c r="R27" s="14" t="str">
        <f t="shared" si="2"/>
        <v/>
      </c>
      <c r="T27" s="19"/>
      <c r="U27" s="32"/>
    </row>
    <row r="28" spans="1:21" s="34" customFormat="1" ht="21" customHeight="1" thickBot="1">
      <c r="A28" s="40">
        <v>23</v>
      </c>
      <c r="B28" s="20"/>
      <c r="C28" s="21"/>
      <c r="D28" s="3" t="str">
        <f>IF($C28="","",VLOOKUP($C28,選手登録シート!$B$14:$I$119,2,FALSE))</f>
        <v/>
      </c>
      <c r="E28" s="4" t="str">
        <f>IF($C28="","",VLOOKUP($C28,選手登録シート!$B$14:$I$119,3,FALSE))</f>
        <v/>
      </c>
      <c r="F28" s="4" t="str">
        <f>IF($C28="","",VLOOKUP($C28,選手登録シート!$B$14:$I$119,4,FALSE))</f>
        <v/>
      </c>
      <c r="G28" s="4" t="str">
        <f>IF($C28="","",VLOOKUP($C28,選手登録シート!$B$14:$I$119,5,FALSE))</f>
        <v/>
      </c>
      <c r="H28" s="4" t="str">
        <f>IF($C28="","",VLOOKUP($C28,選手登録シート!$B$14:$I$119,6,FALSE))</f>
        <v/>
      </c>
      <c r="I28" s="4" t="str">
        <f>IF($C28="","",VLOOKUP($C28,選手登録シート!$B$14:$I$119,7,FALSE))</f>
        <v/>
      </c>
      <c r="J28" s="5" t="str">
        <f>IF($C28="","",VLOOKUP($C28,選手登録シート!$B$14:$I$119,8,FALSE))</f>
        <v/>
      </c>
      <c r="K28" s="60"/>
      <c r="L28" s="61" t="s">
        <v>129</v>
      </c>
      <c r="M28" s="62"/>
      <c r="N28" s="61" t="s">
        <v>130</v>
      </c>
      <c r="O28" s="63"/>
      <c r="P28" s="75" t="str">
        <f t="shared" si="0"/>
        <v>..</v>
      </c>
      <c r="Q28" s="76" t="str">
        <f t="shared" si="1"/>
        <v/>
      </c>
      <c r="R28" s="14" t="str">
        <f t="shared" si="2"/>
        <v/>
      </c>
      <c r="T28" s="19"/>
      <c r="U28" s="32"/>
    </row>
    <row r="29" spans="1:21" s="34" customFormat="1" ht="21" customHeight="1" thickBot="1">
      <c r="A29" s="40">
        <v>24</v>
      </c>
      <c r="B29" s="20"/>
      <c r="C29" s="21"/>
      <c r="D29" s="3" t="str">
        <f>IF($C29="","",VLOOKUP($C29,選手登録シート!$B$14:$I$119,2,FALSE))</f>
        <v/>
      </c>
      <c r="E29" s="4" t="str">
        <f>IF($C29="","",VLOOKUP($C29,選手登録シート!$B$14:$I$119,3,FALSE))</f>
        <v/>
      </c>
      <c r="F29" s="4" t="str">
        <f>IF($C29="","",VLOOKUP($C29,選手登録シート!$B$14:$I$119,4,FALSE))</f>
        <v/>
      </c>
      <c r="G29" s="4" t="str">
        <f>IF($C29="","",VLOOKUP($C29,選手登録シート!$B$14:$I$119,5,FALSE))</f>
        <v/>
      </c>
      <c r="H29" s="4" t="str">
        <f>IF($C29="","",VLOOKUP($C29,選手登録シート!$B$14:$I$119,6,FALSE))</f>
        <v/>
      </c>
      <c r="I29" s="4" t="str">
        <f>IF($C29="","",VLOOKUP($C29,選手登録シート!$B$14:$I$119,7,FALSE))</f>
        <v/>
      </c>
      <c r="J29" s="5" t="str">
        <f>IF($C29="","",VLOOKUP($C29,選手登録シート!$B$14:$I$119,8,FALSE))</f>
        <v/>
      </c>
      <c r="K29" s="60"/>
      <c r="L29" s="61" t="s">
        <v>129</v>
      </c>
      <c r="M29" s="62"/>
      <c r="N29" s="61" t="s">
        <v>130</v>
      </c>
      <c r="O29" s="63"/>
      <c r="P29" s="75" t="str">
        <f t="shared" si="0"/>
        <v>..</v>
      </c>
      <c r="Q29" s="76" t="str">
        <f t="shared" si="1"/>
        <v/>
      </c>
      <c r="R29" s="14" t="str">
        <f t="shared" si="2"/>
        <v/>
      </c>
      <c r="T29" s="19"/>
      <c r="U29" s="32"/>
    </row>
    <row r="30" spans="1:21" s="34" customFormat="1" ht="21" customHeight="1" thickBot="1">
      <c r="A30" s="40">
        <v>25</v>
      </c>
      <c r="B30" s="20"/>
      <c r="C30" s="21"/>
      <c r="D30" s="3" t="str">
        <f>IF($C30="","",VLOOKUP($C30,選手登録シート!$B$14:$I$119,2,FALSE))</f>
        <v/>
      </c>
      <c r="E30" s="4" t="str">
        <f>IF($C30="","",VLOOKUP($C30,選手登録シート!$B$14:$I$119,3,FALSE))</f>
        <v/>
      </c>
      <c r="F30" s="4" t="str">
        <f>IF($C30="","",VLOOKUP($C30,選手登録シート!$B$14:$I$119,4,FALSE))</f>
        <v/>
      </c>
      <c r="G30" s="4" t="str">
        <f>IF($C30="","",VLOOKUP($C30,選手登録シート!$B$14:$I$119,5,FALSE))</f>
        <v/>
      </c>
      <c r="H30" s="4" t="str">
        <f>IF($C30="","",VLOOKUP($C30,選手登録シート!$B$14:$I$119,6,FALSE))</f>
        <v/>
      </c>
      <c r="I30" s="4" t="str">
        <f>IF($C30="","",VLOOKUP($C30,選手登録シート!$B$14:$I$119,7,FALSE))</f>
        <v/>
      </c>
      <c r="J30" s="5" t="str">
        <f>IF($C30="","",VLOOKUP($C30,選手登録シート!$B$14:$I$119,8,FALSE))</f>
        <v/>
      </c>
      <c r="K30" s="60"/>
      <c r="L30" s="61" t="s">
        <v>129</v>
      </c>
      <c r="M30" s="62"/>
      <c r="N30" s="61" t="s">
        <v>130</v>
      </c>
      <c r="O30" s="63"/>
      <c r="P30" s="75" t="str">
        <f t="shared" si="0"/>
        <v>..</v>
      </c>
      <c r="Q30" s="76" t="str">
        <f t="shared" si="1"/>
        <v/>
      </c>
      <c r="R30" s="14" t="str">
        <f t="shared" si="2"/>
        <v/>
      </c>
      <c r="T30" s="19"/>
      <c r="U30" s="32"/>
    </row>
    <row r="31" spans="1:21" s="34" customFormat="1" ht="21" customHeight="1" thickBot="1">
      <c r="A31" s="40">
        <v>26</v>
      </c>
      <c r="B31" s="20"/>
      <c r="C31" s="21"/>
      <c r="D31" s="3" t="str">
        <f>IF($C31="","",VLOOKUP($C31,選手登録シート!$B$14:$I$119,2,FALSE))</f>
        <v/>
      </c>
      <c r="E31" s="4" t="str">
        <f>IF($C31="","",VLOOKUP($C31,選手登録シート!$B$14:$I$119,3,FALSE))</f>
        <v/>
      </c>
      <c r="F31" s="4" t="str">
        <f>IF($C31="","",VLOOKUP($C31,選手登録シート!$B$14:$I$119,4,FALSE))</f>
        <v/>
      </c>
      <c r="G31" s="4" t="str">
        <f>IF($C31="","",VLOOKUP($C31,選手登録シート!$B$14:$I$119,5,FALSE))</f>
        <v/>
      </c>
      <c r="H31" s="4" t="str">
        <f>IF($C31="","",VLOOKUP($C31,選手登録シート!$B$14:$I$119,6,FALSE))</f>
        <v/>
      </c>
      <c r="I31" s="4" t="str">
        <f>IF($C31="","",VLOOKUP($C31,選手登録シート!$B$14:$I$119,7,FALSE))</f>
        <v/>
      </c>
      <c r="J31" s="5" t="str">
        <f>IF($C31="","",VLOOKUP($C31,選手登録シート!$B$14:$I$119,8,FALSE))</f>
        <v/>
      </c>
      <c r="K31" s="60"/>
      <c r="L31" s="61" t="s">
        <v>129</v>
      </c>
      <c r="M31" s="62"/>
      <c r="N31" s="61" t="s">
        <v>130</v>
      </c>
      <c r="O31" s="63"/>
      <c r="P31" s="75" t="str">
        <f t="shared" si="0"/>
        <v>..</v>
      </c>
      <c r="Q31" s="76" t="str">
        <f t="shared" si="1"/>
        <v/>
      </c>
      <c r="R31" s="14" t="str">
        <f t="shared" si="2"/>
        <v/>
      </c>
      <c r="T31" s="19"/>
      <c r="U31" s="32"/>
    </row>
    <row r="32" spans="1:21" s="34" customFormat="1" ht="21" customHeight="1" thickBot="1">
      <c r="A32" s="40">
        <v>27</v>
      </c>
      <c r="B32" s="20"/>
      <c r="C32" s="21"/>
      <c r="D32" s="3" t="str">
        <f>IF($C32="","",VLOOKUP($C32,選手登録シート!$B$14:$I$119,2,FALSE))</f>
        <v/>
      </c>
      <c r="E32" s="4" t="str">
        <f>IF($C32="","",VLOOKUP($C32,選手登録シート!$B$14:$I$119,3,FALSE))</f>
        <v/>
      </c>
      <c r="F32" s="4" t="str">
        <f>IF($C32="","",VLOOKUP($C32,選手登録シート!$B$14:$I$119,4,FALSE))</f>
        <v/>
      </c>
      <c r="G32" s="4" t="str">
        <f>IF($C32="","",VLOOKUP($C32,選手登録シート!$B$14:$I$119,5,FALSE))</f>
        <v/>
      </c>
      <c r="H32" s="4" t="str">
        <f>IF($C32="","",VLOOKUP($C32,選手登録シート!$B$14:$I$119,6,FALSE))</f>
        <v/>
      </c>
      <c r="I32" s="4" t="str">
        <f>IF($C32="","",VLOOKUP($C32,選手登録シート!$B$14:$I$119,7,FALSE))</f>
        <v/>
      </c>
      <c r="J32" s="5" t="str">
        <f>IF($C32="","",VLOOKUP($C32,選手登録シート!$B$14:$I$119,8,FALSE))</f>
        <v/>
      </c>
      <c r="K32" s="60"/>
      <c r="L32" s="61" t="s">
        <v>129</v>
      </c>
      <c r="M32" s="62"/>
      <c r="N32" s="61" t="s">
        <v>130</v>
      </c>
      <c r="O32" s="63"/>
      <c r="P32" s="75" t="str">
        <f t="shared" si="0"/>
        <v>..</v>
      </c>
      <c r="Q32" s="76" t="str">
        <f t="shared" si="1"/>
        <v/>
      </c>
      <c r="R32" s="14" t="str">
        <f t="shared" si="2"/>
        <v/>
      </c>
      <c r="T32" s="19"/>
      <c r="U32" s="32"/>
    </row>
    <row r="33" spans="1:21" s="34" customFormat="1" ht="21" customHeight="1" thickBot="1">
      <c r="A33" s="40">
        <v>28</v>
      </c>
      <c r="B33" s="20"/>
      <c r="C33" s="21"/>
      <c r="D33" s="3" t="str">
        <f>IF($C33="","",VLOOKUP($C33,選手登録シート!$B$14:$I$119,2,FALSE))</f>
        <v/>
      </c>
      <c r="E33" s="4" t="str">
        <f>IF($C33="","",VLOOKUP($C33,選手登録シート!$B$14:$I$119,3,FALSE))</f>
        <v/>
      </c>
      <c r="F33" s="4" t="str">
        <f>IF($C33="","",VLOOKUP($C33,選手登録シート!$B$14:$I$119,4,FALSE))</f>
        <v/>
      </c>
      <c r="G33" s="4" t="str">
        <f>IF($C33="","",VLOOKUP($C33,選手登録シート!$B$14:$I$119,5,FALSE))</f>
        <v/>
      </c>
      <c r="H33" s="4" t="str">
        <f>IF($C33="","",VLOOKUP($C33,選手登録シート!$B$14:$I$119,6,FALSE))</f>
        <v/>
      </c>
      <c r="I33" s="4" t="str">
        <f>IF($C33="","",VLOOKUP($C33,選手登録シート!$B$14:$I$119,7,FALSE))</f>
        <v/>
      </c>
      <c r="J33" s="5" t="str">
        <f>IF($C33="","",VLOOKUP($C33,選手登録シート!$B$14:$I$119,8,FALSE))</f>
        <v/>
      </c>
      <c r="K33" s="60"/>
      <c r="L33" s="61" t="s">
        <v>129</v>
      </c>
      <c r="M33" s="62"/>
      <c r="N33" s="61" t="s">
        <v>130</v>
      </c>
      <c r="O33" s="63"/>
      <c r="P33" s="75" t="str">
        <f t="shared" si="0"/>
        <v>..</v>
      </c>
      <c r="Q33" s="76" t="str">
        <f t="shared" si="1"/>
        <v/>
      </c>
      <c r="R33" s="14" t="str">
        <f t="shared" si="2"/>
        <v/>
      </c>
      <c r="T33" s="19"/>
      <c r="U33" s="32"/>
    </row>
    <row r="34" spans="1:21" s="34" customFormat="1" ht="21" customHeight="1" thickBot="1">
      <c r="A34" s="40">
        <v>29</v>
      </c>
      <c r="B34" s="20"/>
      <c r="C34" s="21"/>
      <c r="D34" s="3" t="str">
        <f>IF($C34="","",VLOOKUP($C34,選手登録シート!$B$14:$I$119,2,FALSE))</f>
        <v/>
      </c>
      <c r="E34" s="4" t="str">
        <f>IF($C34="","",VLOOKUP($C34,選手登録シート!$B$14:$I$119,3,FALSE))</f>
        <v/>
      </c>
      <c r="F34" s="4" t="str">
        <f>IF($C34="","",VLOOKUP($C34,選手登録シート!$B$14:$I$119,4,FALSE))</f>
        <v/>
      </c>
      <c r="G34" s="4" t="str">
        <f>IF($C34="","",VLOOKUP($C34,選手登録シート!$B$14:$I$119,5,FALSE))</f>
        <v/>
      </c>
      <c r="H34" s="4" t="str">
        <f>IF($C34="","",VLOOKUP($C34,選手登録シート!$B$14:$I$119,6,FALSE))</f>
        <v/>
      </c>
      <c r="I34" s="4" t="str">
        <f>IF($C34="","",VLOOKUP($C34,選手登録シート!$B$14:$I$119,7,FALSE))</f>
        <v/>
      </c>
      <c r="J34" s="5" t="str">
        <f>IF($C34="","",VLOOKUP($C34,選手登録シート!$B$14:$I$119,8,FALSE))</f>
        <v/>
      </c>
      <c r="K34" s="60"/>
      <c r="L34" s="61" t="s">
        <v>129</v>
      </c>
      <c r="M34" s="62"/>
      <c r="N34" s="61" t="s">
        <v>130</v>
      </c>
      <c r="O34" s="63"/>
      <c r="P34" s="75" t="str">
        <f t="shared" si="0"/>
        <v>..</v>
      </c>
      <c r="Q34" s="76" t="str">
        <f t="shared" si="1"/>
        <v/>
      </c>
      <c r="R34" s="14" t="str">
        <f t="shared" si="2"/>
        <v/>
      </c>
      <c r="T34" s="19"/>
      <c r="U34" s="32"/>
    </row>
    <row r="35" spans="1:21" s="34" customFormat="1" ht="21" customHeight="1" thickBot="1">
      <c r="A35" s="40">
        <v>30</v>
      </c>
      <c r="B35" s="20"/>
      <c r="C35" s="21"/>
      <c r="D35" s="3" t="str">
        <f>IF($C35="","",VLOOKUP($C35,選手登録シート!$B$14:$I$119,2,FALSE))</f>
        <v/>
      </c>
      <c r="E35" s="4" t="str">
        <f>IF($C35="","",VLOOKUP($C35,選手登録シート!$B$14:$I$119,3,FALSE))</f>
        <v/>
      </c>
      <c r="F35" s="4" t="str">
        <f>IF($C35="","",VLOOKUP($C35,選手登録シート!$B$14:$I$119,4,FALSE))</f>
        <v/>
      </c>
      <c r="G35" s="4" t="str">
        <f>IF($C35="","",VLOOKUP($C35,選手登録シート!$B$14:$I$119,5,FALSE))</f>
        <v/>
      </c>
      <c r="H35" s="4" t="str">
        <f>IF($C35="","",VLOOKUP($C35,選手登録シート!$B$14:$I$119,6,FALSE))</f>
        <v/>
      </c>
      <c r="I35" s="4" t="str">
        <f>IF($C35="","",VLOOKUP($C35,選手登録シート!$B$14:$I$119,7,FALSE))</f>
        <v/>
      </c>
      <c r="J35" s="5" t="str">
        <f>IF($C35="","",VLOOKUP($C35,選手登録シート!$B$14:$I$119,8,FALSE))</f>
        <v/>
      </c>
      <c r="K35" s="60"/>
      <c r="L35" s="61" t="s">
        <v>129</v>
      </c>
      <c r="M35" s="62"/>
      <c r="N35" s="61" t="s">
        <v>130</v>
      </c>
      <c r="O35" s="63"/>
      <c r="P35" s="75" t="str">
        <f t="shared" si="0"/>
        <v>..</v>
      </c>
      <c r="Q35" s="76" t="str">
        <f t="shared" si="1"/>
        <v/>
      </c>
      <c r="R35" s="14" t="str">
        <f t="shared" si="2"/>
        <v/>
      </c>
      <c r="T35" s="19"/>
      <c r="U35" s="32"/>
    </row>
    <row r="36" spans="1:21" s="34" customFormat="1" ht="21" customHeight="1" thickBot="1">
      <c r="A36" s="40">
        <v>31</v>
      </c>
      <c r="B36" s="20"/>
      <c r="C36" s="21"/>
      <c r="D36" s="3" t="str">
        <f>IF($C36="","",VLOOKUP($C36,選手登録シート!$B$14:$I$119,2,FALSE))</f>
        <v/>
      </c>
      <c r="E36" s="4" t="str">
        <f>IF($C36="","",VLOOKUP($C36,選手登録シート!$B$14:$I$119,3,FALSE))</f>
        <v/>
      </c>
      <c r="F36" s="4" t="str">
        <f>IF($C36="","",VLOOKUP($C36,選手登録シート!$B$14:$I$119,4,FALSE))</f>
        <v/>
      </c>
      <c r="G36" s="4" t="str">
        <f>IF($C36="","",VLOOKUP($C36,選手登録シート!$B$14:$I$119,5,FALSE))</f>
        <v/>
      </c>
      <c r="H36" s="4" t="str">
        <f>IF($C36="","",VLOOKUP($C36,選手登録シート!$B$14:$I$119,6,FALSE))</f>
        <v/>
      </c>
      <c r="I36" s="4" t="str">
        <f>IF($C36="","",VLOOKUP($C36,選手登録シート!$B$14:$I$119,7,FALSE))</f>
        <v/>
      </c>
      <c r="J36" s="5" t="str">
        <f>IF($C36="","",VLOOKUP($C36,選手登録シート!$B$14:$I$119,8,FALSE))</f>
        <v/>
      </c>
      <c r="K36" s="60"/>
      <c r="L36" s="61" t="s">
        <v>129</v>
      </c>
      <c r="M36" s="62"/>
      <c r="N36" s="61" t="s">
        <v>130</v>
      </c>
      <c r="O36" s="63"/>
      <c r="P36" s="75" t="str">
        <f t="shared" si="0"/>
        <v>..</v>
      </c>
      <c r="Q36" s="76" t="str">
        <f t="shared" si="1"/>
        <v/>
      </c>
      <c r="R36" s="14" t="str">
        <f t="shared" si="2"/>
        <v/>
      </c>
      <c r="T36" s="19"/>
      <c r="U36" s="32"/>
    </row>
    <row r="37" spans="1:21" s="34" customFormat="1" ht="21" customHeight="1" thickBot="1">
      <c r="A37" s="40">
        <v>32</v>
      </c>
      <c r="B37" s="20"/>
      <c r="C37" s="21"/>
      <c r="D37" s="3" t="str">
        <f>IF($C37="","",VLOOKUP($C37,選手登録シート!$B$14:$I$119,2,FALSE))</f>
        <v/>
      </c>
      <c r="E37" s="4" t="str">
        <f>IF($C37="","",VLOOKUP($C37,選手登録シート!$B$14:$I$119,3,FALSE))</f>
        <v/>
      </c>
      <c r="F37" s="4" t="str">
        <f>IF($C37="","",VLOOKUP($C37,選手登録シート!$B$14:$I$119,4,FALSE))</f>
        <v/>
      </c>
      <c r="G37" s="4" t="str">
        <f>IF($C37="","",VLOOKUP($C37,選手登録シート!$B$14:$I$119,5,FALSE))</f>
        <v/>
      </c>
      <c r="H37" s="4" t="str">
        <f>IF($C37="","",VLOOKUP($C37,選手登録シート!$B$14:$I$119,6,FALSE))</f>
        <v/>
      </c>
      <c r="I37" s="4" t="str">
        <f>IF($C37="","",VLOOKUP($C37,選手登録シート!$B$14:$I$119,7,FALSE))</f>
        <v/>
      </c>
      <c r="J37" s="5" t="str">
        <f>IF($C37="","",VLOOKUP($C37,選手登録シート!$B$14:$I$119,8,FALSE))</f>
        <v/>
      </c>
      <c r="K37" s="60"/>
      <c r="L37" s="61" t="s">
        <v>129</v>
      </c>
      <c r="M37" s="62"/>
      <c r="N37" s="61" t="s">
        <v>130</v>
      </c>
      <c r="O37" s="63"/>
      <c r="P37" s="75" t="str">
        <f t="shared" si="0"/>
        <v>..</v>
      </c>
      <c r="Q37" s="76" t="str">
        <f t="shared" si="1"/>
        <v/>
      </c>
      <c r="R37" s="14" t="str">
        <f t="shared" si="2"/>
        <v/>
      </c>
      <c r="T37" s="19"/>
      <c r="U37" s="32"/>
    </row>
    <row r="38" spans="1:21" s="34" customFormat="1" ht="21" customHeight="1" thickBot="1">
      <c r="A38" s="40">
        <v>33</v>
      </c>
      <c r="B38" s="20"/>
      <c r="C38" s="21"/>
      <c r="D38" s="3" t="str">
        <f>IF($C38="","",VLOOKUP($C38,選手登録シート!$B$14:$I$119,2,FALSE))</f>
        <v/>
      </c>
      <c r="E38" s="4" t="str">
        <f>IF($C38="","",VLOOKUP($C38,選手登録シート!$B$14:$I$119,3,FALSE))</f>
        <v/>
      </c>
      <c r="F38" s="4" t="str">
        <f>IF($C38="","",VLOOKUP($C38,選手登録シート!$B$14:$I$119,4,FALSE))</f>
        <v/>
      </c>
      <c r="G38" s="4" t="str">
        <f>IF($C38="","",VLOOKUP($C38,選手登録シート!$B$14:$I$119,5,FALSE))</f>
        <v/>
      </c>
      <c r="H38" s="4" t="str">
        <f>IF($C38="","",VLOOKUP($C38,選手登録シート!$B$14:$I$119,6,FALSE))</f>
        <v/>
      </c>
      <c r="I38" s="4" t="str">
        <f>IF($C38="","",VLOOKUP($C38,選手登録シート!$B$14:$I$119,7,FALSE))</f>
        <v/>
      </c>
      <c r="J38" s="5" t="str">
        <f>IF($C38="","",VLOOKUP($C38,選手登録シート!$B$14:$I$119,8,FALSE))</f>
        <v/>
      </c>
      <c r="K38" s="60"/>
      <c r="L38" s="61" t="s">
        <v>129</v>
      </c>
      <c r="M38" s="62"/>
      <c r="N38" s="61" t="s">
        <v>130</v>
      </c>
      <c r="O38" s="63"/>
      <c r="P38" s="75" t="str">
        <f t="shared" si="0"/>
        <v>..</v>
      </c>
      <c r="Q38" s="76" t="str">
        <f t="shared" si="1"/>
        <v/>
      </c>
      <c r="R38" s="14" t="str">
        <f t="shared" si="2"/>
        <v/>
      </c>
      <c r="T38" s="19"/>
      <c r="U38" s="32"/>
    </row>
    <row r="39" spans="1:21" s="34" customFormat="1" ht="21" customHeight="1" thickBot="1">
      <c r="A39" s="40">
        <v>34</v>
      </c>
      <c r="B39" s="20"/>
      <c r="C39" s="21"/>
      <c r="D39" s="3" t="str">
        <f>IF($C39="","",VLOOKUP($C39,選手登録シート!$B$14:$I$119,2,FALSE))</f>
        <v/>
      </c>
      <c r="E39" s="4" t="str">
        <f>IF($C39="","",VLOOKUP($C39,選手登録シート!$B$14:$I$119,3,FALSE))</f>
        <v/>
      </c>
      <c r="F39" s="4" t="str">
        <f>IF($C39="","",VLOOKUP($C39,選手登録シート!$B$14:$I$119,4,FALSE))</f>
        <v/>
      </c>
      <c r="G39" s="4" t="str">
        <f>IF($C39="","",VLOOKUP($C39,選手登録シート!$B$14:$I$119,5,FALSE))</f>
        <v/>
      </c>
      <c r="H39" s="4" t="str">
        <f>IF($C39="","",VLOOKUP($C39,選手登録シート!$B$14:$I$119,6,FALSE))</f>
        <v/>
      </c>
      <c r="I39" s="4" t="str">
        <f>IF($C39="","",VLOOKUP($C39,選手登録シート!$B$14:$I$119,7,FALSE))</f>
        <v/>
      </c>
      <c r="J39" s="5" t="str">
        <f>IF($C39="","",VLOOKUP($C39,選手登録シート!$B$14:$I$119,8,FALSE))</f>
        <v/>
      </c>
      <c r="K39" s="60"/>
      <c r="L39" s="61" t="s">
        <v>129</v>
      </c>
      <c r="M39" s="62"/>
      <c r="N39" s="61" t="s">
        <v>130</v>
      </c>
      <c r="O39" s="63"/>
      <c r="P39" s="75" t="str">
        <f t="shared" si="0"/>
        <v>..</v>
      </c>
      <c r="Q39" s="76" t="str">
        <f t="shared" si="1"/>
        <v/>
      </c>
      <c r="R39" s="14" t="str">
        <f t="shared" si="2"/>
        <v/>
      </c>
      <c r="T39" s="19"/>
      <c r="U39" s="32"/>
    </row>
    <row r="40" spans="1:21" s="34" customFormat="1" ht="21" customHeight="1" thickBot="1">
      <c r="A40" s="40">
        <v>35</v>
      </c>
      <c r="B40" s="20"/>
      <c r="C40" s="21"/>
      <c r="D40" s="3" t="str">
        <f>IF($C40="","",VLOOKUP($C40,選手登録シート!$B$14:$I$119,2,FALSE))</f>
        <v/>
      </c>
      <c r="E40" s="4" t="str">
        <f>IF($C40="","",VLOOKUP($C40,選手登録シート!$B$14:$I$119,3,FALSE))</f>
        <v/>
      </c>
      <c r="F40" s="4" t="str">
        <f>IF($C40="","",VLOOKUP($C40,選手登録シート!$B$14:$I$119,4,FALSE))</f>
        <v/>
      </c>
      <c r="G40" s="4" t="str">
        <f>IF($C40="","",VLOOKUP($C40,選手登録シート!$B$14:$I$119,5,FALSE))</f>
        <v/>
      </c>
      <c r="H40" s="4" t="str">
        <f>IF($C40="","",VLOOKUP($C40,選手登録シート!$B$14:$I$119,6,FALSE))</f>
        <v/>
      </c>
      <c r="I40" s="4" t="str">
        <f>IF($C40="","",VLOOKUP($C40,選手登録シート!$B$14:$I$119,7,FALSE))</f>
        <v/>
      </c>
      <c r="J40" s="5" t="str">
        <f>IF($C40="","",VLOOKUP($C40,選手登録シート!$B$14:$I$119,8,FALSE))</f>
        <v/>
      </c>
      <c r="K40" s="60"/>
      <c r="L40" s="61" t="s">
        <v>129</v>
      </c>
      <c r="M40" s="62"/>
      <c r="N40" s="61" t="s">
        <v>130</v>
      </c>
      <c r="O40" s="63"/>
      <c r="P40" s="75" t="str">
        <f t="shared" si="0"/>
        <v>..</v>
      </c>
      <c r="Q40" s="76" t="str">
        <f t="shared" si="1"/>
        <v/>
      </c>
      <c r="R40" s="14" t="str">
        <f t="shared" si="2"/>
        <v/>
      </c>
      <c r="T40" s="19"/>
      <c r="U40" s="32"/>
    </row>
    <row r="41" spans="1:21" s="34" customFormat="1" ht="21" customHeight="1" thickBot="1">
      <c r="A41" s="40">
        <v>36</v>
      </c>
      <c r="B41" s="20"/>
      <c r="C41" s="21"/>
      <c r="D41" s="3" t="str">
        <f>IF($C41="","",VLOOKUP($C41,選手登録シート!$B$14:$I$119,2,FALSE))</f>
        <v/>
      </c>
      <c r="E41" s="4" t="str">
        <f>IF($C41="","",VLOOKUP($C41,選手登録シート!$B$14:$I$119,3,FALSE))</f>
        <v/>
      </c>
      <c r="F41" s="4" t="str">
        <f>IF($C41="","",VLOOKUP($C41,選手登録シート!$B$14:$I$119,4,FALSE))</f>
        <v/>
      </c>
      <c r="G41" s="4" t="str">
        <f>IF($C41="","",VLOOKUP($C41,選手登録シート!$B$14:$I$119,5,FALSE))</f>
        <v/>
      </c>
      <c r="H41" s="4" t="str">
        <f>IF($C41="","",VLOOKUP($C41,選手登録シート!$B$14:$I$119,6,FALSE))</f>
        <v/>
      </c>
      <c r="I41" s="4" t="str">
        <f>IF($C41="","",VLOOKUP($C41,選手登録シート!$B$14:$I$119,7,FALSE))</f>
        <v/>
      </c>
      <c r="J41" s="5" t="str">
        <f>IF($C41="","",VLOOKUP($C41,選手登録シート!$B$14:$I$119,8,FALSE))</f>
        <v/>
      </c>
      <c r="K41" s="60"/>
      <c r="L41" s="61" t="s">
        <v>129</v>
      </c>
      <c r="M41" s="62"/>
      <c r="N41" s="61" t="s">
        <v>130</v>
      </c>
      <c r="O41" s="63"/>
      <c r="P41" s="75" t="str">
        <f t="shared" si="0"/>
        <v>..</v>
      </c>
      <c r="Q41" s="76" t="str">
        <f t="shared" si="1"/>
        <v/>
      </c>
      <c r="R41" s="14" t="str">
        <f t="shared" si="2"/>
        <v/>
      </c>
      <c r="T41" s="19"/>
      <c r="U41" s="32"/>
    </row>
    <row r="42" spans="1:21" s="34" customFormat="1" ht="21" customHeight="1" thickBot="1">
      <c r="A42" s="40">
        <v>37</v>
      </c>
      <c r="B42" s="20"/>
      <c r="C42" s="21"/>
      <c r="D42" s="3" t="str">
        <f>IF($C42="","",VLOOKUP($C42,選手登録シート!$B$14:$I$119,2,FALSE))</f>
        <v/>
      </c>
      <c r="E42" s="4" t="str">
        <f>IF($C42="","",VLOOKUP($C42,選手登録シート!$B$14:$I$119,3,FALSE))</f>
        <v/>
      </c>
      <c r="F42" s="4" t="str">
        <f>IF($C42="","",VLOOKUP($C42,選手登録シート!$B$14:$I$119,4,FALSE))</f>
        <v/>
      </c>
      <c r="G42" s="4" t="str">
        <f>IF($C42="","",VLOOKUP($C42,選手登録シート!$B$14:$I$119,5,FALSE))</f>
        <v/>
      </c>
      <c r="H42" s="4" t="str">
        <f>IF($C42="","",VLOOKUP($C42,選手登録シート!$B$14:$I$119,6,FALSE))</f>
        <v/>
      </c>
      <c r="I42" s="4" t="str">
        <f>IF($C42="","",VLOOKUP($C42,選手登録シート!$B$14:$I$119,7,FALSE))</f>
        <v/>
      </c>
      <c r="J42" s="5" t="str">
        <f>IF($C42="","",VLOOKUP($C42,選手登録シート!$B$14:$I$119,8,FALSE))</f>
        <v/>
      </c>
      <c r="K42" s="60"/>
      <c r="L42" s="61" t="s">
        <v>129</v>
      </c>
      <c r="M42" s="62"/>
      <c r="N42" s="61" t="s">
        <v>130</v>
      </c>
      <c r="O42" s="63"/>
      <c r="P42" s="75" t="str">
        <f t="shared" si="0"/>
        <v>..</v>
      </c>
      <c r="Q42" s="76" t="str">
        <f t="shared" si="1"/>
        <v/>
      </c>
      <c r="R42" s="14" t="str">
        <f t="shared" si="2"/>
        <v/>
      </c>
      <c r="T42" s="19"/>
      <c r="U42" s="32"/>
    </row>
    <row r="43" spans="1:21" s="34" customFormat="1" ht="21" customHeight="1" thickBot="1">
      <c r="A43" s="40">
        <v>38</v>
      </c>
      <c r="B43" s="20"/>
      <c r="C43" s="21"/>
      <c r="D43" s="3" t="str">
        <f>IF($C43="","",VLOOKUP($C43,選手登録シート!$B$14:$I$119,2,FALSE))</f>
        <v/>
      </c>
      <c r="E43" s="4" t="str">
        <f>IF($C43="","",VLOOKUP($C43,選手登録シート!$B$14:$I$119,3,FALSE))</f>
        <v/>
      </c>
      <c r="F43" s="4" t="str">
        <f>IF($C43="","",VLOOKUP($C43,選手登録シート!$B$14:$I$119,4,FALSE))</f>
        <v/>
      </c>
      <c r="G43" s="4" t="str">
        <f>IF($C43="","",VLOOKUP($C43,選手登録シート!$B$14:$I$119,5,FALSE))</f>
        <v/>
      </c>
      <c r="H43" s="4" t="str">
        <f>IF($C43="","",VLOOKUP($C43,選手登録シート!$B$14:$I$119,6,FALSE))</f>
        <v/>
      </c>
      <c r="I43" s="4" t="str">
        <f>IF($C43="","",VLOOKUP($C43,選手登録シート!$B$14:$I$119,7,FALSE))</f>
        <v/>
      </c>
      <c r="J43" s="5" t="str">
        <f>IF($C43="","",VLOOKUP($C43,選手登録シート!$B$14:$I$119,8,FALSE))</f>
        <v/>
      </c>
      <c r="K43" s="60"/>
      <c r="L43" s="61" t="s">
        <v>129</v>
      </c>
      <c r="M43" s="62"/>
      <c r="N43" s="61" t="s">
        <v>130</v>
      </c>
      <c r="O43" s="63"/>
      <c r="P43" s="75" t="str">
        <f t="shared" si="0"/>
        <v>..</v>
      </c>
      <c r="Q43" s="76" t="str">
        <f t="shared" si="1"/>
        <v/>
      </c>
      <c r="R43" s="14" t="str">
        <f t="shared" si="2"/>
        <v/>
      </c>
      <c r="T43" s="19"/>
      <c r="U43" s="32"/>
    </row>
    <row r="44" spans="1:21" s="34" customFormat="1" ht="21" customHeight="1" thickBot="1">
      <c r="A44" s="40">
        <v>39</v>
      </c>
      <c r="B44" s="20"/>
      <c r="C44" s="21"/>
      <c r="D44" s="3" t="str">
        <f>IF($C44="","",VLOOKUP($C44,選手登録シート!$B$14:$I$119,2,FALSE))</f>
        <v/>
      </c>
      <c r="E44" s="4" t="str">
        <f>IF($C44="","",VLOOKUP($C44,選手登録シート!$B$14:$I$119,3,FALSE))</f>
        <v/>
      </c>
      <c r="F44" s="4" t="str">
        <f>IF($C44="","",VLOOKUP($C44,選手登録シート!$B$14:$I$119,4,FALSE))</f>
        <v/>
      </c>
      <c r="G44" s="4" t="str">
        <f>IF($C44="","",VLOOKUP($C44,選手登録シート!$B$14:$I$119,5,FALSE))</f>
        <v/>
      </c>
      <c r="H44" s="4" t="str">
        <f>IF($C44="","",VLOOKUP($C44,選手登録シート!$B$14:$I$119,6,FALSE))</f>
        <v/>
      </c>
      <c r="I44" s="4" t="str">
        <f>IF($C44="","",VLOOKUP($C44,選手登録シート!$B$14:$I$119,7,FALSE))</f>
        <v/>
      </c>
      <c r="J44" s="5" t="str">
        <f>IF($C44="","",VLOOKUP($C44,選手登録シート!$B$14:$I$119,8,FALSE))</f>
        <v/>
      </c>
      <c r="K44" s="60"/>
      <c r="L44" s="61" t="s">
        <v>129</v>
      </c>
      <c r="M44" s="62"/>
      <c r="N44" s="61" t="s">
        <v>130</v>
      </c>
      <c r="O44" s="63"/>
      <c r="P44" s="75" t="str">
        <f t="shared" si="0"/>
        <v>..</v>
      </c>
      <c r="Q44" s="76" t="str">
        <f t="shared" si="1"/>
        <v/>
      </c>
      <c r="R44" s="14" t="str">
        <f t="shared" si="2"/>
        <v/>
      </c>
      <c r="T44" s="19"/>
      <c r="U44" s="32"/>
    </row>
    <row r="45" spans="1:21" s="34" customFormat="1" ht="21" customHeight="1" thickBot="1">
      <c r="A45" s="40">
        <v>40</v>
      </c>
      <c r="B45" s="20"/>
      <c r="C45" s="21"/>
      <c r="D45" s="3" t="str">
        <f>IF($C45="","",VLOOKUP($C45,選手登録シート!$B$14:$I$119,2,FALSE))</f>
        <v/>
      </c>
      <c r="E45" s="4" t="str">
        <f>IF($C45="","",VLOOKUP($C45,選手登録シート!$B$14:$I$119,3,FALSE))</f>
        <v/>
      </c>
      <c r="F45" s="4" t="str">
        <f>IF($C45="","",VLOOKUP($C45,選手登録シート!$B$14:$I$119,4,FALSE))</f>
        <v/>
      </c>
      <c r="G45" s="4" t="str">
        <f>IF($C45="","",VLOOKUP($C45,選手登録シート!$B$14:$I$119,5,FALSE))</f>
        <v/>
      </c>
      <c r="H45" s="4" t="str">
        <f>IF($C45="","",VLOOKUP($C45,選手登録シート!$B$14:$I$119,6,FALSE))</f>
        <v/>
      </c>
      <c r="I45" s="4" t="str">
        <f>IF($C45="","",VLOOKUP($C45,選手登録シート!$B$14:$I$119,7,FALSE))</f>
        <v/>
      </c>
      <c r="J45" s="5" t="str">
        <f>IF($C45="","",VLOOKUP($C45,選手登録シート!$B$14:$I$119,8,FALSE))</f>
        <v/>
      </c>
      <c r="K45" s="60"/>
      <c r="L45" s="61" t="s">
        <v>129</v>
      </c>
      <c r="M45" s="62"/>
      <c r="N45" s="61" t="s">
        <v>130</v>
      </c>
      <c r="O45" s="63"/>
      <c r="P45" s="75" t="str">
        <f t="shared" si="0"/>
        <v>..</v>
      </c>
      <c r="Q45" s="76" t="str">
        <f t="shared" si="1"/>
        <v/>
      </c>
      <c r="R45" s="14" t="str">
        <f t="shared" si="2"/>
        <v/>
      </c>
      <c r="T45" s="19"/>
      <c r="U45" s="32"/>
    </row>
    <row r="46" spans="1:21" s="34" customFormat="1" ht="21" customHeight="1" thickBot="1">
      <c r="A46" s="40">
        <v>41</v>
      </c>
      <c r="B46" s="20"/>
      <c r="C46" s="21"/>
      <c r="D46" s="3" t="str">
        <f>IF($C46="","",VLOOKUP($C46,選手登録シート!$B$14:$I$119,2,FALSE))</f>
        <v/>
      </c>
      <c r="E46" s="4" t="str">
        <f>IF($C46="","",VLOOKUP($C46,選手登録シート!$B$14:$I$119,3,FALSE))</f>
        <v/>
      </c>
      <c r="F46" s="4" t="str">
        <f>IF($C46="","",VLOOKUP($C46,選手登録シート!$B$14:$I$119,4,FALSE))</f>
        <v/>
      </c>
      <c r="G46" s="4" t="str">
        <f>IF($C46="","",VLOOKUP($C46,選手登録シート!$B$14:$I$119,5,FALSE))</f>
        <v/>
      </c>
      <c r="H46" s="4" t="str">
        <f>IF($C46="","",VLOOKUP($C46,選手登録シート!$B$14:$I$119,6,FALSE))</f>
        <v/>
      </c>
      <c r="I46" s="4" t="str">
        <f>IF($C46="","",VLOOKUP($C46,選手登録シート!$B$14:$I$119,7,FALSE))</f>
        <v/>
      </c>
      <c r="J46" s="5" t="str">
        <f>IF($C46="","",VLOOKUP($C46,選手登録シート!$B$14:$I$119,8,FALSE))</f>
        <v/>
      </c>
      <c r="K46" s="60"/>
      <c r="L46" s="61" t="s">
        <v>129</v>
      </c>
      <c r="M46" s="62"/>
      <c r="N46" s="61" t="s">
        <v>130</v>
      </c>
      <c r="O46" s="63"/>
      <c r="P46" s="75" t="str">
        <f t="shared" si="0"/>
        <v>..</v>
      </c>
      <c r="Q46" s="76" t="str">
        <f t="shared" si="1"/>
        <v/>
      </c>
      <c r="R46" s="14" t="str">
        <f t="shared" si="2"/>
        <v/>
      </c>
      <c r="T46" s="19"/>
      <c r="U46" s="32"/>
    </row>
    <row r="47" spans="1:21" s="34" customFormat="1" ht="21" customHeight="1" thickBot="1">
      <c r="A47" s="40">
        <v>42</v>
      </c>
      <c r="B47" s="20"/>
      <c r="C47" s="21"/>
      <c r="D47" s="3" t="str">
        <f>IF($C47="","",VLOOKUP($C47,選手登録シート!$B$14:$I$119,2,FALSE))</f>
        <v/>
      </c>
      <c r="E47" s="4" t="str">
        <f>IF($C47="","",VLOOKUP($C47,選手登録シート!$B$14:$I$119,3,FALSE))</f>
        <v/>
      </c>
      <c r="F47" s="4" t="str">
        <f>IF($C47="","",VLOOKUP($C47,選手登録シート!$B$14:$I$119,4,FALSE))</f>
        <v/>
      </c>
      <c r="G47" s="4" t="str">
        <f>IF($C47="","",VLOOKUP($C47,選手登録シート!$B$14:$I$119,5,FALSE))</f>
        <v/>
      </c>
      <c r="H47" s="4" t="str">
        <f>IF($C47="","",VLOOKUP($C47,選手登録シート!$B$14:$I$119,6,FALSE))</f>
        <v/>
      </c>
      <c r="I47" s="4" t="str">
        <f>IF($C47="","",VLOOKUP($C47,選手登録シート!$B$14:$I$119,7,FALSE))</f>
        <v/>
      </c>
      <c r="J47" s="5" t="str">
        <f>IF($C47="","",VLOOKUP($C47,選手登録シート!$B$14:$I$119,8,FALSE))</f>
        <v/>
      </c>
      <c r="K47" s="60"/>
      <c r="L47" s="61" t="s">
        <v>129</v>
      </c>
      <c r="M47" s="62"/>
      <c r="N47" s="61" t="s">
        <v>130</v>
      </c>
      <c r="O47" s="63"/>
      <c r="P47" s="75" t="str">
        <f t="shared" si="0"/>
        <v>..</v>
      </c>
      <c r="Q47" s="76" t="str">
        <f t="shared" si="1"/>
        <v/>
      </c>
      <c r="R47" s="14" t="str">
        <f t="shared" si="2"/>
        <v/>
      </c>
      <c r="T47" s="19"/>
      <c r="U47" s="32"/>
    </row>
    <row r="48" spans="1:21" s="34" customFormat="1" ht="21" customHeight="1" thickBot="1">
      <c r="A48" s="40">
        <v>43</v>
      </c>
      <c r="B48" s="20"/>
      <c r="C48" s="21"/>
      <c r="D48" s="3" t="str">
        <f>IF($C48="","",VLOOKUP($C48,選手登録シート!$B$14:$I$119,2,FALSE))</f>
        <v/>
      </c>
      <c r="E48" s="4" t="str">
        <f>IF($C48="","",VLOOKUP($C48,選手登録シート!$B$14:$I$119,3,FALSE))</f>
        <v/>
      </c>
      <c r="F48" s="4" t="str">
        <f>IF($C48="","",VLOOKUP($C48,選手登録シート!$B$14:$I$119,4,FALSE))</f>
        <v/>
      </c>
      <c r="G48" s="4" t="str">
        <f>IF($C48="","",VLOOKUP($C48,選手登録シート!$B$14:$I$119,5,FALSE))</f>
        <v/>
      </c>
      <c r="H48" s="4" t="str">
        <f>IF($C48="","",VLOOKUP($C48,選手登録シート!$B$14:$I$119,6,FALSE))</f>
        <v/>
      </c>
      <c r="I48" s="4" t="str">
        <f>IF($C48="","",VLOOKUP($C48,選手登録シート!$B$14:$I$119,7,FALSE))</f>
        <v/>
      </c>
      <c r="J48" s="5" t="str">
        <f>IF($C48="","",VLOOKUP($C48,選手登録シート!$B$14:$I$119,8,FALSE))</f>
        <v/>
      </c>
      <c r="K48" s="60"/>
      <c r="L48" s="61" t="s">
        <v>129</v>
      </c>
      <c r="M48" s="62"/>
      <c r="N48" s="61" t="s">
        <v>130</v>
      </c>
      <c r="O48" s="63"/>
      <c r="P48" s="75" t="str">
        <f t="shared" si="0"/>
        <v>..</v>
      </c>
      <c r="Q48" s="76" t="str">
        <f t="shared" si="1"/>
        <v/>
      </c>
      <c r="R48" s="14" t="str">
        <f t="shared" si="2"/>
        <v/>
      </c>
      <c r="T48" s="19"/>
      <c r="U48" s="32"/>
    </row>
    <row r="49" spans="1:21" s="34" customFormat="1" ht="21" customHeight="1" thickBot="1">
      <c r="A49" s="40">
        <v>44</v>
      </c>
      <c r="B49" s="20"/>
      <c r="C49" s="21"/>
      <c r="D49" s="3" t="str">
        <f>IF($C49="","",VLOOKUP($C49,選手登録シート!$B$14:$I$119,2,FALSE))</f>
        <v/>
      </c>
      <c r="E49" s="4" t="str">
        <f>IF($C49="","",VLOOKUP($C49,選手登録シート!$B$14:$I$119,3,FALSE))</f>
        <v/>
      </c>
      <c r="F49" s="4" t="str">
        <f>IF($C49="","",VLOOKUP($C49,選手登録シート!$B$14:$I$119,4,FALSE))</f>
        <v/>
      </c>
      <c r="G49" s="4" t="str">
        <f>IF($C49="","",VLOOKUP($C49,選手登録シート!$B$14:$I$119,5,FALSE))</f>
        <v/>
      </c>
      <c r="H49" s="4" t="str">
        <f>IF($C49="","",VLOOKUP($C49,選手登録シート!$B$14:$I$119,6,FALSE))</f>
        <v/>
      </c>
      <c r="I49" s="4" t="str">
        <f>IF($C49="","",VLOOKUP($C49,選手登録シート!$B$14:$I$119,7,FALSE))</f>
        <v/>
      </c>
      <c r="J49" s="5" t="str">
        <f>IF($C49="","",VLOOKUP($C49,選手登録シート!$B$14:$I$119,8,FALSE))</f>
        <v/>
      </c>
      <c r="K49" s="60"/>
      <c r="L49" s="61" t="s">
        <v>129</v>
      </c>
      <c r="M49" s="62"/>
      <c r="N49" s="61" t="s">
        <v>130</v>
      </c>
      <c r="O49" s="63"/>
      <c r="P49" s="75" t="str">
        <f t="shared" si="0"/>
        <v>..</v>
      </c>
      <c r="Q49" s="76" t="str">
        <f t="shared" si="1"/>
        <v/>
      </c>
      <c r="R49" s="14" t="str">
        <f t="shared" si="2"/>
        <v/>
      </c>
      <c r="T49" s="19"/>
      <c r="U49" s="32"/>
    </row>
    <row r="50" spans="1:21" s="34" customFormat="1" ht="21" customHeight="1" thickBot="1">
      <c r="A50" s="40">
        <v>45</v>
      </c>
      <c r="B50" s="20"/>
      <c r="C50" s="21"/>
      <c r="D50" s="3" t="str">
        <f>IF($C50="","",VLOOKUP($C50,選手登録シート!$B$14:$I$119,2,FALSE))</f>
        <v/>
      </c>
      <c r="E50" s="4" t="str">
        <f>IF($C50="","",VLOOKUP($C50,選手登録シート!$B$14:$I$119,3,FALSE))</f>
        <v/>
      </c>
      <c r="F50" s="4" t="str">
        <f>IF($C50="","",VLOOKUP($C50,選手登録シート!$B$14:$I$119,4,FALSE))</f>
        <v/>
      </c>
      <c r="G50" s="4" t="str">
        <f>IF($C50="","",VLOOKUP($C50,選手登録シート!$B$14:$I$119,5,FALSE))</f>
        <v/>
      </c>
      <c r="H50" s="4" t="str">
        <f>IF($C50="","",VLOOKUP($C50,選手登録シート!$B$14:$I$119,6,FALSE))</f>
        <v/>
      </c>
      <c r="I50" s="4" t="str">
        <f>IF($C50="","",VLOOKUP($C50,選手登録シート!$B$14:$I$119,7,FALSE))</f>
        <v/>
      </c>
      <c r="J50" s="5" t="str">
        <f>IF($C50="","",VLOOKUP($C50,選手登録シート!$B$14:$I$119,8,FALSE))</f>
        <v/>
      </c>
      <c r="K50" s="60"/>
      <c r="L50" s="61" t="s">
        <v>129</v>
      </c>
      <c r="M50" s="62"/>
      <c r="N50" s="61" t="s">
        <v>130</v>
      </c>
      <c r="O50" s="63"/>
      <c r="P50" s="75" t="str">
        <f t="shared" si="0"/>
        <v>..</v>
      </c>
      <c r="Q50" s="76" t="str">
        <f t="shared" si="1"/>
        <v/>
      </c>
      <c r="R50" s="14" t="str">
        <f t="shared" si="2"/>
        <v/>
      </c>
      <c r="T50" s="19"/>
      <c r="U50" s="32"/>
    </row>
    <row r="51" spans="1:21" s="34" customFormat="1" ht="21" customHeight="1" thickBot="1">
      <c r="A51" s="40">
        <v>46</v>
      </c>
      <c r="B51" s="20"/>
      <c r="C51" s="21"/>
      <c r="D51" s="3" t="str">
        <f>IF($C51="","",VLOOKUP($C51,選手登録シート!$B$14:$I$119,2,FALSE))</f>
        <v/>
      </c>
      <c r="E51" s="4" t="str">
        <f>IF($C51="","",VLOOKUP($C51,選手登録シート!$B$14:$I$119,3,FALSE))</f>
        <v/>
      </c>
      <c r="F51" s="4" t="str">
        <f>IF($C51="","",VLOOKUP($C51,選手登録シート!$B$14:$I$119,4,FALSE))</f>
        <v/>
      </c>
      <c r="G51" s="4" t="str">
        <f>IF($C51="","",VLOOKUP($C51,選手登録シート!$B$14:$I$119,5,FALSE))</f>
        <v/>
      </c>
      <c r="H51" s="4" t="str">
        <f>IF($C51="","",VLOOKUP($C51,選手登録シート!$B$14:$I$119,6,FALSE))</f>
        <v/>
      </c>
      <c r="I51" s="4" t="str">
        <f>IF($C51="","",VLOOKUP($C51,選手登録シート!$B$14:$I$119,7,FALSE))</f>
        <v/>
      </c>
      <c r="J51" s="5" t="str">
        <f>IF($C51="","",VLOOKUP($C51,選手登録シート!$B$14:$I$119,8,FALSE))</f>
        <v/>
      </c>
      <c r="K51" s="60"/>
      <c r="L51" s="61" t="s">
        <v>129</v>
      </c>
      <c r="M51" s="62"/>
      <c r="N51" s="61" t="s">
        <v>130</v>
      </c>
      <c r="O51" s="63"/>
      <c r="P51" s="75" t="str">
        <f t="shared" si="0"/>
        <v>..</v>
      </c>
      <c r="Q51" s="76" t="str">
        <f t="shared" si="1"/>
        <v/>
      </c>
      <c r="R51" s="14" t="str">
        <f t="shared" si="2"/>
        <v/>
      </c>
      <c r="T51" s="19"/>
      <c r="U51" s="32"/>
    </row>
    <row r="52" spans="1:21" s="34" customFormat="1" ht="21" customHeight="1" thickBot="1">
      <c r="A52" s="40">
        <v>47</v>
      </c>
      <c r="B52" s="20"/>
      <c r="C52" s="21"/>
      <c r="D52" s="3" t="str">
        <f>IF($C52="","",VLOOKUP($C52,選手登録シート!$B$14:$I$119,2,FALSE))</f>
        <v/>
      </c>
      <c r="E52" s="4" t="str">
        <f>IF($C52="","",VLOOKUP($C52,選手登録シート!$B$14:$I$119,3,FALSE))</f>
        <v/>
      </c>
      <c r="F52" s="4" t="str">
        <f>IF($C52="","",VLOOKUP($C52,選手登録シート!$B$14:$I$119,4,FALSE))</f>
        <v/>
      </c>
      <c r="G52" s="4" t="str">
        <f>IF($C52="","",VLOOKUP($C52,選手登録シート!$B$14:$I$119,5,FALSE))</f>
        <v/>
      </c>
      <c r="H52" s="4" t="str">
        <f>IF($C52="","",VLOOKUP($C52,選手登録シート!$B$14:$I$119,6,FALSE))</f>
        <v/>
      </c>
      <c r="I52" s="4" t="str">
        <f>IF($C52="","",VLOOKUP($C52,選手登録シート!$B$14:$I$119,7,FALSE))</f>
        <v/>
      </c>
      <c r="J52" s="5" t="str">
        <f>IF($C52="","",VLOOKUP($C52,選手登録シート!$B$14:$I$119,8,FALSE))</f>
        <v/>
      </c>
      <c r="K52" s="60"/>
      <c r="L52" s="61" t="s">
        <v>129</v>
      </c>
      <c r="M52" s="62"/>
      <c r="N52" s="61" t="s">
        <v>130</v>
      </c>
      <c r="O52" s="63"/>
      <c r="P52" s="75" t="str">
        <f t="shared" si="0"/>
        <v>..</v>
      </c>
      <c r="Q52" s="76" t="str">
        <f t="shared" si="1"/>
        <v/>
      </c>
      <c r="R52" s="14" t="str">
        <f t="shared" si="2"/>
        <v/>
      </c>
      <c r="T52" s="19"/>
      <c r="U52" s="32"/>
    </row>
    <row r="53" spans="1:21" s="34" customFormat="1" ht="21" customHeight="1" thickBot="1">
      <c r="A53" s="40">
        <v>48</v>
      </c>
      <c r="B53" s="20"/>
      <c r="C53" s="21"/>
      <c r="D53" s="3" t="str">
        <f>IF($C53="","",VLOOKUP($C53,選手登録シート!$B$14:$I$119,2,FALSE))</f>
        <v/>
      </c>
      <c r="E53" s="4" t="str">
        <f>IF($C53="","",VLOOKUP($C53,選手登録シート!$B$14:$I$119,3,FALSE))</f>
        <v/>
      </c>
      <c r="F53" s="4" t="str">
        <f>IF($C53="","",VLOOKUP($C53,選手登録シート!$B$14:$I$119,4,FALSE))</f>
        <v/>
      </c>
      <c r="G53" s="4" t="str">
        <f>IF($C53="","",VLOOKUP($C53,選手登録シート!$B$14:$I$119,5,FALSE))</f>
        <v/>
      </c>
      <c r="H53" s="4" t="str">
        <f>IF($C53="","",VLOOKUP($C53,選手登録シート!$B$14:$I$119,6,FALSE))</f>
        <v/>
      </c>
      <c r="I53" s="4" t="str">
        <f>IF($C53="","",VLOOKUP($C53,選手登録シート!$B$14:$I$119,7,FALSE))</f>
        <v/>
      </c>
      <c r="J53" s="5" t="str">
        <f>IF($C53="","",VLOOKUP($C53,選手登録シート!$B$14:$I$119,8,FALSE))</f>
        <v/>
      </c>
      <c r="K53" s="60"/>
      <c r="L53" s="61" t="s">
        <v>129</v>
      </c>
      <c r="M53" s="62"/>
      <c r="N53" s="61" t="s">
        <v>130</v>
      </c>
      <c r="O53" s="63"/>
      <c r="P53" s="75" t="str">
        <f t="shared" si="0"/>
        <v>..</v>
      </c>
      <c r="Q53" s="76" t="str">
        <f t="shared" si="1"/>
        <v/>
      </c>
      <c r="R53" s="14" t="str">
        <f t="shared" si="2"/>
        <v/>
      </c>
      <c r="T53" s="19"/>
      <c r="U53" s="32"/>
    </row>
    <row r="54" spans="1:21" s="34" customFormat="1" ht="21" customHeight="1" thickBot="1">
      <c r="A54" s="40">
        <v>49</v>
      </c>
      <c r="B54" s="20"/>
      <c r="C54" s="21"/>
      <c r="D54" s="3" t="str">
        <f>IF($C54="","",VLOOKUP($C54,選手登録シート!$B$14:$I$119,2,FALSE))</f>
        <v/>
      </c>
      <c r="E54" s="4" t="str">
        <f>IF($C54="","",VLOOKUP($C54,選手登録シート!$B$14:$I$119,3,FALSE))</f>
        <v/>
      </c>
      <c r="F54" s="4" t="str">
        <f>IF($C54="","",VLOOKUP($C54,選手登録シート!$B$14:$I$119,4,FALSE))</f>
        <v/>
      </c>
      <c r="G54" s="4" t="str">
        <f>IF($C54="","",VLOOKUP($C54,選手登録シート!$B$14:$I$119,5,FALSE))</f>
        <v/>
      </c>
      <c r="H54" s="4" t="str">
        <f>IF($C54="","",VLOOKUP($C54,選手登録シート!$B$14:$I$119,6,FALSE))</f>
        <v/>
      </c>
      <c r="I54" s="4" t="str">
        <f>IF($C54="","",VLOOKUP($C54,選手登録シート!$B$14:$I$119,7,FALSE))</f>
        <v/>
      </c>
      <c r="J54" s="5" t="str">
        <f>IF($C54="","",VLOOKUP($C54,選手登録シート!$B$14:$I$119,8,FALSE))</f>
        <v/>
      </c>
      <c r="K54" s="60"/>
      <c r="L54" s="61" t="s">
        <v>129</v>
      </c>
      <c r="M54" s="62"/>
      <c r="N54" s="61" t="s">
        <v>130</v>
      </c>
      <c r="O54" s="63"/>
      <c r="P54" s="75" t="str">
        <f t="shared" si="0"/>
        <v>..</v>
      </c>
      <c r="Q54" s="76" t="str">
        <f t="shared" si="1"/>
        <v/>
      </c>
      <c r="R54" s="14" t="str">
        <f t="shared" si="2"/>
        <v/>
      </c>
      <c r="T54" s="19"/>
      <c r="U54" s="32"/>
    </row>
    <row r="55" spans="1:21" s="34" customFormat="1" ht="21" customHeight="1" thickBot="1">
      <c r="A55" s="40">
        <v>50</v>
      </c>
      <c r="B55" s="20"/>
      <c r="C55" s="21"/>
      <c r="D55" s="3" t="str">
        <f>IF($C55="","",VLOOKUP($C55,選手登録シート!$B$14:$I$119,2,FALSE))</f>
        <v/>
      </c>
      <c r="E55" s="4" t="str">
        <f>IF($C55="","",VLOOKUP($C55,選手登録シート!$B$14:$I$119,3,FALSE))</f>
        <v/>
      </c>
      <c r="F55" s="4" t="str">
        <f>IF($C55="","",VLOOKUP($C55,選手登録シート!$B$14:$I$119,4,FALSE))</f>
        <v/>
      </c>
      <c r="G55" s="4" t="str">
        <f>IF($C55="","",VLOOKUP($C55,選手登録シート!$B$14:$I$119,5,FALSE))</f>
        <v/>
      </c>
      <c r="H55" s="4" t="str">
        <f>IF($C55="","",VLOOKUP($C55,選手登録シート!$B$14:$I$119,6,FALSE))</f>
        <v/>
      </c>
      <c r="I55" s="4" t="str">
        <f>IF($C55="","",VLOOKUP($C55,選手登録シート!$B$14:$I$119,7,FALSE))</f>
        <v/>
      </c>
      <c r="J55" s="5" t="str">
        <f>IF($C55="","",VLOOKUP($C55,選手登録シート!$B$14:$I$119,8,FALSE))</f>
        <v/>
      </c>
      <c r="K55" s="60"/>
      <c r="L55" s="61" t="s">
        <v>129</v>
      </c>
      <c r="M55" s="62"/>
      <c r="N55" s="61" t="s">
        <v>130</v>
      </c>
      <c r="O55" s="63"/>
      <c r="P55" s="75" t="str">
        <f t="shared" si="0"/>
        <v>..</v>
      </c>
      <c r="Q55" s="76" t="str">
        <f t="shared" si="1"/>
        <v/>
      </c>
      <c r="R55" s="14" t="str">
        <f t="shared" si="2"/>
        <v/>
      </c>
      <c r="T55" s="19"/>
      <c r="U55" s="32"/>
    </row>
    <row r="56" spans="1:21" s="34" customFormat="1" ht="21" customHeight="1" thickBot="1">
      <c r="A56" s="40">
        <v>51</v>
      </c>
      <c r="B56" s="20"/>
      <c r="C56" s="21"/>
      <c r="D56" s="3" t="str">
        <f>IF($C56="","",VLOOKUP($C56,選手登録シート!$B$14:$I$119,2,FALSE))</f>
        <v/>
      </c>
      <c r="E56" s="4" t="str">
        <f>IF($C56="","",VLOOKUP($C56,選手登録シート!$B$14:$I$119,3,FALSE))</f>
        <v/>
      </c>
      <c r="F56" s="4" t="str">
        <f>IF($C56="","",VLOOKUP($C56,選手登録シート!$B$14:$I$119,4,FALSE))</f>
        <v/>
      </c>
      <c r="G56" s="4" t="str">
        <f>IF($C56="","",VLOOKUP($C56,選手登録シート!$B$14:$I$119,5,FALSE))</f>
        <v/>
      </c>
      <c r="H56" s="4" t="str">
        <f>IF($C56="","",VLOOKUP($C56,選手登録シート!$B$14:$I$119,6,FALSE))</f>
        <v/>
      </c>
      <c r="I56" s="4" t="str">
        <f>IF($C56="","",VLOOKUP($C56,選手登録シート!$B$14:$I$119,7,FALSE))</f>
        <v/>
      </c>
      <c r="J56" s="5" t="str">
        <f>IF($C56="","",VLOOKUP($C56,選手登録シート!$B$14:$I$119,8,FALSE))</f>
        <v/>
      </c>
      <c r="K56" s="60"/>
      <c r="L56" s="61" t="s">
        <v>129</v>
      </c>
      <c r="M56" s="62"/>
      <c r="N56" s="61" t="s">
        <v>130</v>
      </c>
      <c r="O56" s="63"/>
      <c r="P56" s="75" t="str">
        <f t="shared" si="0"/>
        <v>..</v>
      </c>
      <c r="Q56" s="76" t="str">
        <f t="shared" si="1"/>
        <v/>
      </c>
      <c r="R56" s="14" t="str">
        <f t="shared" si="2"/>
        <v/>
      </c>
      <c r="T56" s="19"/>
      <c r="U56" s="32"/>
    </row>
    <row r="57" spans="1:21" s="34" customFormat="1" ht="21" customHeight="1" thickBot="1">
      <c r="A57" s="40">
        <v>52</v>
      </c>
      <c r="B57" s="20"/>
      <c r="C57" s="21"/>
      <c r="D57" s="3" t="str">
        <f>IF($C57="","",VLOOKUP($C57,選手登録シート!$B$14:$I$119,2,FALSE))</f>
        <v/>
      </c>
      <c r="E57" s="4" t="str">
        <f>IF($C57="","",VLOOKUP($C57,選手登録シート!$B$14:$I$119,3,FALSE))</f>
        <v/>
      </c>
      <c r="F57" s="4" t="str">
        <f>IF($C57="","",VLOOKUP($C57,選手登録シート!$B$14:$I$119,4,FALSE))</f>
        <v/>
      </c>
      <c r="G57" s="4" t="str">
        <f>IF($C57="","",VLOOKUP($C57,選手登録シート!$B$14:$I$119,5,FALSE))</f>
        <v/>
      </c>
      <c r="H57" s="4" t="str">
        <f>IF($C57="","",VLOOKUP($C57,選手登録シート!$B$14:$I$119,6,FALSE))</f>
        <v/>
      </c>
      <c r="I57" s="4" t="str">
        <f>IF($C57="","",VLOOKUP($C57,選手登録シート!$B$14:$I$119,7,FALSE))</f>
        <v/>
      </c>
      <c r="J57" s="5" t="str">
        <f>IF($C57="","",VLOOKUP($C57,選手登録シート!$B$14:$I$119,8,FALSE))</f>
        <v/>
      </c>
      <c r="K57" s="60"/>
      <c r="L57" s="61" t="s">
        <v>129</v>
      </c>
      <c r="M57" s="62"/>
      <c r="N57" s="61" t="s">
        <v>130</v>
      </c>
      <c r="O57" s="63"/>
      <c r="P57" s="75" t="str">
        <f t="shared" si="0"/>
        <v>..</v>
      </c>
      <c r="Q57" s="76" t="str">
        <f t="shared" si="1"/>
        <v/>
      </c>
      <c r="R57" s="14" t="str">
        <f t="shared" si="2"/>
        <v/>
      </c>
      <c r="T57" s="19"/>
      <c r="U57" s="32"/>
    </row>
    <row r="58" spans="1:21" s="34" customFormat="1" ht="21" customHeight="1" thickBot="1">
      <c r="A58" s="40">
        <v>53</v>
      </c>
      <c r="B58" s="20"/>
      <c r="C58" s="21"/>
      <c r="D58" s="3" t="str">
        <f>IF($C58="","",VLOOKUP($C58,選手登録シート!$B$14:$I$119,2,FALSE))</f>
        <v/>
      </c>
      <c r="E58" s="4" t="str">
        <f>IF($C58="","",VLOOKUP($C58,選手登録シート!$B$14:$I$119,3,FALSE))</f>
        <v/>
      </c>
      <c r="F58" s="4" t="str">
        <f>IF($C58="","",VLOOKUP($C58,選手登録シート!$B$14:$I$119,4,FALSE))</f>
        <v/>
      </c>
      <c r="G58" s="4" t="str">
        <f>IF($C58="","",VLOOKUP($C58,選手登録シート!$B$14:$I$119,5,FALSE))</f>
        <v/>
      </c>
      <c r="H58" s="4" t="str">
        <f>IF($C58="","",VLOOKUP($C58,選手登録シート!$B$14:$I$119,6,FALSE))</f>
        <v/>
      </c>
      <c r="I58" s="4" t="str">
        <f>IF($C58="","",VLOOKUP($C58,選手登録シート!$B$14:$I$119,7,FALSE))</f>
        <v/>
      </c>
      <c r="J58" s="5" t="str">
        <f>IF($C58="","",VLOOKUP($C58,選手登録シート!$B$14:$I$119,8,FALSE))</f>
        <v/>
      </c>
      <c r="K58" s="60"/>
      <c r="L58" s="61" t="s">
        <v>129</v>
      </c>
      <c r="M58" s="62"/>
      <c r="N58" s="61" t="s">
        <v>130</v>
      </c>
      <c r="O58" s="63"/>
      <c r="P58" s="75" t="str">
        <f t="shared" si="0"/>
        <v>..</v>
      </c>
      <c r="Q58" s="76" t="str">
        <f t="shared" si="1"/>
        <v/>
      </c>
      <c r="R58" s="14" t="str">
        <f t="shared" si="2"/>
        <v/>
      </c>
      <c r="U58"/>
    </row>
    <row r="59" spans="1:21" s="34" customFormat="1" ht="21" customHeight="1" thickBot="1">
      <c r="A59" s="40">
        <v>54</v>
      </c>
      <c r="B59" s="20"/>
      <c r="C59" s="21"/>
      <c r="D59" s="3" t="str">
        <f>IF($C59="","",VLOOKUP($C59,選手登録シート!$B$14:$I$119,2,FALSE))</f>
        <v/>
      </c>
      <c r="E59" s="4" t="str">
        <f>IF($C59="","",VLOOKUP($C59,選手登録シート!$B$14:$I$119,3,FALSE))</f>
        <v/>
      </c>
      <c r="F59" s="4" t="str">
        <f>IF($C59="","",VLOOKUP($C59,選手登録シート!$B$14:$I$119,4,FALSE))</f>
        <v/>
      </c>
      <c r="G59" s="4" t="str">
        <f>IF($C59="","",VLOOKUP($C59,選手登録シート!$B$14:$I$119,5,FALSE))</f>
        <v/>
      </c>
      <c r="H59" s="4" t="str">
        <f>IF($C59="","",VLOOKUP($C59,選手登録シート!$B$14:$I$119,6,FALSE))</f>
        <v/>
      </c>
      <c r="I59" s="4" t="str">
        <f>IF($C59="","",VLOOKUP($C59,選手登録シート!$B$14:$I$119,7,FALSE))</f>
        <v/>
      </c>
      <c r="J59" s="5" t="str">
        <f>IF($C59="","",VLOOKUP($C59,選手登録シート!$B$14:$I$119,8,FALSE))</f>
        <v/>
      </c>
      <c r="K59" s="60"/>
      <c r="L59" s="61" t="s">
        <v>129</v>
      </c>
      <c r="M59" s="62"/>
      <c r="N59" s="61" t="s">
        <v>130</v>
      </c>
      <c r="O59" s="63"/>
      <c r="P59" s="75" t="str">
        <f t="shared" si="0"/>
        <v>..</v>
      </c>
      <c r="Q59" s="76" t="str">
        <f t="shared" si="1"/>
        <v/>
      </c>
      <c r="R59" s="14" t="str">
        <f t="shared" si="2"/>
        <v/>
      </c>
    </row>
    <row r="60" spans="1:21" s="34" customFormat="1" ht="21" customHeight="1" thickBot="1">
      <c r="A60" s="40">
        <v>55</v>
      </c>
      <c r="B60" s="20"/>
      <c r="C60" s="21"/>
      <c r="D60" s="3" t="str">
        <f>IF($C60="","",VLOOKUP($C60,選手登録シート!$B$14:$I$119,2,FALSE))</f>
        <v/>
      </c>
      <c r="E60" s="4" t="str">
        <f>IF($C60="","",VLOOKUP($C60,選手登録シート!$B$14:$I$119,3,FALSE))</f>
        <v/>
      </c>
      <c r="F60" s="4" t="str">
        <f>IF($C60="","",VLOOKUP($C60,選手登録シート!$B$14:$I$119,4,FALSE))</f>
        <v/>
      </c>
      <c r="G60" s="4" t="str">
        <f>IF($C60="","",VLOOKUP($C60,選手登録シート!$B$14:$I$119,5,FALSE))</f>
        <v/>
      </c>
      <c r="H60" s="4" t="str">
        <f>IF($C60="","",VLOOKUP($C60,選手登録シート!$B$14:$I$119,6,FALSE))</f>
        <v/>
      </c>
      <c r="I60" s="4" t="str">
        <f>IF($C60="","",VLOOKUP($C60,選手登録シート!$B$14:$I$119,7,FALSE))</f>
        <v/>
      </c>
      <c r="J60" s="5" t="str">
        <f>IF($C60="","",VLOOKUP($C60,選手登録シート!$B$14:$I$119,8,FALSE))</f>
        <v/>
      </c>
      <c r="K60" s="60"/>
      <c r="L60" s="61" t="s">
        <v>129</v>
      </c>
      <c r="M60" s="62"/>
      <c r="N60" s="61" t="s">
        <v>130</v>
      </c>
      <c r="O60" s="63"/>
      <c r="P60" s="75" t="str">
        <f t="shared" si="0"/>
        <v>..</v>
      </c>
      <c r="Q60" s="76" t="str">
        <f t="shared" si="1"/>
        <v/>
      </c>
      <c r="R60" s="14" t="str">
        <f t="shared" si="2"/>
        <v/>
      </c>
      <c r="T60" s="8"/>
    </row>
    <row r="61" spans="1:21" ht="21" customHeight="1" thickBot="1">
      <c r="A61" s="40">
        <v>56</v>
      </c>
      <c r="B61" s="20"/>
      <c r="C61" s="21"/>
      <c r="D61" s="3" t="str">
        <f>IF($C61="","",VLOOKUP($C61,選手登録シート!$B$14:$I$119,2,FALSE))</f>
        <v/>
      </c>
      <c r="E61" s="4" t="str">
        <f>IF($C61="","",VLOOKUP($C61,選手登録シート!$B$14:$I$119,3,FALSE))</f>
        <v/>
      </c>
      <c r="F61" s="4" t="str">
        <f>IF($C61="","",VLOOKUP($C61,選手登録シート!$B$14:$I$119,4,FALSE))</f>
        <v/>
      </c>
      <c r="G61" s="4" t="str">
        <f>IF($C61="","",VLOOKUP($C61,選手登録シート!$B$14:$I$119,5,FALSE))</f>
        <v/>
      </c>
      <c r="H61" s="4" t="str">
        <f>IF($C61="","",VLOOKUP($C61,選手登録シート!$B$14:$I$119,6,FALSE))</f>
        <v/>
      </c>
      <c r="I61" s="4" t="str">
        <f>IF($C61="","",VLOOKUP($C61,選手登録シート!$B$14:$I$119,7,FALSE))</f>
        <v/>
      </c>
      <c r="J61" s="5" t="str">
        <f>IF($C61="","",VLOOKUP($C61,選手登録シート!$B$14:$I$119,8,FALSE))</f>
        <v/>
      </c>
      <c r="K61" s="60"/>
      <c r="L61" s="61" t="s">
        <v>129</v>
      </c>
      <c r="M61" s="62"/>
      <c r="N61" s="61" t="s">
        <v>130</v>
      </c>
      <c r="O61" s="63"/>
      <c r="P61" s="77" t="str">
        <f t="shared" ref="P61:P124" si="3">K61&amp;$P$2&amp;M61&amp;$P$2&amp;O61</f>
        <v>..</v>
      </c>
      <c r="Q61" s="77" t="str">
        <f t="shared" ref="Q61:Q124" si="4">IF(B61="","",IF(COUNTIF(B61,"*男*"),"男","女"))</f>
        <v/>
      </c>
      <c r="R61" s="14" t="str">
        <f t="shared" ref="R61:R124" si="5">IF(B61="","",I61&amp;Q61)</f>
        <v/>
      </c>
    </row>
    <row r="62" spans="1:21" ht="21" customHeight="1" thickBot="1">
      <c r="A62" s="40">
        <v>57</v>
      </c>
      <c r="B62" s="20"/>
      <c r="C62" s="21"/>
      <c r="D62" s="3" t="str">
        <f>IF($C62="","",VLOOKUP($C62,選手登録シート!$B$14:$I$119,2,FALSE))</f>
        <v/>
      </c>
      <c r="E62" s="4" t="str">
        <f>IF($C62="","",VLOOKUP($C62,選手登録シート!$B$14:$I$119,3,FALSE))</f>
        <v/>
      </c>
      <c r="F62" s="4" t="str">
        <f>IF($C62="","",VLOOKUP($C62,選手登録シート!$B$14:$I$119,4,FALSE))</f>
        <v/>
      </c>
      <c r="G62" s="4" t="str">
        <f>IF($C62="","",VLOOKUP($C62,選手登録シート!$B$14:$I$119,5,FALSE))</f>
        <v/>
      </c>
      <c r="H62" s="4" t="str">
        <f>IF($C62="","",VLOOKUP($C62,選手登録シート!$B$14:$I$119,6,FALSE))</f>
        <v/>
      </c>
      <c r="I62" s="4" t="str">
        <f>IF($C62="","",VLOOKUP($C62,選手登録シート!$B$14:$I$119,7,FALSE))</f>
        <v/>
      </c>
      <c r="J62" s="5" t="str">
        <f>IF($C62="","",VLOOKUP($C62,選手登録シート!$B$14:$I$119,8,FALSE))</f>
        <v/>
      </c>
      <c r="K62" s="60"/>
      <c r="L62" s="61" t="s">
        <v>129</v>
      </c>
      <c r="M62" s="62"/>
      <c r="N62" s="61" t="s">
        <v>130</v>
      </c>
      <c r="O62" s="63"/>
      <c r="P62" s="77" t="str">
        <f t="shared" si="3"/>
        <v>..</v>
      </c>
      <c r="Q62" s="77" t="str">
        <f t="shared" si="4"/>
        <v/>
      </c>
      <c r="R62" s="14" t="str">
        <f t="shared" si="5"/>
        <v/>
      </c>
    </row>
    <row r="63" spans="1:21" ht="21" customHeight="1" thickBot="1">
      <c r="A63" s="40">
        <v>58</v>
      </c>
      <c r="B63" s="20"/>
      <c r="C63" s="21"/>
      <c r="D63" s="3" t="str">
        <f>IF($C63="","",VLOOKUP($C63,選手登録シート!$B$14:$I$119,2,FALSE))</f>
        <v/>
      </c>
      <c r="E63" s="4" t="str">
        <f>IF($C63="","",VLOOKUP($C63,選手登録シート!$B$14:$I$119,3,FALSE))</f>
        <v/>
      </c>
      <c r="F63" s="4" t="str">
        <f>IF($C63="","",VLOOKUP($C63,選手登録シート!$B$14:$I$119,4,FALSE))</f>
        <v/>
      </c>
      <c r="G63" s="4" t="str">
        <f>IF($C63="","",VLOOKUP($C63,選手登録シート!$B$14:$I$119,5,FALSE))</f>
        <v/>
      </c>
      <c r="H63" s="4" t="str">
        <f>IF($C63="","",VLOOKUP($C63,選手登録シート!$B$14:$I$119,6,FALSE))</f>
        <v/>
      </c>
      <c r="I63" s="4" t="str">
        <f>IF($C63="","",VLOOKUP($C63,選手登録シート!$B$14:$I$119,7,FALSE))</f>
        <v/>
      </c>
      <c r="J63" s="5" t="str">
        <f>IF($C63="","",VLOOKUP($C63,選手登録シート!$B$14:$I$119,8,FALSE))</f>
        <v/>
      </c>
      <c r="K63" s="60"/>
      <c r="L63" s="61" t="s">
        <v>129</v>
      </c>
      <c r="M63" s="62"/>
      <c r="N63" s="61" t="s">
        <v>130</v>
      </c>
      <c r="O63" s="63"/>
      <c r="P63" s="77" t="str">
        <f t="shared" si="3"/>
        <v>..</v>
      </c>
      <c r="Q63" s="77" t="str">
        <f t="shared" si="4"/>
        <v/>
      </c>
      <c r="R63" s="14" t="str">
        <f t="shared" si="5"/>
        <v/>
      </c>
    </row>
    <row r="64" spans="1:21" ht="21" customHeight="1" thickBot="1">
      <c r="A64" s="40">
        <v>59</v>
      </c>
      <c r="B64" s="20"/>
      <c r="C64" s="21"/>
      <c r="D64" s="3" t="str">
        <f>IF($C64="","",VLOOKUP($C64,選手登録シート!$B$14:$I$119,2,FALSE))</f>
        <v/>
      </c>
      <c r="E64" s="4" t="str">
        <f>IF($C64="","",VLOOKUP($C64,選手登録シート!$B$14:$I$119,3,FALSE))</f>
        <v/>
      </c>
      <c r="F64" s="4" t="str">
        <f>IF($C64="","",VLOOKUP($C64,選手登録シート!$B$14:$I$119,4,FALSE))</f>
        <v/>
      </c>
      <c r="G64" s="4" t="str">
        <f>IF($C64="","",VLOOKUP($C64,選手登録シート!$B$14:$I$119,5,FALSE))</f>
        <v/>
      </c>
      <c r="H64" s="4" t="str">
        <f>IF($C64="","",VLOOKUP($C64,選手登録シート!$B$14:$I$119,6,FALSE))</f>
        <v/>
      </c>
      <c r="I64" s="4" t="str">
        <f>IF($C64="","",VLOOKUP($C64,選手登録シート!$B$14:$I$119,7,FALSE))</f>
        <v/>
      </c>
      <c r="J64" s="5" t="str">
        <f>IF($C64="","",VLOOKUP($C64,選手登録シート!$B$14:$I$119,8,FALSE))</f>
        <v/>
      </c>
      <c r="K64" s="60"/>
      <c r="L64" s="61" t="s">
        <v>129</v>
      </c>
      <c r="M64" s="62"/>
      <c r="N64" s="61" t="s">
        <v>130</v>
      </c>
      <c r="O64" s="63"/>
      <c r="P64" s="77" t="str">
        <f t="shared" si="3"/>
        <v>..</v>
      </c>
      <c r="Q64" s="77" t="str">
        <f t="shared" si="4"/>
        <v/>
      </c>
      <c r="R64" s="14" t="str">
        <f t="shared" si="5"/>
        <v/>
      </c>
    </row>
    <row r="65" spans="1:18" ht="21" customHeight="1" thickBot="1">
      <c r="A65" s="40">
        <v>60</v>
      </c>
      <c r="B65" s="20"/>
      <c r="C65" s="21"/>
      <c r="D65" s="3" t="str">
        <f>IF($C65="","",VLOOKUP($C65,選手登録シート!$B$14:$I$119,2,FALSE))</f>
        <v/>
      </c>
      <c r="E65" s="4" t="str">
        <f>IF($C65="","",VLOOKUP($C65,選手登録シート!$B$14:$I$119,3,FALSE))</f>
        <v/>
      </c>
      <c r="F65" s="4" t="str">
        <f>IF($C65="","",VLOOKUP($C65,選手登録シート!$B$14:$I$119,4,FALSE))</f>
        <v/>
      </c>
      <c r="G65" s="4" t="str">
        <f>IF($C65="","",VLOOKUP($C65,選手登録シート!$B$14:$I$119,5,FALSE))</f>
        <v/>
      </c>
      <c r="H65" s="4" t="str">
        <f>IF($C65="","",VLOOKUP($C65,選手登録シート!$B$14:$I$119,6,FALSE))</f>
        <v/>
      </c>
      <c r="I65" s="4" t="str">
        <f>IF($C65="","",VLOOKUP($C65,選手登録シート!$B$14:$I$119,7,FALSE))</f>
        <v/>
      </c>
      <c r="J65" s="5" t="str">
        <f>IF($C65="","",VLOOKUP($C65,選手登録シート!$B$14:$I$119,8,FALSE))</f>
        <v/>
      </c>
      <c r="K65" s="60"/>
      <c r="L65" s="61" t="s">
        <v>129</v>
      </c>
      <c r="M65" s="62"/>
      <c r="N65" s="61" t="s">
        <v>130</v>
      </c>
      <c r="O65" s="63"/>
      <c r="P65" s="77" t="str">
        <f t="shared" si="3"/>
        <v>..</v>
      </c>
      <c r="Q65" s="77" t="str">
        <f t="shared" si="4"/>
        <v/>
      </c>
      <c r="R65" s="14" t="str">
        <f t="shared" si="5"/>
        <v/>
      </c>
    </row>
    <row r="66" spans="1:18" ht="21" customHeight="1" thickBot="1">
      <c r="A66" s="40">
        <v>61</v>
      </c>
      <c r="B66" s="20"/>
      <c r="C66" s="21"/>
      <c r="D66" s="3" t="str">
        <f>IF($C66="","",VLOOKUP($C66,選手登録シート!$B$14:$I$119,2,FALSE))</f>
        <v/>
      </c>
      <c r="E66" s="4" t="str">
        <f>IF($C66="","",VLOOKUP($C66,選手登録シート!$B$14:$I$119,3,FALSE))</f>
        <v/>
      </c>
      <c r="F66" s="4" t="str">
        <f>IF($C66="","",VLOOKUP($C66,選手登録シート!$B$14:$I$119,4,FALSE))</f>
        <v/>
      </c>
      <c r="G66" s="4" t="str">
        <f>IF($C66="","",VLOOKUP($C66,選手登録シート!$B$14:$I$119,5,FALSE))</f>
        <v/>
      </c>
      <c r="H66" s="4" t="str">
        <f>IF($C66="","",VLOOKUP($C66,選手登録シート!$B$14:$I$119,6,FALSE))</f>
        <v/>
      </c>
      <c r="I66" s="4" t="str">
        <f>IF($C66="","",VLOOKUP($C66,選手登録シート!$B$14:$I$119,7,FALSE))</f>
        <v/>
      </c>
      <c r="J66" s="5" t="str">
        <f>IF($C66="","",VLOOKUP($C66,選手登録シート!$B$14:$I$119,8,FALSE))</f>
        <v/>
      </c>
      <c r="K66" s="60"/>
      <c r="L66" s="61" t="s">
        <v>129</v>
      </c>
      <c r="M66" s="62"/>
      <c r="N66" s="61" t="s">
        <v>130</v>
      </c>
      <c r="O66" s="63"/>
      <c r="P66" s="77" t="str">
        <f t="shared" si="3"/>
        <v>..</v>
      </c>
      <c r="Q66" s="77" t="str">
        <f t="shared" si="4"/>
        <v/>
      </c>
      <c r="R66" s="14" t="str">
        <f t="shared" si="5"/>
        <v/>
      </c>
    </row>
    <row r="67" spans="1:18" ht="21" customHeight="1" thickBot="1">
      <c r="A67" s="40">
        <v>62</v>
      </c>
      <c r="B67" s="20"/>
      <c r="C67" s="21"/>
      <c r="D67" s="3" t="str">
        <f>IF($C67="","",VLOOKUP($C67,選手登録シート!$B$14:$I$119,2,FALSE))</f>
        <v/>
      </c>
      <c r="E67" s="4" t="str">
        <f>IF($C67="","",VLOOKUP($C67,選手登録シート!$B$14:$I$119,3,FALSE))</f>
        <v/>
      </c>
      <c r="F67" s="4" t="str">
        <f>IF($C67="","",VLOOKUP($C67,選手登録シート!$B$14:$I$119,4,FALSE))</f>
        <v/>
      </c>
      <c r="G67" s="4" t="str">
        <f>IF($C67="","",VLOOKUP($C67,選手登録シート!$B$14:$I$119,5,FALSE))</f>
        <v/>
      </c>
      <c r="H67" s="4" t="str">
        <f>IF($C67="","",VLOOKUP($C67,選手登録シート!$B$14:$I$119,6,FALSE))</f>
        <v/>
      </c>
      <c r="I67" s="4" t="str">
        <f>IF($C67="","",VLOOKUP($C67,選手登録シート!$B$14:$I$119,7,FALSE))</f>
        <v/>
      </c>
      <c r="J67" s="5" t="str">
        <f>IF($C67="","",VLOOKUP($C67,選手登録シート!$B$14:$I$119,8,FALSE))</f>
        <v/>
      </c>
      <c r="K67" s="60"/>
      <c r="L67" s="61" t="s">
        <v>129</v>
      </c>
      <c r="M67" s="62"/>
      <c r="N67" s="61" t="s">
        <v>130</v>
      </c>
      <c r="O67" s="63"/>
      <c r="P67" s="77" t="str">
        <f t="shared" si="3"/>
        <v>..</v>
      </c>
      <c r="Q67" s="77" t="str">
        <f t="shared" si="4"/>
        <v/>
      </c>
      <c r="R67" s="14" t="str">
        <f t="shared" si="5"/>
        <v/>
      </c>
    </row>
    <row r="68" spans="1:18" ht="21" customHeight="1" thickBot="1">
      <c r="A68" s="40">
        <v>63</v>
      </c>
      <c r="B68" s="20"/>
      <c r="C68" s="21"/>
      <c r="D68" s="3" t="str">
        <f>IF($C68="","",VLOOKUP($C68,選手登録シート!$B$14:$I$119,2,FALSE))</f>
        <v/>
      </c>
      <c r="E68" s="4" t="str">
        <f>IF($C68="","",VLOOKUP($C68,選手登録シート!$B$14:$I$119,3,FALSE))</f>
        <v/>
      </c>
      <c r="F68" s="4" t="str">
        <f>IF($C68="","",VLOOKUP($C68,選手登録シート!$B$14:$I$119,4,FALSE))</f>
        <v/>
      </c>
      <c r="G68" s="4" t="str">
        <f>IF($C68="","",VLOOKUP($C68,選手登録シート!$B$14:$I$119,5,FALSE))</f>
        <v/>
      </c>
      <c r="H68" s="4" t="str">
        <f>IF($C68="","",VLOOKUP($C68,選手登録シート!$B$14:$I$119,6,FALSE))</f>
        <v/>
      </c>
      <c r="I68" s="4" t="str">
        <f>IF($C68="","",VLOOKUP($C68,選手登録シート!$B$14:$I$119,7,FALSE))</f>
        <v/>
      </c>
      <c r="J68" s="5" t="str">
        <f>IF($C68="","",VLOOKUP($C68,選手登録シート!$B$14:$I$119,8,FALSE))</f>
        <v/>
      </c>
      <c r="K68" s="60"/>
      <c r="L68" s="61" t="s">
        <v>129</v>
      </c>
      <c r="M68" s="62"/>
      <c r="N68" s="61" t="s">
        <v>130</v>
      </c>
      <c r="O68" s="63"/>
      <c r="P68" s="77" t="str">
        <f t="shared" si="3"/>
        <v>..</v>
      </c>
      <c r="Q68" s="77" t="str">
        <f t="shared" si="4"/>
        <v/>
      </c>
      <c r="R68" s="14" t="str">
        <f t="shared" si="5"/>
        <v/>
      </c>
    </row>
    <row r="69" spans="1:18" ht="21" customHeight="1" thickBot="1">
      <c r="A69" s="40">
        <v>64</v>
      </c>
      <c r="B69" s="20"/>
      <c r="C69" s="21"/>
      <c r="D69" s="3" t="str">
        <f>IF($C69="","",VLOOKUP($C69,選手登録シート!$B$14:$I$119,2,FALSE))</f>
        <v/>
      </c>
      <c r="E69" s="4" t="str">
        <f>IF($C69="","",VLOOKUP($C69,選手登録シート!$B$14:$I$119,3,FALSE))</f>
        <v/>
      </c>
      <c r="F69" s="4" t="str">
        <f>IF($C69="","",VLOOKUP($C69,選手登録シート!$B$14:$I$119,4,FALSE))</f>
        <v/>
      </c>
      <c r="G69" s="4" t="str">
        <f>IF($C69="","",VLOOKUP($C69,選手登録シート!$B$14:$I$119,5,FALSE))</f>
        <v/>
      </c>
      <c r="H69" s="4" t="str">
        <f>IF($C69="","",VLOOKUP($C69,選手登録シート!$B$14:$I$119,6,FALSE))</f>
        <v/>
      </c>
      <c r="I69" s="4" t="str">
        <f>IF($C69="","",VLOOKUP($C69,選手登録シート!$B$14:$I$119,7,FALSE))</f>
        <v/>
      </c>
      <c r="J69" s="5" t="str">
        <f>IF($C69="","",VLOOKUP($C69,選手登録シート!$B$14:$I$119,8,FALSE))</f>
        <v/>
      </c>
      <c r="K69" s="60"/>
      <c r="L69" s="61" t="s">
        <v>129</v>
      </c>
      <c r="M69" s="62"/>
      <c r="N69" s="61" t="s">
        <v>130</v>
      </c>
      <c r="O69" s="63"/>
      <c r="P69" s="77" t="str">
        <f t="shared" si="3"/>
        <v>..</v>
      </c>
      <c r="Q69" s="77" t="str">
        <f t="shared" si="4"/>
        <v/>
      </c>
      <c r="R69" s="14" t="str">
        <f t="shared" si="5"/>
        <v/>
      </c>
    </row>
    <row r="70" spans="1:18" ht="21" customHeight="1" thickBot="1">
      <c r="A70" s="40">
        <v>65</v>
      </c>
      <c r="B70" s="20"/>
      <c r="C70" s="21"/>
      <c r="D70" s="3" t="str">
        <f>IF($C70="","",VLOOKUP($C70,選手登録シート!$B$14:$I$119,2,FALSE))</f>
        <v/>
      </c>
      <c r="E70" s="4" t="str">
        <f>IF($C70="","",VLOOKUP($C70,選手登録シート!$B$14:$I$119,3,FALSE))</f>
        <v/>
      </c>
      <c r="F70" s="4" t="str">
        <f>IF($C70="","",VLOOKUP($C70,選手登録シート!$B$14:$I$119,4,FALSE))</f>
        <v/>
      </c>
      <c r="G70" s="4" t="str">
        <f>IF($C70="","",VLOOKUP($C70,選手登録シート!$B$14:$I$119,5,FALSE))</f>
        <v/>
      </c>
      <c r="H70" s="4" t="str">
        <f>IF($C70="","",VLOOKUP($C70,選手登録シート!$B$14:$I$119,6,FALSE))</f>
        <v/>
      </c>
      <c r="I70" s="4" t="str">
        <f>IF($C70="","",VLOOKUP($C70,選手登録シート!$B$14:$I$119,7,FALSE))</f>
        <v/>
      </c>
      <c r="J70" s="5" t="str">
        <f>IF($C70="","",VLOOKUP($C70,選手登録シート!$B$14:$I$119,8,FALSE))</f>
        <v/>
      </c>
      <c r="K70" s="60"/>
      <c r="L70" s="61" t="s">
        <v>129</v>
      </c>
      <c r="M70" s="62"/>
      <c r="N70" s="61" t="s">
        <v>130</v>
      </c>
      <c r="O70" s="63"/>
      <c r="P70" s="77" t="str">
        <f t="shared" si="3"/>
        <v>..</v>
      </c>
      <c r="Q70" s="77" t="str">
        <f t="shared" si="4"/>
        <v/>
      </c>
      <c r="R70" s="14" t="str">
        <f t="shared" si="5"/>
        <v/>
      </c>
    </row>
    <row r="71" spans="1:18" ht="21" customHeight="1" thickBot="1">
      <c r="A71" s="40">
        <v>66</v>
      </c>
      <c r="B71" s="20"/>
      <c r="C71" s="21"/>
      <c r="D71" s="3" t="str">
        <f>IF($C71="","",VLOOKUP($C71,選手登録シート!$B$14:$I$119,2,FALSE))</f>
        <v/>
      </c>
      <c r="E71" s="4" t="str">
        <f>IF($C71="","",VLOOKUP($C71,選手登録シート!$B$14:$I$119,3,FALSE))</f>
        <v/>
      </c>
      <c r="F71" s="4" t="str">
        <f>IF($C71="","",VLOOKUP($C71,選手登録シート!$B$14:$I$119,4,FALSE))</f>
        <v/>
      </c>
      <c r="G71" s="4" t="str">
        <f>IF($C71="","",VLOOKUP($C71,選手登録シート!$B$14:$I$119,5,FALSE))</f>
        <v/>
      </c>
      <c r="H71" s="4" t="str">
        <f>IF($C71="","",VLOOKUP($C71,選手登録シート!$B$14:$I$119,6,FALSE))</f>
        <v/>
      </c>
      <c r="I71" s="4" t="str">
        <f>IF($C71="","",VLOOKUP($C71,選手登録シート!$B$14:$I$119,7,FALSE))</f>
        <v/>
      </c>
      <c r="J71" s="5" t="str">
        <f>IF($C71="","",VLOOKUP($C71,選手登録シート!$B$14:$I$119,8,FALSE))</f>
        <v/>
      </c>
      <c r="K71" s="60"/>
      <c r="L71" s="61" t="s">
        <v>129</v>
      </c>
      <c r="M71" s="62"/>
      <c r="N71" s="61" t="s">
        <v>130</v>
      </c>
      <c r="O71" s="63"/>
      <c r="P71" s="77" t="str">
        <f t="shared" si="3"/>
        <v>..</v>
      </c>
      <c r="Q71" s="77" t="str">
        <f t="shared" si="4"/>
        <v/>
      </c>
      <c r="R71" s="14" t="str">
        <f t="shared" si="5"/>
        <v/>
      </c>
    </row>
    <row r="72" spans="1:18" ht="21" customHeight="1" thickBot="1">
      <c r="A72" s="40">
        <v>67</v>
      </c>
      <c r="B72" s="20"/>
      <c r="C72" s="21"/>
      <c r="D72" s="3" t="str">
        <f>IF($C72="","",VLOOKUP($C72,選手登録シート!$B$14:$I$119,2,FALSE))</f>
        <v/>
      </c>
      <c r="E72" s="4" t="str">
        <f>IF($C72="","",VLOOKUP($C72,選手登録シート!$B$14:$I$119,3,FALSE))</f>
        <v/>
      </c>
      <c r="F72" s="4" t="str">
        <f>IF($C72="","",VLOOKUP($C72,選手登録シート!$B$14:$I$119,4,FALSE))</f>
        <v/>
      </c>
      <c r="G72" s="4" t="str">
        <f>IF($C72="","",VLOOKUP($C72,選手登録シート!$B$14:$I$119,5,FALSE))</f>
        <v/>
      </c>
      <c r="H72" s="4" t="str">
        <f>IF($C72="","",VLOOKUP($C72,選手登録シート!$B$14:$I$119,6,FALSE))</f>
        <v/>
      </c>
      <c r="I72" s="4" t="str">
        <f>IF($C72="","",VLOOKUP($C72,選手登録シート!$B$14:$I$119,7,FALSE))</f>
        <v/>
      </c>
      <c r="J72" s="5" t="str">
        <f>IF($C72="","",VLOOKUP($C72,選手登録シート!$B$14:$I$119,8,FALSE))</f>
        <v/>
      </c>
      <c r="K72" s="60"/>
      <c r="L72" s="61" t="s">
        <v>129</v>
      </c>
      <c r="M72" s="62"/>
      <c r="N72" s="61" t="s">
        <v>130</v>
      </c>
      <c r="O72" s="63"/>
      <c r="P72" s="77" t="str">
        <f t="shared" si="3"/>
        <v>..</v>
      </c>
      <c r="Q72" s="77" t="str">
        <f t="shared" si="4"/>
        <v/>
      </c>
      <c r="R72" s="14" t="str">
        <f t="shared" si="5"/>
        <v/>
      </c>
    </row>
    <row r="73" spans="1:18" ht="21" customHeight="1" thickBot="1">
      <c r="A73" s="40">
        <v>68</v>
      </c>
      <c r="B73" s="20"/>
      <c r="C73" s="21"/>
      <c r="D73" s="3" t="str">
        <f>IF($C73="","",VLOOKUP($C73,選手登録シート!$B$14:$I$119,2,FALSE))</f>
        <v/>
      </c>
      <c r="E73" s="4" t="str">
        <f>IF($C73="","",VLOOKUP($C73,選手登録シート!$B$14:$I$119,3,FALSE))</f>
        <v/>
      </c>
      <c r="F73" s="4" t="str">
        <f>IF($C73="","",VLOOKUP($C73,選手登録シート!$B$14:$I$119,4,FALSE))</f>
        <v/>
      </c>
      <c r="G73" s="4" t="str">
        <f>IF($C73="","",VLOOKUP($C73,選手登録シート!$B$14:$I$119,5,FALSE))</f>
        <v/>
      </c>
      <c r="H73" s="4" t="str">
        <f>IF($C73="","",VLOOKUP($C73,選手登録シート!$B$14:$I$119,6,FALSE))</f>
        <v/>
      </c>
      <c r="I73" s="4" t="str">
        <f>IF($C73="","",VLOOKUP($C73,選手登録シート!$B$14:$I$119,7,FALSE))</f>
        <v/>
      </c>
      <c r="J73" s="5" t="str">
        <f>IF($C73="","",VLOOKUP($C73,選手登録シート!$B$14:$I$119,8,FALSE))</f>
        <v/>
      </c>
      <c r="K73" s="60"/>
      <c r="L73" s="61" t="s">
        <v>129</v>
      </c>
      <c r="M73" s="62"/>
      <c r="N73" s="61" t="s">
        <v>130</v>
      </c>
      <c r="O73" s="63"/>
      <c r="P73" s="77" t="str">
        <f t="shared" si="3"/>
        <v>..</v>
      </c>
      <c r="Q73" s="77" t="str">
        <f t="shared" si="4"/>
        <v/>
      </c>
      <c r="R73" s="14" t="str">
        <f t="shared" si="5"/>
        <v/>
      </c>
    </row>
    <row r="74" spans="1:18" ht="21" customHeight="1" thickBot="1">
      <c r="A74" s="40">
        <v>69</v>
      </c>
      <c r="B74" s="20"/>
      <c r="C74" s="21"/>
      <c r="D74" s="3" t="str">
        <f>IF($C74="","",VLOOKUP($C74,選手登録シート!$B$14:$I$119,2,FALSE))</f>
        <v/>
      </c>
      <c r="E74" s="4" t="str">
        <f>IF($C74="","",VLOOKUP($C74,選手登録シート!$B$14:$I$119,3,FALSE))</f>
        <v/>
      </c>
      <c r="F74" s="4" t="str">
        <f>IF($C74="","",VLOOKUP($C74,選手登録シート!$B$14:$I$119,4,FALSE))</f>
        <v/>
      </c>
      <c r="G74" s="4" t="str">
        <f>IF($C74="","",VLOOKUP($C74,選手登録シート!$B$14:$I$119,5,FALSE))</f>
        <v/>
      </c>
      <c r="H74" s="4" t="str">
        <f>IF($C74="","",VLOOKUP($C74,選手登録シート!$B$14:$I$119,6,FALSE))</f>
        <v/>
      </c>
      <c r="I74" s="4" t="str">
        <f>IF($C74="","",VLOOKUP($C74,選手登録シート!$B$14:$I$119,7,FALSE))</f>
        <v/>
      </c>
      <c r="J74" s="5" t="str">
        <f>IF($C74="","",VLOOKUP($C74,選手登録シート!$B$14:$I$119,8,FALSE))</f>
        <v/>
      </c>
      <c r="K74" s="60"/>
      <c r="L74" s="61" t="s">
        <v>129</v>
      </c>
      <c r="M74" s="62"/>
      <c r="N74" s="61" t="s">
        <v>130</v>
      </c>
      <c r="O74" s="63"/>
      <c r="P74" s="77" t="str">
        <f t="shared" si="3"/>
        <v>..</v>
      </c>
      <c r="Q74" s="77" t="str">
        <f t="shared" si="4"/>
        <v/>
      </c>
      <c r="R74" s="14" t="str">
        <f t="shared" si="5"/>
        <v/>
      </c>
    </row>
    <row r="75" spans="1:18" ht="21" customHeight="1" thickBot="1">
      <c r="A75" s="40">
        <v>70</v>
      </c>
      <c r="B75" s="20"/>
      <c r="C75" s="21"/>
      <c r="D75" s="3" t="str">
        <f>IF($C75="","",VLOOKUP($C75,選手登録シート!$B$14:$I$119,2,FALSE))</f>
        <v/>
      </c>
      <c r="E75" s="4" t="str">
        <f>IF($C75="","",VLOOKUP($C75,選手登録シート!$B$14:$I$119,3,FALSE))</f>
        <v/>
      </c>
      <c r="F75" s="4" t="str">
        <f>IF($C75="","",VLOOKUP($C75,選手登録シート!$B$14:$I$119,4,FALSE))</f>
        <v/>
      </c>
      <c r="G75" s="4" t="str">
        <f>IF($C75="","",VLOOKUP($C75,選手登録シート!$B$14:$I$119,5,FALSE))</f>
        <v/>
      </c>
      <c r="H75" s="4" t="str">
        <f>IF($C75="","",VLOOKUP($C75,選手登録シート!$B$14:$I$119,6,FALSE))</f>
        <v/>
      </c>
      <c r="I75" s="4" t="str">
        <f>IF($C75="","",VLOOKUP($C75,選手登録シート!$B$14:$I$119,7,FALSE))</f>
        <v/>
      </c>
      <c r="J75" s="5" t="str">
        <f>IF($C75="","",VLOOKUP($C75,選手登録シート!$B$14:$I$119,8,FALSE))</f>
        <v/>
      </c>
      <c r="K75" s="60"/>
      <c r="L75" s="61" t="s">
        <v>129</v>
      </c>
      <c r="M75" s="62"/>
      <c r="N75" s="61" t="s">
        <v>130</v>
      </c>
      <c r="O75" s="63"/>
      <c r="P75" s="77" t="str">
        <f t="shared" si="3"/>
        <v>..</v>
      </c>
      <c r="Q75" s="77" t="str">
        <f t="shared" si="4"/>
        <v/>
      </c>
      <c r="R75" s="14" t="str">
        <f t="shared" si="5"/>
        <v/>
      </c>
    </row>
    <row r="76" spans="1:18" ht="21" customHeight="1" thickBot="1">
      <c r="A76" s="40">
        <v>71</v>
      </c>
      <c r="B76" s="20"/>
      <c r="C76" s="21"/>
      <c r="D76" s="3" t="str">
        <f>IF($C76="","",VLOOKUP($C76,選手登録シート!$B$14:$I$119,2,FALSE))</f>
        <v/>
      </c>
      <c r="E76" s="4" t="str">
        <f>IF($C76="","",VLOOKUP($C76,選手登録シート!$B$14:$I$119,3,FALSE))</f>
        <v/>
      </c>
      <c r="F76" s="4" t="str">
        <f>IF($C76="","",VLOOKUP($C76,選手登録シート!$B$14:$I$119,4,FALSE))</f>
        <v/>
      </c>
      <c r="G76" s="4" t="str">
        <f>IF($C76="","",VLOOKUP($C76,選手登録シート!$B$14:$I$119,5,FALSE))</f>
        <v/>
      </c>
      <c r="H76" s="4" t="str">
        <f>IF($C76="","",VLOOKUP($C76,選手登録シート!$B$14:$I$119,6,FALSE))</f>
        <v/>
      </c>
      <c r="I76" s="4" t="str">
        <f>IF($C76="","",VLOOKUP($C76,選手登録シート!$B$14:$I$119,7,FALSE))</f>
        <v/>
      </c>
      <c r="J76" s="5" t="str">
        <f>IF($C76="","",VLOOKUP($C76,選手登録シート!$B$14:$I$119,8,FALSE))</f>
        <v/>
      </c>
      <c r="K76" s="60"/>
      <c r="L76" s="61" t="s">
        <v>129</v>
      </c>
      <c r="M76" s="62"/>
      <c r="N76" s="61" t="s">
        <v>130</v>
      </c>
      <c r="O76" s="63"/>
      <c r="P76" s="77" t="str">
        <f t="shared" si="3"/>
        <v>..</v>
      </c>
      <c r="Q76" s="77" t="str">
        <f t="shared" si="4"/>
        <v/>
      </c>
      <c r="R76" s="14" t="str">
        <f t="shared" si="5"/>
        <v/>
      </c>
    </row>
    <row r="77" spans="1:18" ht="21" customHeight="1" thickBot="1">
      <c r="A77" s="40">
        <v>72</v>
      </c>
      <c r="B77" s="20"/>
      <c r="C77" s="21"/>
      <c r="D77" s="3" t="str">
        <f>IF($C77="","",VLOOKUP($C77,選手登録シート!$B$14:$I$119,2,FALSE))</f>
        <v/>
      </c>
      <c r="E77" s="4" t="str">
        <f>IF($C77="","",VLOOKUP($C77,選手登録シート!$B$14:$I$119,3,FALSE))</f>
        <v/>
      </c>
      <c r="F77" s="4" t="str">
        <f>IF($C77="","",VLOOKUP($C77,選手登録シート!$B$14:$I$119,4,FALSE))</f>
        <v/>
      </c>
      <c r="G77" s="4" t="str">
        <f>IF($C77="","",VLOOKUP($C77,選手登録シート!$B$14:$I$119,5,FALSE))</f>
        <v/>
      </c>
      <c r="H77" s="4" t="str">
        <f>IF($C77="","",VLOOKUP($C77,選手登録シート!$B$14:$I$119,6,FALSE))</f>
        <v/>
      </c>
      <c r="I77" s="4" t="str">
        <f>IF($C77="","",VLOOKUP($C77,選手登録シート!$B$14:$I$119,7,FALSE))</f>
        <v/>
      </c>
      <c r="J77" s="5" t="str">
        <f>IF($C77="","",VLOOKUP($C77,選手登録シート!$B$14:$I$119,8,FALSE))</f>
        <v/>
      </c>
      <c r="K77" s="60"/>
      <c r="L77" s="61" t="s">
        <v>129</v>
      </c>
      <c r="M77" s="62"/>
      <c r="N77" s="61" t="s">
        <v>130</v>
      </c>
      <c r="O77" s="63"/>
      <c r="P77" s="77" t="str">
        <f t="shared" si="3"/>
        <v>..</v>
      </c>
      <c r="Q77" s="77" t="str">
        <f t="shared" si="4"/>
        <v/>
      </c>
      <c r="R77" s="14" t="str">
        <f t="shared" si="5"/>
        <v/>
      </c>
    </row>
    <row r="78" spans="1:18" ht="21" customHeight="1" thickBot="1">
      <c r="A78" s="40">
        <v>73</v>
      </c>
      <c r="B78" s="20"/>
      <c r="C78" s="21"/>
      <c r="D78" s="3" t="str">
        <f>IF($C78="","",VLOOKUP($C78,選手登録シート!$B$14:$I$119,2,FALSE))</f>
        <v/>
      </c>
      <c r="E78" s="4" t="str">
        <f>IF($C78="","",VLOOKUP($C78,選手登録シート!$B$14:$I$119,3,FALSE))</f>
        <v/>
      </c>
      <c r="F78" s="4" t="str">
        <f>IF($C78="","",VLOOKUP($C78,選手登録シート!$B$14:$I$119,4,FALSE))</f>
        <v/>
      </c>
      <c r="G78" s="4" t="str">
        <f>IF($C78="","",VLOOKUP($C78,選手登録シート!$B$14:$I$119,5,FALSE))</f>
        <v/>
      </c>
      <c r="H78" s="4" t="str">
        <f>IF($C78="","",VLOOKUP($C78,選手登録シート!$B$14:$I$119,6,FALSE))</f>
        <v/>
      </c>
      <c r="I78" s="4" t="str">
        <f>IF($C78="","",VLOOKUP($C78,選手登録シート!$B$14:$I$119,7,FALSE))</f>
        <v/>
      </c>
      <c r="J78" s="5" t="str">
        <f>IF($C78="","",VLOOKUP($C78,選手登録シート!$B$14:$I$119,8,FALSE))</f>
        <v/>
      </c>
      <c r="K78" s="60"/>
      <c r="L78" s="61" t="s">
        <v>129</v>
      </c>
      <c r="M78" s="62"/>
      <c r="N78" s="61" t="s">
        <v>130</v>
      </c>
      <c r="O78" s="63"/>
      <c r="P78" s="77" t="str">
        <f t="shared" si="3"/>
        <v>..</v>
      </c>
      <c r="Q78" s="77" t="str">
        <f t="shared" si="4"/>
        <v/>
      </c>
      <c r="R78" s="14" t="str">
        <f t="shared" si="5"/>
        <v/>
      </c>
    </row>
    <row r="79" spans="1:18" ht="21" customHeight="1" thickBot="1">
      <c r="A79" s="40">
        <v>74</v>
      </c>
      <c r="B79" s="20"/>
      <c r="C79" s="21"/>
      <c r="D79" s="3" t="str">
        <f>IF($C79="","",VLOOKUP($C79,選手登録シート!$B$14:$I$119,2,FALSE))</f>
        <v/>
      </c>
      <c r="E79" s="4" t="str">
        <f>IF($C79="","",VLOOKUP($C79,選手登録シート!$B$14:$I$119,3,FALSE))</f>
        <v/>
      </c>
      <c r="F79" s="4" t="str">
        <f>IF($C79="","",VLOOKUP($C79,選手登録シート!$B$14:$I$119,4,FALSE))</f>
        <v/>
      </c>
      <c r="G79" s="4" t="str">
        <f>IF($C79="","",VLOOKUP($C79,選手登録シート!$B$14:$I$119,5,FALSE))</f>
        <v/>
      </c>
      <c r="H79" s="4" t="str">
        <f>IF($C79="","",VLOOKUP($C79,選手登録シート!$B$14:$I$119,6,FALSE))</f>
        <v/>
      </c>
      <c r="I79" s="4" t="str">
        <f>IF($C79="","",VLOOKUP($C79,選手登録シート!$B$14:$I$119,7,FALSE))</f>
        <v/>
      </c>
      <c r="J79" s="5" t="str">
        <f>IF($C79="","",VLOOKUP($C79,選手登録シート!$B$14:$I$119,8,FALSE))</f>
        <v/>
      </c>
      <c r="K79" s="60"/>
      <c r="L79" s="61" t="s">
        <v>129</v>
      </c>
      <c r="M79" s="62"/>
      <c r="N79" s="61" t="s">
        <v>130</v>
      </c>
      <c r="O79" s="63"/>
      <c r="P79" s="77" t="str">
        <f t="shared" si="3"/>
        <v>..</v>
      </c>
      <c r="Q79" s="77" t="str">
        <f t="shared" si="4"/>
        <v/>
      </c>
      <c r="R79" s="14" t="str">
        <f t="shared" si="5"/>
        <v/>
      </c>
    </row>
    <row r="80" spans="1:18" ht="21" customHeight="1" thickBot="1">
      <c r="A80" s="40">
        <v>75</v>
      </c>
      <c r="B80" s="20"/>
      <c r="C80" s="21"/>
      <c r="D80" s="3" t="str">
        <f>IF($C80="","",VLOOKUP($C80,選手登録シート!$B$14:$I$119,2,FALSE))</f>
        <v/>
      </c>
      <c r="E80" s="4" t="str">
        <f>IF($C80="","",VLOOKUP($C80,選手登録シート!$B$14:$I$119,3,FALSE))</f>
        <v/>
      </c>
      <c r="F80" s="4" t="str">
        <f>IF($C80="","",VLOOKUP($C80,選手登録シート!$B$14:$I$119,4,FALSE))</f>
        <v/>
      </c>
      <c r="G80" s="4" t="str">
        <f>IF($C80="","",VLOOKUP($C80,選手登録シート!$B$14:$I$119,5,FALSE))</f>
        <v/>
      </c>
      <c r="H80" s="4" t="str">
        <f>IF($C80="","",VLOOKUP($C80,選手登録シート!$B$14:$I$119,6,FALSE))</f>
        <v/>
      </c>
      <c r="I80" s="4" t="str">
        <f>IF($C80="","",VLOOKUP($C80,選手登録シート!$B$14:$I$119,7,FALSE))</f>
        <v/>
      </c>
      <c r="J80" s="5" t="str">
        <f>IF($C80="","",VLOOKUP($C80,選手登録シート!$B$14:$I$119,8,FALSE))</f>
        <v/>
      </c>
      <c r="K80" s="60"/>
      <c r="L80" s="61" t="s">
        <v>129</v>
      </c>
      <c r="M80" s="62"/>
      <c r="N80" s="61" t="s">
        <v>130</v>
      </c>
      <c r="O80" s="63"/>
      <c r="P80" s="77" t="str">
        <f t="shared" si="3"/>
        <v>..</v>
      </c>
      <c r="Q80" s="77" t="str">
        <f t="shared" si="4"/>
        <v/>
      </c>
      <c r="R80" s="14" t="str">
        <f t="shared" si="5"/>
        <v/>
      </c>
    </row>
    <row r="81" spans="1:18" ht="21" customHeight="1" thickBot="1">
      <c r="A81" s="40">
        <v>76</v>
      </c>
      <c r="B81" s="20"/>
      <c r="C81" s="21"/>
      <c r="D81" s="3" t="str">
        <f>IF($C81="","",VLOOKUP($C81,選手登録シート!$B$14:$I$119,2,FALSE))</f>
        <v/>
      </c>
      <c r="E81" s="4" t="str">
        <f>IF($C81="","",VLOOKUP($C81,選手登録シート!$B$14:$I$119,3,FALSE))</f>
        <v/>
      </c>
      <c r="F81" s="4" t="str">
        <f>IF($C81="","",VLOOKUP($C81,選手登録シート!$B$14:$I$119,4,FALSE))</f>
        <v/>
      </c>
      <c r="G81" s="4" t="str">
        <f>IF($C81="","",VLOOKUP($C81,選手登録シート!$B$14:$I$119,5,FALSE))</f>
        <v/>
      </c>
      <c r="H81" s="4" t="str">
        <f>IF($C81="","",VLOOKUP($C81,選手登録シート!$B$14:$I$119,6,FALSE))</f>
        <v/>
      </c>
      <c r="I81" s="4" t="str">
        <f>IF($C81="","",VLOOKUP($C81,選手登録シート!$B$14:$I$119,7,FALSE))</f>
        <v/>
      </c>
      <c r="J81" s="5" t="str">
        <f>IF($C81="","",VLOOKUP($C81,選手登録シート!$B$14:$I$119,8,FALSE))</f>
        <v/>
      </c>
      <c r="K81" s="60"/>
      <c r="L81" s="61" t="s">
        <v>129</v>
      </c>
      <c r="M81" s="62"/>
      <c r="N81" s="61" t="s">
        <v>130</v>
      </c>
      <c r="O81" s="63"/>
      <c r="P81" s="77" t="str">
        <f t="shared" si="3"/>
        <v>..</v>
      </c>
      <c r="Q81" s="77" t="str">
        <f t="shared" si="4"/>
        <v/>
      </c>
      <c r="R81" s="14" t="str">
        <f t="shared" si="5"/>
        <v/>
      </c>
    </row>
    <row r="82" spans="1:18" ht="21" customHeight="1" thickBot="1">
      <c r="A82" s="40">
        <v>77</v>
      </c>
      <c r="B82" s="20"/>
      <c r="C82" s="21"/>
      <c r="D82" s="3" t="str">
        <f>IF($C82="","",VLOOKUP($C82,選手登録シート!$B$14:$I$119,2,FALSE))</f>
        <v/>
      </c>
      <c r="E82" s="4" t="str">
        <f>IF($C82="","",VLOOKUP($C82,選手登録シート!$B$14:$I$119,3,FALSE))</f>
        <v/>
      </c>
      <c r="F82" s="4" t="str">
        <f>IF($C82="","",VLOOKUP($C82,選手登録シート!$B$14:$I$119,4,FALSE))</f>
        <v/>
      </c>
      <c r="G82" s="4" t="str">
        <f>IF($C82="","",VLOOKUP($C82,選手登録シート!$B$14:$I$119,5,FALSE))</f>
        <v/>
      </c>
      <c r="H82" s="4" t="str">
        <f>IF($C82="","",VLOOKUP($C82,選手登録シート!$B$14:$I$119,6,FALSE))</f>
        <v/>
      </c>
      <c r="I82" s="4" t="str">
        <f>IF($C82="","",VLOOKUP($C82,選手登録シート!$B$14:$I$119,7,FALSE))</f>
        <v/>
      </c>
      <c r="J82" s="5" t="str">
        <f>IF($C82="","",VLOOKUP($C82,選手登録シート!$B$14:$I$119,8,FALSE))</f>
        <v/>
      </c>
      <c r="K82" s="60"/>
      <c r="L82" s="61" t="s">
        <v>129</v>
      </c>
      <c r="M82" s="62"/>
      <c r="N82" s="61" t="s">
        <v>130</v>
      </c>
      <c r="O82" s="63"/>
      <c r="P82" s="77" t="str">
        <f t="shared" si="3"/>
        <v>..</v>
      </c>
      <c r="Q82" s="77" t="str">
        <f t="shared" si="4"/>
        <v/>
      </c>
      <c r="R82" s="14" t="str">
        <f t="shared" si="5"/>
        <v/>
      </c>
    </row>
    <row r="83" spans="1:18" ht="21" customHeight="1" thickBot="1">
      <c r="A83" s="40">
        <v>78</v>
      </c>
      <c r="B83" s="20"/>
      <c r="C83" s="21"/>
      <c r="D83" s="3" t="str">
        <f>IF($C83="","",VLOOKUP($C83,選手登録シート!$B$14:$I$119,2,FALSE))</f>
        <v/>
      </c>
      <c r="E83" s="4" t="str">
        <f>IF($C83="","",VLOOKUP($C83,選手登録シート!$B$14:$I$119,3,FALSE))</f>
        <v/>
      </c>
      <c r="F83" s="4" t="str">
        <f>IF($C83="","",VLOOKUP($C83,選手登録シート!$B$14:$I$119,4,FALSE))</f>
        <v/>
      </c>
      <c r="G83" s="4" t="str">
        <f>IF($C83="","",VLOOKUP($C83,選手登録シート!$B$14:$I$119,5,FALSE))</f>
        <v/>
      </c>
      <c r="H83" s="4" t="str">
        <f>IF($C83="","",VLOOKUP($C83,選手登録シート!$B$14:$I$119,6,FALSE))</f>
        <v/>
      </c>
      <c r="I83" s="4" t="str">
        <f>IF($C83="","",VLOOKUP($C83,選手登録シート!$B$14:$I$119,7,FALSE))</f>
        <v/>
      </c>
      <c r="J83" s="5" t="str">
        <f>IF($C83="","",VLOOKUP($C83,選手登録シート!$B$14:$I$119,8,FALSE))</f>
        <v/>
      </c>
      <c r="K83" s="60"/>
      <c r="L83" s="61" t="s">
        <v>129</v>
      </c>
      <c r="M83" s="62"/>
      <c r="N83" s="61" t="s">
        <v>130</v>
      </c>
      <c r="O83" s="63"/>
      <c r="P83" s="77" t="str">
        <f t="shared" si="3"/>
        <v>..</v>
      </c>
      <c r="Q83" s="77" t="str">
        <f t="shared" si="4"/>
        <v/>
      </c>
      <c r="R83" s="14" t="str">
        <f t="shared" si="5"/>
        <v/>
      </c>
    </row>
    <row r="84" spans="1:18" ht="21" customHeight="1" thickBot="1">
      <c r="A84" s="40">
        <v>79</v>
      </c>
      <c r="B84" s="20"/>
      <c r="C84" s="21"/>
      <c r="D84" s="3" t="str">
        <f>IF($C84="","",VLOOKUP($C84,選手登録シート!$B$14:$I$119,2,FALSE))</f>
        <v/>
      </c>
      <c r="E84" s="4" t="str">
        <f>IF($C84="","",VLOOKUP($C84,選手登録シート!$B$14:$I$119,3,FALSE))</f>
        <v/>
      </c>
      <c r="F84" s="4" t="str">
        <f>IF($C84="","",VLOOKUP($C84,選手登録シート!$B$14:$I$119,4,FALSE))</f>
        <v/>
      </c>
      <c r="G84" s="4" t="str">
        <f>IF($C84="","",VLOOKUP($C84,選手登録シート!$B$14:$I$119,5,FALSE))</f>
        <v/>
      </c>
      <c r="H84" s="4" t="str">
        <f>IF($C84="","",VLOOKUP($C84,選手登録シート!$B$14:$I$119,6,FALSE))</f>
        <v/>
      </c>
      <c r="I84" s="4" t="str">
        <f>IF($C84="","",VLOOKUP($C84,選手登録シート!$B$14:$I$119,7,FALSE))</f>
        <v/>
      </c>
      <c r="J84" s="5" t="str">
        <f>IF($C84="","",VLOOKUP($C84,選手登録シート!$B$14:$I$119,8,FALSE))</f>
        <v/>
      </c>
      <c r="K84" s="60"/>
      <c r="L84" s="61" t="s">
        <v>129</v>
      </c>
      <c r="M84" s="62"/>
      <c r="N84" s="61" t="s">
        <v>130</v>
      </c>
      <c r="O84" s="63"/>
      <c r="P84" s="77" t="str">
        <f t="shared" si="3"/>
        <v>..</v>
      </c>
      <c r="Q84" s="77" t="str">
        <f t="shared" si="4"/>
        <v/>
      </c>
      <c r="R84" s="14" t="str">
        <f t="shared" si="5"/>
        <v/>
      </c>
    </row>
    <row r="85" spans="1:18" ht="21" customHeight="1" thickBot="1">
      <c r="A85" s="40">
        <v>80</v>
      </c>
      <c r="B85" s="20"/>
      <c r="C85" s="21"/>
      <c r="D85" s="3" t="str">
        <f>IF($C85="","",VLOOKUP($C85,選手登録シート!$B$14:$I$119,2,FALSE))</f>
        <v/>
      </c>
      <c r="E85" s="4" t="str">
        <f>IF($C85="","",VLOOKUP($C85,選手登録シート!$B$14:$I$119,3,FALSE))</f>
        <v/>
      </c>
      <c r="F85" s="4" t="str">
        <f>IF($C85="","",VLOOKUP($C85,選手登録シート!$B$14:$I$119,4,FALSE))</f>
        <v/>
      </c>
      <c r="G85" s="4" t="str">
        <f>IF($C85="","",VLOOKUP($C85,選手登録シート!$B$14:$I$119,5,FALSE))</f>
        <v/>
      </c>
      <c r="H85" s="4" t="str">
        <f>IF($C85="","",VLOOKUP($C85,選手登録シート!$B$14:$I$119,6,FALSE))</f>
        <v/>
      </c>
      <c r="I85" s="4" t="str">
        <f>IF($C85="","",VLOOKUP($C85,選手登録シート!$B$14:$I$119,7,FALSE))</f>
        <v/>
      </c>
      <c r="J85" s="5" t="str">
        <f>IF($C85="","",VLOOKUP($C85,選手登録シート!$B$14:$I$119,8,FALSE))</f>
        <v/>
      </c>
      <c r="K85" s="60"/>
      <c r="L85" s="61" t="s">
        <v>129</v>
      </c>
      <c r="M85" s="62"/>
      <c r="N85" s="61" t="s">
        <v>130</v>
      </c>
      <c r="O85" s="63"/>
      <c r="P85" s="77" t="str">
        <f t="shared" si="3"/>
        <v>..</v>
      </c>
      <c r="Q85" s="77" t="str">
        <f t="shared" si="4"/>
        <v/>
      </c>
      <c r="R85" s="14" t="str">
        <f t="shared" si="5"/>
        <v/>
      </c>
    </row>
    <row r="86" spans="1:18" ht="21" customHeight="1" thickBot="1">
      <c r="A86" s="40">
        <v>81</v>
      </c>
      <c r="B86" s="20"/>
      <c r="C86" s="21"/>
      <c r="D86" s="3" t="str">
        <f>IF($C86="","",VLOOKUP($C86,選手登録シート!$B$14:$I$119,2,FALSE))</f>
        <v/>
      </c>
      <c r="E86" s="4" t="str">
        <f>IF($C86="","",VLOOKUP($C86,選手登録シート!$B$14:$I$119,3,FALSE))</f>
        <v/>
      </c>
      <c r="F86" s="4" t="str">
        <f>IF($C86="","",VLOOKUP($C86,選手登録シート!$B$14:$I$119,4,FALSE))</f>
        <v/>
      </c>
      <c r="G86" s="4" t="str">
        <f>IF($C86="","",VLOOKUP($C86,選手登録シート!$B$14:$I$119,5,FALSE))</f>
        <v/>
      </c>
      <c r="H86" s="4" t="str">
        <f>IF($C86="","",VLOOKUP($C86,選手登録シート!$B$14:$I$119,6,FALSE))</f>
        <v/>
      </c>
      <c r="I86" s="4" t="str">
        <f>IF($C86="","",VLOOKUP($C86,選手登録シート!$B$14:$I$119,7,FALSE))</f>
        <v/>
      </c>
      <c r="J86" s="5" t="str">
        <f>IF($C86="","",VLOOKUP($C86,選手登録シート!$B$14:$I$119,8,FALSE))</f>
        <v/>
      </c>
      <c r="K86" s="60"/>
      <c r="L86" s="61" t="s">
        <v>129</v>
      </c>
      <c r="M86" s="62"/>
      <c r="N86" s="61" t="s">
        <v>130</v>
      </c>
      <c r="O86" s="63"/>
      <c r="P86" s="77" t="str">
        <f t="shared" si="3"/>
        <v>..</v>
      </c>
      <c r="Q86" s="77" t="str">
        <f t="shared" si="4"/>
        <v/>
      </c>
      <c r="R86" s="14" t="str">
        <f t="shared" si="5"/>
        <v/>
      </c>
    </row>
    <row r="87" spans="1:18" ht="21" customHeight="1" thickBot="1">
      <c r="A87" s="40">
        <v>82</v>
      </c>
      <c r="B87" s="20"/>
      <c r="C87" s="21"/>
      <c r="D87" s="3" t="str">
        <f>IF($C87="","",VLOOKUP($C87,選手登録シート!$B$14:$I$119,2,FALSE))</f>
        <v/>
      </c>
      <c r="E87" s="4" t="str">
        <f>IF($C87="","",VLOOKUP($C87,選手登録シート!$B$14:$I$119,3,FALSE))</f>
        <v/>
      </c>
      <c r="F87" s="4" t="str">
        <f>IF($C87="","",VLOOKUP($C87,選手登録シート!$B$14:$I$119,4,FALSE))</f>
        <v/>
      </c>
      <c r="G87" s="4" t="str">
        <f>IF($C87="","",VLOOKUP($C87,選手登録シート!$B$14:$I$119,5,FALSE))</f>
        <v/>
      </c>
      <c r="H87" s="4" t="str">
        <f>IF($C87="","",VLOOKUP($C87,選手登録シート!$B$14:$I$119,6,FALSE))</f>
        <v/>
      </c>
      <c r="I87" s="4" t="str">
        <f>IF($C87="","",VLOOKUP($C87,選手登録シート!$B$14:$I$119,7,FALSE))</f>
        <v/>
      </c>
      <c r="J87" s="5" t="str">
        <f>IF($C87="","",VLOOKUP($C87,選手登録シート!$B$14:$I$119,8,FALSE))</f>
        <v/>
      </c>
      <c r="K87" s="60"/>
      <c r="L87" s="61" t="s">
        <v>129</v>
      </c>
      <c r="M87" s="62"/>
      <c r="N87" s="61" t="s">
        <v>130</v>
      </c>
      <c r="O87" s="63"/>
      <c r="P87" s="77" t="str">
        <f t="shared" si="3"/>
        <v>..</v>
      </c>
      <c r="Q87" s="77" t="str">
        <f t="shared" si="4"/>
        <v/>
      </c>
      <c r="R87" s="14" t="str">
        <f t="shared" si="5"/>
        <v/>
      </c>
    </row>
    <row r="88" spans="1:18" ht="21" customHeight="1" thickBot="1">
      <c r="A88" s="40">
        <v>83</v>
      </c>
      <c r="B88" s="20"/>
      <c r="C88" s="21"/>
      <c r="D88" s="3" t="str">
        <f>IF($C88="","",VLOOKUP($C88,選手登録シート!$B$14:$I$119,2,FALSE))</f>
        <v/>
      </c>
      <c r="E88" s="4" t="str">
        <f>IF($C88="","",VLOOKUP($C88,選手登録シート!$B$14:$I$119,3,FALSE))</f>
        <v/>
      </c>
      <c r="F88" s="4" t="str">
        <f>IF($C88="","",VLOOKUP($C88,選手登録シート!$B$14:$I$119,4,FALSE))</f>
        <v/>
      </c>
      <c r="G88" s="4" t="str">
        <f>IF($C88="","",VLOOKUP($C88,選手登録シート!$B$14:$I$119,5,FALSE))</f>
        <v/>
      </c>
      <c r="H88" s="4" t="str">
        <f>IF($C88="","",VLOOKUP($C88,選手登録シート!$B$14:$I$119,6,FALSE))</f>
        <v/>
      </c>
      <c r="I88" s="4" t="str">
        <f>IF($C88="","",VLOOKUP($C88,選手登録シート!$B$14:$I$119,7,FALSE))</f>
        <v/>
      </c>
      <c r="J88" s="5" t="str">
        <f>IF($C88="","",VLOOKUP($C88,選手登録シート!$B$14:$I$119,8,FALSE))</f>
        <v/>
      </c>
      <c r="K88" s="60"/>
      <c r="L88" s="61" t="s">
        <v>129</v>
      </c>
      <c r="M88" s="62"/>
      <c r="N88" s="61" t="s">
        <v>130</v>
      </c>
      <c r="O88" s="63"/>
      <c r="P88" s="77" t="str">
        <f t="shared" si="3"/>
        <v>..</v>
      </c>
      <c r="Q88" s="77" t="str">
        <f t="shared" si="4"/>
        <v/>
      </c>
      <c r="R88" s="14" t="str">
        <f t="shared" si="5"/>
        <v/>
      </c>
    </row>
    <row r="89" spans="1:18" ht="21" customHeight="1" thickBot="1">
      <c r="A89" s="40">
        <v>84</v>
      </c>
      <c r="B89" s="20"/>
      <c r="C89" s="21"/>
      <c r="D89" s="3" t="str">
        <f>IF($C89="","",VLOOKUP($C89,選手登録シート!$B$14:$I$119,2,FALSE))</f>
        <v/>
      </c>
      <c r="E89" s="4" t="str">
        <f>IF($C89="","",VLOOKUP($C89,選手登録シート!$B$14:$I$119,3,FALSE))</f>
        <v/>
      </c>
      <c r="F89" s="4" t="str">
        <f>IF($C89="","",VLOOKUP($C89,選手登録シート!$B$14:$I$119,4,FALSE))</f>
        <v/>
      </c>
      <c r="G89" s="4" t="str">
        <f>IF($C89="","",VLOOKUP($C89,選手登録シート!$B$14:$I$119,5,FALSE))</f>
        <v/>
      </c>
      <c r="H89" s="4" t="str">
        <f>IF($C89="","",VLOOKUP($C89,選手登録シート!$B$14:$I$119,6,FALSE))</f>
        <v/>
      </c>
      <c r="I89" s="4" t="str">
        <f>IF($C89="","",VLOOKUP($C89,選手登録シート!$B$14:$I$119,7,FALSE))</f>
        <v/>
      </c>
      <c r="J89" s="5" t="str">
        <f>IF($C89="","",VLOOKUP($C89,選手登録シート!$B$14:$I$119,8,FALSE))</f>
        <v/>
      </c>
      <c r="K89" s="60"/>
      <c r="L89" s="61" t="s">
        <v>129</v>
      </c>
      <c r="M89" s="62"/>
      <c r="N89" s="61" t="s">
        <v>130</v>
      </c>
      <c r="O89" s="63"/>
      <c r="P89" s="77" t="str">
        <f t="shared" si="3"/>
        <v>..</v>
      </c>
      <c r="Q89" s="77" t="str">
        <f t="shared" si="4"/>
        <v/>
      </c>
      <c r="R89" s="14" t="str">
        <f t="shared" si="5"/>
        <v/>
      </c>
    </row>
    <row r="90" spans="1:18" ht="21" customHeight="1" thickBot="1">
      <c r="A90" s="40">
        <v>85</v>
      </c>
      <c r="B90" s="20"/>
      <c r="C90" s="21"/>
      <c r="D90" s="3" t="str">
        <f>IF($C90="","",VLOOKUP($C90,選手登録シート!$B$14:$I$119,2,FALSE))</f>
        <v/>
      </c>
      <c r="E90" s="4" t="str">
        <f>IF($C90="","",VLOOKUP($C90,選手登録シート!$B$14:$I$119,3,FALSE))</f>
        <v/>
      </c>
      <c r="F90" s="4" t="str">
        <f>IF($C90="","",VLOOKUP($C90,選手登録シート!$B$14:$I$119,4,FALSE))</f>
        <v/>
      </c>
      <c r="G90" s="4" t="str">
        <f>IF($C90="","",VLOOKUP($C90,選手登録シート!$B$14:$I$119,5,FALSE))</f>
        <v/>
      </c>
      <c r="H90" s="4" t="str">
        <f>IF($C90="","",VLOOKUP($C90,選手登録シート!$B$14:$I$119,6,FALSE))</f>
        <v/>
      </c>
      <c r="I90" s="4" t="str">
        <f>IF($C90="","",VLOOKUP($C90,選手登録シート!$B$14:$I$119,7,FALSE))</f>
        <v/>
      </c>
      <c r="J90" s="5" t="str">
        <f>IF($C90="","",VLOOKUP($C90,選手登録シート!$B$14:$I$119,8,FALSE))</f>
        <v/>
      </c>
      <c r="K90" s="60"/>
      <c r="L90" s="61" t="s">
        <v>129</v>
      </c>
      <c r="M90" s="62"/>
      <c r="N90" s="61" t="s">
        <v>130</v>
      </c>
      <c r="O90" s="63"/>
      <c r="P90" s="77" t="str">
        <f t="shared" si="3"/>
        <v>..</v>
      </c>
      <c r="Q90" s="77" t="str">
        <f t="shared" si="4"/>
        <v/>
      </c>
      <c r="R90" s="14" t="str">
        <f t="shared" si="5"/>
        <v/>
      </c>
    </row>
    <row r="91" spans="1:18" ht="21" customHeight="1" thickBot="1">
      <c r="A91" s="40">
        <v>86</v>
      </c>
      <c r="B91" s="20"/>
      <c r="C91" s="21"/>
      <c r="D91" s="3" t="str">
        <f>IF($C91="","",VLOOKUP($C91,選手登録シート!$B$14:$I$119,2,FALSE))</f>
        <v/>
      </c>
      <c r="E91" s="4" t="str">
        <f>IF($C91="","",VLOOKUP($C91,選手登録シート!$B$14:$I$119,3,FALSE))</f>
        <v/>
      </c>
      <c r="F91" s="4" t="str">
        <f>IF($C91="","",VLOOKUP($C91,選手登録シート!$B$14:$I$119,4,FALSE))</f>
        <v/>
      </c>
      <c r="G91" s="4" t="str">
        <f>IF($C91="","",VLOOKUP($C91,選手登録シート!$B$14:$I$119,5,FALSE))</f>
        <v/>
      </c>
      <c r="H91" s="4" t="str">
        <f>IF($C91="","",VLOOKUP($C91,選手登録シート!$B$14:$I$119,6,FALSE))</f>
        <v/>
      </c>
      <c r="I91" s="4" t="str">
        <f>IF($C91="","",VLOOKUP($C91,選手登録シート!$B$14:$I$119,7,FALSE))</f>
        <v/>
      </c>
      <c r="J91" s="5" t="str">
        <f>IF($C91="","",VLOOKUP($C91,選手登録シート!$B$14:$I$119,8,FALSE))</f>
        <v/>
      </c>
      <c r="K91" s="60"/>
      <c r="L91" s="61" t="s">
        <v>129</v>
      </c>
      <c r="M91" s="62"/>
      <c r="N91" s="61" t="s">
        <v>130</v>
      </c>
      <c r="O91" s="63"/>
      <c r="P91" s="77" t="str">
        <f t="shared" si="3"/>
        <v>..</v>
      </c>
      <c r="Q91" s="77" t="str">
        <f t="shared" si="4"/>
        <v/>
      </c>
      <c r="R91" s="14" t="str">
        <f t="shared" si="5"/>
        <v/>
      </c>
    </row>
    <row r="92" spans="1:18" ht="21" customHeight="1" thickBot="1">
      <c r="A92" s="40">
        <v>87</v>
      </c>
      <c r="B92" s="20"/>
      <c r="C92" s="21"/>
      <c r="D92" s="3" t="str">
        <f>IF($C92="","",VLOOKUP($C92,選手登録シート!$B$14:$I$119,2,FALSE))</f>
        <v/>
      </c>
      <c r="E92" s="4" t="str">
        <f>IF($C92="","",VLOOKUP($C92,選手登録シート!$B$14:$I$119,3,FALSE))</f>
        <v/>
      </c>
      <c r="F92" s="4" t="str">
        <f>IF($C92="","",VLOOKUP($C92,選手登録シート!$B$14:$I$119,4,FALSE))</f>
        <v/>
      </c>
      <c r="G92" s="4" t="str">
        <f>IF($C92="","",VLOOKUP($C92,選手登録シート!$B$14:$I$119,5,FALSE))</f>
        <v/>
      </c>
      <c r="H92" s="4" t="str">
        <f>IF($C92="","",VLOOKUP($C92,選手登録シート!$B$14:$I$119,6,FALSE))</f>
        <v/>
      </c>
      <c r="I92" s="4" t="str">
        <f>IF($C92="","",VLOOKUP($C92,選手登録シート!$B$14:$I$119,7,FALSE))</f>
        <v/>
      </c>
      <c r="J92" s="5" t="str">
        <f>IF($C92="","",VLOOKUP($C92,選手登録シート!$B$14:$I$119,8,FALSE))</f>
        <v/>
      </c>
      <c r="K92" s="60"/>
      <c r="L92" s="61" t="s">
        <v>129</v>
      </c>
      <c r="M92" s="62"/>
      <c r="N92" s="61" t="s">
        <v>130</v>
      </c>
      <c r="O92" s="63"/>
      <c r="P92" s="77" t="str">
        <f t="shared" si="3"/>
        <v>..</v>
      </c>
      <c r="Q92" s="77" t="str">
        <f t="shared" si="4"/>
        <v/>
      </c>
      <c r="R92" s="14" t="str">
        <f t="shared" si="5"/>
        <v/>
      </c>
    </row>
    <row r="93" spans="1:18" ht="21" customHeight="1" thickBot="1">
      <c r="A93" s="40">
        <v>88</v>
      </c>
      <c r="B93" s="20"/>
      <c r="C93" s="21"/>
      <c r="D93" s="3" t="str">
        <f>IF($C93="","",VLOOKUP($C93,選手登録シート!$B$14:$I$119,2,FALSE))</f>
        <v/>
      </c>
      <c r="E93" s="4" t="str">
        <f>IF($C93="","",VLOOKUP($C93,選手登録シート!$B$14:$I$119,3,FALSE))</f>
        <v/>
      </c>
      <c r="F93" s="4" t="str">
        <f>IF($C93="","",VLOOKUP($C93,選手登録シート!$B$14:$I$119,4,FALSE))</f>
        <v/>
      </c>
      <c r="G93" s="4" t="str">
        <f>IF($C93="","",VLOOKUP($C93,選手登録シート!$B$14:$I$119,5,FALSE))</f>
        <v/>
      </c>
      <c r="H93" s="4" t="str">
        <f>IF($C93="","",VLOOKUP($C93,選手登録シート!$B$14:$I$119,6,FALSE))</f>
        <v/>
      </c>
      <c r="I93" s="4" t="str">
        <f>IF($C93="","",VLOOKUP($C93,選手登録シート!$B$14:$I$119,7,FALSE))</f>
        <v/>
      </c>
      <c r="J93" s="5" t="str">
        <f>IF($C93="","",VLOOKUP($C93,選手登録シート!$B$14:$I$119,8,FALSE))</f>
        <v/>
      </c>
      <c r="K93" s="60"/>
      <c r="L93" s="61" t="s">
        <v>129</v>
      </c>
      <c r="M93" s="62"/>
      <c r="N93" s="61" t="s">
        <v>130</v>
      </c>
      <c r="O93" s="63"/>
      <c r="P93" s="77" t="str">
        <f t="shared" si="3"/>
        <v>..</v>
      </c>
      <c r="Q93" s="77" t="str">
        <f t="shared" si="4"/>
        <v/>
      </c>
      <c r="R93" s="14" t="str">
        <f t="shared" si="5"/>
        <v/>
      </c>
    </row>
    <row r="94" spans="1:18" ht="21" customHeight="1" thickBot="1">
      <c r="A94" s="40">
        <v>89</v>
      </c>
      <c r="B94" s="20"/>
      <c r="C94" s="21"/>
      <c r="D94" s="3" t="str">
        <f>IF($C94="","",VLOOKUP($C94,選手登録シート!$B$14:$I$119,2,FALSE))</f>
        <v/>
      </c>
      <c r="E94" s="4" t="str">
        <f>IF($C94="","",VLOOKUP($C94,選手登録シート!$B$14:$I$119,3,FALSE))</f>
        <v/>
      </c>
      <c r="F94" s="4" t="str">
        <f>IF($C94="","",VLOOKUP($C94,選手登録シート!$B$14:$I$119,4,FALSE))</f>
        <v/>
      </c>
      <c r="G94" s="4" t="str">
        <f>IF($C94="","",VLOOKUP($C94,選手登録シート!$B$14:$I$119,5,FALSE))</f>
        <v/>
      </c>
      <c r="H94" s="4" t="str">
        <f>IF($C94="","",VLOOKUP($C94,選手登録シート!$B$14:$I$119,6,FALSE))</f>
        <v/>
      </c>
      <c r="I94" s="4" t="str">
        <f>IF($C94="","",VLOOKUP($C94,選手登録シート!$B$14:$I$119,7,FALSE))</f>
        <v/>
      </c>
      <c r="J94" s="5" t="str">
        <f>IF($C94="","",VLOOKUP($C94,選手登録シート!$B$14:$I$119,8,FALSE))</f>
        <v/>
      </c>
      <c r="K94" s="60"/>
      <c r="L94" s="61" t="s">
        <v>129</v>
      </c>
      <c r="M94" s="62"/>
      <c r="N94" s="61" t="s">
        <v>130</v>
      </c>
      <c r="O94" s="63"/>
      <c r="P94" s="77" t="str">
        <f t="shared" si="3"/>
        <v>..</v>
      </c>
      <c r="Q94" s="77" t="str">
        <f t="shared" si="4"/>
        <v/>
      </c>
      <c r="R94" s="14" t="str">
        <f t="shared" si="5"/>
        <v/>
      </c>
    </row>
    <row r="95" spans="1:18" ht="21" customHeight="1" thickBot="1">
      <c r="A95" s="40">
        <v>90</v>
      </c>
      <c r="B95" s="20"/>
      <c r="C95" s="21"/>
      <c r="D95" s="3" t="str">
        <f>IF($C95="","",VLOOKUP($C95,選手登録シート!$B$14:$I$119,2,FALSE))</f>
        <v/>
      </c>
      <c r="E95" s="4" t="str">
        <f>IF($C95="","",VLOOKUP($C95,選手登録シート!$B$14:$I$119,3,FALSE))</f>
        <v/>
      </c>
      <c r="F95" s="4" t="str">
        <f>IF($C95="","",VLOOKUP($C95,選手登録シート!$B$14:$I$119,4,FALSE))</f>
        <v/>
      </c>
      <c r="G95" s="4" t="str">
        <f>IF($C95="","",VLOOKUP($C95,選手登録シート!$B$14:$I$119,5,FALSE))</f>
        <v/>
      </c>
      <c r="H95" s="4" t="str">
        <f>IF($C95="","",VLOOKUP($C95,選手登録シート!$B$14:$I$119,6,FALSE))</f>
        <v/>
      </c>
      <c r="I95" s="4" t="str">
        <f>IF($C95="","",VLOOKUP($C95,選手登録シート!$B$14:$I$119,7,FALSE))</f>
        <v/>
      </c>
      <c r="J95" s="5" t="str">
        <f>IF($C95="","",VLOOKUP($C95,選手登録シート!$B$14:$I$119,8,FALSE))</f>
        <v/>
      </c>
      <c r="K95" s="60"/>
      <c r="L95" s="61" t="s">
        <v>129</v>
      </c>
      <c r="M95" s="62"/>
      <c r="N95" s="61" t="s">
        <v>130</v>
      </c>
      <c r="O95" s="63"/>
      <c r="P95" s="77" t="str">
        <f t="shared" si="3"/>
        <v>..</v>
      </c>
      <c r="Q95" s="77" t="str">
        <f t="shared" si="4"/>
        <v/>
      </c>
      <c r="R95" s="14" t="str">
        <f t="shared" si="5"/>
        <v/>
      </c>
    </row>
    <row r="96" spans="1:18" ht="21" customHeight="1" thickBot="1">
      <c r="A96" s="40">
        <v>91</v>
      </c>
      <c r="B96" s="20"/>
      <c r="C96" s="21"/>
      <c r="D96" s="3" t="str">
        <f>IF($C96="","",VLOOKUP($C96,選手登録シート!$B$14:$I$119,2,FALSE))</f>
        <v/>
      </c>
      <c r="E96" s="4" t="str">
        <f>IF($C96="","",VLOOKUP($C96,選手登録シート!$B$14:$I$119,3,FALSE))</f>
        <v/>
      </c>
      <c r="F96" s="4" t="str">
        <f>IF($C96="","",VLOOKUP($C96,選手登録シート!$B$14:$I$119,4,FALSE))</f>
        <v/>
      </c>
      <c r="G96" s="4" t="str">
        <f>IF($C96="","",VLOOKUP($C96,選手登録シート!$B$14:$I$119,5,FALSE))</f>
        <v/>
      </c>
      <c r="H96" s="4" t="str">
        <f>IF($C96="","",VLOOKUP($C96,選手登録シート!$B$14:$I$119,6,FALSE))</f>
        <v/>
      </c>
      <c r="I96" s="4" t="str">
        <f>IF($C96="","",VLOOKUP($C96,選手登録シート!$B$14:$I$119,7,FALSE))</f>
        <v/>
      </c>
      <c r="J96" s="5" t="str">
        <f>IF($C96="","",VLOOKUP($C96,選手登録シート!$B$14:$I$119,8,FALSE))</f>
        <v/>
      </c>
      <c r="K96" s="60"/>
      <c r="L96" s="61" t="s">
        <v>129</v>
      </c>
      <c r="M96" s="62"/>
      <c r="N96" s="61" t="s">
        <v>130</v>
      </c>
      <c r="O96" s="63"/>
      <c r="P96" s="77" t="str">
        <f t="shared" si="3"/>
        <v>..</v>
      </c>
      <c r="Q96" s="77" t="str">
        <f t="shared" si="4"/>
        <v/>
      </c>
      <c r="R96" s="14" t="str">
        <f t="shared" si="5"/>
        <v/>
      </c>
    </row>
    <row r="97" spans="1:18" ht="21" customHeight="1" thickBot="1">
      <c r="A97" s="40">
        <v>92</v>
      </c>
      <c r="B97" s="20"/>
      <c r="C97" s="21"/>
      <c r="D97" s="3" t="str">
        <f>IF($C97="","",VLOOKUP($C97,選手登録シート!$B$14:$I$119,2,FALSE))</f>
        <v/>
      </c>
      <c r="E97" s="4" t="str">
        <f>IF($C97="","",VLOOKUP($C97,選手登録シート!$B$14:$I$119,3,FALSE))</f>
        <v/>
      </c>
      <c r="F97" s="4" t="str">
        <f>IF($C97="","",VLOOKUP($C97,選手登録シート!$B$14:$I$119,4,FALSE))</f>
        <v/>
      </c>
      <c r="G97" s="4" t="str">
        <f>IF($C97="","",VLOOKUP($C97,選手登録シート!$B$14:$I$119,5,FALSE))</f>
        <v/>
      </c>
      <c r="H97" s="4" t="str">
        <f>IF($C97="","",VLOOKUP($C97,選手登録シート!$B$14:$I$119,6,FALSE))</f>
        <v/>
      </c>
      <c r="I97" s="4" t="str">
        <f>IF($C97="","",VLOOKUP($C97,選手登録シート!$B$14:$I$119,7,FALSE))</f>
        <v/>
      </c>
      <c r="J97" s="5" t="str">
        <f>IF($C97="","",VLOOKUP($C97,選手登録シート!$B$14:$I$119,8,FALSE))</f>
        <v/>
      </c>
      <c r="K97" s="60"/>
      <c r="L97" s="61" t="s">
        <v>129</v>
      </c>
      <c r="M97" s="62"/>
      <c r="N97" s="61" t="s">
        <v>130</v>
      </c>
      <c r="O97" s="63"/>
      <c r="P97" s="77" t="str">
        <f t="shared" si="3"/>
        <v>..</v>
      </c>
      <c r="Q97" s="77" t="str">
        <f t="shared" si="4"/>
        <v/>
      </c>
      <c r="R97" s="14" t="str">
        <f t="shared" si="5"/>
        <v/>
      </c>
    </row>
    <row r="98" spans="1:18" ht="21" customHeight="1" thickBot="1">
      <c r="A98" s="40">
        <v>93</v>
      </c>
      <c r="B98" s="20"/>
      <c r="C98" s="21"/>
      <c r="D98" s="3" t="str">
        <f>IF($C98="","",VLOOKUP($C98,選手登録シート!$B$14:$I$119,2,FALSE))</f>
        <v/>
      </c>
      <c r="E98" s="4" t="str">
        <f>IF($C98="","",VLOOKUP($C98,選手登録シート!$B$14:$I$119,3,FALSE))</f>
        <v/>
      </c>
      <c r="F98" s="4" t="str">
        <f>IF($C98="","",VLOOKUP($C98,選手登録シート!$B$14:$I$119,4,FALSE))</f>
        <v/>
      </c>
      <c r="G98" s="4" t="str">
        <f>IF($C98="","",VLOOKUP($C98,選手登録シート!$B$14:$I$119,5,FALSE))</f>
        <v/>
      </c>
      <c r="H98" s="4" t="str">
        <f>IF($C98="","",VLOOKUP($C98,選手登録シート!$B$14:$I$119,6,FALSE))</f>
        <v/>
      </c>
      <c r="I98" s="4" t="str">
        <f>IF($C98="","",VLOOKUP($C98,選手登録シート!$B$14:$I$119,7,FALSE))</f>
        <v/>
      </c>
      <c r="J98" s="5" t="str">
        <f>IF($C98="","",VLOOKUP($C98,選手登録シート!$B$14:$I$119,8,FALSE))</f>
        <v/>
      </c>
      <c r="K98" s="60"/>
      <c r="L98" s="61" t="s">
        <v>129</v>
      </c>
      <c r="M98" s="62"/>
      <c r="N98" s="61" t="s">
        <v>130</v>
      </c>
      <c r="O98" s="63"/>
      <c r="P98" s="77" t="str">
        <f t="shared" si="3"/>
        <v>..</v>
      </c>
      <c r="Q98" s="77" t="str">
        <f t="shared" si="4"/>
        <v/>
      </c>
      <c r="R98" s="14" t="str">
        <f t="shared" si="5"/>
        <v/>
      </c>
    </row>
    <row r="99" spans="1:18" ht="21" customHeight="1" thickBot="1">
      <c r="A99" s="40">
        <v>94</v>
      </c>
      <c r="B99" s="20"/>
      <c r="C99" s="21"/>
      <c r="D99" s="3" t="str">
        <f>IF($C99="","",VLOOKUP($C99,選手登録シート!$B$14:$I$119,2,FALSE))</f>
        <v/>
      </c>
      <c r="E99" s="4" t="str">
        <f>IF($C99="","",VLOOKUP($C99,選手登録シート!$B$14:$I$119,3,FALSE))</f>
        <v/>
      </c>
      <c r="F99" s="4" t="str">
        <f>IF($C99="","",VLOOKUP($C99,選手登録シート!$B$14:$I$119,4,FALSE))</f>
        <v/>
      </c>
      <c r="G99" s="4" t="str">
        <f>IF($C99="","",VLOOKUP($C99,選手登録シート!$B$14:$I$119,5,FALSE))</f>
        <v/>
      </c>
      <c r="H99" s="4" t="str">
        <f>IF($C99="","",VLOOKUP($C99,選手登録シート!$B$14:$I$119,6,FALSE))</f>
        <v/>
      </c>
      <c r="I99" s="4" t="str">
        <f>IF($C99="","",VLOOKUP($C99,選手登録シート!$B$14:$I$119,7,FALSE))</f>
        <v/>
      </c>
      <c r="J99" s="5" t="str">
        <f>IF($C99="","",VLOOKUP($C99,選手登録シート!$B$14:$I$119,8,FALSE))</f>
        <v/>
      </c>
      <c r="K99" s="60"/>
      <c r="L99" s="61" t="s">
        <v>129</v>
      </c>
      <c r="M99" s="62"/>
      <c r="N99" s="61" t="s">
        <v>130</v>
      </c>
      <c r="O99" s="63"/>
      <c r="P99" s="77" t="str">
        <f t="shared" si="3"/>
        <v>..</v>
      </c>
      <c r="Q99" s="77" t="str">
        <f t="shared" si="4"/>
        <v/>
      </c>
      <c r="R99" s="14" t="str">
        <f t="shared" si="5"/>
        <v/>
      </c>
    </row>
    <row r="100" spans="1:18" ht="21" customHeight="1" thickBot="1">
      <c r="A100" s="40">
        <v>95</v>
      </c>
      <c r="B100" s="20"/>
      <c r="C100" s="21"/>
      <c r="D100" s="3" t="str">
        <f>IF($C100="","",VLOOKUP($C100,選手登録シート!$B$14:$I$119,2,FALSE))</f>
        <v/>
      </c>
      <c r="E100" s="4" t="str">
        <f>IF($C100="","",VLOOKUP($C100,選手登録シート!$B$14:$I$119,3,FALSE))</f>
        <v/>
      </c>
      <c r="F100" s="4" t="str">
        <f>IF($C100="","",VLOOKUP($C100,選手登録シート!$B$14:$I$119,4,FALSE))</f>
        <v/>
      </c>
      <c r="G100" s="4" t="str">
        <f>IF($C100="","",VLOOKUP($C100,選手登録シート!$B$14:$I$119,5,FALSE))</f>
        <v/>
      </c>
      <c r="H100" s="4" t="str">
        <f>IF($C100="","",VLOOKUP($C100,選手登録シート!$B$14:$I$119,6,FALSE))</f>
        <v/>
      </c>
      <c r="I100" s="4" t="str">
        <f>IF($C100="","",VLOOKUP($C100,選手登録シート!$B$14:$I$119,7,FALSE))</f>
        <v/>
      </c>
      <c r="J100" s="5" t="str">
        <f>IF($C100="","",VLOOKUP($C100,選手登録シート!$B$14:$I$119,8,FALSE))</f>
        <v/>
      </c>
      <c r="K100" s="60"/>
      <c r="L100" s="61" t="s">
        <v>129</v>
      </c>
      <c r="M100" s="62"/>
      <c r="N100" s="61" t="s">
        <v>130</v>
      </c>
      <c r="O100" s="63"/>
      <c r="P100" s="77" t="str">
        <f t="shared" si="3"/>
        <v>..</v>
      </c>
      <c r="Q100" s="77" t="str">
        <f t="shared" si="4"/>
        <v/>
      </c>
      <c r="R100" s="14" t="str">
        <f t="shared" si="5"/>
        <v/>
      </c>
    </row>
    <row r="101" spans="1:18" ht="21" customHeight="1" thickBot="1">
      <c r="A101" s="40">
        <v>96</v>
      </c>
      <c r="B101" s="20"/>
      <c r="C101" s="21"/>
      <c r="D101" s="3" t="str">
        <f>IF($C101="","",VLOOKUP($C101,選手登録シート!$B$14:$I$119,2,FALSE))</f>
        <v/>
      </c>
      <c r="E101" s="4" t="str">
        <f>IF($C101="","",VLOOKUP($C101,選手登録シート!$B$14:$I$119,3,FALSE))</f>
        <v/>
      </c>
      <c r="F101" s="4" t="str">
        <f>IF($C101="","",VLOOKUP($C101,選手登録シート!$B$14:$I$119,4,FALSE))</f>
        <v/>
      </c>
      <c r="G101" s="4" t="str">
        <f>IF($C101="","",VLOOKUP($C101,選手登録シート!$B$14:$I$119,5,FALSE))</f>
        <v/>
      </c>
      <c r="H101" s="4" t="str">
        <f>IF($C101="","",VLOOKUP($C101,選手登録シート!$B$14:$I$119,6,FALSE))</f>
        <v/>
      </c>
      <c r="I101" s="4" t="str">
        <f>IF($C101="","",VLOOKUP($C101,選手登録シート!$B$14:$I$119,7,FALSE))</f>
        <v/>
      </c>
      <c r="J101" s="5" t="str">
        <f>IF($C101="","",VLOOKUP($C101,選手登録シート!$B$14:$I$119,8,FALSE))</f>
        <v/>
      </c>
      <c r="K101" s="60"/>
      <c r="L101" s="61" t="s">
        <v>129</v>
      </c>
      <c r="M101" s="62"/>
      <c r="N101" s="61" t="s">
        <v>130</v>
      </c>
      <c r="O101" s="63"/>
      <c r="P101" s="77" t="str">
        <f t="shared" si="3"/>
        <v>..</v>
      </c>
      <c r="Q101" s="77" t="str">
        <f t="shared" si="4"/>
        <v/>
      </c>
      <c r="R101" s="14" t="str">
        <f t="shared" si="5"/>
        <v/>
      </c>
    </row>
    <row r="102" spans="1:18" ht="21" customHeight="1" thickBot="1">
      <c r="A102" s="40">
        <v>97</v>
      </c>
      <c r="B102" s="20"/>
      <c r="C102" s="21"/>
      <c r="D102" s="3" t="str">
        <f>IF($C102="","",VLOOKUP($C102,選手登録シート!$B$14:$I$119,2,FALSE))</f>
        <v/>
      </c>
      <c r="E102" s="4" t="str">
        <f>IF($C102="","",VLOOKUP($C102,選手登録シート!$B$14:$I$119,3,FALSE))</f>
        <v/>
      </c>
      <c r="F102" s="4" t="str">
        <f>IF($C102="","",VLOOKUP($C102,選手登録シート!$B$14:$I$119,4,FALSE))</f>
        <v/>
      </c>
      <c r="G102" s="4" t="str">
        <f>IF($C102="","",VLOOKUP($C102,選手登録シート!$B$14:$I$119,5,FALSE))</f>
        <v/>
      </c>
      <c r="H102" s="4" t="str">
        <f>IF($C102="","",VLOOKUP($C102,選手登録シート!$B$14:$I$119,6,FALSE))</f>
        <v/>
      </c>
      <c r="I102" s="4" t="str">
        <f>IF($C102="","",VLOOKUP($C102,選手登録シート!$B$14:$I$119,7,FALSE))</f>
        <v/>
      </c>
      <c r="J102" s="5" t="str">
        <f>IF($C102="","",VLOOKUP($C102,選手登録シート!$B$14:$I$119,8,FALSE))</f>
        <v/>
      </c>
      <c r="K102" s="60"/>
      <c r="L102" s="61" t="s">
        <v>129</v>
      </c>
      <c r="M102" s="62"/>
      <c r="N102" s="61" t="s">
        <v>130</v>
      </c>
      <c r="O102" s="63"/>
      <c r="P102" s="77" t="str">
        <f t="shared" si="3"/>
        <v>..</v>
      </c>
      <c r="Q102" s="77" t="str">
        <f t="shared" si="4"/>
        <v/>
      </c>
      <c r="R102" s="14" t="str">
        <f t="shared" si="5"/>
        <v/>
      </c>
    </row>
    <row r="103" spans="1:18" ht="21" customHeight="1" thickBot="1">
      <c r="A103" s="40">
        <v>98</v>
      </c>
      <c r="B103" s="20"/>
      <c r="C103" s="21"/>
      <c r="D103" s="3" t="str">
        <f>IF($C103="","",VLOOKUP($C103,選手登録シート!$B$14:$I$119,2,FALSE))</f>
        <v/>
      </c>
      <c r="E103" s="4" t="str">
        <f>IF($C103="","",VLOOKUP($C103,選手登録シート!$B$14:$I$119,3,FALSE))</f>
        <v/>
      </c>
      <c r="F103" s="4" t="str">
        <f>IF($C103="","",VLOOKUP($C103,選手登録シート!$B$14:$I$119,4,FALSE))</f>
        <v/>
      </c>
      <c r="G103" s="4" t="str">
        <f>IF($C103="","",VLOOKUP($C103,選手登録シート!$B$14:$I$119,5,FALSE))</f>
        <v/>
      </c>
      <c r="H103" s="4" t="str">
        <f>IF($C103="","",VLOOKUP($C103,選手登録シート!$B$14:$I$119,6,FALSE))</f>
        <v/>
      </c>
      <c r="I103" s="4" t="str">
        <f>IF($C103="","",VLOOKUP($C103,選手登録シート!$B$14:$I$119,7,FALSE))</f>
        <v/>
      </c>
      <c r="J103" s="5" t="str">
        <f>IF($C103="","",VLOOKUP($C103,選手登録シート!$B$14:$I$119,8,FALSE))</f>
        <v/>
      </c>
      <c r="K103" s="60"/>
      <c r="L103" s="61" t="s">
        <v>129</v>
      </c>
      <c r="M103" s="62"/>
      <c r="N103" s="61" t="s">
        <v>130</v>
      </c>
      <c r="O103" s="63"/>
      <c r="P103" s="77" t="str">
        <f t="shared" si="3"/>
        <v>..</v>
      </c>
      <c r="Q103" s="77" t="str">
        <f t="shared" si="4"/>
        <v/>
      </c>
      <c r="R103" s="14" t="str">
        <f t="shared" si="5"/>
        <v/>
      </c>
    </row>
    <row r="104" spans="1:18" ht="21" customHeight="1" thickBot="1">
      <c r="A104" s="40">
        <v>99</v>
      </c>
      <c r="B104" s="20"/>
      <c r="C104" s="21"/>
      <c r="D104" s="3" t="str">
        <f>IF($C104="","",VLOOKUP($C104,選手登録シート!$B$14:$I$119,2,FALSE))</f>
        <v/>
      </c>
      <c r="E104" s="4" t="str">
        <f>IF($C104="","",VLOOKUP($C104,選手登録シート!$B$14:$I$119,3,FALSE))</f>
        <v/>
      </c>
      <c r="F104" s="4" t="str">
        <f>IF($C104="","",VLOOKUP($C104,選手登録シート!$B$14:$I$119,4,FALSE))</f>
        <v/>
      </c>
      <c r="G104" s="4" t="str">
        <f>IF($C104="","",VLOOKUP($C104,選手登録シート!$B$14:$I$119,5,FALSE))</f>
        <v/>
      </c>
      <c r="H104" s="4" t="str">
        <f>IF($C104="","",VLOOKUP($C104,選手登録シート!$B$14:$I$119,6,FALSE))</f>
        <v/>
      </c>
      <c r="I104" s="4" t="str">
        <f>IF($C104="","",VLOOKUP($C104,選手登録シート!$B$14:$I$119,7,FALSE))</f>
        <v/>
      </c>
      <c r="J104" s="5" t="str">
        <f>IF($C104="","",VLOOKUP($C104,選手登録シート!$B$14:$I$119,8,FALSE))</f>
        <v/>
      </c>
      <c r="K104" s="60"/>
      <c r="L104" s="61" t="s">
        <v>129</v>
      </c>
      <c r="M104" s="62"/>
      <c r="N104" s="61" t="s">
        <v>130</v>
      </c>
      <c r="O104" s="63"/>
      <c r="P104" s="77" t="str">
        <f t="shared" si="3"/>
        <v>..</v>
      </c>
      <c r="Q104" s="77" t="str">
        <f t="shared" si="4"/>
        <v/>
      </c>
      <c r="R104" s="14" t="str">
        <f t="shared" si="5"/>
        <v/>
      </c>
    </row>
    <row r="105" spans="1:18" ht="21" customHeight="1" thickBot="1">
      <c r="A105" s="40">
        <v>100</v>
      </c>
      <c r="B105" s="20"/>
      <c r="C105" s="21"/>
      <c r="D105" s="3" t="str">
        <f>IF($C105="","",VLOOKUP($C105,選手登録シート!$B$14:$I$119,2,FALSE))</f>
        <v/>
      </c>
      <c r="E105" s="4" t="str">
        <f>IF($C105="","",VLOOKUP($C105,選手登録シート!$B$14:$I$119,3,FALSE))</f>
        <v/>
      </c>
      <c r="F105" s="4" t="str">
        <f>IF($C105="","",VLOOKUP($C105,選手登録シート!$B$14:$I$119,4,FALSE))</f>
        <v/>
      </c>
      <c r="G105" s="4" t="str">
        <f>IF($C105="","",VLOOKUP($C105,選手登録シート!$B$14:$I$119,5,FALSE))</f>
        <v/>
      </c>
      <c r="H105" s="4" t="str">
        <f>IF($C105="","",VLOOKUP($C105,選手登録シート!$B$14:$I$119,6,FALSE))</f>
        <v/>
      </c>
      <c r="I105" s="4" t="str">
        <f>IF($C105="","",VLOOKUP($C105,選手登録シート!$B$14:$I$119,7,FALSE))</f>
        <v/>
      </c>
      <c r="J105" s="5" t="str">
        <f>IF($C105="","",VLOOKUP($C105,選手登録シート!$B$14:$I$119,8,FALSE))</f>
        <v/>
      </c>
      <c r="K105" s="60"/>
      <c r="L105" s="61" t="s">
        <v>129</v>
      </c>
      <c r="M105" s="62"/>
      <c r="N105" s="61" t="s">
        <v>130</v>
      </c>
      <c r="O105" s="63"/>
      <c r="P105" s="77" t="str">
        <f t="shared" si="3"/>
        <v>..</v>
      </c>
      <c r="Q105" s="77" t="str">
        <f t="shared" si="4"/>
        <v/>
      </c>
      <c r="R105" s="14" t="str">
        <f t="shared" si="5"/>
        <v/>
      </c>
    </row>
    <row r="106" spans="1:18" ht="21" customHeight="1" thickBot="1">
      <c r="A106" s="40">
        <v>101</v>
      </c>
      <c r="B106" s="20"/>
      <c r="C106" s="21"/>
      <c r="D106" s="3" t="str">
        <f>IF($C106="","",VLOOKUP($C106,選手登録シート!$B$14:$I$119,2,FALSE))</f>
        <v/>
      </c>
      <c r="E106" s="4" t="str">
        <f>IF($C106="","",VLOOKUP($C106,選手登録シート!$B$14:$I$119,3,FALSE))</f>
        <v/>
      </c>
      <c r="F106" s="4" t="str">
        <f>IF($C106="","",VLOOKUP($C106,選手登録シート!$B$14:$I$119,4,FALSE))</f>
        <v/>
      </c>
      <c r="G106" s="4" t="str">
        <f>IF($C106="","",VLOOKUP($C106,選手登録シート!$B$14:$I$119,5,FALSE))</f>
        <v/>
      </c>
      <c r="H106" s="4" t="str">
        <f>IF($C106="","",VLOOKUP($C106,選手登録シート!$B$14:$I$119,6,FALSE))</f>
        <v/>
      </c>
      <c r="I106" s="4" t="str">
        <f>IF($C106="","",VLOOKUP($C106,選手登録シート!$B$14:$I$119,7,FALSE))</f>
        <v/>
      </c>
      <c r="J106" s="5" t="str">
        <f>IF($C106="","",VLOOKUP($C106,選手登録シート!$B$14:$I$119,8,FALSE))</f>
        <v/>
      </c>
      <c r="K106" s="60"/>
      <c r="L106" s="61" t="s">
        <v>129</v>
      </c>
      <c r="M106" s="62"/>
      <c r="N106" s="61" t="s">
        <v>130</v>
      </c>
      <c r="O106" s="63"/>
      <c r="P106" s="77" t="str">
        <f t="shared" si="3"/>
        <v>..</v>
      </c>
      <c r="Q106" s="77" t="str">
        <f t="shared" si="4"/>
        <v/>
      </c>
      <c r="R106" s="14" t="str">
        <f t="shared" si="5"/>
        <v/>
      </c>
    </row>
    <row r="107" spans="1:18" ht="21" customHeight="1" thickBot="1">
      <c r="A107" s="40">
        <v>102</v>
      </c>
      <c r="B107" s="20"/>
      <c r="C107" s="21"/>
      <c r="D107" s="3" t="str">
        <f>IF($C107="","",VLOOKUP($C107,選手登録シート!$B$14:$I$119,2,FALSE))</f>
        <v/>
      </c>
      <c r="E107" s="4" t="str">
        <f>IF($C107="","",VLOOKUP($C107,選手登録シート!$B$14:$I$119,3,FALSE))</f>
        <v/>
      </c>
      <c r="F107" s="4" t="str">
        <f>IF($C107="","",VLOOKUP($C107,選手登録シート!$B$14:$I$119,4,FALSE))</f>
        <v/>
      </c>
      <c r="G107" s="4" t="str">
        <f>IF($C107="","",VLOOKUP($C107,選手登録シート!$B$14:$I$119,5,FALSE))</f>
        <v/>
      </c>
      <c r="H107" s="4" t="str">
        <f>IF($C107="","",VLOOKUP($C107,選手登録シート!$B$14:$I$119,6,FALSE))</f>
        <v/>
      </c>
      <c r="I107" s="4" t="str">
        <f>IF($C107="","",VLOOKUP($C107,選手登録シート!$B$14:$I$119,7,FALSE))</f>
        <v/>
      </c>
      <c r="J107" s="5" t="str">
        <f>IF($C107="","",VLOOKUP($C107,選手登録シート!$B$14:$I$119,8,FALSE))</f>
        <v/>
      </c>
      <c r="K107" s="60"/>
      <c r="L107" s="61" t="s">
        <v>129</v>
      </c>
      <c r="M107" s="62"/>
      <c r="N107" s="61" t="s">
        <v>130</v>
      </c>
      <c r="O107" s="63"/>
      <c r="P107" s="77" t="str">
        <f t="shared" si="3"/>
        <v>..</v>
      </c>
      <c r="Q107" s="77" t="str">
        <f t="shared" si="4"/>
        <v/>
      </c>
      <c r="R107" s="14" t="str">
        <f t="shared" si="5"/>
        <v/>
      </c>
    </row>
    <row r="108" spans="1:18" ht="21" customHeight="1" thickBot="1">
      <c r="A108" s="40">
        <v>103</v>
      </c>
      <c r="B108" s="20"/>
      <c r="C108" s="21"/>
      <c r="D108" s="3" t="str">
        <f>IF($C108="","",VLOOKUP($C108,選手登録シート!$B$14:$I$119,2,FALSE))</f>
        <v/>
      </c>
      <c r="E108" s="4" t="str">
        <f>IF($C108="","",VLOOKUP($C108,選手登録シート!$B$14:$I$119,3,FALSE))</f>
        <v/>
      </c>
      <c r="F108" s="4" t="str">
        <f>IF($C108="","",VLOOKUP($C108,選手登録シート!$B$14:$I$119,4,FALSE))</f>
        <v/>
      </c>
      <c r="G108" s="4" t="str">
        <f>IF($C108="","",VLOOKUP($C108,選手登録シート!$B$14:$I$119,5,FALSE))</f>
        <v/>
      </c>
      <c r="H108" s="4" t="str">
        <f>IF($C108="","",VLOOKUP($C108,選手登録シート!$B$14:$I$119,6,FALSE))</f>
        <v/>
      </c>
      <c r="I108" s="4" t="str">
        <f>IF($C108="","",VLOOKUP($C108,選手登録シート!$B$14:$I$119,7,FALSE))</f>
        <v/>
      </c>
      <c r="J108" s="5" t="str">
        <f>IF($C108="","",VLOOKUP($C108,選手登録シート!$B$14:$I$119,8,FALSE))</f>
        <v/>
      </c>
      <c r="K108" s="60"/>
      <c r="L108" s="61" t="s">
        <v>129</v>
      </c>
      <c r="M108" s="62"/>
      <c r="N108" s="61" t="s">
        <v>130</v>
      </c>
      <c r="O108" s="63"/>
      <c r="P108" s="77" t="str">
        <f t="shared" si="3"/>
        <v>..</v>
      </c>
      <c r="Q108" s="77" t="str">
        <f t="shared" si="4"/>
        <v/>
      </c>
      <c r="R108" s="14" t="str">
        <f t="shared" si="5"/>
        <v/>
      </c>
    </row>
    <row r="109" spans="1:18" ht="21" customHeight="1" thickBot="1">
      <c r="A109" s="40">
        <v>104</v>
      </c>
      <c r="B109" s="20"/>
      <c r="C109" s="21"/>
      <c r="D109" s="3" t="str">
        <f>IF($C109="","",VLOOKUP($C109,選手登録シート!$B$14:$I$119,2,FALSE))</f>
        <v/>
      </c>
      <c r="E109" s="4" t="str">
        <f>IF($C109="","",VLOOKUP($C109,選手登録シート!$B$14:$I$119,3,FALSE))</f>
        <v/>
      </c>
      <c r="F109" s="4" t="str">
        <f>IF($C109="","",VLOOKUP($C109,選手登録シート!$B$14:$I$119,4,FALSE))</f>
        <v/>
      </c>
      <c r="G109" s="4" t="str">
        <f>IF($C109="","",VLOOKUP($C109,選手登録シート!$B$14:$I$119,5,FALSE))</f>
        <v/>
      </c>
      <c r="H109" s="4" t="str">
        <f>IF($C109="","",VLOOKUP($C109,選手登録シート!$B$14:$I$119,6,FALSE))</f>
        <v/>
      </c>
      <c r="I109" s="4" t="str">
        <f>IF($C109="","",VLOOKUP($C109,選手登録シート!$B$14:$I$119,7,FALSE))</f>
        <v/>
      </c>
      <c r="J109" s="5" t="str">
        <f>IF($C109="","",VLOOKUP($C109,選手登録シート!$B$14:$I$119,8,FALSE))</f>
        <v/>
      </c>
      <c r="K109" s="60"/>
      <c r="L109" s="61" t="s">
        <v>129</v>
      </c>
      <c r="M109" s="62"/>
      <c r="N109" s="61" t="s">
        <v>130</v>
      </c>
      <c r="O109" s="63"/>
      <c r="P109" s="77" t="str">
        <f t="shared" si="3"/>
        <v>..</v>
      </c>
      <c r="Q109" s="77" t="str">
        <f t="shared" si="4"/>
        <v/>
      </c>
      <c r="R109" s="14" t="str">
        <f t="shared" si="5"/>
        <v/>
      </c>
    </row>
    <row r="110" spans="1:18" ht="21" customHeight="1" thickBot="1">
      <c r="A110" s="40">
        <v>105</v>
      </c>
      <c r="B110" s="20"/>
      <c r="C110" s="21"/>
      <c r="D110" s="3" t="str">
        <f>IF($C110="","",VLOOKUP($C110,選手登録シート!$B$14:$I$119,2,FALSE))</f>
        <v/>
      </c>
      <c r="E110" s="4" t="str">
        <f>IF($C110="","",VLOOKUP($C110,選手登録シート!$B$14:$I$119,3,FALSE))</f>
        <v/>
      </c>
      <c r="F110" s="4" t="str">
        <f>IF($C110="","",VLOOKUP($C110,選手登録シート!$B$14:$I$119,4,FALSE))</f>
        <v/>
      </c>
      <c r="G110" s="4" t="str">
        <f>IF($C110="","",VLOOKUP($C110,選手登録シート!$B$14:$I$119,5,FALSE))</f>
        <v/>
      </c>
      <c r="H110" s="4" t="str">
        <f>IF($C110="","",VLOOKUP($C110,選手登録シート!$B$14:$I$119,6,FALSE))</f>
        <v/>
      </c>
      <c r="I110" s="4" t="str">
        <f>IF($C110="","",VLOOKUP($C110,選手登録シート!$B$14:$I$119,7,FALSE))</f>
        <v/>
      </c>
      <c r="J110" s="5" t="str">
        <f>IF($C110="","",VLOOKUP($C110,選手登録シート!$B$14:$I$119,8,FALSE))</f>
        <v/>
      </c>
      <c r="K110" s="60"/>
      <c r="L110" s="61" t="s">
        <v>129</v>
      </c>
      <c r="M110" s="62"/>
      <c r="N110" s="61" t="s">
        <v>130</v>
      </c>
      <c r="O110" s="63"/>
      <c r="P110" s="77" t="str">
        <f t="shared" si="3"/>
        <v>..</v>
      </c>
      <c r="Q110" s="77" t="str">
        <f t="shared" si="4"/>
        <v/>
      </c>
      <c r="R110" s="14" t="str">
        <f t="shared" si="5"/>
        <v/>
      </c>
    </row>
    <row r="111" spans="1:18" ht="21" customHeight="1" thickBot="1">
      <c r="A111" s="40">
        <v>106</v>
      </c>
      <c r="B111" s="20"/>
      <c r="C111" s="21"/>
      <c r="D111" s="3" t="str">
        <f>IF($C111="","",VLOOKUP($C111,選手登録シート!$B$14:$I$119,2,FALSE))</f>
        <v/>
      </c>
      <c r="E111" s="4" t="str">
        <f>IF($C111="","",VLOOKUP($C111,選手登録シート!$B$14:$I$119,3,FALSE))</f>
        <v/>
      </c>
      <c r="F111" s="4" t="str">
        <f>IF($C111="","",VLOOKUP($C111,選手登録シート!$B$14:$I$119,4,FALSE))</f>
        <v/>
      </c>
      <c r="G111" s="4" t="str">
        <f>IF($C111="","",VLOOKUP($C111,選手登録シート!$B$14:$I$119,5,FALSE))</f>
        <v/>
      </c>
      <c r="H111" s="4" t="str">
        <f>IF($C111="","",VLOOKUP($C111,選手登録シート!$B$14:$I$119,6,FALSE))</f>
        <v/>
      </c>
      <c r="I111" s="4" t="str">
        <f>IF($C111="","",VLOOKUP($C111,選手登録シート!$B$14:$I$119,7,FALSE))</f>
        <v/>
      </c>
      <c r="J111" s="5" t="str">
        <f>IF($C111="","",VLOOKUP($C111,選手登録シート!$B$14:$I$119,8,FALSE))</f>
        <v/>
      </c>
      <c r="K111" s="60"/>
      <c r="L111" s="61" t="s">
        <v>129</v>
      </c>
      <c r="M111" s="62"/>
      <c r="N111" s="61" t="s">
        <v>130</v>
      </c>
      <c r="O111" s="63"/>
      <c r="P111" s="77" t="str">
        <f t="shared" si="3"/>
        <v>..</v>
      </c>
      <c r="Q111" s="77" t="str">
        <f t="shared" si="4"/>
        <v/>
      </c>
      <c r="R111" s="14" t="str">
        <f t="shared" si="5"/>
        <v/>
      </c>
    </row>
    <row r="112" spans="1:18" ht="21" customHeight="1" thickBot="1">
      <c r="A112" s="40">
        <v>107</v>
      </c>
      <c r="B112" s="20"/>
      <c r="C112" s="21"/>
      <c r="D112" s="3" t="str">
        <f>IF($C112="","",VLOOKUP($C112,選手登録シート!$B$14:$I$119,2,FALSE))</f>
        <v/>
      </c>
      <c r="E112" s="4" t="str">
        <f>IF($C112="","",VLOOKUP($C112,選手登録シート!$B$14:$I$119,3,FALSE))</f>
        <v/>
      </c>
      <c r="F112" s="4" t="str">
        <f>IF($C112="","",VLOOKUP($C112,選手登録シート!$B$14:$I$119,4,FALSE))</f>
        <v/>
      </c>
      <c r="G112" s="4" t="str">
        <f>IF($C112="","",VLOOKUP($C112,選手登録シート!$B$14:$I$119,5,FALSE))</f>
        <v/>
      </c>
      <c r="H112" s="4" t="str">
        <f>IF($C112="","",VLOOKUP($C112,選手登録シート!$B$14:$I$119,6,FALSE))</f>
        <v/>
      </c>
      <c r="I112" s="4" t="str">
        <f>IF($C112="","",VLOOKUP($C112,選手登録シート!$B$14:$I$119,7,FALSE))</f>
        <v/>
      </c>
      <c r="J112" s="5" t="str">
        <f>IF($C112="","",VLOOKUP($C112,選手登録シート!$B$14:$I$119,8,FALSE))</f>
        <v/>
      </c>
      <c r="K112" s="60"/>
      <c r="L112" s="61" t="s">
        <v>129</v>
      </c>
      <c r="M112" s="62"/>
      <c r="N112" s="61" t="s">
        <v>130</v>
      </c>
      <c r="O112" s="63"/>
      <c r="P112" s="77" t="str">
        <f t="shared" si="3"/>
        <v>..</v>
      </c>
      <c r="Q112" s="77" t="str">
        <f t="shared" si="4"/>
        <v/>
      </c>
      <c r="R112" s="14" t="str">
        <f t="shared" si="5"/>
        <v/>
      </c>
    </row>
    <row r="113" spans="1:18" ht="21" customHeight="1" thickBot="1">
      <c r="A113" s="40">
        <v>108</v>
      </c>
      <c r="B113" s="20"/>
      <c r="C113" s="21"/>
      <c r="D113" s="3" t="str">
        <f>IF($C113="","",VLOOKUP($C113,選手登録シート!$B$14:$I$119,2,FALSE))</f>
        <v/>
      </c>
      <c r="E113" s="4" t="str">
        <f>IF($C113="","",VLOOKUP($C113,選手登録シート!$B$14:$I$119,3,FALSE))</f>
        <v/>
      </c>
      <c r="F113" s="4" t="str">
        <f>IF($C113="","",VLOOKUP($C113,選手登録シート!$B$14:$I$119,4,FALSE))</f>
        <v/>
      </c>
      <c r="G113" s="4" t="str">
        <f>IF($C113="","",VLOOKUP($C113,選手登録シート!$B$14:$I$119,5,FALSE))</f>
        <v/>
      </c>
      <c r="H113" s="4" t="str">
        <f>IF($C113="","",VLOOKUP($C113,選手登録シート!$B$14:$I$119,6,FALSE))</f>
        <v/>
      </c>
      <c r="I113" s="4" t="str">
        <f>IF($C113="","",VLOOKUP($C113,選手登録シート!$B$14:$I$119,7,FALSE))</f>
        <v/>
      </c>
      <c r="J113" s="5" t="str">
        <f>IF($C113="","",VLOOKUP($C113,選手登録シート!$B$14:$I$119,8,FALSE))</f>
        <v/>
      </c>
      <c r="K113" s="60"/>
      <c r="L113" s="61" t="s">
        <v>129</v>
      </c>
      <c r="M113" s="62"/>
      <c r="N113" s="61" t="s">
        <v>130</v>
      </c>
      <c r="O113" s="63"/>
      <c r="P113" s="77" t="str">
        <f t="shared" si="3"/>
        <v>..</v>
      </c>
      <c r="Q113" s="77" t="str">
        <f t="shared" si="4"/>
        <v/>
      </c>
      <c r="R113" s="14" t="str">
        <f t="shared" si="5"/>
        <v/>
      </c>
    </row>
    <row r="114" spans="1:18" ht="21" customHeight="1" thickBot="1">
      <c r="A114" s="40">
        <v>109</v>
      </c>
      <c r="B114" s="20"/>
      <c r="C114" s="21"/>
      <c r="D114" s="3" t="str">
        <f>IF($C114="","",VLOOKUP($C114,選手登録シート!$B$14:$I$119,2,FALSE))</f>
        <v/>
      </c>
      <c r="E114" s="4" t="str">
        <f>IF($C114="","",VLOOKUP($C114,選手登録シート!$B$14:$I$119,3,FALSE))</f>
        <v/>
      </c>
      <c r="F114" s="4" t="str">
        <f>IF($C114="","",VLOOKUP($C114,選手登録シート!$B$14:$I$119,4,FALSE))</f>
        <v/>
      </c>
      <c r="G114" s="4" t="str">
        <f>IF($C114="","",VLOOKUP($C114,選手登録シート!$B$14:$I$119,5,FALSE))</f>
        <v/>
      </c>
      <c r="H114" s="4" t="str">
        <f>IF($C114="","",VLOOKUP($C114,選手登録シート!$B$14:$I$119,6,FALSE))</f>
        <v/>
      </c>
      <c r="I114" s="4" t="str">
        <f>IF($C114="","",VLOOKUP($C114,選手登録シート!$B$14:$I$119,7,FALSE))</f>
        <v/>
      </c>
      <c r="J114" s="5" t="str">
        <f>IF($C114="","",VLOOKUP($C114,選手登録シート!$B$14:$I$119,8,FALSE))</f>
        <v/>
      </c>
      <c r="K114" s="60"/>
      <c r="L114" s="61" t="s">
        <v>129</v>
      </c>
      <c r="M114" s="62"/>
      <c r="N114" s="61" t="s">
        <v>130</v>
      </c>
      <c r="O114" s="63"/>
      <c r="P114" s="77" t="str">
        <f t="shared" si="3"/>
        <v>..</v>
      </c>
      <c r="Q114" s="77" t="str">
        <f t="shared" si="4"/>
        <v/>
      </c>
      <c r="R114" s="14" t="str">
        <f t="shared" si="5"/>
        <v/>
      </c>
    </row>
    <row r="115" spans="1:18" ht="21" customHeight="1" thickBot="1">
      <c r="A115" s="40">
        <v>110</v>
      </c>
      <c r="B115" s="20"/>
      <c r="C115" s="21"/>
      <c r="D115" s="3" t="str">
        <f>IF($C115="","",VLOOKUP($C115,選手登録シート!$B$14:$I$119,2,FALSE))</f>
        <v/>
      </c>
      <c r="E115" s="4" t="str">
        <f>IF($C115="","",VLOOKUP($C115,選手登録シート!$B$14:$I$119,3,FALSE))</f>
        <v/>
      </c>
      <c r="F115" s="4" t="str">
        <f>IF($C115="","",VLOOKUP($C115,選手登録シート!$B$14:$I$119,4,FALSE))</f>
        <v/>
      </c>
      <c r="G115" s="4" t="str">
        <f>IF($C115="","",VLOOKUP($C115,選手登録シート!$B$14:$I$119,5,FALSE))</f>
        <v/>
      </c>
      <c r="H115" s="4" t="str">
        <f>IF($C115="","",VLOOKUP($C115,選手登録シート!$B$14:$I$119,6,FALSE))</f>
        <v/>
      </c>
      <c r="I115" s="4" t="str">
        <f>IF($C115="","",VLOOKUP($C115,選手登録シート!$B$14:$I$119,7,FALSE))</f>
        <v/>
      </c>
      <c r="J115" s="5" t="str">
        <f>IF($C115="","",VLOOKUP($C115,選手登録シート!$B$14:$I$119,8,FALSE))</f>
        <v/>
      </c>
      <c r="K115" s="60"/>
      <c r="L115" s="61" t="s">
        <v>129</v>
      </c>
      <c r="M115" s="62"/>
      <c r="N115" s="61" t="s">
        <v>130</v>
      </c>
      <c r="O115" s="63"/>
      <c r="P115" s="77" t="str">
        <f t="shared" si="3"/>
        <v>..</v>
      </c>
      <c r="Q115" s="77" t="str">
        <f t="shared" si="4"/>
        <v/>
      </c>
      <c r="R115" s="14" t="str">
        <f t="shared" si="5"/>
        <v/>
      </c>
    </row>
    <row r="116" spans="1:18" ht="21" customHeight="1" thickBot="1">
      <c r="A116" s="40">
        <v>111</v>
      </c>
      <c r="B116" s="20"/>
      <c r="C116" s="21"/>
      <c r="D116" s="3" t="str">
        <f>IF($C116="","",VLOOKUP($C116,選手登録シート!$B$14:$I$119,2,FALSE))</f>
        <v/>
      </c>
      <c r="E116" s="4" t="str">
        <f>IF($C116="","",VLOOKUP($C116,選手登録シート!$B$14:$I$119,3,FALSE))</f>
        <v/>
      </c>
      <c r="F116" s="4" t="str">
        <f>IF($C116="","",VLOOKUP($C116,選手登録シート!$B$14:$I$119,4,FALSE))</f>
        <v/>
      </c>
      <c r="G116" s="4" t="str">
        <f>IF($C116="","",VLOOKUP($C116,選手登録シート!$B$14:$I$119,5,FALSE))</f>
        <v/>
      </c>
      <c r="H116" s="4" t="str">
        <f>IF($C116="","",VLOOKUP($C116,選手登録シート!$B$14:$I$119,6,FALSE))</f>
        <v/>
      </c>
      <c r="I116" s="4" t="str">
        <f>IF($C116="","",VLOOKUP($C116,選手登録シート!$B$14:$I$119,7,FALSE))</f>
        <v/>
      </c>
      <c r="J116" s="5" t="str">
        <f>IF($C116="","",VLOOKUP($C116,選手登録シート!$B$14:$I$119,8,FALSE))</f>
        <v/>
      </c>
      <c r="K116" s="60"/>
      <c r="L116" s="61" t="s">
        <v>129</v>
      </c>
      <c r="M116" s="62"/>
      <c r="N116" s="61" t="s">
        <v>130</v>
      </c>
      <c r="O116" s="63"/>
      <c r="P116" s="77" t="str">
        <f t="shared" si="3"/>
        <v>..</v>
      </c>
      <c r="Q116" s="77" t="str">
        <f t="shared" si="4"/>
        <v/>
      </c>
      <c r="R116" s="14" t="str">
        <f t="shared" si="5"/>
        <v/>
      </c>
    </row>
    <row r="117" spans="1:18" ht="21" customHeight="1" thickBot="1">
      <c r="A117" s="40">
        <v>112</v>
      </c>
      <c r="B117" s="20"/>
      <c r="C117" s="21"/>
      <c r="D117" s="3" t="str">
        <f>IF($C117="","",VLOOKUP($C117,選手登録シート!$B$14:$I$119,2,FALSE))</f>
        <v/>
      </c>
      <c r="E117" s="4" t="str">
        <f>IF($C117="","",VLOOKUP($C117,選手登録シート!$B$14:$I$119,3,FALSE))</f>
        <v/>
      </c>
      <c r="F117" s="4" t="str">
        <f>IF($C117="","",VLOOKUP($C117,選手登録シート!$B$14:$I$119,4,FALSE))</f>
        <v/>
      </c>
      <c r="G117" s="4" t="str">
        <f>IF($C117="","",VLOOKUP($C117,選手登録シート!$B$14:$I$119,5,FALSE))</f>
        <v/>
      </c>
      <c r="H117" s="4" t="str">
        <f>IF($C117="","",VLOOKUP($C117,選手登録シート!$B$14:$I$119,6,FALSE))</f>
        <v/>
      </c>
      <c r="I117" s="4" t="str">
        <f>IF($C117="","",VLOOKUP($C117,選手登録シート!$B$14:$I$119,7,FALSE))</f>
        <v/>
      </c>
      <c r="J117" s="5" t="str">
        <f>IF($C117="","",VLOOKUP($C117,選手登録シート!$B$14:$I$119,8,FALSE))</f>
        <v/>
      </c>
      <c r="K117" s="60"/>
      <c r="L117" s="61" t="s">
        <v>129</v>
      </c>
      <c r="M117" s="62"/>
      <c r="N117" s="61" t="s">
        <v>130</v>
      </c>
      <c r="O117" s="63"/>
      <c r="P117" s="77" t="str">
        <f t="shared" si="3"/>
        <v>..</v>
      </c>
      <c r="Q117" s="77" t="str">
        <f t="shared" si="4"/>
        <v/>
      </c>
      <c r="R117" s="14" t="str">
        <f t="shared" si="5"/>
        <v/>
      </c>
    </row>
    <row r="118" spans="1:18" ht="21" customHeight="1" thickBot="1">
      <c r="A118" s="40">
        <v>113</v>
      </c>
      <c r="B118" s="20"/>
      <c r="C118" s="21"/>
      <c r="D118" s="3" t="str">
        <f>IF($C118="","",VLOOKUP($C118,選手登録シート!$B$14:$I$119,2,FALSE))</f>
        <v/>
      </c>
      <c r="E118" s="4" t="str">
        <f>IF($C118="","",VLOOKUP($C118,選手登録シート!$B$14:$I$119,3,FALSE))</f>
        <v/>
      </c>
      <c r="F118" s="4" t="str">
        <f>IF($C118="","",VLOOKUP($C118,選手登録シート!$B$14:$I$119,4,FALSE))</f>
        <v/>
      </c>
      <c r="G118" s="4" t="str">
        <f>IF($C118="","",VLOOKUP($C118,選手登録シート!$B$14:$I$119,5,FALSE))</f>
        <v/>
      </c>
      <c r="H118" s="4" t="str">
        <f>IF($C118="","",VLOOKUP($C118,選手登録シート!$B$14:$I$119,6,FALSE))</f>
        <v/>
      </c>
      <c r="I118" s="4" t="str">
        <f>IF($C118="","",VLOOKUP($C118,選手登録シート!$B$14:$I$119,7,FALSE))</f>
        <v/>
      </c>
      <c r="J118" s="5" t="str">
        <f>IF($C118="","",VLOOKUP($C118,選手登録シート!$B$14:$I$119,8,FALSE))</f>
        <v/>
      </c>
      <c r="K118" s="60"/>
      <c r="L118" s="61" t="s">
        <v>129</v>
      </c>
      <c r="M118" s="62"/>
      <c r="N118" s="61" t="s">
        <v>130</v>
      </c>
      <c r="O118" s="63"/>
      <c r="P118" s="77" t="str">
        <f t="shared" si="3"/>
        <v>..</v>
      </c>
      <c r="Q118" s="77" t="str">
        <f t="shared" si="4"/>
        <v/>
      </c>
      <c r="R118" s="14" t="str">
        <f t="shared" si="5"/>
        <v/>
      </c>
    </row>
    <row r="119" spans="1:18" ht="21" customHeight="1" thickBot="1">
      <c r="A119" s="40">
        <v>114</v>
      </c>
      <c r="B119" s="20"/>
      <c r="C119" s="21"/>
      <c r="D119" s="3" t="str">
        <f>IF($C119="","",VLOOKUP($C119,選手登録シート!$B$14:$I$119,2,FALSE))</f>
        <v/>
      </c>
      <c r="E119" s="4" t="str">
        <f>IF($C119="","",VLOOKUP($C119,選手登録シート!$B$14:$I$119,3,FALSE))</f>
        <v/>
      </c>
      <c r="F119" s="4" t="str">
        <f>IF($C119="","",VLOOKUP($C119,選手登録シート!$B$14:$I$119,4,FALSE))</f>
        <v/>
      </c>
      <c r="G119" s="4" t="str">
        <f>IF($C119="","",VLOOKUP($C119,選手登録シート!$B$14:$I$119,5,FALSE))</f>
        <v/>
      </c>
      <c r="H119" s="4" t="str">
        <f>IF($C119="","",VLOOKUP($C119,選手登録シート!$B$14:$I$119,6,FALSE))</f>
        <v/>
      </c>
      <c r="I119" s="4" t="str">
        <f>IF($C119="","",VLOOKUP($C119,選手登録シート!$B$14:$I$119,7,FALSE))</f>
        <v/>
      </c>
      <c r="J119" s="5" t="str">
        <f>IF($C119="","",VLOOKUP($C119,選手登録シート!$B$14:$I$119,8,FALSE))</f>
        <v/>
      </c>
      <c r="K119" s="60"/>
      <c r="L119" s="61" t="s">
        <v>129</v>
      </c>
      <c r="M119" s="62"/>
      <c r="N119" s="61" t="s">
        <v>130</v>
      </c>
      <c r="O119" s="63"/>
      <c r="P119" s="77" t="str">
        <f t="shared" si="3"/>
        <v>..</v>
      </c>
      <c r="Q119" s="77" t="str">
        <f t="shared" si="4"/>
        <v/>
      </c>
      <c r="R119" s="14" t="str">
        <f t="shared" si="5"/>
        <v/>
      </c>
    </row>
    <row r="120" spans="1:18" ht="21" customHeight="1" thickBot="1">
      <c r="A120" s="40">
        <v>115</v>
      </c>
      <c r="B120" s="20"/>
      <c r="C120" s="21"/>
      <c r="D120" s="3" t="str">
        <f>IF($C120="","",VLOOKUP($C120,選手登録シート!$B$14:$I$119,2,FALSE))</f>
        <v/>
      </c>
      <c r="E120" s="4" t="str">
        <f>IF($C120="","",VLOOKUP($C120,選手登録シート!$B$14:$I$119,3,FALSE))</f>
        <v/>
      </c>
      <c r="F120" s="4" t="str">
        <f>IF($C120="","",VLOOKUP($C120,選手登録シート!$B$14:$I$119,4,FALSE))</f>
        <v/>
      </c>
      <c r="G120" s="4" t="str">
        <f>IF($C120="","",VLOOKUP($C120,選手登録シート!$B$14:$I$119,5,FALSE))</f>
        <v/>
      </c>
      <c r="H120" s="4" t="str">
        <f>IF($C120="","",VLOOKUP($C120,選手登録シート!$B$14:$I$119,6,FALSE))</f>
        <v/>
      </c>
      <c r="I120" s="4" t="str">
        <f>IF($C120="","",VLOOKUP($C120,選手登録シート!$B$14:$I$119,7,FALSE))</f>
        <v/>
      </c>
      <c r="J120" s="5" t="str">
        <f>IF($C120="","",VLOOKUP($C120,選手登録シート!$B$14:$I$119,8,FALSE))</f>
        <v/>
      </c>
      <c r="K120" s="60"/>
      <c r="L120" s="61" t="s">
        <v>129</v>
      </c>
      <c r="M120" s="62"/>
      <c r="N120" s="61" t="s">
        <v>130</v>
      </c>
      <c r="O120" s="63"/>
      <c r="P120" s="77" t="str">
        <f t="shared" si="3"/>
        <v>..</v>
      </c>
      <c r="Q120" s="77" t="str">
        <f t="shared" si="4"/>
        <v/>
      </c>
      <c r="R120" s="14" t="str">
        <f t="shared" si="5"/>
        <v/>
      </c>
    </row>
    <row r="121" spans="1:18" ht="21" customHeight="1" thickBot="1">
      <c r="A121" s="40">
        <v>116</v>
      </c>
      <c r="B121" s="20"/>
      <c r="C121" s="21"/>
      <c r="D121" s="3" t="str">
        <f>IF($C121="","",VLOOKUP($C121,選手登録シート!$B$14:$I$119,2,FALSE))</f>
        <v/>
      </c>
      <c r="E121" s="4" t="str">
        <f>IF($C121="","",VLOOKUP($C121,選手登録シート!$B$14:$I$119,3,FALSE))</f>
        <v/>
      </c>
      <c r="F121" s="4" t="str">
        <f>IF($C121="","",VLOOKUP($C121,選手登録シート!$B$14:$I$119,4,FALSE))</f>
        <v/>
      </c>
      <c r="G121" s="4" t="str">
        <f>IF($C121="","",VLOOKUP($C121,選手登録シート!$B$14:$I$119,5,FALSE))</f>
        <v/>
      </c>
      <c r="H121" s="4" t="str">
        <f>IF($C121="","",VLOOKUP($C121,選手登録シート!$B$14:$I$119,6,FALSE))</f>
        <v/>
      </c>
      <c r="I121" s="4" t="str">
        <f>IF($C121="","",VLOOKUP($C121,選手登録シート!$B$14:$I$119,7,FALSE))</f>
        <v/>
      </c>
      <c r="J121" s="5" t="str">
        <f>IF($C121="","",VLOOKUP($C121,選手登録シート!$B$14:$I$119,8,FALSE))</f>
        <v/>
      </c>
      <c r="K121" s="60"/>
      <c r="L121" s="61" t="s">
        <v>129</v>
      </c>
      <c r="M121" s="62"/>
      <c r="N121" s="61" t="s">
        <v>130</v>
      </c>
      <c r="O121" s="63"/>
      <c r="P121" s="77" t="str">
        <f t="shared" si="3"/>
        <v>..</v>
      </c>
      <c r="Q121" s="77" t="str">
        <f t="shared" si="4"/>
        <v/>
      </c>
      <c r="R121" s="14" t="str">
        <f t="shared" si="5"/>
        <v/>
      </c>
    </row>
    <row r="122" spans="1:18" ht="21" customHeight="1" thickBot="1">
      <c r="A122" s="40">
        <v>117</v>
      </c>
      <c r="B122" s="20"/>
      <c r="C122" s="21"/>
      <c r="D122" s="3" t="str">
        <f>IF($C122="","",VLOOKUP($C122,選手登録シート!$B$14:$I$119,2,FALSE))</f>
        <v/>
      </c>
      <c r="E122" s="4" t="str">
        <f>IF($C122="","",VLOOKUP($C122,選手登録シート!$B$14:$I$119,3,FALSE))</f>
        <v/>
      </c>
      <c r="F122" s="4" t="str">
        <f>IF($C122="","",VLOOKUP($C122,選手登録シート!$B$14:$I$119,4,FALSE))</f>
        <v/>
      </c>
      <c r="G122" s="4" t="str">
        <f>IF($C122="","",VLOOKUP($C122,選手登録シート!$B$14:$I$119,5,FALSE))</f>
        <v/>
      </c>
      <c r="H122" s="4" t="str">
        <f>IF($C122="","",VLOOKUP($C122,選手登録シート!$B$14:$I$119,6,FALSE))</f>
        <v/>
      </c>
      <c r="I122" s="4" t="str">
        <f>IF($C122="","",VLOOKUP($C122,選手登録シート!$B$14:$I$119,7,FALSE))</f>
        <v/>
      </c>
      <c r="J122" s="5" t="str">
        <f>IF($C122="","",VLOOKUP($C122,選手登録シート!$B$14:$I$119,8,FALSE))</f>
        <v/>
      </c>
      <c r="K122" s="60"/>
      <c r="L122" s="61" t="s">
        <v>129</v>
      </c>
      <c r="M122" s="62"/>
      <c r="N122" s="61" t="s">
        <v>130</v>
      </c>
      <c r="O122" s="63"/>
      <c r="P122" s="77" t="str">
        <f t="shared" si="3"/>
        <v>..</v>
      </c>
      <c r="Q122" s="77" t="str">
        <f t="shared" si="4"/>
        <v/>
      </c>
      <c r="R122" s="14" t="str">
        <f t="shared" si="5"/>
        <v/>
      </c>
    </row>
    <row r="123" spans="1:18" ht="21" customHeight="1" thickBot="1">
      <c r="A123" s="40">
        <v>118</v>
      </c>
      <c r="B123" s="20"/>
      <c r="C123" s="21"/>
      <c r="D123" s="3" t="str">
        <f>IF($C123="","",VLOOKUP($C123,選手登録シート!$B$14:$I$119,2,FALSE))</f>
        <v/>
      </c>
      <c r="E123" s="4" t="str">
        <f>IF($C123="","",VLOOKUP($C123,選手登録シート!$B$14:$I$119,3,FALSE))</f>
        <v/>
      </c>
      <c r="F123" s="4" t="str">
        <f>IF($C123="","",VLOOKUP($C123,選手登録シート!$B$14:$I$119,4,FALSE))</f>
        <v/>
      </c>
      <c r="G123" s="4" t="str">
        <f>IF($C123="","",VLOOKUP($C123,選手登録シート!$B$14:$I$119,5,FALSE))</f>
        <v/>
      </c>
      <c r="H123" s="4" t="str">
        <f>IF($C123="","",VLOOKUP($C123,選手登録シート!$B$14:$I$119,6,FALSE))</f>
        <v/>
      </c>
      <c r="I123" s="4" t="str">
        <f>IF($C123="","",VLOOKUP($C123,選手登録シート!$B$14:$I$119,7,FALSE))</f>
        <v/>
      </c>
      <c r="J123" s="5" t="str">
        <f>IF($C123="","",VLOOKUP($C123,選手登録シート!$B$14:$I$119,8,FALSE))</f>
        <v/>
      </c>
      <c r="K123" s="60"/>
      <c r="L123" s="61" t="s">
        <v>129</v>
      </c>
      <c r="M123" s="62"/>
      <c r="N123" s="61" t="s">
        <v>130</v>
      </c>
      <c r="O123" s="63"/>
      <c r="P123" s="77" t="str">
        <f t="shared" si="3"/>
        <v>..</v>
      </c>
      <c r="Q123" s="77" t="str">
        <f t="shared" si="4"/>
        <v/>
      </c>
      <c r="R123" s="14" t="str">
        <f t="shared" si="5"/>
        <v/>
      </c>
    </row>
    <row r="124" spans="1:18" ht="21" customHeight="1" thickBot="1">
      <c r="A124" s="40">
        <v>119</v>
      </c>
      <c r="B124" s="20"/>
      <c r="C124" s="21"/>
      <c r="D124" s="3" t="str">
        <f>IF($C124="","",VLOOKUP($C124,選手登録シート!$B$14:$I$119,2,FALSE))</f>
        <v/>
      </c>
      <c r="E124" s="4" t="str">
        <f>IF($C124="","",VLOOKUP($C124,選手登録シート!$B$14:$I$119,3,FALSE))</f>
        <v/>
      </c>
      <c r="F124" s="4" t="str">
        <f>IF($C124="","",VLOOKUP($C124,選手登録シート!$B$14:$I$119,4,FALSE))</f>
        <v/>
      </c>
      <c r="G124" s="4" t="str">
        <f>IF($C124="","",VLOOKUP($C124,選手登録シート!$B$14:$I$119,5,FALSE))</f>
        <v/>
      </c>
      <c r="H124" s="4" t="str">
        <f>IF($C124="","",VLOOKUP($C124,選手登録シート!$B$14:$I$119,6,FALSE))</f>
        <v/>
      </c>
      <c r="I124" s="4" t="str">
        <f>IF($C124="","",VLOOKUP($C124,選手登録シート!$B$14:$I$119,7,FALSE))</f>
        <v/>
      </c>
      <c r="J124" s="5" t="str">
        <f>IF($C124="","",VLOOKUP($C124,選手登録シート!$B$14:$I$119,8,FALSE))</f>
        <v/>
      </c>
      <c r="K124" s="60"/>
      <c r="L124" s="61" t="s">
        <v>129</v>
      </c>
      <c r="M124" s="62"/>
      <c r="N124" s="61" t="s">
        <v>130</v>
      </c>
      <c r="O124" s="63"/>
      <c r="P124" s="77" t="str">
        <f t="shared" si="3"/>
        <v>..</v>
      </c>
      <c r="Q124" s="77" t="str">
        <f t="shared" si="4"/>
        <v/>
      </c>
      <c r="R124" s="14" t="str">
        <f t="shared" si="5"/>
        <v/>
      </c>
    </row>
    <row r="125" spans="1:18" ht="21" customHeight="1" thickBot="1">
      <c r="A125" s="40">
        <v>120</v>
      </c>
      <c r="B125" s="20"/>
      <c r="C125" s="21"/>
      <c r="D125" s="3" t="str">
        <f>IF($C125="","",VLOOKUP($C125,選手登録シート!$B$14:$I$119,2,FALSE))</f>
        <v/>
      </c>
      <c r="E125" s="4" t="str">
        <f>IF($C125="","",VLOOKUP($C125,選手登録シート!$B$14:$I$119,3,FALSE))</f>
        <v/>
      </c>
      <c r="F125" s="4" t="str">
        <f>IF($C125="","",VLOOKUP($C125,選手登録シート!$B$14:$I$119,4,FALSE))</f>
        <v/>
      </c>
      <c r="G125" s="4" t="str">
        <f>IF($C125="","",VLOOKUP($C125,選手登録シート!$B$14:$I$119,5,FALSE))</f>
        <v/>
      </c>
      <c r="H125" s="4" t="str">
        <f>IF($C125="","",VLOOKUP($C125,選手登録シート!$B$14:$I$119,6,FALSE))</f>
        <v/>
      </c>
      <c r="I125" s="4" t="str">
        <f>IF($C125="","",VLOOKUP($C125,選手登録シート!$B$14:$I$119,7,FALSE))</f>
        <v/>
      </c>
      <c r="J125" s="5" t="str">
        <f>IF($C125="","",VLOOKUP($C125,選手登録シート!$B$14:$I$119,8,FALSE))</f>
        <v/>
      </c>
      <c r="K125" s="60"/>
      <c r="L125" s="61" t="s">
        <v>129</v>
      </c>
      <c r="M125" s="62"/>
      <c r="N125" s="61" t="s">
        <v>130</v>
      </c>
      <c r="O125" s="63"/>
      <c r="P125" s="77" t="str">
        <f t="shared" ref="P125:P188" si="6">K125&amp;$P$2&amp;M125&amp;$P$2&amp;O125</f>
        <v>..</v>
      </c>
      <c r="Q125" s="77" t="str">
        <f t="shared" ref="Q125:Q188" si="7">IF(B125="","",IF(COUNTIF(B125,"*男*"),"男","女"))</f>
        <v/>
      </c>
      <c r="R125" s="14" t="str">
        <f t="shared" ref="R125:R188" si="8">IF(B125="","",I125&amp;Q125)</f>
        <v/>
      </c>
    </row>
    <row r="126" spans="1:18" ht="21" customHeight="1" thickBot="1">
      <c r="A126" s="40">
        <v>121</v>
      </c>
      <c r="B126" s="20"/>
      <c r="C126" s="21"/>
      <c r="D126" s="3" t="str">
        <f>IF($C126="","",VLOOKUP($C126,選手登録シート!$B$14:$I$119,2,FALSE))</f>
        <v/>
      </c>
      <c r="E126" s="4" t="str">
        <f>IF($C126="","",VLOOKUP($C126,選手登録シート!$B$14:$I$119,3,FALSE))</f>
        <v/>
      </c>
      <c r="F126" s="4" t="str">
        <f>IF($C126="","",VLOOKUP($C126,選手登録シート!$B$14:$I$119,4,FALSE))</f>
        <v/>
      </c>
      <c r="G126" s="4" t="str">
        <f>IF($C126="","",VLOOKUP($C126,選手登録シート!$B$14:$I$119,5,FALSE))</f>
        <v/>
      </c>
      <c r="H126" s="4" t="str">
        <f>IF($C126="","",VLOOKUP($C126,選手登録シート!$B$14:$I$119,6,FALSE))</f>
        <v/>
      </c>
      <c r="I126" s="4" t="str">
        <f>IF($C126="","",VLOOKUP($C126,選手登録シート!$B$14:$I$119,7,FALSE))</f>
        <v/>
      </c>
      <c r="J126" s="5" t="str">
        <f>IF($C126="","",VLOOKUP($C126,選手登録シート!$B$14:$I$119,8,FALSE))</f>
        <v/>
      </c>
      <c r="K126" s="60"/>
      <c r="L126" s="61" t="s">
        <v>129</v>
      </c>
      <c r="M126" s="62"/>
      <c r="N126" s="61" t="s">
        <v>130</v>
      </c>
      <c r="O126" s="63"/>
      <c r="P126" s="77" t="str">
        <f t="shared" si="6"/>
        <v>..</v>
      </c>
      <c r="Q126" s="77" t="str">
        <f t="shared" si="7"/>
        <v/>
      </c>
      <c r="R126" s="14" t="str">
        <f t="shared" si="8"/>
        <v/>
      </c>
    </row>
    <row r="127" spans="1:18" ht="21" customHeight="1" thickBot="1">
      <c r="A127" s="40">
        <v>122</v>
      </c>
      <c r="B127" s="20"/>
      <c r="C127" s="21"/>
      <c r="D127" s="3" t="str">
        <f>IF($C127="","",VLOOKUP($C127,選手登録シート!$B$14:$I$119,2,FALSE))</f>
        <v/>
      </c>
      <c r="E127" s="4" t="str">
        <f>IF($C127="","",VLOOKUP($C127,選手登録シート!$B$14:$I$119,3,FALSE))</f>
        <v/>
      </c>
      <c r="F127" s="4" t="str">
        <f>IF($C127="","",VLOOKUP($C127,選手登録シート!$B$14:$I$119,4,FALSE))</f>
        <v/>
      </c>
      <c r="G127" s="4" t="str">
        <f>IF($C127="","",VLOOKUP($C127,選手登録シート!$B$14:$I$119,5,FALSE))</f>
        <v/>
      </c>
      <c r="H127" s="4" t="str">
        <f>IF($C127="","",VLOOKUP($C127,選手登録シート!$B$14:$I$119,6,FALSE))</f>
        <v/>
      </c>
      <c r="I127" s="4" t="str">
        <f>IF($C127="","",VLOOKUP($C127,選手登録シート!$B$14:$I$119,7,FALSE))</f>
        <v/>
      </c>
      <c r="J127" s="5" t="str">
        <f>IF($C127="","",VLOOKUP($C127,選手登録シート!$B$14:$I$119,8,FALSE))</f>
        <v/>
      </c>
      <c r="K127" s="60"/>
      <c r="L127" s="61" t="s">
        <v>129</v>
      </c>
      <c r="M127" s="62"/>
      <c r="N127" s="61" t="s">
        <v>130</v>
      </c>
      <c r="O127" s="63"/>
      <c r="P127" s="77" t="str">
        <f t="shared" si="6"/>
        <v>..</v>
      </c>
      <c r="Q127" s="77" t="str">
        <f t="shared" si="7"/>
        <v/>
      </c>
      <c r="R127" s="14" t="str">
        <f t="shared" si="8"/>
        <v/>
      </c>
    </row>
    <row r="128" spans="1:18" ht="21" customHeight="1" thickBot="1">
      <c r="A128" s="40">
        <v>123</v>
      </c>
      <c r="B128" s="20"/>
      <c r="C128" s="21"/>
      <c r="D128" s="3" t="str">
        <f>IF($C128="","",VLOOKUP($C128,選手登録シート!$B$14:$I$119,2,FALSE))</f>
        <v/>
      </c>
      <c r="E128" s="4" t="str">
        <f>IF($C128="","",VLOOKUP($C128,選手登録シート!$B$14:$I$119,3,FALSE))</f>
        <v/>
      </c>
      <c r="F128" s="4" t="str">
        <f>IF($C128="","",VLOOKUP($C128,選手登録シート!$B$14:$I$119,4,FALSE))</f>
        <v/>
      </c>
      <c r="G128" s="4" t="str">
        <f>IF($C128="","",VLOOKUP($C128,選手登録シート!$B$14:$I$119,5,FALSE))</f>
        <v/>
      </c>
      <c r="H128" s="4" t="str">
        <f>IF($C128="","",VLOOKUP($C128,選手登録シート!$B$14:$I$119,6,FALSE))</f>
        <v/>
      </c>
      <c r="I128" s="4" t="str">
        <f>IF($C128="","",VLOOKUP($C128,選手登録シート!$B$14:$I$119,7,FALSE))</f>
        <v/>
      </c>
      <c r="J128" s="5" t="str">
        <f>IF($C128="","",VLOOKUP($C128,選手登録シート!$B$14:$I$119,8,FALSE))</f>
        <v/>
      </c>
      <c r="K128" s="60"/>
      <c r="L128" s="61" t="s">
        <v>129</v>
      </c>
      <c r="M128" s="62"/>
      <c r="N128" s="61" t="s">
        <v>130</v>
      </c>
      <c r="O128" s="63"/>
      <c r="P128" s="77" t="str">
        <f t="shared" si="6"/>
        <v>..</v>
      </c>
      <c r="Q128" s="77" t="str">
        <f t="shared" si="7"/>
        <v/>
      </c>
      <c r="R128" s="14" t="str">
        <f t="shared" si="8"/>
        <v/>
      </c>
    </row>
    <row r="129" spans="1:18" ht="21" customHeight="1" thickBot="1">
      <c r="A129" s="40">
        <v>124</v>
      </c>
      <c r="B129" s="20"/>
      <c r="C129" s="21"/>
      <c r="D129" s="3" t="str">
        <f>IF($C129="","",VLOOKUP($C129,選手登録シート!$B$14:$I$119,2,FALSE))</f>
        <v/>
      </c>
      <c r="E129" s="4" t="str">
        <f>IF($C129="","",VLOOKUP($C129,選手登録シート!$B$14:$I$119,3,FALSE))</f>
        <v/>
      </c>
      <c r="F129" s="4" t="str">
        <f>IF($C129="","",VLOOKUP($C129,選手登録シート!$B$14:$I$119,4,FALSE))</f>
        <v/>
      </c>
      <c r="G129" s="4" t="str">
        <f>IF($C129="","",VLOOKUP($C129,選手登録シート!$B$14:$I$119,5,FALSE))</f>
        <v/>
      </c>
      <c r="H129" s="4" t="str">
        <f>IF($C129="","",VLOOKUP($C129,選手登録シート!$B$14:$I$119,6,FALSE))</f>
        <v/>
      </c>
      <c r="I129" s="4" t="str">
        <f>IF($C129="","",VLOOKUP($C129,選手登録シート!$B$14:$I$119,7,FALSE))</f>
        <v/>
      </c>
      <c r="J129" s="5" t="str">
        <f>IF($C129="","",VLOOKUP($C129,選手登録シート!$B$14:$I$119,8,FALSE))</f>
        <v/>
      </c>
      <c r="K129" s="60"/>
      <c r="L129" s="61" t="s">
        <v>129</v>
      </c>
      <c r="M129" s="62"/>
      <c r="N129" s="61" t="s">
        <v>130</v>
      </c>
      <c r="O129" s="63"/>
      <c r="P129" s="77" t="str">
        <f t="shared" si="6"/>
        <v>..</v>
      </c>
      <c r="Q129" s="77" t="str">
        <f t="shared" si="7"/>
        <v/>
      </c>
      <c r="R129" s="14" t="str">
        <f t="shared" si="8"/>
        <v/>
      </c>
    </row>
    <row r="130" spans="1:18" ht="21" customHeight="1" thickBot="1">
      <c r="A130" s="40">
        <v>125</v>
      </c>
      <c r="B130" s="20"/>
      <c r="C130" s="21"/>
      <c r="D130" s="3" t="str">
        <f>IF($C130="","",VLOOKUP($C130,選手登録シート!$B$14:$I$119,2,FALSE))</f>
        <v/>
      </c>
      <c r="E130" s="4" t="str">
        <f>IF($C130="","",VLOOKUP($C130,選手登録シート!$B$14:$I$119,3,FALSE))</f>
        <v/>
      </c>
      <c r="F130" s="4" t="str">
        <f>IF($C130="","",VLOOKUP($C130,選手登録シート!$B$14:$I$119,4,FALSE))</f>
        <v/>
      </c>
      <c r="G130" s="4" t="str">
        <f>IF($C130="","",VLOOKUP($C130,選手登録シート!$B$14:$I$119,5,FALSE))</f>
        <v/>
      </c>
      <c r="H130" s="4" t="str">
        <f>IF($C130="","",VLOOKUP($C130,選手登録シート!$B$14:$I$119,6,FALSE))</f>
        <v/>
      </c>
      <c r="I130" s="4" t="str">
        <f>IF($C130="","",VLOOKUP($C130,選手登録シート!$B$14:$I$119,7,FALSE))</f>
        <v/>
      </c>
      <c r="J130" s="5" t="str">
        <f>IF($C130="","",VLOOKUP($C130,選手登録シート!$B$14:$I$119,8,FALSE))</f>
        <v/>
      </c>
      <c r="K130" s="60"/>
      <c r="L130" s="61" t="s">
        <v>129</v>
      </c>
      <c r="M130" s="62"/>
      <c r="N130" s="61" t="s">
        <v>130</v>
      </c>
      <c r="O130" s="63"/>
      <c r="P130" s="77" t="str">
        <f t="shared" si="6"/>
        <v>..</v>
      </c>
      <c r="Q130" s="77" t="str">
        <f t="shared" si="7"/>
        <v/>
      </c>
      <c r="R130" s="14" t="str">
        <f t="shared" si="8"/>
        <v/>
      </c>
    </row>
    <row r="131" spans="1:18" ht="21" customHeight="1" thickBot="1">
      <c r="A131" s="40">
        <v>126</v>
      </c>
      <c r="B131" s="20"/>
      <c r="C131" s="21"/>
      <c r="D131" s="3" t="str">
        <f>IF($C131="","",VLOOKUP($C131,選手登録シート!$B$14:$I$119,2,FALSE))</f>
        <v/>
      </c>
      <c r="E131" s="4" t="str">
        <f>IF($C131="","",VLOOKUP($C131,選手登録シート!$B$14:$I$119,3,FALSE))</f>
        <v/>
      </c>
      <c r="F131" s="4" t="str">
        <f>IF($C131="","",VLOOKUP($C131,選手登録シート!$B$14:$I$119,4,FALSE))</f>
        <v/>
      </c>
      <c r="G131" s="4" t="str">
        <f>IF($C131="","",VLOOKUP($C131,選手登録シート!$B$14:$I$119,5,FALSE))</f>
        <v/>
      </c>
      <c r="H131" s="4" t="str">
        <f>IF($C131="","",VLOOKUP($C131,選手登録シート!$B$14:$I$119,6,FALSE))</f>
        <v/>
      </c>
      <c r="I131" s="4" t="str">
        <f>IF($C131="","",VLOOKUP($C131,選手登録シート!$B$14:$I$119,7,FALSE))</f>
        <v/>
      </c>
      <c r="J131" s="5" t="str">
        <f>IF($C131="","",VLOOKUP($C131,選手登録シート!$B$14:$I$119,8,FALSE))</f>
        <v/>
      </c>
      <c r="K131" s="60"/>
      <c r="L131" s="61" t="s">
        <v>129</v>
      </c>
      <c r="M131" s="62"/>
      <c r="N131" s="61" t="s">
        <v>130</v>
      </c>
      <c r="O131" s="63"/>
      <c r="P131" s="77" t="str">
        <f t="shared" si="6"/>
        <v>..</v>
      </c>
      <c r="Q131" s="77" t="str">
        <f t="shared" si="7"/>
        <v/>
      </c>
      <c r="R131" s="14" t="str">
        <f t="shared" si="8"/>
        <v/>
      </c>
    </row>
    <row r="132" spans="1:18" ht="21" customHeight="1" thickBot="1">
      <c r="A132" s="40">
        <v>127</v>
      </c>
      <c r="B132" s="20"/>
      <c r="C132" s="21"/>
      <c r="D132" s="3" t="str">
        <f>IF($C132="","",VLOOKUP($C132,選手登録シート!$B$14:$I$119,2,FALSE))</f>
        <v/>
      </c>
      <c r="E132" s="4" t="str">
        <f>IF($C132="","",VLOOKUP($C132,選手登録シート!$B$14:$I$119,3,FALSE))</f>
        <v/>
      </c>
      <c r="F132" s="4" t="str">
        <f>IF($C132="","",VLOOKUP($C132,選手登録シート!$B$14:$I$119,4,FALSE))</f>
        <v/>
      </c>
      <c r="G132" s="4" t="str">
        <f>IF($C132="","",VLOOKUP($C132,選手登録シート!$B$14:$I$119,5,FALSE))</f>
        <v/>
      </c>
      <c r="H132" s="4" t="str">
        <f>IF($C132="","",VLOOKUP($C132,選手登録シート!$B$14:$I$119,6,FALSE))</f>
        <v/>
      </c>
      <c r="I132" s="4" t="str">
        <f>IF($C132="","",VLOOKUP($C132,選手登録シート!$B$14:$I$119,7,FALSE))</f>
        <v/>
      </c>
      <c r="J132" s="5" t="str">
        <f>IF($C132="","",VLOOKUP($C132,選手登録シート!$B$14:$I$119,8,FALSE))</f>
        <v/>
      </c>
      <c r="K132" s="60"/>
      <c r="L132" s="61" t="s">
        <v>129</v>
      </c>
      <c r="M132" s="62"/>
      <c r="N132" s="61" t="s">
        <v>130</v>
      </c>
      <c r="O132" s="63"/>
      <c r="P132" s="77" t="str">
        <f t="shared" si="6"/>
        <v>..</v>
      </c>
      <c r="Q132" s="77" t="str">
        <f t="shared" si="7"/>
        <v/>
      </c>
      <c r="R132" s="14" t="str">
        <f t="shared" si="8"/>
        <v/>
      </c>
    </row>
    <row r="133" spans="1:18" ht="21" customHeight="1" thickBot="1">
      <c r="A133" s="40">
        <v>128</v>
      </c>
      <c r="B133" s="20"/>
      <c r="C133" s="21"/>
      <c r="D133" s="3" t="str">
        <f>IF($C133="","",VLOOKUP($C133,選手登録シート!$B$14:$I$119,2,FALSE))</f>
        <v/>
      </c>
      <c r="E133" s="4" t="str">
        <f>IF($C133="","",VLOOKUP($C133,選手登録シート!$B$14:$I$119,3,FALSE))</f>
        <v/>
      </c>
      <c r="F133" s="4" t="str">
        <f>IF($C133="","",VLOOKUP($C133,選手登録シート!$B$14:$I$119,4,FALSE))</f>
        <v/>
      </c>
      <c r="G133" s="4" t="str">
        <f>IF($C133="","",VLOOKUP($C133,選手登録シート!$B$14:$I$119,5,FALSE))</f>
        <v/>
      </c>
      <c r="H133" s="4" t="str">
        <f>IF($C133="","",VLOOKUP($C133,選手登録シート!$B$14:$I$119,6,FALSE))</f>
        <v/>
      </c>
      <c r="I133" s="4" t="str">
        <f>IF($C133="","",VLOOKUP($C133,選手登録シート!$B$14:$I$119,7,FALSE))</f>
        <v/>
      </c>
      <c r="J133" s="5" t="str">
        <f>IF($C133="","",VLOOKUP($C133,選手登録シート!$B$14:$I$119,8,FALSE))</f>
        <v/>
      </c>
      <c r="K133" s="60"/>
      <c r="L133" s="61" t="s">
        <v>129</v>
      </c>
      <c r="M133" s="62"/>
      <c r="N133" s="61" t="s">
        <v>130</v>
      </c>
      <c r="O133" s="63"/>
      <c r="P133" s="77" t="str">
        <f t="shared" si="6"/>
        <v>..</v>
      </c>
      <c r="Q133" s="77" t="str">
        <f t="shared" si="7"/>
        <v/>
      </c>
      <c r="R133" s="14" t="str">
        <f t="shared" si="8"/>
        <v/>
      </c>
    </row>
    <row r="134" spans="1:18" ht="21" customHeight="1" thickBot="1">
      <c r="A134" s="40">
        <v>129</v>
      </c>
      <c r="B134" s="20"/>
      <c r="C134" s="21"/>
      <c r="D134" s="3" t="str">
        <f>IF($C134="","",VLOOKUP($C134,選手登録シート!$B$14:$I$119,2,FALSE))</f>
        <v/>
      </c>
      <c r="E134" s="4" t="str">
        <f>IF($C134="","",VLOOKUP($C134,選手登録シート!$B$14:$I$119,3,FALSE))</f>
        <v/>
      </c>
      <c r="F134" s="4" t="str">
        <f>IF($C134="","",VLOOKUP($C134,選手登録シート!$B$14:$I$119,4,FALSE))</f>
        <v/>
      </c>
      <c r="G134" s="4" t="str">
        <f>IF($C134="","",VLOOKUP($C134,選手登録シート!$B$14:$I$119,5,FALSE))</f>
        <v/>
      </c>
      <c r="H134" s="4" t="str">
        <f>IF($C134="","",VLOOKUP($C134,選手登録シート!$B$14:$I$119,6,FALSE))</f>
        <v/>
      </c>
      <c r="I134" s="4" t="str">
        <f>IF($C134="","",VLOOKUP($C134,選手登録シート!$B$14:$I$119,7,FALSE))</f>
        <v/>
      </c>
      <c r="J134" s="5" t="str">
        <f>IF($C134="","",VLOOKUP($C134,選手登録シート!$B$14:$I$119,8,FALSE))</f>
        <v/>
      </c>
      <c r="K134" s="60"/>
      <c r="L134" s="61" t="s">
        <v>129</v>
      </c>
      <c r="M134" s="62"/>
      <c r="N134" s="61" t="s">
        <v>130</v>
      </c>
      <c r="O134" s="63"/>
      <c r="P134" s="77" t="str">
        <f t="shared" si="6"/>
        <v>..</v>
      </c>
      <c r="Q134" s="77" t="str">
        <f t="shared" si="7"/>
        <v/>
      </c>
      <c r="R134" s="14" t="str">
        <f t="shared" si="8"/>
        <v/>
      </c>
    </row>
    <row r="135" spans="1:18" ht="21" customHeight="1" thickBot="1">
      <c r="A135" s="40">
        <v>130</v>
      </c>
      <c r="B135" s="20"/>
      <c r="C135" s="21"/>
      <c r="D135" s="3" t="str">
        <f>IF($C135="","",VLOOKUP($C135,選手登録シート!$B$14:$I$119,2,FALSE))</f>
        <v/>
      </c>
      <c r="E135" s="4" t="str">
        <f>IF($C135="","",VLOOKUP($C135,選手登録シート!$B$14:$I$119,3,FALSE))</f>
        <v/>
      </c>
      <c r="F135" s="4" t="str">
        <f>IF($C135="","",VLOOKUP($C135,選手登録シート!$B$14:$I$119,4,FALSE))</f>
        <v/>
      </c>
      <c r="G135" s="4" t="str">
        <f>IF($C135="","",VLOOKUP($C135,選手登録シート!$B$14:$I$119,5,FALSE))</f>
        <v/>
      </c>
      <c r="H135" s="4" t="str">
        <f>IF($C135="","",VLOOKUP($C135,選手登録シート!$B$14:$I$119,6,FALSE))</f>
        <v/>
      </c>
      <c r="I135" s="4" t="str">
        <f>IF($C135="","",VLOOKUP($C135,選手登録シート!$B$14:$I$119,7,FALSE))</f>
        <v/>
      </c>
      <c r="J135" s="5" t="str">
        <f>IF($C135="","",VLOOKUP($C135,選手登録シート!$B$14:$I$119,8,FALSE))</f>
        <v/>
      </c>
      <c r="K135" s="60"/>
      <c r="L135" s="61" t="s">
        <v>129</v>
      </c>
      <c r="M135" s="62"/>
      <c r="N135" s="61" t="s">
        <v>130</v>
      </c>
      <c r="O135" s="63"/>
      <c r="P135" s="77" t="str">
        <f t="shared" si="6"/>
        <v>..</v>
      </c>
      <c r="Q135" s="77" t="str">
        <f t="shared" si="7"/>
        <v/>
      </c>
      <c r="R135" s="14" t="str">
        <f t="shared" si="8"/>
        <v/>
      </c>
    </row>
    <row r="136" spans="1:18" ht="21" customHeight="1" thickBot="1">
      <c r="A136" s="40">
        <v>131</v>
      </c>
      <c r="B136" s="20"/>
      <c r="C136" s="21"/>
      <c r="D136" s="3" t="str">
        <f>IF($C136="","",VLOOKUP($C136,選手登録シート!$B$14:$I$119,2,FALSE))</f>
        <v/>
      </c>
      <c r="E136" s="4" t="str">
        <f>IF($C136="","",VLOOKUP($C136,選手登録シート!$B$14:$I$119,3,FALSE))</f>
        <v/>
      </c>
      <c r="F136" s="4" t="str">
        <f>IF($C136="","",VLOOKUP($C136,選手登録シート!$B$14:$I$119,4,FALSE))</f>
        <v/>
      </c>
      <c r="G136" s="4" t="str">
        <f>IF($C136="","",VLOOKUP($C136,選手登録シート!$B$14:$I$119,5,FALSE))</f>
        <v/>
      </c>
      <c r="H136" s="4" t="str">
        <f>IF($C136="","",VLOOKUP($C136,選手登録シート!$B$14:$I$119,6,FALSE))</f>
        <v/>
      </c>
      <c r="I136" s="4" t="str">
        <f>IF($C136="","",VLOOKUP($C136,選手登録シート!$B$14:$I$119,7,FALSE))</f>
        <v/>
      </c>
      <c r="J136" s="5" t="str">
        <f>IF($C136="","",VLOOKUP($C136,選手登録シート!$B$14:$I$119,8,FALSE))</f>
        <v/>
      </c>
      <c r="K136" s="60"/>
      <c r="L136" s="61" t="s">
        <v>129</v>
      </c>
      <c r="M136" s="62"/>
      <c r="N136" s="61" t="s">
        <v>130</v>
      </c>
      <c r="O136" s="63"/>
      <c r="P136" s="77" t="str">
        <f t="shared" si="6"/>
        <v>..</v>
      </c>
      <c r="Q136" s="77" t="str">
        <f t="shared" si="7"/>
        <v/>
      </c>
      <c r="R136" s="14" t="str">
        <f t="shared" si="8"/>
        <v/>
      </c>
    </row>
    <row r="137" spans="1:18" ht="21" customHeight="1" thickBot="1">
      <c r="A137" s="40">
        <v>132</v>
      </c>
      <c r="B137" s="20"/>
      <c r="C137" s="21"/>
      <c r="D137" s="3" t="str">
        <f>IF($C137="","",VLOOKUP($C137,選手登録シート!$B$14:$I$119,2,FALSE))</f>
        <v/>
      </c>
      <c r="E137" s="4" t="str">
        <f>IF($C137="","",VLOOKUP($C137,選手登録シート!$B$14:$I$119,3,FALSE))</f>
        <v/>
      </c>
      <c r="F137" s="4" t="str">
        <f>IF($C137="","",VLOOKUP($C137,選手登録シート!$B$14:$I$119,4,FALSE))</f>
        <v/>
      </c>
      <c r="G137" s="4" t="str">
        <f>IF($C137="","",VLOOKUP($C137,選手登録シート!$B$14:$I$119,5,FALSE))</f>
        <v/>
      </c>
      <c r="H137" s="4" t="str">
        <f>IF($C137="","",VLOOKUP($C137,選手登録シート!$B$14:$I$119,6,FALSE))</f>
        <v/>
      </c>
      <c r="I137" s="4" t="str">
        <f>IF($C137="","",VLOOKUP($C137,選手登録シート!$B$14:$I$119,7,FALSE))</f>
        <v/>
      </c>
      <c r="J137" s="5" t="str">
        <f>IF($C137="","",VLOOKUP($C137,選手登録シート!$B$14:$I$119,8,FALSE))</f>
        <v/>
      </c>
      <c r="K137" s="60"/>
      <c r="L137" s="61" t="s">
        <v>129</v>
      </c>
      <c r="M137" s="62"/>
      <c r="N137" s="61" t="s">
        <v>130</v>
      </c>
      <c r="O137" s="63"/>
      <c r="P137" s="77" t="str">
        <f t="shared" si="6"/>
        <v>..</v>
      </c>
      <c r="Q137" s="77" t="str">
        <f t="shared" si="7"/>
        <v/>
      </c>
      <c r="R137" s="14" t="str">
        <f t="shared" si="8"/>
        <v/>
      </c>
    </row>
    <row r="138" spans="1:18" ht="21" customHeight="1" thickBot="1">
      <c r="A138" s="40">
        <v>133</v>
      </c>
      <c r="B138" s="20"/>
      <c r="C138" s="21"/>
      <c r="D138" s="3" t="str">
        <f>IF($C138="","",VLOOKUP($C138,選手登録シート!$B$14:$I$119,2,FALSE))</f>
        <v/>
      </c>
      <c r="E138" s="4" t="str">
        <f>IF($C138="","",VLOOKUP($C138,選手登録シート!$B$14:$I$119,3,FALSE))</f>
        <v/>
      </c>
      <c r="F138" s="4" t="str">
        <f>IF($C138="","",VLOOKUP($C138,選手登録シート!$B$14:$I$119,4,FALSE))</f>
        <v/>
      </c>
      <c r="G138" s="4" t="str">
        <f>IF($C138="","",VLOOKUP($C138,選手登録シート!$B$14:$I$119,5,FALSE))</f>
        <v/>
      </c>
      <c r="H138" s="4" t="str">
        <f>IF($C138="","",VLOOKUP($C138,選手登録シート!$B$14:$I$119,6,FALSE))</f>
        <v/>
      </c>
      <c r="I138" s="4" t="str">
        <f>IF($C138="","",VLOOKUP($C138,選手登録シート!$B$14:$I$119,7,FALSE))</f>
        <v/>
      </c>
      <c r="J138" s="5" t="str">
        <f>IF($C138="","",VLOOKUP($C138,選手登録シート!$B$14:$I$119,8,FALSE))</f>
        <v/>
      </c>
      <c r="K138" s="60"/>
      <c r="L138" s="61" t="s">
        <v>129</v>
      </c>
      <c r="M138" s="62"/>
      <c r="N138" s="61" t="s">
        <v>130</v>
      </c>
      <c r="O138" s="63"/>
      <c r="P138" s="77" t="str">
        <f t="shared" si="6"/>
        <v>..</v>
      </c>
      <c r="Q138" s="77" t="str">
        <f t="shared" si="7"/>
        <v/>
      </c>
      <c r="R138" s="14" t="str">
        <f t="shared" si="8"/>
        <v/>
      </c>
    </row>
    <row r="139" spans="1:18" ht="21" customHeight="1" thickBot="1">
      <c r="A139" s="40">
        <v>134</v>
      </c>
      <c r="B139" s="20"/>
      <c r="C139" s="21"/>
      <c r="D139" s="3" t="str">
        <f>IF($C139="","",VLOOKUP($C139,選手登録シート!$B$14:$I$119,2,FALSE))</f>
        <v/>
      </c>
      <c r="E139" s="4" t="str">
        <f>IF($C139="","",VLOOKUP($C139,選手登録シート!$B$14:$I$119,3,FALSE))</f>
        <v/>
      </c>
      <c r="F139" s="4" t="str">
        <f>IF($C139="","",VLOOKUP($C139,選手登録シート!$B$14:$I$119,4,FALSE))</f>
        <v/>
      </c>
      <c r="G139" s="4" t="str">
        <f>IF($C139="","",VLOOKUP($C139,選手登録シート!$B$14:$I$119,5,FALSE))</f>
        <v/>
      </c>
      <c r="H139" s="4" t="str">
        <f>IF($C139="","",VLOOKUP($C139,選手登録シート!$B$14:$I$119,6,FALSE))</f>
        <v/>
      </c>
      <c r="I139" s="4" t="str">
        <f>IF($C139="","",VLOOKUP($C139,選手登録シート!$B$14:$I$119,7,FALSE))</f>
        <v/>
      </c>
      <c r="J139" s="5" t="str">
        <f>IF($C139="","",VLOOKUP($C139,選手登録シート!$B$14:$I$119,8,FALSE))</f>
        <v/>
      </c>
      <c r="K139" s="60"/>
      <c r="L139" s="61" t="s">
        <v>129</v>
      </c>
      <c r="M139" s="62"/>
      <c r="N139" s="61" t="s">
        <v>130</v>
      </c>
      <c r="O139" s="63"/>
      <c r="P139" s="77" t="str">
        <f t="shared" si="6"/>
        <v>..</v>
      </c>
      <c r="Q139" s="77" t="str">
        <f t="shared" si="7"/>
        <v/>
      </c>
      <c r="R139" s="14" t="str">
        <f t="shared" si="8"/>
        <v/>
      </c>
    </row>
    <row r="140" spans="1:18" ht="21" customHeight="1" thickBot="1">
      <c r="A140" s="40">
        <v>135</v>
      </c>
      <c r="B140" s="20"/>
      <c r="C140" s="21"/>
      <c r="D140" s="3" t="str">
        <f>IF($C140="","",VLOOKUP($C140,選手登録シート!$B$14:$I$119,2,FALSE))</f>
        <v/>
      </c>
      <c r="E140" s="4" t="str">
        <f>IF($C140="","",VLOOKUP($C140,選手登録シート!$B$14:$I$119,3,FALSE))</f>
        <v/>
      </c>
      <c r="F140" s="4" t="str">
        <f>IF($C140="","",VLOOKUP($C140,選手登録シート!$B$14:$I$119,4,FALSE))</f>
        <v/>
      </c>
      <c r="G140" s="4" t="str">
        <f>IF($C140="","",VLOOKUP($C140,選手登録シート!$B$14:$I$119,5,FALSE))</f>
        <v/>
      </c>
      <c r="H140" s="4" t="str">
        <f>IF($C140="","",VLOOKUP($C140,選手登録シート!$B$14:$I$119,6,FALSE))</f>
        <v/>
      </c>
      <c r="I140" s="4" t="str">
        <f>IF($C140="","",VLOOKUP($C140,選手登録シート!$B$14:$I$119,7,FALSE))</f>
        <v/>
      </c>
      <c r="J140" s="5" t="str">
        <f>IF($C140="","",VLOOKUP($C140,選手登録シート!$B$14:$I$119,8,FALSE))</f>
        <v/>
      </c>
      <c r="K140" s="60"/>
      <c r="L140" s="61" t="s">
        <v>129</v>
      </c>
      <c r="M140" s="62"/>
      <c r="N140" s="61" t="s">
        <v>130</v>
      </c>
      <c r="O140" s="63"/>
      <c r="P140" s="77" t="str">
        <f t="shared" si="6"/>
        <v>..</v>
      </c>
      <c r="Q140" s="77" t="str">
        <f t="shared" si="7"/>
        <v/>
      </c>
      <c r="R140" s="14" t="str">
        <f t="shared" si="8"/>
        <v/>
      </c>
    </row>
    <row r="141" spans="1:18" ht="21" customHeight="1" thickBot="1">
      <c r="A141" s="40">
        <v>136</v>
      </c>
      <c r="B141" s="20"/>
      <c r="C141" s="21"/>
      <c r="D141" s="3" t="str">
        <f>IF($C141="","",VLOOKUP($C141,選手登録シート!$B$14:$I$119,2,FALSE))</f>
        <v/>
      </c>
      <c r="E141" s="4" t="str">
        <f>IF($C141="","",VLOOKUP($C141,選手登録シート!$B$14:$I$119,3,FALSE))</f>
        <v/>
      </c>
      <c r="F141" s="4" t="str">
        <f>IF($C141="","",VLOOKUP($C141,選手登録シート!$B$14:$I$119,4,FALSE))</f>
        <v/>
      </c>
      <c r="G141" s="4" t="str">
        <f>IF($C141="","",VLOOKUP($C141,選手登録シート!$B$14:$I$119,5,FALSE))</f>
        <v/>
      </c>
      <c r="H141" s="4" t="str">
        <f>IF($C141="","",VLOOKUP($C141,選手登録シート!$B$14:$I$119,6,FALSE))</f>
        <v/>
      </c>
      <c r="I141" s="4" t="str">
        <f>IF($C141="","",VLOOKUP($C141,選手登録シート!$B$14:$I$119,7,FALSE))</f>
        <v/>
      </c>
      <c r="J141" s="5" t="str">
        <f>IF($C141="","",VLOOKUP($C141,選手登録シート!$B$14:$I$119,8,FALSE))</f>
        <v/>
      </c>
      <c r="K141" s="60"/>
      <c r="L141" s="61" t="s">
        <v>129</v>
      </c>
      <c r="M141" s="62"/>
      <c r="N141" s="61" t="s">
        <v>130</v>
      </c>
      <c r="O141" s="63"/>
      <c r="P141" s="77" t="str">
        <f t="shared" si="6"/>
        <v>..</v>
      </c>
      <c r="Q141" s="77" t="str">
        <f t="shared" si="7"/>
        <v/>
      </c>
      <c r="R141" s="14" t="str">
        <f t="shared" si="8"/>
        <v/>
      </c>
    </row>
    <row r="142" spans="1:18" ht="21" customHeight="1" thickBot="1">
      <c r="A142" s="40">
        <v>137</v>
      </c>
      <c r="B142" s="20"/>
      <c r="C142" s="21"/>
      <c r="D142" s="3" t="str">
        <f>IF($C142="","",VLOOKUP($C142,選手登録シート!$B$14:$I$119,2,FALSE))</f>
        <v/>
      </c>
      <c r="E142" s="4" t="str">
        <f>IF($C142="","",VLOOKUP($C142,選手登録シート!$B$14:$I$119,3,FALSE))</f>
        <v/>
      </c>
      <c r="F142" s="4" t="str">
        <f>IF($C142="","",VLOOKUP($C142,選手登録シート!$B$14:$I$119,4,FALSE))</f>
        <v/>
      </c>
      <c r="G142" s="4" t="str">
        <f>IF($C142="","",VLOOKUP($C142,選手登録シート!$B$14:$I$119,5,FALSE))</f>
        <v/>
      </c>
      <c r="H142" s="4" t="str">
        <f>IF($C142="","",VLOOKUP($C142,選手登録シート!$B$14:$I$119,6,FALSE))</f>
        <v/>
      </c>
      <c r="I142" s="4" t="str">
        <f>IF($C142="","",VLOOKUP($C142,選手登録シート!$B$14:$I$119,7,FALSE))</f>
        <v/>
      </c>
      <c r="J142" s="5" t="str">
        <f>IF($C142="","",VLOOKUP($C142,選手登録シート!$B$14:$I$119,8,FALSE))</f>
        <v/>
      </c>
      <c r="K142" s="60"/>
      <c r="L142" s="61" t="s">
        <v>129</v>
      </c>
      <c r="M142" s="62"/>
      <c r="N142" s="61" t="s">
        <v>130</v>
      </c>
      <c r="O142" s="63"/>
      <c r="P142" s="77" t="str">
        <f t="shared" si="6"/>
        <v>..</v>
      </c>
      <c r="Q142" s="77" t="str">
        <f t="shared" si="7"/>
        <v/>
      </c>
      <c r="R142" s="14" t="str">
        <f t="shared" si="8"/>
        <v/>
      </c>
    </row>
    <row r="143" spans="1:18" ht="21" customHeight="1" thickBot="1">
      <c r="A143" s="40">
        <v>138</v>
      </c>
      <c r="B143" s="20"/>
      <c r="C143" s="21"/>
      <c r="D143" s="3" t="str">
        <f>IF($C143="","",VLOOKUP($C143,選手登録シート!$B$14:$I$119,2,FALSE))</f>
        <v/>
      </c>
      <c r="E143" s="4" t="str">
        <f>IF($C143="","",VLOOKUP($C143,選手登録シート!$B$14:$I$119,3,FALSE))</f>
        <v/>
      </c>
      <c r="F143" s="4" t="str">
        <f>IF($C143="","",VLOOKUP($C143,選手登録シート!$B$14:$I$119,4,FALSE))</f>
        <v/>
      </c>
      <c r="G143" s="4" t="str">
        <f>IF($C143="","",VLOOKUP($C143,選手登録シート!$B$14:$I$119,5,FALSE))</f>
        <v/>
      </c>
      <c r="H143" s="4" t="str">
        <f>IF($C143="","",VLOOKUP($C143,選手登録シート!$B$14:$I$119,6,FALSE))</f>
        <v/>
      </c>
      <c r="I143" s="4" t="str">
        <f>IF($C143="","",VLOOKUP($C143,選手登録シート!$B$14:$I$119,7,FALSE))</f>
        <v/>
      </c>
      <c r="J143" s="5" t="str">
        <f>IF($C143="","",VLOOKUP($C143,選手登録シート!$B$14:$I$119,8,FALSE))</f>
        <v/>
      </c>
      <c r="K143" s="60"/>
      <c r="L143" s="61" t="s">
        <v>129</v>
      </c>
      <c r="M143" s="62"/>
      <c r="N143" s="61" t="s">
        <v>130</v>
      </c>
      <c r="O143" s="63"/>
      <c r="P143" s="77" t="str">
        <f t="shared" si="6"/>
        <v>..</v>
      </c>
      <c r="Q143" s="77" t="str">
        <f t="shared" si="7"/>
        <v/>
      </c>
      <c r="R143" s="14" t="str">
        <f t="shared" si="8"/>
        <v/>
      </c>
    </row>
    <row r="144" spans="1:18" ht="21" customHeight="1" thickBot="1">
      <c r="A144" s="40">
        <v>139</v>
      </c>
      <c r="B144" s="20"/>
      <c r="C144" s="21"/>
      <c r="D144" s="3" t="str">
        <f>IF($C144="","",VLOOKUP($C144,選手登録シート!$B$14:$I$119,2,FALSE))</f>
        <v/>
      </c>
      <c r="E144" s="4" t="str">
        <f>IF($C144="","",VLOOKUP($C144,選手登録シート!$B$14:$I$119,3,FALSE))</f>
        <v/>
      </c>
      <c r="F144" s="4" t="str">
        <f>IF($C144="","",VLOOKUP($C144,選手登録シート!$B$14:$I$119,4,FALSE))</f>
        <v/>
      </c>
      <c r="G144" s="4" t="str">
        <f>IF($C144="","",VLOOKUP($C144,選手登録シート!$B$14:$I$119,5,FALSE))</f>
        <v/>
      </c>
      <c r="H144" s="4" t="str">
        <f>IF($C144="","",VLOOKUP($C144,選手登録シート!$B$14:$I$119,6,FALSE))</f>
        <v/>
      </c>
      <c r="I144" s="4" t="str">
        <f>IF($C144="","",VLOOKUP($C144,選手登録シート!$B$14:$I$119,7,FALSE))</f>
        <v/>
      </c>
      <c r="J144" s="5" t="str">
        <f>IF($C144="","",VLOOKUP($C144,選手登録シート!$B$14:$I$119,8,FALSE))</f>
        <v/>
      </c>
      <c r="K144" s="60"/>
      <c r="L144" s="61" t="s">
        <v>129</v>
      </c>
      <c r="M144" s="62"/>
      <c r="N144" s="61" t="s">
        <v>130</v>
      </c>
      <c r="O144" s="63"/>
      <c r="P144" s="77" t="str">
        <f t="shared" si="6"/>
        <v>..</v>
      </c>
      <c r="Q144" s="77" t="str">
        <f t="shared" si="7"/>
        <v/>
      </c>
      <c r="R144" s="14" t="str">
        <f t="shared" si="8"/>
        <v/>
      </c>
    </row>
    <row r="145" spans="1:18" ht="21" customHeight="1" thickBot="1">
      <c r="A145" s="40">
        <v>140</v>
      </c>
      <c r="B145" s="20"/>
      <c r="C145" s="21"/>
      <c r="D145" s="3" t="str">
        <f>IF($C145="","",VLOOKUP($C145,選手登録シート!$B$14:$I$119,2,FALSE))</f>
        <v/>
      </c>
      <c r="E145" s="4" t="str">
        <f>IF($C145="","",VLOOKUP($C145,選手登録シート!$B$14:$I$119,3,FALSE))</f>
        <v/>
      </c>
      <c r="F145" s="4" t="str">
        <f>IF($C145="","",VLOOKUP($C145,選手登録シート!$B$14:$I$119,4,FALSE))</f>
        <v/>
      </c>
      <c r="G145" s="4" t="str">
        <f>IF($C145="","",VLOOKUP($C145,選手登録シート!$B$14:$I$119,5,FALSE))</f>
        <v/>
      </c>
      <c r="H145" s="4" t="str">
        <f>IF($C145="","",VLOOKUP($C145,選手登録シート!$B$14:$I$119,6,FALSE))</f>
        <v/>
      </c>
      <c r="I145" s="4" t="str">
        <f>IF($C145="","",VLOOKUP($C145,選手登録シート!$B$14:$I$119,7,FALSE))</f>
        <v/>
      </c>
      <c r="J145" s="5" t="str">
        <f>IF($C145="","",VLOOKUP($C145,選手登録シート!$B$14:$I$119,8,FALSE))</f>
        <v/>
      </c>
      <c r="K145" s="60"/>
      <c r="L145" s="61" t="s">
        <v>129</v>
      </c>
      <c r="M145" s="62"/>
      <c r="N145" s="61" t="s">
        <v>130</v>
      </c>
      <c r="O145" s="63"/>
      <c r="P145" s="77" t="str">
        <f t="shared" si="6"/>
        <v>..</v>
      </c>
      <c r="Q145" s="77" t="str">
        <f t="shared" si="7"/>
        <v/>
      </c>
      <c r="R145" s="14" t="str">
        <f t="shared" si="8"/>
        <v/>
      </c>
    </row>
    <row r="146" spans="1:18" ht="21" customHeight="1" thickBot="1">
      <c r="A146" s="40">
        <v>141</v>
      </c>
      <c r="B146" s="20"/>
      <c r="C146" s="21"/>
      <c r="D146" s="3" t="str">
        <f>IF($C146="","",VLOOKUP($C146,選手登録シート!$B$14:$I$119,2,FALSE))</f>
        <v/>
      </c>
      <c r="E146" s="4" t="str">
        <f>IF($C146="","",VLOOKUP($C146,選手登録シート!$B$14:$I$119,3,FALSE))</f>
        <v/>
      </c>
      <c r="F146" s="4" t="str">
        <f>IF($C146="","",VLOOKUP($C146,選手登録シート!$B$14:$I$119,4,FALSE))</f>
        <v/>
      </c>
      <c r="G146" s="4" t="str">
        <f>IF($C146="","",VLOOKUP($C146,選手登録シート!$B$14:$I$119,5,FALSE))</f>
        <v/>
      </c>
      <c r="H146" s="4" t="str">
        <f>IF($C146="","",VLOOKUP($C146,選手登録シート!$B$14:$I$119,6,FALSE))</f>
        <v/>
      </c>
      <c r="I146" s="4" t="str">
        <f>IF($C146="","",VLOOKUP($C146,選手登録シート!$B$14:$I$119,7,FALSE))</f>
        <v/>
      </c>
      <c r="J146" s="5" t="str">
        <f>IF($C146="","",VLOOKUP($C146,選手登録シート!$B$14:$I$119,8,FALSE))</f>
        <v/>
      </c>
      <c r="K146" s="60"/>
      <c r="L146" s="61" t="s">
        <v>129</v>
      </c>
      <c r="M146" s="62"/>
      <c r="N146" s="61" t="s">
        <v>130</v>
      </c>
      <c r="O146" s="63"/>
      <c r="P146" s="77" t="str">
        <f t="shared" si="6"/>
        <v>..</v>
      </c>
      <c r="Q146" s="77" t="str">
        <f t="shared" si="7"/>
        <v/>
      </c>
      <c r="R146" s="14" t="str">
        <f t="shared" si="8"/>
        <v/>
      </c>
    </row>
    <row r="147" spans="1:18" ht="21" customHeight="1" thickBot="1">
      <c r="A147" s="40">
        <v>142</v>
      </c>
      <c r="B147" s="20"/>
      <c r="C147" s="21"/>
      <c r="D147" s="3" t="str">
        <f>IF($C147="","",VLOOKUP($C147,選手登録シート!$B$14:$I$119,2,FALSE))</f>
        <v/>
      </c>
      <c r="E147" s="4" t="str">
        <f>IF($C147="","",VLOOKUP($C147,選手登録シート!$B$14:$I$119,3,FALSE))</f>
        <v/>
      </c>
      <c r="F147" s="4" t="str">
        <f>IF($C147="","",VLOOKUP($C147,選手登録シート!$B$14:$I$119,4,FALSE))</f>
        <v/>
      </c>
      <c r="G147" s="4" t="str">
        <f>IF($C147="","",VLOOKUP($C147,選手登録シート!$B$14:$I$119,5,FALSE))</f>
        <v/>
      </c>
      <c r="H147" s="4" t="str">
        <f>IF($C147="","",VLOOKUP($C147,選手登録シート!$B$14:$I$119,6,FALSE))</f>
        <v/>
      </c>
      <c r="I147" s="4" t="str">
        <f>IF($C147="","",VLOOKUP($C147,選手登録シート!$B$14:$I$119,7,FALSE))</f>
        <v/>
      </c>
      <c r="J147" s="5" t="str">
        <f>IF($C147="","",VLOOKUP($C147,選手登録シート!$B$14:$I$119,8,FALSE))</f>
        <v/>
      </c>
      <c r="K147" s="60"/>
      <c r="L147" s="61" t="s">
        <v>129</v>
      </c>
      <c r="M147" s="62"/>
      <c r="N147" s="61" t="s">
        <v>130</v>
      </c>
      <c r="O147" s="63"/>
      <c r="P147" s="77" t="str">
        <f t="shared" si="6"/>
        <v>..</v>
      </c>
      <c r="Q147" s="77" t="str">
        <f t="shared" si="7"/>
        <v/>
      </c>
      <c r="R147" s="14" t="str">
        <f t="shared" si="8"/>
        <v/>
      </c>
    </row>
    <row r="148" spans="1:18" ht="21" customHeight="1" thickBot="1">
      <c r="A148" s="40">
        <v>143</v>
      </c>
      <c r="B148" s="20"/>
      <c r="C148" s="21"/>
      <c r="D148" s="3" t="str">
        <f>IF($C148="","",VLOOKUP($C148,選手登録シート!$B$14:$I$119,2,FALSE))</f>
        <v/>
      </c>
      <c r="E148" s="4" t="str">
        <f>IF($C148="","",VLOOKUP($C148,選手登録シート!$B$14:$I$119,3,FALSE))</f>
        <v/>
      </c>
      <c r="F148" s="4" t="str">
        <f>IF($C148="","",VLOOKUP($C148,選手登録シート!$B$14:$I$119,4,FALSE))</f>
        <v/>
      </c>
      <c r="G148" s="4" t="str">
        <f>IF($C148="","",VLOOKUP($C148,選手登録シート!$B$14:$I$119,5,FALSE))</f>
        <v/>
      </c>
      <c r="H148" s="4" t="str">
        <f>IF($C148="","",VLOOKUP($C148,選手登録シート!$B$14:$I$119,6,FALSE))</f>
        <v/>
      </c>
      <c r="I148" s="4" t="str">
        <f>IF($C148="","",VLOOKUP($C148,選手登録シート!$B$14:$I$119,7,FALSE))</f>
        <v/>
      </c>
      <c r="J148" s="5" t="str">
        <f>IF($C148="","",VLOOKUP($C148,選手登録シート!$B$14:$I$119,8,FALSE))</f>
        <v/>
      </c>
      <c r="K148" s="60"/>
      <c r="L148" s="61" t="s">
        <v>129</v>
      </c>
      <c r="M148" s="62"/>
      <c r="N148" s="61" t="s">
        <v>130</v>
      </c>
      <c r="O148" s="63"/>
      <c r="P148" s="77" t="str">
        <f t="shared" si="6"/>
        <v>..</v>
      </c>
      <c r="Q148" s="77" t="str">
        <f t="shared" si="7"/>
        <v/>
      </c>
      <c r="R148" s="14" t="str">
        <f t="shared" si="8"/>
        <v/>
      </c>
    </row>
    <row r="149" spans="1:18" ht="21" customHeight="1" thickBot="1">
      <c r="A149" s="40">
        <v>144</v>
      </c>
      <c r="B149" s="20"/>
      <c r="C149" s="21"/>
      <c r="D149" s="3" t="str">
        <f>IF($C149="","",VLOOKUP($C149,選手登録シート!$B$14:$I$119,2,FALSE))</f>
        <v/>
      </c>
      <c r="E149" s="4" t="str">
        <f>IF($C149="","",VLOOKUP($C149,選手登録シート!$B$14:$I$119,3,FALSE))</f>
        <v/>
      </c>
      <c r="F149" s="4" t="str">
        <f>IF($C149="","",VLOOKUP($C149,選手登録シート!$B$14:$I$119,4,FALSE))</f>
        <v/>
      </c>
      <c r="G149" s="4" t="str">
        <f>IF($C149="","",VLOOKUP($C149,選手登録シート!$B$14:$I$119,5,FALSE))</f>
        <v/>
      </c>
      <c r="H149" s="4" t="str">
        <f>IF($C149="","",VLOOKUP($C149,選手登録シート!$B$14:$I$119,6,FALSE))</f>
        <v/>
      </c>
      <c r="I149" s="4" t="str">
        <f>IF($C149="","",VLOOKUP($C149,選手登録シート!$B$14:$I$119,7,FALSE))</f>
        <v/>
      </c>
      <c r="J149" s="5" t="str">
        <f>IF($C149="","",VLOOKUP($C149,選手登録シート!$B$14:$I$119,8,FALSE))</f>
        <v/>
      </c>
      <c r="K149" s="60"/>
      <c r="L149" s="61" t="s">
        <v>129</v>
      </c>
      <c r="M149" s="62"/>
      <c r="N149" s="61" t="s">
        <v>130</v>
      </c>
      <c r="O149" s="63"/>
      <c r="P149" s="77" t="str">
        <f t="shared" si="6"/>
        <v>..</v>
      </c>
      <c r="Q149" s="77" t="str">
        <f t="shared" si="7"/>
        <v/>
      </c>
      <c r="R149" s="14" t="str">
        <f t="shared" si="8"/>
        <v/>
      </c>
    </row>
    <row r="150" spans="1:18" ht="21" customHeight="1" thickBot="1">
      <c r="A150" s="40">
        <v>145</v>
      </c>
      <c r="B150" s="20"/>
      <c r="C150" s="21"/>
      <c r="D150" s="3" t="str">
        <f>IF($C150="","",VLOOKUP($C150,選手登録シート!$B$14:$I$119,2,FALSE))</f>
        <v/>
      </c>
      <c r="E150" s="4" t="str">
        <f>IF($C150="","",VLOOKUP($C150,選手登録シート!$B$14:$I$119,3,FALSE))</f>
        <v/>
      </c>
      <c r="F150" s="4" t="str">
        <f>IF($C150="","",VLOOKUP($C150,選手登録シート!$B$14:$I$119,4,FALSE))</f>
        <v/>
      </c>
      <c r="G150" s="4" t="str">
        <f>IF($C150="","",VLOOKUP($C150,選手登録シート!$B$14:$I$119,5,FALSE))</f>
        <v/>
      </c>
      <c r="H150" s="4" t="str">
        <f>IF($C150="","",VLOOKUP($C150,選手登録シート!$B$14:$I$119,6,FALSE))</f>
        <v/>
      </c>
      <c r="I150" s="4" t="str">
        <f>IF($C150="","",VLOOKUP($C150,選手登録シート!$B$14:$I$119,7,FALSE))</f>
        <v/>
      </c>
      <c r="J150" s="5" t="str">
        <f>IF($C150="","",VLOOKUP($C150,選手登録シート!$B$14:$I$119,8,FALSE))</f>
        <v/>
      </c>
      <c r="K150" s="60"/>
      <c r="L150" s="61" t="s">
        <v>129</v>
      </c>
      <c r="M150" s="62"/>
      <c r="N150" s="61" t="s">
        <v>130</v>
      </c>
      <c r="O150" s="63"/>
      <c r="P150" s="77" t="str">
        <f t="shared" si="6"/>
        <v>..</v>
      </c>
      <c r="Q150" s="77" t="str">
        <f t="shared" si="7"/>
        <v/>
      </c>
      <c r="R150" s="14" t="str">
        <f t="shared" si="8"/>
        <v/>
      </c>
    </row>
    <row r="151" spans="1:18" ht="21" customHeight="1" thickBot="1">
      <c r="A151" s="40">
        <v>146</v>
      </c>
      <c r="B151" s="20"/>
      <c r="C151" s="21"/>
      <c r="D151" s="3" t="str">
        <f>IF($C151="","",VLOOKUP($C151,選手登録シート!$B$14:$I$119,2,FALSE))</f>
        <v/>
      </c>
      <c r="E151" s="4" t="str">
        <f>IF($C151="","",VLOOKUP($C151,選手登録シート!$B$14:$I$119,3,FALSE))</f>
        <v/>
      </c>
      <c r="F151" s="4" t="str">
        <f>IF($C151="","",VLOOKUP($C151,選手登録シート!$B$14:$I$119,4,FALSE))</f>
        <v/>
      </c>
      <c r="G151" s="4" t="str">
        <f>IF($C151="","",VLOOKUP($C151,選手登録シート!$B$14:$I$119,5,FALSE))</f>
        <v/>
      </c>
      <c r="H151" s="4" t="str">
        <f>IF($C151="","",VLOOKUP($C151,選手登録シート!$B$14:$I$119,6,FALSE))</f>
        <v/>
      </c>
      <c r="I151" s="4" t="str">
        <f>IF($C151="","",VLOOKUP($C151,選手登録シート!$B$14:$I$119,7,FALSE))</f>
        <v/>
      </c>
      <c r="J151" s="5" t="str">
        <f>IF($C151="","",VLOOKUP($C151,選手登録シート!$B$14:$I$119,8,FALSE))</f>
        <v/>
      </c>
      <c r="K151" s="60"/>
      <c r="L151" s="61" t="s">
        <v>129</v>
      </c>
      <c r="M151" s="62"/>
      <c r="N151" s="61" t="s">
        <v>130</v>
      </c>
      <c r="O151" s="63"/>
      <c r="P151" s="77" t="str">
        <f t="shared" si="6"/>
        <v>..</v>
      </c>
      <c r="Q151" s="77" t="str">
        <f t="shared" si="7"/>
        <v/>
      </c>
      <c r="R151" s="14" t="str">
        <f t="shared" si="8"/>
        <v/>
      </c>
    </row>
    <row r="152" spans="1:18" ht="21" customHeight="1" thickBot="1">
      <c r="A152" s="40">
        <v>147</v>
      </c>
      <c r="B152" s="20"/>
      <c r="C152" s="21"/>
      <c r="D152" s="3" t="str">
        <f>IF($C152="","",VLOOKUP($C152,選手登録シート!$B$14:$I$119,2,FALSE))</f>
        <v/>
      </c>
      <c r="E152" s="4" t="str">
        <f>IF($C152="","",VLOOKUP($C152,選手登録シート!$B$14:$I$119,3,FALSE))</f>
        <v/>
      </c>
      <c r="F152" s="4" t="str">
        <f>IF($C152="","",VLOOKUP($C152,選手登録シート!$B$14:$I$119,4,FALSE))</f>
        <v/>
      </c>
      <c r="G152" s="4" t="str">
        <f>IF($C152="","",VLOOKUP($C152,選手登録シート!$B$14:$I$119,5,FALSE))</f>
        <v/>
      </c>
      <c r="H152" s="4" t="str">
        <f>IF($C152="","",VLOOKUP($C152,選手登録シート!$B$14:$I$119,6,FALSE))</f>
        <v/>
      </c>
      <c r="I152" s="4" t="str">
        <f>IF($C152="","",VLOOKUP($C152,選手登録シート!$B$14:$I$119,7,FALSE))</f>
        <v/>
      </c>
      <c r="J152" s="5" t="str">
        <f>IF($C152="","",VLOOKUP($C152,選手登録シート!$B$14:$I$119,8,FALSE))</f>
        <v/>
      </c>
      <c r="K152" s="60"/>
      <c r="L152" s="61" t="s">
        <v>129</v>
      </c>
      <c r="M152" s="62"/>
      <c r="N152" s="61" t="s">
        <v>130</v>
      </c>
      <c r="O152" s="63"/>
      <c r="P152" s="77" t="str">
        <f t="shared" si="6"/>
        <v>..</v>
      </c>
      <c r="Q152" s="77" t="str">
        <f t="shared" si="7"/>
        <v/>
      </c>
      <c r="R152" s="14" t="str">
        <f t="shared" si="8"/>
        <v/>
      </c>
    </row>
    <row r="153" spans="1:18" ht="21" customHeight="1" thickBot="1">
      <c r="A153" s="40">
        <v>148</v>
      </c>
      <c r="B153" s="20"/>
      <c r="C153" s="21"/>
      <c r="D153" s="3" t="str">
        <f>IF($C153="","",VLOOKUP($C153,選手登録シート!$B$14:$I$119,2,FALSE))</f>
        <v/>
      </c>
      <c r="E153" s="4" t="str">
        <f>IF($C153="","",VLOOKUP($C153,選手登録シート!$B$14:$I$119,3,FALSE))</f>
        <v/>
      </c>
      <c r="F153" s="4" t="str">
        <f>IF($C153="","",VLOOKUP($C153,選手登録シート!$B$14:$I$119,4,FALSE))</f>
        <v/>
      </c>
      <c r="G153" s="4" t="str">
        <f>IF($C153="","",VLOOKUP($C153,選手登録シート!$B$14:$I$119,5,FALSE))</f>
        <v/>
      </c>
      <c r="H153" s="4" t="str">
        <f>IF($C153="","",VLOOKUP($C153,選手登録シート!$B$14:$I$119,6,FALSE))</f>
        <v/>
      </c>
      <c r="I153" s="4" t="str">
        <f>IF($C153="","",VLOOKUP($C153,選手登録シート!$B$14:$I$119,7,FALSE))</f>
        <v/>
      </c>
      <c r="J153" s="5" t="str">
        <f>IF($C153="","",VLOOKUP($C153,選手登録シート!$B$14:$I$119,8,FALSE))</f>
        <v/>
      </c>
      <c r="K153" s="60"/>
      <c r="L153" s="61" t="s">
        <v>129</v>
      </c>
      <c r="M153" s="62"/>
      <c r="N153" s="61" t="s">
        <v>130</v>
      </c>
      <c r="O153" s="63"/>
      <c r="P153" s="77" t="str">
        <f t="shared" si="6"/>
        <v>..</v>
      </c>
      <c r="Q153" s="77" t="str">
        <f t="shared" si="7"/>
        <v/>
      </c>
      <c r="R153" s="14" t="str">
        <f t="shared" si="8"/>
        <v/>
      </c>
    </row>
    <row r="154" spans="1:18" ht="21" customHeight="1" thickBot="1">
      <c r="A154" s="40">
        <v>149</v>
      </c>
      <c r="B154" s="20"/>
      <c r="C154" s="21"/>
      <c r="D154" s="3" t="str">
        <f>IF($C154="","",VLOOKUP($C154,選手登録シート!$B$14:$I$119,2,FALSE))</f>
        <v/>
      </c>
      <c r="E154" s="4" t="str">
        <f>IF($C154="","",VLOOKUP($C154,選手登録シート!$B$14:$I$119,3,FALSE))</f>
        <v/>
      </c>
      <c r="F154" s="4" t="str">
        <f>IF($C154="","",VLOOKUP($C154,選手登録シート!$B$14:$I$119,4,FALSE))</f>
        <v/>
      </c>
      <c r="G154" s="4" t="str">
        <f>IF($C154="","",VLOOKUP($C154,選手登録シート!$B$14:$I$119,5,FALSE))</f>
        <v/>
      </c>
      <c r="H154" s="4" t="str">
        <f>IF($C154="","",VLOOKUP($C154,選手登録シート!$B$14:$I$119,6,FALSE))</f>
        <v/>
      </c>
      <c r="I154" s="4" t="str">
        <f>IF($C154="","",VLOOKUP($C154,選手登録シート!$B$14:$I$119,7,FALSE))</f>
        <v/>
      </c>
      <c r="J154" s="5" t="str">
        <f>IF($C154="","",VLOOKUP($C154,選手登録シート!$B$14:$I$119,8,FALSE))</f>
        <v/>
      </c>
      <c r="K154" s="60"/>
      <c r="L154" s="61" t="s">
        <v>129</v>
      </c>
      <c r="M154" s="62"/>
      <c r="N154" s="61" t="s">
        <v>130</v>
      </c>
      <c r="O154" s="63"/>
      <c r="P154" s="77" t="str">
        <f t="shared" si="6"/>
        <v>..</v>
      </c>
      <c r="Q154" s="77" t="str">
        <f t="shared" si="7"/>
        <v/>
      </c>
      <c r="R154" s="14" t="str">
        <f t="shared" si="8"/>
        <v/>
      </c>
    </row>
    <row r="155" spans="1:18" ht="21" customHeight="1" thickBot="1">
      <c r="A155" s="40">
        <v>150</v>
      </c>
      <c r="B155" s="20"/>
      <c r="C155" s="21"/>
      <c r="D155" s="3" t="str">
        <f>IF($C155="","",VLOOKUP($C155,選手登録シート!$B$14:$I$119,2,FALSE))</f>
        <v/>
      </c>
      <c r="E155" s="4" t="str">
        <f>IF($C155="","",VLOOKUP($C155,選手登録シート!$B$14:$I$119,3,FALSE))</f>
        <v/>
      </c>
      <c r="F155" s="4" t="str">
        <f>IF($C155="","",VLOOKUP($C155,選手登録シート!$B$14:$I$119,4,FALSE))</f>
        <v/>
      </c>
      <c r="G155" s="4" t="str">
        <f>IF($C155="","",VLOOKUP($C155,選手登録シート!$B$14:$I$119,5,FALSE))</f>
        <v/>
      </c>
      <c r="H155" s="4" t="str">
        <f>IF($C155="","",VLOOKUP($C155,選手登録シート!$B$14:$I$119,6,FALSE))</f>
        <v/>
      </c>
      <c r="I155" s="4" t="str">
        <f>IF($C155="","",VLOOKUP($C155,選手登録シート!$B$14:$I$119,7,FALSE))</f>
        <v/>
      </c>
      <c r="J155" s="5" t="str">
        <f>IF($C155="","",VLOOKUP($C155,選手登録シート!$B$14:$I$119,8,FALSE))</f>
        <v/>
      </c>
      <c r="K155" s="60"/>
      <c r="L155" s="61" t="s">
        <v>129</v>
      </c>
      <c r="M155" s="62"/>
      <c r="N155" s="61" t="s">
        <v>130</v>
      </c>
      <c r="O155" s="63"/>
      <c r="P155" s="77" t="str">
        <f t="shared" si="6"/>
        <v>..</v>
      </c>
      <c r="Q155" s="77" t="str">
        <f t="shared" si="7"/>
        <v/>
      </c>
      <c r="R155" s="14" t="str">
        <f t="shared" si="8"/>
        <v/>
      </c>
    </row>
    <row r="156" spans="1:18" ht="21" customHeight="1" thickBot="1">
      <c r="A156" s="40">
        <v>151</v>
      </c>
      <c r="B156" s="20"/>
      <c r="C156" s="21"/>
      <c r="D156" s="3" t="str">
        <f>IF($C156="","",VLOOKUP($C156,選手登録シート!$B$14:$I$119,2,FALSE))</f>
        <v/>
      </c>
      <c r="E156" s="4" t="str">
        <f>IF($C156="","",VLOOKUP($C156,選手登録シート!$B$14:$I$119,3,FALSE))</f>
        <v/>
      </c>
      <c r="F156" s="4" t="str">
        <f>IF($C156="","",VLOOKUP($C156,選手登録シート!$B$14:$I$119,4,FALSE))</f>
        <v/>
      </c>
      <c r="G156" s="4" t="str">
        <f>IF($C156="","",VLOOKUP($C156,選手登録シート!$B$14:$I$119,5,FALSE))</f>
        <v/>
      </c>
      <c r="H156" s="4" t="str">
        <f>IF($C156="","",VLOOKUP($C156,選手登録シート!$B$14:$I$119,6,FALSE))</f>
        <v/>
      </c>
      <c r="I156" s="4" t="str">
        <f>IF($C156="","",VLOOKUP($C156,選手登録シート!$B$14:$I$119,7,FALSE))</f>
        <v/>
      </c>
      <c r="J156" s="5" t="str">
        <f>IF($C156="","",VLOOKUP($C156,選手登録シート!$B$14:$I$119,8,FALSE))</f>
        <v/>
      </c>
      <c r="K156" s="60"/>
      <c r="L156" s="61" t="s">
        <v>129</v>
      </c>
      <c r="M156" s="62"/>
      <c r="N156" s="61" t="s">
        <v>130</v>
      </c>
      <c r="O156" s="63"/>
      <c r="P156" s="77" t="str">
        <f t="shared" si="6"/>
        <v>..</v>
      </c>
      <c r="Q156" s="77" t="str">
        <f t="shared" si="7"/>
        <v/>
      </c>
      <c r="R156" s="14" t="str">
        <f t="shared" si="8"/>
        <v/>
      </c>
    </row>
    <row r="157" spans="1:18" ht="21" customHeight="1" thickBot="1">
      <c r="A157" s="40">
        <v>152</v>
      </c>
      <c r="B157" s="20"/>
      <c r="C157" s="21"/>
      <c r="D157" s="3" t="str">
        <f>IF($C157="","",VLOOKUP($C157,選手登録シート!$B$14:$I$119,2,FALSE))</f>
        <v/>
      </c>
      <c r="E157" s="4" t="str">
        <f>IF($C157="","",VLOOKUP($C157,選手登録シート!$B$14:$I$119,3,FALSE))</f>
        <v/>
      </c>
      <c r="F157" s="4" t="str">
        <f>IF($C157="","",VLOOKUP($C157,選手登録シート!$B$14:$I$119,4,FALSE))</f>
        <v/>
      </c>
      <c r="G157" s="4" t="str">
        <f>IF($C157="","",VLOOKUP($C157,選手登録シート!$B$14:$I$119,5,FALSE))</f>
        <v/>
      </c>
      <c r="H157" s="4" t="str">
        <f>IF($C157="","",VLOOKUP($C157,選手登録シート!$B$14:$I$119,6,FALSE))</f>
        <v/>
      </c>
      <c r="I157" s="4" t="str">
        <f>IF($C157="","",VLOOKUP($C157,選手登録シート!$B$14:$I$119,7,FALSE))</f>
        <v/>
      </c>
      <c r="J157" s="5" t="str">
        <f>IF($C157="","",VLOOKUP($C157,選手登録シート!$B$14:$I$119,8,FALSE))</f>
        <v/>
      </c>
      <c r="K157" s="60"/>
      <c r="L157" s="61" t="s">
        <v>129</v>
      </c>
      <c r="M157" s="62"/>
      <c r="N157" s="61" t="s">
        <v>130</v>
      </c>
      <c r="O157" s="63"/>
      <c r="P157" s="77" t="str">
        <f t="shared" si="6"/>
        <v>..</v>
      </c>
      <c r="Q157" s="77" t="str">
        <f t="shared" si="7"/>
        <v/>
      </c>
      <c r="R157" s="14" t="str">
        <f t="shared" si="8"/>
        <v/>
      </c>
    </row>
    <row r="158" spans="1:18" ht="21" customHeight="1" thickBot="1">
      <c r="A158" s="40">
        <v>153</v>
      </c>
      <c r="B158" s="20"/>
      <c r="C158" s="21"/>
      <c r="D158" s="3" t="str">
        <f>IF($C158="","",VLOOKUP($C158,選手登録シート!$B$14:$I$119,2,FALSE))</f>
        <v/>
      </c>
      <c r="E158" s="4" t="str">
        <f>IF($C158="","",VLOOKUP($C158,選手登録シート!$B$14:$I$119,3,FALSE))</f>
        <v/>
      </c>
      <c r="F158" s="4" t="str">
        <f>IF($C158="","",VLOOKUP($C158,選手登録シート!$B$14:$I$119,4,FALSE))</f>
        <v/>
      </c>
      <c r="G158" s="4" t="str">
        <f>IF($C158="","",VLOOKUP($C158,選手登録シート!$B$14:$I$119,5,FALSE))</f>
        <v/>
      </c>
      <c r="H158" s="4" t="str">
        <f>IF($C158="","",VLOOKUP($C158,選手登録シート!$B$14:$I$119,6,FALSE))</f>
        <v/>
      </c>
      <c r="I158" s="4" t="str">
        <f>IF($C158="","",VLOOKUP($C158,選手登録シート!$B$14:$I$119,7,FALSE))</f>
        <v/>
      </c>
      <c r="J158" s="5" t="str">
        <f>IF($C158="","",VLOOKUP($C158,選手登録シート!$B$14:$I$119,8,FALSE))</f>
        <v/>
      </c>
      <c r="K158" s="60"/>
      <c r="L158" s="61" t="s">
        <v>129</v>
      </c>
      <c r="M158" s="62"/>
      <c r="N158" s="61" t="s">
        <v>130</v>
      </c>
      <c r="O158" s="63"/>
      <c r="P158" s="77" t="str">
        <f t="shared" si="6"/>
        <v>..</v>
      </c>
      <c r="Q158" s="77" t="str">
        <f t="shared" si="7"/>
        <v/>
      </c>
      <c r="R158" s="14" t="str">
        <f t="shared" si="8"/>
        <v/>
      </c>
    </row>
    <row r="159" spans="1:18" ht="21" customHeight="1" thickBot="1">
      <c r="A159" s="40">
        <v>154</v>
      </c>
      <c r="B159" s="20"/>
      <c r="C159" s="21"/>
      <c r="D159" s="3" t="str">
        <f>IF($C159="","",VLOOKUP($C159,選手登録シート!$B$14:$I$119,2,FALSE))</f>
        <v/>
      </c>
      <c r="E159" s="4" t="str">
        <f>IF($C159="","",VLOOKUP($C159,選手登録シート!$B$14:$I$119,3,FALSE))</f>
        <v/>
      </c>
      <c r="F159" s="4" t="str">
        <f>IF($C159="","",VLOOKUP($C159,選手登録シート!$B$14:$I$119,4,FALSE))</f>
        <v/>
      </c>
      <c r="G159" s="4" t="str">
        <f>IF($C159="","",VLOOKUP($C159,選手登録シート!$B$14:$I$119,5,FALSE))</f>
        <v/>
      </c>
      <c r="H159" s="4" t="str">
        <f>IF($C159="","",VLOOKUP($C159,選手登録シート!$B$14:$I$119,6,FALSE))</f>
        <v/>
      </c>
      <c r="I159" s="4" t="str">
        <f>IF($C159="","",VLOOKUP($C159,選手登録シート!$B$14:$I$119,7,FALSE))</f>
        <v/>
      </c>
      <c r="J159" s="5" t="str">
        <f>IF($C159="","",VLOOKUP($C159,選手登録シート!$B$14:$I$119,8,FALSE))</f>
        <v/>
      </c>
      <c r="K159" s="60"/>
      <c r="L159" s="61" t="s">
        <v>129</v>
      </c>
      <c r="M159" s="62"/>
      <c r="N159" s="61" t="s">
        <v>130</v>
      </c>
      <c r="O159" s="63"/>
      <c r="P159" s="77" t="str">
        <f t="shared" si="6"/>
        <v>..</v>
      </c>
      <c r="Q159" s="77" t="str">
        <f t="shared" si="7"/>
        <v/>
      </c>
      <c r="R159" s="14" t="str">
        <f t="shared" si="8"/>
        <v/>
      </c>
    </row>
    <row r="160" spans="1:18" ht="21" customHeight="1" thickBot="1">
      <c r="A160" s="40">
        <v>155</v>
      </c>
      <c r="B160" s="20"/>
      <c r="C160" s="21"/>
      <c r="D160" s="3" t="str">
        <f>IF($C160="","",VLOOKUP($C160,選手登録シート!$B$14:$I$119,2,FALSE))</f>
        <v/>
      </c>
      <c r="E160" s="4" t="str">
        <f>IF($C160="","",VLOOKUP($C160,選手登録シート!$B$14:$I$119,3,FALSE))</f>
        <v/>
      </c>
      <c r="F160" s="4" t="str">
        <f>IF($C160="","",VLOOKUP($C160,選手登録シート!$B$14:$I$119,4,FALSE))</f>
        <v/>
      </c>
      <c r="G160" s="4" t="str">
        <f>IF($C160="","",VLOOKUP($C160,選手登録シート!$B$14:$I$119,5,FALSE))</f>
        <v/>
      </c>
      <c r="H160" s="4" t="str">
        <f>IF($C160="","",VLOOKUP($C160,選手登録シート!$B$14:$I$119,6,FALSE))</f>
        <v/>
      </c>
      <c r="I160" s="4" t="str">
        <f>IF($C160="","",VLOOKUP($C160,選手登録シート!$B$14:$I$119,7,FALSE))</f>
        <v/>
      </c>
      <c r="J160" s="5" t="str">
        <f>IF($C160="","",VLOOKUP($C160,選手登録シート!$B$14:$I$119,8,FALSE))</f>
        <v/>
      </c>
      <c r="K160" s="60"/>
      <c r="L160" s="61" t="s">
        <v>129</v>
      </c>
      <c r="M160" s="62"/>
      <c r="N160" s="61" t="s">
        <v>130</v>
      </c>
      <c r="O160" s="63"/>
      <c r="P160" s="77" t="str">
        <f t="shared" si="6"/>
        <v>..</v>
      </c>
      <c r="Q160" s="77" t="str">
        <f t="shared" si="7"/>
        <v/>
      </c>
      <c r="R160" s="14" t="str">
        <f t="shared" si="8"/>
        <v/>
      </c>
    </row>
    <row r="161" spans="1:18" ht="21" customHeight="1" thickBot="1">
      <c r="A161" s="40">
        <v>156</v>
      </c>
      <c r="B161" s="20"/>
      <c r="C161" s="21"/>
      <c r="D161" s="3" t="str">
        <f>IF($C161="","",VLOOKUP($C161,選手登録シート!$B$14:$I$119,2,FALSE))</f>
        <v/>
      </c>
      <c r="E161" s="4" t="str">
        <f>IF($C161="","",VLOOKUP($C161,選手登録シート!$B$14:$I$119,3,FALSE))</f>
        <v/>
      </c>
      <c r="F161" s="4" t="str">
        <f>IF($C161="","",VLOOKUP($C161,選手登録シート!$B$14:$I$119,4,FALSE))</f>
        <v/>
      </c>
      <c r="G161" s="4" t="str">
        <f>IF($C161="","",VLOOKUP($C161,選手登録シート!$B$14:$I$119,5,FALSE))</f>
        <v/>
      </c>
      <c r="H161" s="4" t="str">
        <f>IF($C161="","",VLOOKUP($C161,選手登録シート!$B$14:$I$119,6,FALSE))</f>
        <v/>
      </c>
      <c r="I161" s="4" t="str">
        <f>IF($C161="","",VLOOKUP($C161,選手登録シート!$B$14:$I$119,7,FALSE))</f>
        <v/>
      </c>
      <c r="J161" s="5" t="str">
        <f>IF($C161="","",VLOOKUP($C161,選手登録シート!$B$14:$I$119,8,FALSE))</f>
        <v/>
      </c>
      <c r="K161" s="60"/>
      <c r="L161" s="61" t="s">
        <v>129</v>
      </c>
      <c r="M161" s="62"/>
      <c r="N161" s="61" t="s">
        <v>130</v>
      </c>
      <c r="O161" s="63"/>
      <c r="P161" s="77" t="str">
        <f t="shared" si="6"/>
        <v>..</v>
      </c>
      <c r="Q161" s="77" t="str">
        <f t="shared" si="7"/>
        <v/>
      </c>
      <c r="R161" s="14" t="str">
        <f t="shared" si="8"/>
        <v/>
      </c>
    </row>
    <row r="162" spans="1:18" ht="21" customHeight="1" thickBot="1">
      <c r="A162" s="40">
        <v>157</v>
      </c>
      <c r="B162" s="20"/>
      <c r="C162" s="21"/>
      <c r="D162" s="3" t="str">
        <f>IF($C162="","",VLOOKUP($C162,選手登録シート!$B$14:$I$119,2,FALSE))</f>
        <v/>
      </c>
      <c r="E162" s="4" t="str">
        <f>IF($C162="","",VLOOKUP($C162,選手登録シート!$B$14:$I$119,3,FALSE))</f>
        <v/>
      </c>
      <c r="F162" s="4" t="str">
        <f>IF($C162="","",VLOOKUP($C162,選手登録シート!$B$14:$I$119,4,FALSE))</f>
        <v/>
      </c>
      <c r="G162" s="4" t="str">
        <f>IF($C162="","",VLOOKUP($C162,選手登録シート!$B$14:$I$119,5,FALSE))</f>
        <v/>
      </c>
      <c r="H162" s="4" t="str">
        <f>IF($C162="","",VLOOKUP($C162,選手登録シート!$B$14:$I$119,6,FALSE))</f>
        <v/>
      </c>
      <c r="I162" s="4" t="str">
        <f>IF($C162="","",VLOOKUP($C162,選手登録シート!$B$14:$I$119,7,FALSE))</f>
        <v/>
      </c>
      <c r="J162" s="5" t="str">
        <f>IF($C162="","",VLOOKUP($C162,選手登録シート!$B$14:$I$119,8,FALSE))</f>
        <v/>
      </c>
      <c r="K162" s="60"/>
      <c r="L162" s="61" t="s">
        <v>129</v>
      </c>
      <c r="M162" s="62"/>
      <c r="N162" s="61" t="s">
        <v>130</v>
      </c>
      <c r="O162" s="63"/>
      <c r="P162" s="77" t="str">
        <f t="shared" si="6"/>
        <v>..</v>
      </c>
      <c r="Q162" s="77" t="str">
        <f t="shared" si="7"/>
        <v/>
      </c>
      <c r="R162" s="14" t="str">
        <f t="shared" si="8"/>
        <v/>
      </c>
    </row>
    <row r="163" spans="1:18" ht="21" customHeight="1" thickBot="1">
      <c r="A163" s="40">
        <v>158</v>
      </c>
      <c r="B163" s="20"/>
      <c r="C163" s="21"/>
      <c r="D163" s="3" t="str">
        <f>IF($C163="","",VLOOKUP($C163,選手登録シート!$B$14:$I$119,2,FALSE))</f>
        <v/>
      </c>
      <c r="E163" s="4" t="str">
        <f>IF($C163="","",VLOOKUP($C163,選手登録シート!$B$14:$I$119,3,FALSE))</f>
        <v/>
      </c>
      <c r="F163" s="4" t="str">
        <f>IF($C163="","",VLOOKUP($C163,選手登録シート!$B$14:$I$119,4,FALSE))</f>
        <v/>
      </c>
      <c r="G163" s="4" t="str">
        <f>IF($C163="","",VLOOKUP($C163,選手登録シート!$B$14:$I$119,5,FALSE))</f>
        <v/>
      </c>
      <c r="H163" s="4" t="str">
        <f>IF($C163="","",VLOOKUP($C163,選手登録シート!$B$14:$I$119,6,FALSE))</f>
        <v/>
      </c>
      <c r="I163" s="4" t="str">
        <f>IF($C163="","",VLOOKUP($C163,選手登録シート!$B$14:$I$119,7,FALSE))</f>
        <v/>
      </c>
      <c r="J163" s="5" t="str">
        <f>IF($C163="","",VLOOKUP($C163,選手登録シート!$B$14:$I$119,8,FALSE))</f>
        <v/>
      </c>
      <c r="K163" s="60"/>
      <c r="L163" s="61" t="s">
        <v>129</v>
      </c>
      <c r="M163" s="62"/>
      <c r="N163" s="61" t="s">
        <v>130</v>
      </c>
      <c r="O163" s="63"/>
      <c r="P163" s="77" t="str">
        <f t="shared" si="6"/>
        <v>..</v>
      </c>
      <c r="Q163" s="77" t="str">
        <f t="shared" si="7"/>
        <v/>
      </c>
      <c r="R163" s="14" t="str">
        <f t="shared" si="8"/>
        <v/>
      </c>
    </row>
    <row r="164" spans="1:18" ht="21" customHeight="1" thickBot="1">
      <c r="A164" s="40">
        <v>159</v>
      </c>
      <c r="B164" s="20"/>
      <c r="C164" s="21"/>
      <c r="D164" s="3" t="str">
        <f>IF($C164="","",VLOOKUP($C164,選手登録シート!$B$14:$I$119,2,FALSE))</f>
        <v/>
      </c>
      <c r="E164" s="4" t="str">
        <f>IF($C164="","",VLOOKUP($C164,選手登録シート!$B$14:$I$119,3,FALSE))</f>
        <v/>
      </c>
      <c r="F164" s="4" t="str">
        <f>IF($C164="","",VLOOKUP($C164,選手登録シート!$B$14:$I$119,4,FALSE))</f>
        <v/>
      </c>
      <c r="G164" s="4" t="str">
        <f>IF($C164="","",VLOOKUP($C164,選手登録シート!$B$14:$I$119,5,FALSE))</f>
        <v/>
      </c>
      <c r="H164" s="4" t="str">
        <f>IF($C164="","",VLOOKUP($C164,選手登録シート!$B$14:$I$119,6,FALSE))</f>
        <v/>
      </c>
      <c r="I164" s="4" t="str">
        <f>IF($C164="","",VLOOKUP($C164,選手登録シート!$B$14:$I$119,7,FALSE))</f>
        <v/>
      </c>
      <c r="J164" s="5" t="str">
        <f>IF($C164="","",VLOOKUP($C164,選手登録シート!$B$14:$I$119,8,FALSE))</f>
        <v/>
      </c>
      <c r="K164" s="60"/>
      <c r="L164" s="61" t="s">
        <v>129</v>
      </c>
      <c r="M164" s="62"/>
      <c r="N164" s="61" t="s">
        <v>130</v>
      </c>
      <c r="O164" s="63"/>
      <c r="P164" s="77" t="str">
        <f t="shared" si="6"/>
        <v>..</v>
      </c>
      <c r="Q164" s="77" t="str">
        <f t="shared" si="7"/>
        <v/>
      </c>
      <c r="R164" s="14" t="str">
        <f t="shared" si="8"/>
        <v/>
      </c>
    </row>
    <row r="165" spans="1:18" ht="21" customHeight="1" thickBot="1">
      <c r="A165" s="40">
        <v>160</v>
      </c>
      <c r="B165" s="20"/>
      <c r="C165" s="21"/>
      <c r="D165" s="3" t="str">
        <f>IF($C165="","",VLOOKUP($C165,選手登録シート!$B$14:$I$119,2,FALSE))</f>
        <v/>
      </c>
      <c r="E165" s="4" t="str">
        <f>IF($C165="","",VLOOKUP($C165,選手登録シート!$B$14:$I$119,3,FALSE))</f>
        <v/>
      </c>
      <c r="F165" s="4" t="str">
        <f>IF($C165="","",VLOOKUP($C165,選手登録シート!$B$14:$I$119,4,FALSE))</f>
        <v/>
      </c>
      <c r="G165" s="4" t="str">
        <f>IF($C165="","",VLOOKUP($C165,選手登録シート!$B$14:$I$119,5,FALSE))</f>
        <v/>
      </c>
      <c r="H165" s="4" t="str">
        <f>IF($C165="","",VLOOKUP($C165,選手登録シート!$B$14:$I$119,6,FALSE))</f>
        <v/>
      </c>
      <c r="I165" s="4" t="str">
        <f>IF($C165="","",VLOOKUP($C165,選手登録シート!$B$14:$I$119,7,FALSE))</f>
        <v/>
      </c>
      <c r="J165" s="5" t="str">
        <f>IF($C165="","",VLOOKUP($C165,選手登録シート!$B$14:$I$119,8,FALSE))</f>
        <v/>
      </c>
      <c r="K165" s="60"/>
      <c r="L165" s="61" t="s">
        <v>129</v>
      </c>
      <c r="M165" s="62"/>
      <c r="N165" s="61" t="s">
        <v>130</v>
      </c>
      <c r="O165" s="63"/>
      <c r="P165" s="77" t="str">
        <f t="shared" si="6"/>
        <v>..</v>
      </c>
      <c r="Q165" s="77" t="str">
        <f t="shared" si="7"/>
        <v/>
      </c>
      <c r="R165" s="14" t="str">
        <f t="shared" si="8"/>
        <v/>
      </c>
    </row>
    <row r="166" spans="1:18" ht="21" customHeight="1" thickBot="1">
      <c r="A166" s="40">
        <v>161</v>
      </c>
      <c r="B166" s="20"/>
      <c r="C166" s="21"/>
      <c r="D166" s="3" t="str">
        <f>IF($C166="","",VLOOKUP($C166,選手登録シート!$B$14:$I$119,2,FALSE))</f>
        <v/>
      </c>
      <c r="E166" s="4" t="str">
        <f>IF($C166="","",VLOOKUP($C166,選手登録シート!$B$14:$I$119,3,FALSE))</f>
        <v/>
      </c>
      <c r="F166" s="4" t="str">
        <f>IF($C166="","",VLOOKUP($C166,選手登録シート!$B$14:$I$119,4,FALSE))</f>
        <v/>
      </c>
      <c r="G166" s="4" t="str">
        <f>IF($C166="","",VLOOKUP($C166,選手登録シート!$B$14:$I$119,5,FALSE))</f>
        <v/>
      </c>
      <c r="H166" s="4" t="str">
        <f>IF($C166="","",VLOOKUP($C166,選手登録シート!$B$14:$I$119,6,FALSE))</f>
        <v/>
      </c>
      <c r="I166" s="4" t="str">
        <f>IF($C166="","",VLOOKUP($C166,選手登録シート!$B$14:$I$119,7,FALSE))</f>
        <v/>
      </c>
      <c r="J166" s="5" t="str">
        <f>IF($C166="","",VLOOKUP($C166,選手登録シート!$B$14:$I$119,8,FALSE))</f>
        <v/>
      </c>
      <c r="K166" s="60"/>
      <c r="L166" s="61" t="s">
        <v>129</v>
      </c>
      <c r="M166" s="62"/>
      <c r="N166" s="61" t="s">
        <v>130</v>
      </c>
      <c r="O166" s="63"/>
      <c r="P166" s="77" t="str">
        <f t="shared" si="6"/>
        <v>..</v>
      </c>
      <c r="Q166" s="77" t="str">
        <f t="shared" si="7"/>
        <v/>
      </c>
      <c r="R166" s="14" t="str">
        <f t="shared" si="8"/>
        <v/>
      </c>
    </row>
    <row r="167" spans="1:18" ht="21" customHeight="1" thickBot="1">
      <c r="A167" s="40">
        <v>162</v>
      </c>
      <c r="B167" s="20"/>
      <c r="C167" s="21"/>
      <c r="D167" s="3" t="str">
        <f>IF($C167="","",VLOOKUP($C167,選手登録シート!$B$14:$I$119,2,FALSE))</f>
        <v/>
      </c>
      <c r="E167" s="4" t="str">
        <f>IF($C167="","",VLOOKUP($C167,選手登録シート!$B$14:$I$119,3,FALSE))</f>
        <v/>
      </c>
      <c r="F167" s="4" t="str">
        <f>IF($C167="","",VLOOKUP($C167,選手登録シート!$B$14:$I$119,4,FALSE))</f>
        <v/>
      </c>
      <c r="G167" s="4" t="str">
        <f>IF($C167="","",VLOOKUP($C167,選手登録シート!$B$14:$I$119,5,FALSE))</f>
        <v/>
      </c>
      <c r="H167" s="4" t="str">
        <f>IF($C167="","",VLOOKUP($C167,選手登録シート!$B$14:$I$119,6,FALSE))</f>
        <v/>
      </c>
      <c r="I167" s="4" t="str">
        <f>IF($C167="","",VLOOKUP($C167,選手登録シート!$B$14:$I$119,7,FALSE))</f>
        <v/>
      </c>
      <c r="J167" s="5" t="str">
        <f>IF($C167="","",VLOOKUP($C167,選手登録シート!$B$14:$I$119,8,FALSE))</f>
        <v/>
      </c>
      <c r="K167" s="60"/>
      <c r="L167" s="61" t="s">
        <v>129</v>
      </c>
      <c r="M167" s="62"/>
      <c r="N167" s="61" t="s">
        <v>130</v>
      </c>
      <c r="O167" s="63"/>
      <c r="P167" s="77" t="str">
        <f t="shared" si="6"/>
        <v>..</v>
      </c>
      <c r="Q167" s="77" t="str">
        <f t="shared" si="7"/>
        <v/>
      </c>
      <c r="R167" s="14" t="str">
        <f t="shared" si="8"/>
        <v/>
      </c>
    </row>
    <row r="168" spans="1:18" ht="21" customHeight="1" thickBot="1">
      <c r="A168" s="40">
        <v>163</v>
      </c>
      <c r="B168" s="20"/>
      <c r="C168" s="21"/>
      <c r="D168" s="3" t="str">
        <f>IF($C168="","",VLOOKUP($C168,選手登録シート!$B$14:$I$119,2,FALSE))</f>
        <v/>
      </c>
      <c r="E168" s="4" t="str">
        <f>IF($C168="","",VLOOKUP($C168,選手登録シート!$B$14:$I$119,3,FALSE))</f>
        <v/>
      </c>
      <c r="F168" s="4" t="str">
        <f>IF($C168="","",VLOOKUP($C168,選手登録シート!$B$14:$I$119,4,FALSE))</f>
        <v/>
      </c>
      <c r="G168" s="4" t="str">
        <f>IF($C168="","",VLOOKUP($C168,選手登録シート!$B$14:$I$119,5,FALSE))</f>
        <v/>
      </c>
      <c r="H168" s="4" t="str">
        <f>IF($C168="","",VLOOKUP($C168,選手登録シート!$B$14:$I$119,6,FALSE))</f>
        <v/>
      </c>
      <c r="I168" s="4" t="str">
        <f>IF($C168="","",VLOOKUP($C168,選手登録シート!$B$14:$I$119,7,FALSE))</f>
        <v/>
      </c>
      <c r="J168" s="5" t="str">
        <f>IF($C168="","",VLOOKUP($C168,選手登録シート!$B$14:$I$119,8,FALSE))</f>
        <v/>
      </c>
      <c r="K168" s="60"/>
      <c r="L168" s="61" t="s">
        <v>129</v>
      </c>
      <c r="M168" s="62"/>
      <c r="N168" s="61" t="s">
        <v>130</v>
      </c>
      <c r="O168" s="63"/>
      <c r="P168" s="77" t="str">
        <f t="shared" si="6"/>
        <v>..</v>
      </c>
      <c r="Q168" s="77" t="str">
        <f t="shared" si="7"/>
        <v/>
      </c>
      <c r="R168" s="14" t="str">
        <f t="shared" si="8"/>
        <v/>
      </c>
    </row>
    <row r="169" spans="1:18" ht="21" customHeight="1" thickBot="1">
      <c r="A169" s="40">
        <v>164</v>
      </c>
      <c r="B169" s="20"/>
      <c r="C169" s="21"/>
      <c r="D169" s="3" t="str">
        <f>IF($C169="","",VLOOKUP($C169,選手登録シート!$B$14:$I$119,2,FALSE))</f>
        <v/>
      </c>
      <c r="E169" s="4" t="str">
        <f>IF($C169="","",VLOOKUP($C169,選手登録シート!$B$14:$I$119,3,FALSE))</f>
        <v/>
      </c>
      <c r="F169" s="4" t="str">
        <f>IF($C169="","",VLOOKUP($C169,選手登録シート!$B$14:$I$119,4,FALSE))</f>
        <v/>
      </c>
      <c r="G169" s="4" t="str">
        <f>IF($C169="","",VLOOKUP($C169,選手登録シート!$B$14:$I$119,5,FALSE))</f>
        <v/>
      </c>
      <c r="H169" s="4" t="str">
        <f>IF($C169="","",VLOOKUP($C169,選手登録シート!$B$14:$I$119,6,FALSE))</f>
        <v/>
      </c>
      <c r="I169" s="4" t="str">
        <f>IF($C169="","",VLOOKUP($C169,選手登録シート!$B$14:$I$119,7,FALSE))</f>
        <v/>
      </c>
      <c r="J169" s="5" t="str">
        <f>IF($C169="","",VLOOKUP($C169,選手登録シート!$B$14:$I$119,8,FALSE))</f>
        <v/>
      </c>
      <c r="K169" s="60"/>
      <c r="L169" s="61" t="s">
        <v>129</v>
      </c>
      <c r="M169" s="62"/>
      <c r="N169" s="61" t="s">
        <v>130</v>
      </c>
      <c r="O169" s="63"/>
      <c r="P169" s="77" t="str">
        <f t="shared" si="6"/>
        <v>..</v>
      </c>
      <c r="Q169" s="77" t="str">
        <f t="shared" si="7"/>
        <v/>
      </c>
      <c r="R169" s="14" t="str">
        <f t="shared" si="8"/>
        <v/>
      </c>
    </row>
    <row r="170" spans="1:18" ht="21" customHeight="1" thickBot="1">
      <c r="A170" s="40">
        <v>165</v>
      </c>
      <c r="B170" s="20"/>
      <c r="C170" s="21"/>
      <c r="D170" s="3" t="str">
        <f>IF($C170="","",VLOOKUP($C170,選手登録シート!$B$14:$I$119,2,FALSE))</f>
        <v/>
      </c>
      <c r="E170" s="4" t="str">
        <f>IF($C170="","",VLOOKUP($C170,選手登録シート!$B$14:$I$119,3,FALSE))</f>
        <v/>
      </c>
      <c r="F170" s="4" t="str">
        <f>IF($C170="","",VLOOKUP($C170,選手登録シート!$B$14:$I$119,4,FALSE))</f>
        <v/>
      </c>
      <c r="G170" s="4" t="str">
        <f>IF($C170="","",VLOOKUP($C170,選手登録シート!$B$14:$I$119,5,FALSE))</f>
        <v/>
      </c>
      <c r="H170" s="4" t="str">
        <f>IF($C170="","",VLOOKUP($C170,選手登録シート!$B$14:$I$119,6,FALSE))</f>
        <v/>
      </c>
      <c r="I170" s="4" t="str">
        <f>IF($C170="","",VLOOKUP($C170,選手登録シート!$B$14:$I$119,7,FALSE))</f>
        <v/>
      </c>
      <c r="J170" s="5" t="str">
        <f>IF($C170="","",VLOOKUP($C170,選手登録シート!$B$14:$I$119,8,FALSE))</f>
        <v/>
      </c>
      <c r="K170" s="60"/>
      <c r="L170" s="61" t="s">
        <v>129</v>
      </c>
      <c r="M170" s="62"/>
      <c r="N170" s="61" t="s">
        <v>130</v>
      </c>
      <c r="O170" s="63"/>
      <c r="P170" s="77" t="str">
        <f t="shared" si="6"/>
        <v>..</v>
      </c>
      <c r="Q170" s="77" t="str">
        <f t="shared" si="7"/>
        <v/>
      </c>
      <c r="R170" s="14" t="str">
        <f t="shared" si="8"/>
        <v/>
      </c>
    </row>
    <row r="171" spans="1:18" ht="21" customHeight="1" thickBot="1">
      <c r="A171" s="40">
        <v>166</v>
      </c>
      <c r="B171" s="20"/>
      <c r="C171" s="21"/>
      <c r="D171" s="3" t="str">
        <f>IF($C171="","",VLOOKUP($C171,選手登録シート!$B$14:$I$119,2,FALSE))</f>
        <v/>
      </c>
      <c r="E171" s="4" t="str">
        <f>IF($C171="","",VLOOKUP($C171,選手登録シート!$B$14:$I$119,3,FALSE))</f>
        <v/>
      </c>
      <c r="F171" s="4" t="str">
        <f>IF($C171="","",VLOOKUP($C171,選手登録シート!$B$14:$I$119,4,FALSE))</f>
        <v/>
      </c>
      <c r="G171" s="4" t="str">
        <f>IF($C171="","",VLOOKUP($C171,選手登録シート!$B$14:$I$119,5,FALSE))</f>
        <v/>
      </c>
      <c r="H171" s="4" t="str">
        <f>IF($C171="","",VLOOKUP($C171,選手登録シート!$B$14:$I$119,6,FALSE))</f>
        <v/>
      </c>
      <c r="I171" s="4" t="str">
        <f>IF($C171="","",VLOOKUP($C171,選手登録シート!$B$14:$I$119,7,FALSE))</f>
        <v/>
      </c>
      <c r="J171" s="5" t="str">
        <f>IF($C171="","",VLOOKUP($C171,選手登録シート!$B$14:$I$119,8,FALSE))</f>
        <v/>
      </c>
      <c r="K171" s="60"/>
      <c r="L171" s="61" t="s">
        <v>129</v>
      </c>
      <c r="M171" s="62"/>
      <c r="N171" s="61" t="s">
        <v>130</v>
      </c>
      <c r="O171" s="63"/>
      <c r="P171" s="77" t="str">
        <f t="shared" si="6"/>
        <v>..</v>
      </c>
      <c r="Q171" s="77" t="str">
        <f t="shared" si="7"/>
        <v/>
      </c>
      <c r="R171" s="14" t="str">
        <f t="shared" si="8"/>
        <v/>
      </c>
    </row>
    <row r="172" spans="1:18" ht="21" customHeight="1" thickBot="1">
      <c r="A172" s="40">
        <v>167</v>
      </c>
      <c r="B172" s="20"/>
      <c r="C172" s="21"/>
      <c r="D172" s="3" t="str">
        <f>IF($C172="","",VLOOKUP($C172,選手登録シート!$B$14:$I$119,2,FALSE))</f>
        <v/>
      </c>
      <c r="E172" s="4" t="str">
        <f>IF($C172="","",VLOOKUP($C172,選手登録シート!$B$14:$I$119,3,FALSE))</f>
        <v/>
      </c>
      <c r="F172" s="4" t="str">
        <f>IF($C172="","",VLOOKUP($C172,選手登録シート!$B$14:$I$119,4,FALSE))</f>
        <v/>
      </c>
      <c r="G172" s="4" t="str">
        <f>IF($C172="","",VLOOKUP($C172,選手登録シート!$B$14:$I$119,5,FALSE))</f>
        <v/>
      </c>
      <c r="H172" s="4" t="str">
        <f>IF($C172="","",VLOOKUP($C172,選手登録シート!$B$14:$I$119,6,FALSE))</f>
        <v/>
      </c>
      <c r="I172" s="4" t="str">
        <f>IF($C172="","",VLOOKUP($C172,選手登録シート!$B$14:$I$119,7,FALSE))</f>
        <v/>
      </c>
      <c r="J172" s="5" t="str">
        <f>IF($C172="","",VLOOKUP($C172,選手登録シート!$B$14:$I$119,8,FALSE))</f>
        <v/>
      </c>
      <c r="K172" s="60"/>
      <c r="L172" s="61" t="s">
        <v>129</v>
      </c>
      <c r="M172" s="62"/>
      <c r="N172" s="61" t="s">
        <v>130</v>
      </c>
      <c r="O172" s="63"/>
      <c r="P172" s="77" t="str">
        <f t="shared" si="6"/>
        <v>..</v>
      </c>
      <c r="Q172" s="77" t="str">
        <f t="shared" si="7"/>
        <v/>
      </c>
      <c r="R172" s="14" t="str">
        <f t="shared" si="8"/>
        <v/>
      </c>
    </row>
    <row r="173" spans="1:18" ht="21" customHeight="1" thickBot="1">
      <c r="A173" s="40">
        <v>168</v>
      </c>
      <c r="B173" s="20"/>
      <c r="C173" s="21"/>
      <c r="D173" s="3" t="str">
        <f>IF($C173="","",VLOOKUP($C173,選手登録シート!$B$14:$I$119,2,FALSE))</f>
        <v/>
      </c>
      <c r="E173" s="4" t="str">
        <f>IF($C173="","",VLOOKUP($C173,選手登録シート!$B$14:$I$119,3,FALSE))</f>
        <v/>
      </c>
      <c r="F173" s="4" t="str">
        <f>IF($C173="","",VLOOKUP($C173,選手登録シート!$B$14:$I$119,4,FALSE))</f>
        <v/>
      </c>
      <c r="G173" s="4" t="str">
        <f>IF($C173="","",VLOOKUP($C173,選手登録シート!$B$14:$I$119,5,FALSE))</f>
        <v/>
      </c>
      <c r="H173" s="4" t="str">
        <f>IF($C173="","",VLOOKUP($C173,選手登録シート!$B$14:$I$119,6,FALSE))</f>
        <v/>
      </c>
      <c r="I173" s="4" t="str">
        <f>IF($C173="","",VLOOKUP($C173,選手登録シート!$B$14:$I$119,7,FALSE))</f>
        <v/>
      </c>
      <c r="J173" s="5" t="str">
        <f>IF($C173="","",VLOOKUP($C173,選手登録シート!$B$14:$I$119,8,FALSE))</f>
        <v/>
      </c>
      <c r="K173" s="60"/>
      <c r="L173" s="61" t="s">
        <v>129</v>
      </c>
      <c r="M173" s="62"/>
      <c r="N173" s="61" t="s">
        <v>130</v>
      </c>
      <c r="O173" s="63"/>
      <c r="P173" s="77" t="str">
        <f t="shared" si="6"/>
        <v>..</v>
      </c>
      <c r="Q173" s="77" t="str">
        <f t="shared" si="7"/>
        <v/>
      </c>
      <c r="R173" s="14" t="str">
        <f t="shared" si="8"/>
        <v/>
      </c>
    </row>
    <row r="174" spans="1:18" ht="21" customHeight="1" thickBot="1">
      <c r="A174" s="40">
        <v>169</v>
      </c>
      <c r="B174" s="20"/>
      <c r="C174" s="21"/>
      <c r="D174" s="3" t="str">
        <f>IF($C174="","",VLOOKUP($C174,選手登録シート!$B$14:$I$119,2,FALSE))</f>
        <v/>
      </c>
      <c r="E174" s="4" t="str">
        <f>IF($C174="","",VLOOKUP($C174,選手登録シート!$B$14:$I$119,3,FALSE))</f>
        <v/>
      </c>
      <c r="F174" s="4" t="str">
        <f>IF($C174="","",VLOOKUP($C174,選手登録シート!$B$14:$I$119,4,FALSE))</f>
        <v/>
      </c>
      <c r="G174" s="4" t="str">
        <f>IF($C174="","",VLOOKUP($C174,選手登録シート!$B$14:$I$119,5,FALSE))</f>
        <v/>
      </c>
      <c r="H174" s="4" t="str">
        <f>IF($C174="","",VLOOKUP($C174,選手登録シート!$B$14:$I$119,6,FALSE))</f>
        <v/>
      </c>
      <c r="I174" s="4" t="str">
        <f>IF($C174="","",VLOOKUP($C174,選手登録シート!$B$14:$I$119,7,FALSE))</f>
        <v/>
      </c>
      <c r="J174" s="5" t="str">
        <f>IF($C174="","",VLOOKUP($C174,選手登録シート!$B$14:$I$119,8,FALSE))</f>
        <v/>
      </c>
      <c r="K174" s="60"/>
      <c r="L174" s="61" t="s">
        <v>129</v>
      </c>
      <c r="M174" s="62"/>
      <c r="N174" s="61" t="s">
        <v>130</v>
      </c>
      <c r="O174" s="63"/>
      <c r="P174" s="77" t="str">
        <f t="shared" si="6"/>
        <v>..</v>
      </c>
      <c r="Q174" s="77" t="str">
        <f t="shared" si="7"/>
        <v/>
      </c>
      <c r="R174" s="14" t="str">
        <f t="shared" si="8"/>
        <v/>
      </c>
    </row>
    <row r="175" spans="1:18" ht="21" customHeight="1" thickBot="1">
      <c r="A175" s="40">
        <v>170</v>
      </c>
      <c r="B175" s="20"/>
      <c r="C175" s="21"/>
      <c r="D175" s="3" t="str">
        <f>IF($C175="","",VLOOKUP($C175,選手登録シート!$B$14:$I$119,2,FALSE))</f>
        <v/>
      </c>
      <c r="E175" s="4" t="str">
        <f>IF($C175="","",VLOOKUP($C175,選手登録シート!$B$14:$I$119,3,FALSE))</f>
        <v/>
      </c>
      <c r="F175" s="4" t="str">
        <f>IF($C175="","",VLOOKUP($C175,選手登録シート!$B$14:$I$119,4,FALSE))</f>
        <v/>
      </c>
      <c r="G175" s="4" t="str">
        <f>IF($C175="","",VLOOKUP($C175,選手登録シート!$B$14:$I$119,5,FALSE))</f>
        <v/>
      </c>
      <c r="H175" s="4" t="str">
        <f>IF($C175="","",VLOOKUP($C175,選手登録シート!$B$14:$I$119,6,FALSE))</f>
        <v/>
      </c>
      <c r="I175" s="4" t="str">
        <f>IF($C175="","",VLOOKUP($C175,選手登録シート!$B$14:$I$119,7,FALSE))</f>
        <v/>
      </c>
      <c r="J175" s="5" t="str">
        <f>IF($C175="","",VLOOKUP($C175,選手登録シート!$B$14:$I$119,8,FALSE))</f>
        <v/>
      </c>
      <c r="K175" s="60"/>
      <c r="L175" s="61" t="s">
        <v>129</v>
      </c>
      <c r="M175" s="62"/>
      <c r="N175" s="61" t="s">
        <v>130</v>
      </c>
      <c r="O175" s="63"/>
      <c r="P175" s="77" t="str">
        <f t="shared" si="6"/>
        <v>..</v>
      </c>
      <c r="Q175" s="77" t="str">
        <f t="shared" si="7"/>
        <v/>
      </c>
      <c r="R175" s="14" t="str">
        <f t="shared" si="8"/>
        <v/>
      </c>
    </row>
    <row r="176" spans="1:18" ht="21" customHeight="1" thickBot="1">
      <c r="A176" s="40">
        <v>171</v>
      </c>
      <c r="B176" s="20"/>
      <c r="C176" s="21"/>
      <c r="D176" s="3" t="str">
        <f>IF($C176="","",VLOOKUP($C176,選手登録シート!$B$14:$I$119,2,FALSE))</f>
        <v/>
      </c>
      <c r="E176" s="4" t="str">
        <f>IF($C176="","",VLOOKUP($C176,選手登録シート!$B$14:$I$119,3,FALSE))</f>
        <v/>
      </c>
      <c r="F176" s="4" t="str">
        <f>IF($C176="","",VLOOKUP($C176,選手登録シート!$B$14:$I$119,4,FALSE))</f>
        <v/>
      </c>
      <c r="G176" s="4" t="str">
        <f>IF($C176="","",VLOOKUP($C176,選手登録シート!$B$14:$I$119,5,FALSE))</f>
        <v/>
      </c>
      <c r="H176" s="4" t="str">
        <f>IF($C176="","",VLOOKUP($C176,選手登録シート!$B$14:$I$119,6,FALSE))</f>
        <v/>
      </c>
      <c r="I176" s="4" t="str">
        <f>IF($C176="","",VLOOKUP($C176,選手登録シート!$B$14:$I$119,7,FALSE))</f>
        <v/>
      </c>
      <c r="J176" s="5" t="str">
        <f>IF($C176="","",VLOOKUP($C176,選手登録シート!$B$14:$I$119,8,FALSE))</f>
        <v/>
      </c>
      <c r="K176" s="60"/>
      <c r="L176" s="61" t="s">
        <v>129</v>
      </c>
      <c r="M176" s="62"/>
      <c r="N176" s="61" t="s">
        <v>130</v>
      </c>
      <c r="O176" s="63"/>
      <c r="P176" s="77" t="str">
        <f t="shared" si="6"/>
        <v>..</v>
      </c>
      <c r="Q176" s="77" t="str">
        <f t="shared" si="7"/>
        <v/>
      </c>
      <c r="R176" s="14" t="str">
        <f t="shared" si="8"/>
        <v/>
      </c>
    </row>
    <row r="177" spans="1:18" ht="21" customHeight="1" thickBot="1">
      <c r="A177" s="40">
        <v>172</v>
      </c>
      <c r="B177" s="20"/>
      <c r="C177" s="21"/>
      <c r="D177" s="3" t="str">
        <f>IF($C177="","",VLOOKUP($C177,選手登録シート!$B$14:$I$119,2,FALSE))</f>
        <v/>
      </c>
      <c r="E177" s="4" t="str">
        <f>IF($C177="","",VLOOKUP($C177,選手登録シート!$B$14:$I$119,3,FALSE))</f>
        <v/>
      </c>
      <c r="F177" s="4" t="str">
        <f>IF($C177="","",VLOOKUP($C177,選手登録シート!$B$14:$I$119,4,FALSE))</f>
        <v/>
      </c>
      <c r="G177" s="4" t="str">
        <f>IF($C177="","",VLOOKUP($C177,選手登録シート!$B$14:$I$119,5,FALSE))</f>
        <v/>
      </c>
      <c r="H177" s="4" t="str">
        <f>IF($C177="","",VLOOKUP($C177,選手登録シート!$B$14:$I$119,6,FALSE))</f>
        <v/>
      </c>
      <c r="I177" s="4" t="str">
        <f>IF($C177="","",VLOOKUP($C177,選手登録シート!$B$14:$I$119,7,FALSE))</f>
        <v/>
      </c>
      <c r="J177" s="5" t="str">
        <f>IF($C177="","",VLOOKUP($C177,選手登録シート!$B$14:$I$119,8,FALSE))</f>
        <v/>
      </c>
      <c r="K177" s="60"/>
      <c r="L177" s="61" t="s">
        <v>129</v>
      </c>
      <c r="M177" s="62"/>
      <c r="N177" s="61" t="s">
        <v>130</v>
      </c>
      <c r="O177" s="63"/>
      <c r="P177" s="77" t="str">
        <f t="shared" si="6"/>
        <v>..</v>
      </c>
      <c r="Q177" s="77" t="str">
        <f t="shared" si="7"/>
        <v/>
      </c>
      <c r="R177" s="14" t="str">
        <f t="shared" si="8"/>
        <v/>
      </c>
    </row>
    <row r="178" spans="1:18" ht="21" customHeight="1" thickBot="1">
      <c r="A178" s="40">
        <v>173</v>
      </c>
      <c r="B178" s="20"/>
      <c r="C178" s="21"/>
      <c r="D178" s="3" t="str">
        <f>IF($C178="","",VLOOKUP($C178,選手登録シート!$B$14:$I$119,2,FALSE))</f>
        <v/>
      </c>
      <c r="E178" s="4" t="str">
        <f>IF($C178="","",VLOOKUP($C178,選手登録シート!$B$14:$I$119,3,FALSE))</f>
        <v/>
      </c>
      <c r="F178" s="4" t="str">
        <f>IF($C178="","",VLOOKUP($C178,選手登録シート!$B$14:$I$119,4,FALSE))</f>
        <v/>
      </c>
      <c r="G178" s="4" t="str">
        <f>IF($C178="","",VLOOKUP($C178,選手登録シート!$B$14:$I$119,5,FALSE))</f>
        <v/>
      </c>
      <c r="H178" s="4" t="str">
        <f>IF($C178="","",VLOOKUP($C178,選手登録シート!$B$14:$I$119,6,FALSE))</f>
        <v/>
      </c>
      <c r="I178" s="4" t="str">
        <f>IF($C178="","",VLOOKUP($C178,選手登録シート!$B$14:$I$119,7,FALSE))</f>
        <v/>
      </c>
      <c r="J178" s="5" t="str">
        <f>IF($C178="","",VLOOKUP($C178,選手登録シート!$B$14:$I$119,8,FALSE))</f>
        <v/>
      </c>
      <c r="K178" s="60"/>
      <c r="L178" s="61" t="s">
        <v>129</v>
      </c>
      <c r="M178" s="62"/>
      <c r="N178" s="61" t="s">
        <v>130</v>
      </c>
      <c r="O178" s="63"/>
      <c r="P178" s="77" t="str">
        <f t="shared" si="6"/>
        <v>..</v>
      </c>
      <c r="Q178" s="77" t="str">
        <f t="shared" si="7"/>
        <v/>
      </c>
      <c r="R178" s="14" t="str">
        <f t="shared" si="8"/>
        <v/>
      </c>
    </row>
    <row r="179" spans="1:18" ht="21" customHeight="1" thickBot="1">
      <c r="A179" s="40">
        <v>174</v>
      </c>
      <c r="B179" s="20"/>
      <c r="C179" s="21"/>
      <c r="D179" s="3" t="str">
        <f>IF($C179="","",VLOOKUP($C179,選手登録シート!$B$14:$I$119,2,FALSE))</f>
        <v/>
      </c>
      <c r="E179" s="4" t="str">
        <f>IF($C179="","",VLOOKUP($C179,選手登録シート!$B$14:$I$119,3,FALSE))</f>
        <v/>
      </c>
      <c r="F179" s="4" t="str">
        <f>IF($C179="","",VLOOKUP($C179,選手登録シート!$B$14:$I$119,4,FALSE))</f>
        <v/>
      </c>
      <c r="G179" s="4" t="str">
        <f>IF($C179="","",VLOOKUP($C179,選手登録シート!$B$14:$I$119,5,FALSE))</f>
        <v/>
      </c>
      <c r="H179" s="4" t="str">
        <f>IF($C179="","",VLOOKUP($C179,選手登録シート!$B$14:$I$119,6,FALSE))</f>
        <v/>
      </c>
      <c r="I179" s="4" t="str">
        <f>IF($C179="","",VLOOKUP($C179,選手登録シート!$B$14:$I$119,7,FALSE))</f>
        <v/>
      </c>
      <c r="J179" s="5" t="str">
        <f>IF($C179="","",VLOOKUP($C179,選手登録シート!$B$14:$I$119,8,FALSE))</f>
        <v/>
      </c>
      <c r="K179" s="60"/>
      <c r="L179" s="61" t="s">
        <v>129</v>
      </c>
      <c r="M179" s="62"/>
      <c r="N179" s="61" t="s">
        <v>130</v>
      </c>
      <c r="O179" s="63"/>
      <c r="P179" s="77" t="str">
        <f t="shared" si="6"/>
        <v>..</v>
      </c>
      <c r="Q179" s="77" t="str">
        <f t="shared" si="7"/>
        <v/>
      </c>
      <c r="R179" s="14" t="str">
        <f t="shared" si="8"/>
        <v/>
      </c>
    </row>
    <row r="180" spans="1:18" ht="21" customHeight="1" thickBot="1">
      <c r="A180" s="40">
        <v>175</v>
      </c>
      <c r="B180" s="20"/>
      <c r="C180" s="21"/>
      <c r="D180" s="3" t="str">
        <f>IF($C180="","",VLOOKUP($C180,選手登録シート!$B$14:$I$119,2,FALSE))</f>
        <v/>
      </c>
      <c r="E180" s="4" t="str">
        <f>IF($C180="","",VLOOKUP($C180,選手登録シート!$B$14:$I$119,3,FALSE))</f>
        <v/>
      </c>
      <c r="F180" s="4" t="str">
        <f>IF($C180="","",VLOOKUP($C180,選手登録シート!$B$14:$I$119,4,FALSE))</f>
        <v/>
      </c>
      <c r="G180" s="4" t="str">
        <f>IF($C180="","",VLOOKUP($C180,選手登録シート!$B$14:$I$119,5,FALSE))</f>
        <v/>
      </c>
      <c r="H180" s="4" t="str">
        <f>IF($C180="","",VLOOKUP($C180,選手登録シート!$B$14:$I$119,6,FALSE))</f>
        <v/>
      </c>
      <c r="I180" s="4" t="str">
        <f>IF($C180="","",VLOOKUP($C180,選手登録シート!$B$14:$I$119,7,FALSE))</f>
        <v/>
      </c>
      <c r="J180" s="5" t="str">
        <f>IF($C180="","",VLOOKUP($C180,選手登録シート!$B$14:$I$119,8,FALSE))</f>
        <v/>
      </c>
      <c r="K180" s="60"/>
      <c r="L180" s="61" t="s">
        <v>129</v>
      </c>
      <c r="M180" s="62"/>
      <c r="N180" s="61" t="s">
        <v>130</v>
      </c>
      <c r="O180" s="63"/>
      <c r="P180" s="77" t="str">
        <f t="shared" si="6"/>
        <v>..</v>
      </c>
      <c r="Q180" s="77" t="str">
        <f t="shared" si="7"/>
        <v/>
      </c>
      <c r="R180" s="14" t="str">
        <f t="shared" si="8"/>
        <v/>
      </c>
    </row>
    <row r="181" spans="1:18" ht="21" customHeight="1" thickBot="1">
      <c r="A181" s="40">
        <v>176</v>
      </c>
      <c r="B181" s="20"/>
      <c r="C181" s="21"/>
      <c r="D181" s="3" t="str">
        <f>IF($C181="","",VLOOKUP($C181,選手登録シート!$B$14:$I$119,2,FALSE))</f>
        <v/>
      </c>
      <c r="E181" s="4" t="str">
        <f>IF($C181="","",VLOOKUP($C181,選手登録シート!$B$14:$I$119,3,FALSE))</f>
        <v/>
      </c>
      <c r="F181" s="4" t="str">
        <f>IF($C181="","",VLOOKUP($C181,選手登録シート!$B$14:$I$119,4,FALSE))</f>
        <v/>
      </c>
      <c r="G181" s="4" t="str">
        <f>IF($C181="","",VLOOKUP($C181,選手登録シート!$B$14:$I$119,5,FALSE))</f>
        <v/>
      </c>
      <c r="H181" s="4" t="str">
        <f>IF($C181="","",VLOOKUP($C181,選手登録シート!$B$14:$I$119,6,FALSE))</f>
        <v/>
      </c>
      <c r="I181" s="4" t="str">
        <f>IF($C181="","",VLOOKUP($C181,選手登録シート!$B$14:$I$119,7,FALSE))</f>
        <v/>
      </c>
      <c r="J181" s="5" t="str">
        <f>IF($C181="","",VLOOKUP($C181,選手登録シート!$B$14:$I$119,8,FALSE))</f>
        <v/>
      </c>
      <c r="K181" s="60"/>
      <c r="L181" s="61" t="s">
        <v>129</v>
      </c>
      <c r="M181" s="62"/>
      <c r="N181" s="61" t="s">
        <v>130</v>
      </c>
      <c r="O181" s="63"/>
      <c r="P181" s="77" t="str">
        <f t="shared" si="6"/>
        <v>..</v>
      </c>
      <c r="Q181" s="77" t="str">
        <f t="shared" si="7"/>
        <v/>
      </c>
      <c r="R181" s="14" t="str">
        <f t="shared" si="8"/>
        <v/>
      </c>
    </row>
    <row r="182" spans="1:18" ht="21" customHeight="1" thickBot="1">
      <c r="A182" s="40">
        <v>177</v>
      </c>
      <c r="B182" s="20"/>
      <c r="C182" s="21"/>
      <c r="D182" s="3" t="str">
        <f>IF($C182="","",VLOOKUP($C182,選手登録シート!$B$14:$I$119,2,FALSE))</f>
        <v/>
      </c>
      <c r="E182" s="4" t="str">
        <f>IF($C182="","",VLOOKUP($C182,選手登録シート!$B$14:$I$119,3,FALSE))</f>
        <v/>
      </c>
      <c r="F182" s="4" t="str">
        <f>IF($C182="","",VLOOKUP($C182,選手登録シート!$B$14:$I$119,4,FALSE))</f>
        <v/>
      </c>
      <c r="G182" s="4" t="str">
        <f>IF($C182="","",VLOOKUP($C182,選手登録シート!$B$14:$I$119,5,FALSE))</f>
        <v/>
      </c>
      <c r="H182" s="4" t="str">
        <f>IF($C182="","",VLOOKUP($C182,選手登録シート!$B$14:$I$119,6,FALSE))</f>
        <v/>
      </c>
      <c r="I182" s="4" t="str">
        <f>IF($C182="","",VLOOKUP($C182,選手登録シート!$B$14:$I$119,7,FALSE))</f>
        <v/>
      </c>
      <c r="J182" s="5" t="str">
        <f>IF($C182="","",VLOOKUP($C182,選手登録シート!$B$14:$I$119,8,FALSE))</f>
        <v/>
      </c>
      <c r="K182" s="60"/>
      <c r="L182" s="61" t="s">
        <v>129</v>
      </c>
      <c r="M182" s="62"/>
      <c r="N182" s="61" t="s">
        <v>130</v>
      </c>
      <c r="O182" s="63"/>
      <c r="P182" s="77" t="str">
        <f t="shared" si="6"/>
        <v>..</v>
      </c>
      <c r="Q182" s="77" t="str">
        <f t="shared" si="7"/>
        <v/>
      </c>
      <c r="R182" s="14" t="str">
        <f t="shared" si="8"/>
        <v/>
      </c>
    </row>
    <row r="183" spans="1:18" ht="21" customHeight="1" thickBot="1">
      <c r="A183" s="40">
        <v>178</v>
      </c>
      <c r="B183" s="20"/>
      <c r="C183" s="21"/>
      <c r="D183" s="3" t="str">
        <f>IF($C183="","",VLOOKUP($C183,選手登録シート!$B$14:$I$119,2,FALSE))</f>
        <v/>
      </c>
      <c r="E183" s="4" t="str">
        <f>IF($C183="","",VLOOKUP($C183,選手登録シート!$B$14:$I$119,3,FALSE))</f>
        <v/>
      </c>
      <c r="F183" s="4" t="str">
        <f>IF($C183="","",VLOOKUP($C183,選手登録シート!$B$14:$I$119,4,FALSE))</f>
        <v/>
      </c>
      <c r="G183" s="4" t="str">
        <f>IF($C183="","",VLOOKUP($C183,選手登録シート!$B$14:$I$119,5,FALSE))</f>
        <v/>
      </c>
      <c r="H183" s="4" t="str">
        <f>IF($C183="","",VLOOKUP($C183,選手登録シート!$B$14:$I$119,6,FALSE))</f>
        <v/>
      </c>
      <c r="I183" s="4" t="str">
        <f>IF($C183="","",VLOOKUP($C183,選手登録シート!$B$14:$I$119,7,FALSE))</f>
        <v/>
      </c>
      <c r="J183" s="5" t="str">
        <f>IF($C183="","",VLOOKUP($C183,選手登録シート!$B$14:$I$119,8,FALSE))</f>
        <v/>
      </c>
      <c r="K183" s="60"/>
      <c r="L183" s="61" t="s">
        <v>129</v>
      </c>
      <c r="M183" s="62"/>
      <c r="N183" s="61" t="s">
        <v>130</v>
      </c>
      <c r="O183" s="63"/>
      <c r="P183" s="77" t="str">
        <f t="shared" si="6"/>
        <v>..</v>
      </c>
      <c r="Q183" s="77" t="str">
        <f t="shared" si="7"/>
        <v/>
      </c>
      <c r="R183" s="14" t="str">
        <f t="shared" si="8"/>
        <v/>
      </c>
    </row>
    <row r="184" spans="1:18" ht="21" customHeight="1" thickBot="1">
      <c r="A184" s="40">
        <v>179</v>
      </c>
      <c r="B184" s="20"/>
      <c r="C184" s="21"/>
      <c r="D184" s="3" t="str">
        <f>IF($C184="","",VLOOKUP($C184,選手登録シート!$B$14:$I$119,2,FALSE))</f>
        <v/>
      </c>
      <c r="E184" s="4" t="str">
        <f>IF($C184="","",VLOOKUP($C184,選手登録シート!$B$14:$I$119,3,FALSE))</f>
        <v/>
      </c>
      <c r="F184" s="4" t="str">
        <f>IF($C184="","",VLOOKUP($C184,選手登録シート!$B$14:$I$119,4,FALSE))</f>
        <v/>
      </c>
      <c r="G184" s="4" t="str">
        <f>IF($C184="","",VLOOKUP($C184,選手登録シート!$B$14:$I$119,5,FALSE))</f>
        <v/>
      </c>
      <c r="H184" s="4" t="str">
        <f>IF($C184="","",VLOOKUP($C184,選手登録シート!$B$14:$I$119,6,FALSE))</f>
        <v/>
      </c>
      <c r="I184" s="4" t="str">
        <f>IF($C184="","",VLOOKUP($C184,選手登録シート!$B$14:$I$119,7,FALSE))</f>
        <v/>
      </c>
      <c r="J184" s="5" t="str">
        <f>IF($C184="","",VLOOKUP($C184,選手登録シート!$B$14:$I$119,8,FALSE))</f>
        <v/>
      </c>
      <c r="K184" s="60"/>
      <c r="L184" s="61" t="s">
        <v>129</v>
      </c>
      <c r="M184" s="62"/>
      <c r="N184" s="61" t="s">
        <v>130</v>
      </c>
      <c r="O184" s="63"/>
      <c r="P184" s="77" t="str">
        <f t="shared" si="6"/>
        <v>..</v>
      </c>
      <c r="Q184" s="77" t="str">
        <f t="shared" si="7"/>
        <v/>
      </c>
      <c r="R184" s="14" t="str">
        <f t="shared" si="8"/>
        <v/>
      </c>
    </row>
    <row r="185" spans="1:18" ht="21" customHeight="1" thickBot="1">
      <c r="A185" s="40">
        <v>180</v>
      </c>
      <c r="B185" s="20"/>
      <c r="C185" s="21"/>
      <c r="D185" s="3" t="str">
        <f>IF($C185="","",VLOOKUP($C185,選手登録シート!$B$14:$I$119,2,FALSE))</f>
        <v/>
      </c>
      <c r="E185" s="4" t="str">
        <f>IF($C185="","",VLOOKUP($C185,選手登録シート!$B$14:$I$119,3,FALSE))</f>
        <v/>
      </c>
      <c r="F185" s="4" t="str">
        <f>IF($C185="","",VLOOKUP($C185,選手登録シート!$B$14:$I$119,4,FALSE))</f>
        <v/>
      </c>
      <c r="G185" s="4" t="str">
        <f>IF($C185="","",VLOOKUP($C185,選手登録シート!$B$14:$I$119,5,FALSE))</f>
        <v/>
      </c>
      <c r="H185" s="4" t="str">
        <f>IF($C185="","",VLOOKUP($C185,選手登録シート!$B$14:$I$119,6,FALSE))</f>
        <v/>
      </c>
      <c r="I185" s="4" t="str">
        <f>IF($C185="","",VLOOKUP($C185,選手登録シート!$B$14:$I$119,7,FALSE))</f>
        <v/>
      </c>
      <c r="J185" s="5" t="str">
        <f>IF($C185="","",VLOOKUP($C185,選手登録シート!$B$14:$I$119,8,FALSE))</f>
        <v/>
      </c>
      <c r="K185" s="60"/>
      <c r="L185" s="61" t="s">
        <v>129</v>
      </c>
      <c r="M185" s="62"/>
      <c r="N185" s="61" t="s">
        <v>130</v>
      </c>
      <c r="O185" s="63"/>
      <c r="P185" s="77" t="str">
        <f t="shared" si="6"/>
        <v>..</v>
      </c>
      <c r="Q185" s="77" t="str">
        <f t="shared" si="7"/>
        <v/>
      </c>
      <c r="R185" s="14" t="str">
        <f t="shared" si="8"/>
        <v/>
      </c>
    </row>
    <row r="186" spans="1:18" ht="21" customHeight="1" thickBot="1">
      <c r="A186" s="40">
        <v>181</v>
      </c>
      <c r="B186" s="20"/>
      <c r="C186" s="21"/>
      <c r="D186" s="3" t="str">
        <f>IF($C186="","",VLOOKUP($C186,選手登録シート!$B$14:$I$119,2,FALSE))</f>
        <v/>
      </c>
      <c r="E186" s="4" t="str">
        <f>IF($C186="","",VLOOKUP($C186,選手登録シート!$B$14:$I$119,3,FALSE))</f>
        <v/>
      </c>
      <c r="F186" s="4" t="str">
        <f>IF($C186="","",VLOOKUP($C186,選手登録シート!$B$14:$I$119,4,FALSE))</f>
        <v/>
      </c>
      <c r="G186" s="4" t="str">
        <f>IF($C186="","",VLOOKUP($C186,選手登録シート!$B$14:$I$119,5,FALSE))</f>
        <v/>
      </c>
      <c r="H186" s="4" t="str">
        <f>IF($C186="","",VLOOKUP($C186,選手登録シート!$B$14:$I$119,6,FALSE))</f>
        <v/>
      </c>
      <c r="I186" s="4" t="str">
        <f>IF($C186="","",VLOOKUP($C186,選手登録シート!$B$14:$I$119,7,FALSE))</f>
        <v/>
      </c>
      <c r="J186" s="5" t="str">
        <f>IF($C186="","",VLOOKUP($C186,選手登録シート!$B$14:$I$119,8,FALSE))</f>
        <v/>
      </c>
      <c r="K186" s="60"/>
      <c r="L186" s="61" t="s">
        <v>129</v>
      </c>
      <c r="M186" s="62"/>
      <c r="N186" s="61" t="s">
        <v>130</v>
      </c>
      <c r="O186" s="63"/>
      <c r="P186" s="77" t="str">
        <f t="shared" si="6"/>
        <v>..</v>
      </c>
      <c r="Q186" s="77" t="str">
        <f t="shared" si="7"/>
        <v/>
      </c>
      <c r="R186" s="14" t="str">
        <f t="shared" si="8"/>
        <v/>
      </c>
    </row>
    <row r="187" spans="1:18" ht="21" customHeight="1" thickBot="1">
      <c r="A187" s="40">
        <v>182</v>
      </c>
      <c r="B187" s="20"/>
      <c r="C187" s="21"/>
      <c r="D187" s="3" t="str">
        <f>IF($C187="","",VLOOKUP($C187,選手登録シート!$B$14:$I$119,2,FALSE))</f>
        <v/>
      </c>
      <c r="E187" s="4" t="str">
        <f>IF($C187="","",VLOOKUP($C187,選手登録シート!$B$14:$I$119,3,FALSE))</f>
        <v/>
      </c>
      <c r="F187" s="4" t="str">
        <f>IF($C187="","",VLOOKUP($C187,選手登録シート!$B$14:$I$119,4,FALSE))</f>
        <v/>
      </c>
      <c r="G187" s="4" t="str">
        <f>IF($C187="","",VLOOKUP($C187,選手登録シート!$B$14:$I$119,5,FALSE))</f>
        <v/>
      </c>
      <c r="H187" s="4" t="str">
        <f>IF($C187="","",VLOOKUP($C187,選手登録シート!$B$14:$I$119,6,FALSE))</f>
        <v/>
      </c>
      <c r="I187" s="4" t="str">
        <f>IF($C187="","",VLOOKUP($C187,選手登録シート!$B$14:$I$119,7,FALSE))</f>
        <v/>
      </c>
      <c r="J187" s="5" t="str">
        <f>IF($C187="","",VLOOKUP($C187,選手登録シート!$B$14:$I$119,8,FALSE))</f>
        <v/>
      </c>
      <c r="K187" s="60"/>
      <c r="L187" s="61" t="s">
        <v>129</v>
      </c>
      <c r="M187" s="62"/>
      <c r="N187" s="61" t="s">
        <v>130</v>
      </c>
      <c r="O187" s="63"/>
      <c r="P187" s="77" t="str">
        <f t="shared" si="6"/>
        <v>..</v>
      </c>
      <c r="Q187" s="77" t="str">
        <f t="shared" si="7"/>
        <v/>
      </c>
      <c r="R187" s="14" t="str">
        <f t="shared" si="8"/>
        <v/>
      </c>
    </row>
    <row r="188" spans="1:18" ht="21" customHeight="1" thickBot="1">
      <c r="A188" s="40">
        <v>183</v>
      </c>
      <c r="B188" s="20"/>
      <c r="C188" s="21"/>
      <c r="D188" s="3" t="str">
        <f>IF($C188="","",VLOOKUP($C188,選手登録シート!$B$14:$I$119,2,FALSE))</f>
        <v/>
      </c>
      <c r="E188" s="4" t="str">
        <f>IF($C188="","",VLOOKUP($C188,選手登録シート!$B$14:$I$119,3,FALSE))</f>
        <v/>
      </c>
      <c r="F188" s="4" t="str">
        <f>IF($C188="","",VLOOKUP($C188,選手登録シート!$B$14:$I$119,4,FALSE))</f>
        <v/>
      </c>
      <c r="G188" s="4" t="str">
        <f>IF($C188="","",VLOOKUP($C188,選手登録シート!$B$14:$I$119,5,FALSE))</f>
        <v/>
      </c>
      <c r="H188" s="4" t="str">
        <f>IF($C188="","",VLOOKUP($C188,選手登録シート!$B$14:$I$119,6,FALSE))</f>
        <v/>
      </c>
      <c r="I188" s="4" t="str">
        <f>IF($C188="","",VLOOKUP($C188,選手登録シート!$B$14:$I$119,7,FALSE))</f>
        <v/>
      </c>
      <c r="J188" s="5" t="str">
        <f>IF($C188="","",VLOOKUP($C188,選手登録シート!$B$14:$I$119,8,FALSE))</f>
        <v/>
      </c>
      <c r="K188" s="60"/>
      <c r="L188" s="61" t="s">
        <v>129</v>
      </c>
      <c r="M188" s="62"/>
      <c r="N188" s="61" t="s">
        <v>130</v>
      </c>
      <c r="O188" s="63"/>
      <c r="P188" s="77" t="str">
        <f t="shared" si="6"/>
        <v>..</v>
      </c>
      <c r="Q188" s="77" t="str">
        <f t="shared" si="7"/>
        <v/>
      </c>
      <c r="R188" s="14" t="str">
        <f t="shared" si="8"/>
        <v/>
      </c>
    </row>
    <row r="189" spans="1:18" ht="21" customHeight="1" thickBot="1">
      <c r="A189" s="40">
        <v>184</v>
      </c>
      <c r="B189" s="20"/>
      <c r="C189" s="21"/>
      <c r="D189" s="3" t="str">
        <f>IF($C189="","",VLOOKUP($C189,選手登録シート!$B$14:$I$119,2,FALSE))</f>
        <v/>
      </c>
      <c r="E189" s="4" t="str">
        <f>IF($C189="","",VLOOKUP($C189,選手登録シート!$B$14:$I$119,3,FALSE))</f>
        <v/>
      </c>
      <c r="F189" s="4" t="str">
        <f>IF($C189="","",VLOOKUP($C189,選手登録シート!$B$14:$I$119,4,FALSE))</f>
        <v/>
      </c>
      <c r="G189" s="4" t="str">
        <f>IF($C189="","",VLOOKUP($C189,選手登録シート!$B$14:$I$119,5,FALSE))</f>
        <v/>
      </c>
      <c r="H189" s="4" t="str">
        <f>IF($C189="","",VLOOKUP($C189,選手登録シート!$B$14:$I$119,6,FALSE))</f>
        <v/>
      </c>
      <c r="I189" s="4" t="str">
        <f>IF($C189="","",VLOOKUP($C189,選手登録シート!$B$14:$I$119,7,FALSE))</f>
        <v/>
      </c>
      <c r="J189" s="5" t="str">
        <f>IF($C189="","",VLOOKUP($C189,選手登録シート!$B$14:$I$119,8,FALSE))</f>
        <v/>
      </c>
      <c r="K189" s="60"/>
      <c r="L189" s="61" t="s">
        <v>129</v>
      </c>
      <c r="M189" s="62"/>
      <c r="N189" s="61" t="s">
        <v>130</v>
      </c>
      <c r="O189" s="63"/>
      <c r="P189" s="77" t="str">
        <f t="shared" ref="P189:P252" si="9">K189&amp;$P$2&amp;M189&amp;$P$2&amp;O189</f>
        <v>..</v>
      </c>
      <c r="Q189" s="77" t="str">
        <f t="shared" ref="Q189:Q252" si="10">IF(B189="","",IF(COUNTIF(B189,"*男*"),"男","女"))</f>
        <v/>
      </c>
      <c r="R189" s="14" t="str">
        <f t="shared" ref="R189:R252" si="11">IF(B189="","",I189&amp;Q189)</f>
        <v/>
      </c>
    </row>
    <row r="190" spans="1:18" ht="21" customHeight="1" thickBot="1">
      <c r="A190" s="40">
        <v>185</v>
      </c>
      <c r="B190" s="20"/>
      <c r="C190" s="21"/>
      <c r="D190" s="3" t="str">
        <f>IF($C190="","",VLOOKUP($C190,選手登録シート!$B$14:$I$119,2,FALSE))</f>
        <v/>
      </c>
      <c r="E190" s="4" t="str">
        <f>IF($C190="","",VLOOKUP($C190,選手登録シート!$B$14:$I$119,3,FALSE))</f>
        <v/>
      </c>
      <c r="F190" s="4" t="str">
        <f>IF($C190="","",VLOOKUP($C190,選手登録シート!$B$14:$I$119,4,FALSE))</f>
        <v/>
      </c>
      <c r="G190" s="4" t="str">
        <f>IF($C190="","",VLOOKUP($C190,選手登録シート!$B$14:$I$119,5,FALSE))</f>
        <v/>
      </c>
      <c r="H190" s="4" t="str">
        <f>IF($C190="","",VLOOKUP($C190,選手登録シート!$B$14:$I$119,6,FALSE))</f>
        <v/>
      </c>
      <c r="I190" s="4" t="str">
        <f>IF($C190="","",VLOOKUP($C190,選手登録シート!$B$14:$I$119,7,FALSE))</f>
        <v/>
      </c>
      <c r="J190" s="5" t="str">
        <f>IF($C190="","",VLOOKUP($C190,選手登録シート!$B$14:$I$119,8,FALSE))</f>
        <v/>
      </c>
      <c r="K190" s="60"/>
      <c r="L190" s="61" t="s">
        <v>129</v>
      </c>
      <c r="M190" s="62"/>
      <c r="N190" s="61" t="s">
        <v>130</v>
      </c>
      <c r="O190" s="63"/>
      <c r="P190" s="77" t="str">
        <f t="shared" si="9"/>
        <v>..</v>
      </c>
      <c r="Q190" s="77" t="str">
        <f t="shared" si="10"/>
        <v/>
      </c>
      <c r="R190" s="14" t="str">
        <f t="shared" si="11"/>
        <v/>
      </c>
    </row>
    <row r="191" spans="1:18" ht="21" customHeight="1" thickBot="1">
      <c r="A191" s="40">
        <v>186</v>
      </c>
      <c r="B191" s="20"/>
      <c r="C191" s="21"/>
      <c r="D191" s="3" t="str">
        <f>IF($C191="","",VLOOKUP($C191,選手登録シート!$B$14:$I$119,2,FALSE))</f>
        <v/>
      </c>
      <c r="E191" s="4" t="str">
        <f>IF($C191="","",VLOOKUP($C191,選手登録シート!$B$14:$I$119,3,FALSE))</f>
        <v/>
      </c>
      <c r="F191" s="4" t="str">
        <f>IF($C191="","",VLOOKUP($C191,選手登録シート!$B$14:$I$119,4,FALSE))</f>
        <v/>
      </c>
      <c r="G191" s="4" t="str">
        <f>IF($C191="","",VLOOKUP($C191,選手登録シート!$B$14:$I$119,5,FALSE))</f>
        <v/>
      </c>
      <c r="H191" s="4" t="str">
        <f>IF($C191="","",VLOOKUP($C191,選手登録シート!$B$14:$I$119,6,FALSE))</f>
        <v/>
      </c>
      <c r="I191" s="4" t="str">
        <f>IF($C191="","",VLOOKUP($C191,選手登録シート!$B$14:$I$119,7,FALSE))</f>
        <v/>
      </c>
      <c r="J191" s="5" t="str">
        <f>IF($C191="","",VLOOKUP($C191,選手登録シート!$B$14:$I$119,8,FALSE))</f>
        <v/>
      </c>
      <c r="K191" s="60"/>
      <c r="L191" s="61" t="s">
        <v>129</v>
      </c>
      <c r="M191" s="62"/>
      <c r="N191" s="61" t="s">
        <v>130</v>
      </c>
      <c r="O191" s="63"/>
      <c r="P191" s="77" t="str">
        <f t="shared" si="9"/>
        <v>..</v>
      </c>
      <c r="Q191" s="77" t="str">
        <f t="shared" si="10"/>
        <v/>
      </c>
      <c r="R191" s="14" t="str">
        <f t="shared" si="11"/>
        <v/>
      </c>
    </row>
    <row r="192" spans="1:18" ht="21" customHeight="1" thickBot="1">
      <c r="A192" s="40">
        <v>187</v>
      </c>
      <c r="B192" s="20"/>
      <c r="C192" s="21"/>
      <c r="D192" s="3" t="str">
        <f>IF($C192="","",VLOOKUP($C192,選手登録シート!$B$14:$I$119,2,FALSE))</f>
        <v/>
      </c>
      <c r="E192" s="4" t="str">
        <f>IF($C192="","",VLOOKUP($C192,選手登録シート!$B$14:$I$119,3,FALSE))</f>
        <v/>
      </c>
      <c r="F192" s="4" t="str">
        <f>IF($C192="","",VLOOKUP($C192,選手登録シート!$B$14:$I$119,4,FALSE))</f>
        <v/>
      </c>
      <c r="G192" s="4" t="str">
        <f>IF($C192="","",VLOOKUP($C192,選手登録シート!$B$14:$I$119,5,FALSE))</f>
        <v/>
      </c>
      <c r="H192" s="4" t="str">
        <f>IF($C192="","",VLOOKUP($C192,選手登録シート!$B$14:$I$119,6,FALSE))</f>
        <v/>
      </c>
      <c r="I192" s="4" t="str">
        <f>IF($C192="","",VLOOKUP($C192,選手登録シート!$B$14:$I$119,7,FALSE))</f>
        <v/>
      </c>
      <c r="J192" s="5" t="str">
        <f>IF($C192="","",VLOOKUP($C192,選手登録シート!$B$14:$I$119,8,FALSE))</f>
        <v/>
      </c>
      <c r="K192" s="60"/>
      <c r="L192" s="61" t="s">
        <v>129</v>
      </c>
      <c r="M192" s="62"/>
      <c r="N192" s="61" t="s">
        <v>130</v>
      </c>
      <c r="O192" s="63"/>
      <c r="P192" s="77" t="str">
        <f t="shared" si="9"/>
        <v>..</v>
      </c>
      <c r="Q192" s="77" t="str">
        <f t="shared" si="10"/>
        <v/>
      </c>
      <c r="R192" s="14" t="str">
        <f t="shared" si="11"/>
        <v/>
      </c>
    </row>
    <row r="193" spans="1:18" ht="21" customHeight="1" thickBot="1">
      <c r="A193" s="40">
        <v>188</v>
      </c>
      <c r="B193" s="20"/>
      <c r="C193" s="21"/>
      <c r="D193" s="3" t="str">
        <f>IF($C193="","",VLOOKUP($C193,選手登録シート!$B$14:$I$119,2,FALSE))</f>
        <v/>
      </c>
      <c r="E193" s="4" t="str">
        <f>IF($C193="","",VLOOKUP($C193,選手登録シート!$B$14:$I$119,3,FALSE))</f>
        <v/>
      </c>
      <c r="F193" s="4" t="str">
        <f>IF($C193="","",VLOOKUP($C193,選手登録シート!$B$14:$I$119,4,FALSE))</f>
        <v/>
      </c>
      <c r="G193" s="4" t="str">
        <f>IF($C193="","",VLOOKUP($C193,選手登録シート!$B$14:$I$119,5,FALSE))</f>
        <v/>
      </c>
      <c r="H193" s="4" t="str">
        <f>IF($C193="","",VLOOKUP($C193,選手登録シート!$B$14:$I$119,6,FALSE))</f>
        <v/>
      </c>
      <c r="I193" s="4" t="str">
        <f>IF($C193="","",VLOOKUP($C193,選手登録シート!$B$14:$I$119,7,FALSE))</f>
        <v/>
      </c>
      <c r="J193" s="5" t="str">
        <f>IF($C193="","",VLOOKUP($C193,選手登録シート!$B$14:$I$119,8,FALSE))</f>
        <v/>
      </c>
      <c r="K193" s="60"/>
      <c r="L193" s="61" t="s">
        <v>129</v>
      </c>
      <c r="M193" s="62"/>
      <c r="N193" s="61" t="s">
        <v>130</v>
      </c>
      <c r="O193" s="63"/>
      <c r="P193" s="77" t="str">
        <f t="shared" si="9"/>
        <v>..</v>
      </c>
      <c r="Q193" s="77" t="str">
        <f t="shared" si="10"/>
        <v/>
      </c>
      <c r="R193" s="14" t="str">
        <f t="shared" si="11"/>
        <v/>
      </c>
    </row>
    <row r="194" spans="1:18" ht="21" customHeight="1" thickBot="1">
      <c r="A194" s="40">
        <v>189</v>
      </c>
      <c r="B194" s="20"/>
      <c r="C194" s="21"/>
      <c r="D194" s="3" t="str">
        <f>IF($C194="","",VLOOKUP($C194,選手登録シート!$B$14:$I$119,2,FALSE))</f>
        <v/>
      </c>
      <c r="E194" s="4" t="str">
        <f>IF($C194="","",VLOOKUP($C194,選手登録シート!$B$14:$I$119,3,FALSE))</f>
        <v/>
      </c>
      <c r="F194" s="4" t="str">
        <f>IF($C194="","",VLOOKUP($C194,選手登録シート!$B$14:$I$119,4,FALSE))</f>
        <v/>
      </c>
      <c r="G194" s="4" t="str">
        <f>IF($C194="","",VLOOKUP($C194,選手登録シート!$B$14:$I$119,5,FALSE))</f>
        <v/>
      </c>
      <c r="H194" s="4" t="str">
        <f>IF($C194="","",VLOOKUP($C194,選手登録シート!$B$14:$I$119,6,FALSE))</f>
        <v/>
      </c>
      <c r="I194" s="4" t="str">
        <f>IF($C194="","",VLOOKUP($C194,選手登録シート!$B$14:$I$119,7,FALSE))</f>
        <v/>
      </c>
      <c r="J194" s="5" t="str">
        <f>IF($C194="","",VLOOKUP($C194,選手登録シート!$B$14:$I$119,8,FALSE))</f>
        <v/>
      </c>
      <c r="K194" s="60"/>
      <c r="L194" s="61" t="s">
        <v>129</v>
      </c>
      <c r="M194" s="62"/>
      <c r="N194" s="61" t="s">
        <v>130</v>
      </c>
      <c r="O194" s="63"/>
      <c r="P194" s="77" t="str">
        <f t="shared" si="9"/>
        <v>..</v>
      </c>
      <c r="Q194" s="77" t="str">
        <f t="shared" si="10"/>
        <v/>
      </c>
      <c r="R194" s="14" t="str">
        <f t="shared" si="11"/>
        <v/>
      </c>
    </row>
    <row r="195" spans="1:18" ht="21" customHeight="1" thickBot="1">
      <c r="A195" s="40">
        <v>190</v>
      </c>
      <c r="B195" s="20"/>
      <c r="C195" s="21"/>
      <c r="D195" s="3" t="str">
        <f>IF($C195="","",VLOOKUP($C195,選手登録シート!$B$14:$I$119,2,FALSE))</f>
        <v/>
      </c>
      <c r="E195" s="4" t="str">
        <f>IF($C195="","",VLOOKUP($C195,選手登録シート!$B$14:$I$119,3,FALSE))</f>
        <v/>
      </c>
      <c r="F195" s="4" t="str">
        <f>IF($C195="","",VLOOKUP($C195,選手登録シート!$B$14:$I$119,4,FALSE))</f>
        <v/>
      </c>
      <c r="G195" s="4" t="str">
        <f>IF($C195="","",VLOOKUP($C195,選手登録シート!$B$14:$I$119,5,FALSE))</f>
        <v/>
      </c>
      <c r="H195" s="4" t="str">
        <f>IF($C195="","",VLOOKUP($C195,選手登録シート!$B$14:$I$119,6,FALSE))</f>
        <v/>
      </c>
      <c r="I195" s="4" t="str">
        <f>IF($C195="","",VLOOKUP($C195,選手登録シート!$B$14:$I$119,7,FALSE))</f>
        <v/>
      </c>
      <c r="J195" s="5" t="str">
        <f>IF($C195="","",VLOOKUP($C195,選手登録シート!$B$14:$I$119,8,FALSE))</f>
        <v/>
      </c>
      <c r="K195" s="60"/>
      <c r="L195" s="61" t="s">
        <v>129</v>
      </c>
      <c r="M195" s="62"/>
      <c r="N195" s="61" t="s">
        <v>130</v>
      </c>
      <c r="O195" s="63"/>
      <c r="P195" s="77" t="str">
        <f t="shared" si="9"/>
        <v>..</v>
      </c>
      <c r="Q195" s="77" t="str">
        <f t="shared" si="10"/>
        <v/>
      </c>
      <c r="R195" s="14" t="str">
        <f t="shared" si="11"/>
        <v/>
      </c>
    </row>
    <row r="196" spans="1:18" ht="21" customHeight="1" thickBot="1">
      <c r="A196" s="40">
        <v>191</v>
      </c>
      <c r="B196" s="20"/>
      <c r="C196" s="21"/>
      <c r="D196" s="3" t="str">
        <f>IF($C196="","",VLOOKUP($C196,選手登録シート!$B$14:$I$119,2,FALSE))</f>
        <v/>
      </c>
      <c r="E196" s="4" t="str">
        <f>IF($C196="","",VLOOKUP($C196,選手登録シート!$B$14:$I$119,3,FALSE))</f>
        <v/>
      </c>
      <c r="F196" s="4" t="str">
        <f>IF($C196="","",VLOOKUP($C196,選手登録シート!$B$14:$I$119,4,FALSE))</f>
        <v/>
      </c>
      <c r="G196" s="4" t="str">
        <f>IF($C196="","",VLOOKUP($C196,選手登録シート!$B$14:$I$119,5,FALSE))</f>
        <v/>
      </c>
      <c r="H196" s="4" t="str">
        <f>IF($C196="","",VLOOKUP($C196,選手登録シート!$B$14:$I$119,6,FALSE))</f>
        <v/>
      </c>
      <c r="I196" s="4" t="str">
        <f>IF($C196="","",VLOOKUP($C196,選手登録シート!$B$14:$I$119,7,FALSE))</f>
        <v/>
      </c>
      <c r="J196" s="5" t="str">
        <f>IF($C196="","",VLOOKUP($C196,選手登録シート!$B$14:$I$119,8,FALSE))</f>
        <v/>
      </c>
      <c r="K196" s="60"/>
      <c r="L196" s="61" t="s">
        <v>129</v>
      </c>
      <c r="M196" s="62"/>
      <c r="N196" s="61" t="s">
        <v>130</v>
      </c>
      <c r="O196" s="63"/>
      <c r="P196" s="77" t="str">
        <f t="shared" si="9"/>
        <v>..</v>
      </c>
      <c r="Q196" s="77" t="str">
        <f t="shared" si="10"/>
        <v/>
      </c>
      <c r="R196" s="14" t="str">
        <f t="shared" si="11"/>
        <v/>
      </c>
    </row>
    <row r="197" spans="1:18" ht="21" customHeight="1" thickBot="1">
      <c r="A197" s="40">
        <v>192</v>
      </c>
      <c r="B197" s="20"/>
      <c r="C197" s="21"/>
      <c r="D197" s="3" t="str">
        <f>IF($C197="","",VLOOKUP($C197,選手登録シート!$B$14:$I$119,2,FALSE))</f>
        <v/>
      </c>
      <c r="E197" s="4" t="str">
        <f>IF($C197="","",VLOOKUP($C197,選手登録シート!$B$14:$I$119,3,FALSE))</f>
        <v/>
      </c>
      <c r="F197" s="4" t="str">
        <f>IF($C197="","",VLOOKUP($C197,選手登録シート!$B$14:$I$119,4,FALSE))</f>
        <v/>
      </c>
      <c r="G197" s="4" t="str">
        <f>IF($C197="","",VLOOKUP($C197,選手登録シート!$B$14:$I$119,5,FALSE))</f>
        <v/>
      </c>
      <c r="H197" s="4" t="str">
        <f>IF($C197="","",VLOOKUP($C197,選手登録シート!$B$14:$I$119,6,FALSE))</f>
        <v/>
      </c>
      <c r="I197" s="4" t="str">
        <f>IF($C197="","",VLOOKUP($C197,選手登録シート!$B$14:$I$119,7,FALSE))</f>
        <v/>
      </c>
      <c r="J197" s="5" t="str">
        <f>IF($C197="","",VLOOKUP($C197,選手登録シート!$B$14:$I$119,8,FALSE))</f>
        <v/>
      </c>
      <c r="K197" s="60"/>
      <c r="L197" s="61" t="s">
        <v>129</v>
      </c>
      <c r="M197" s="62"/>
      <c r="N197" s="61" t="s">
        <v>130</v>
      </c>
      <c r="O197" s="63"/>
      <c r="P197" s="77" t="str">
        <f t="shared" si="9"/>
        <v>..</v>
      </c>
      <c r="Q197" s="77" t="str">
        <f t="shared" si="10"/>
        <v/>
      </c>
      <c r="R197" s="14" t="str">
        <f t="shared" si="11"/>
        <v/>
      </c>
    </row>
    <row r="198" spans="1:18" ht="21" customHeight="1" thickBot="1">
      <c r="A198" s="40">
        <v>193</v>
      </c>
      <c r="B198" s="20"/>
      <c r="C198" s="21"/>
      <c r="D198" s="3" t="str">
        <f>IF($C198="","",VLOOKUP($C198,選手登録シート!$B$14:$I$119,2,FALSE))</f>
        <v/>
      </c>
      <c r="E198" s="4" t="str">
        <f>IF($C198="","",VLOOKUP($C198,選手登録シート!$B$14:$I$119,3,FALSE))</f>
        <v/>
      </c>
      <c r="F198" s="4" t="str">
        <f>IF($C198="","",VLOOKUP($C198,選手登録シート!$B$14:$I$119,4,FALSE))</f>
        <v/>
      </c>
      <c r="G198" s="4" t="str">
        <f>IF($C198="","",VLOOKUP($C198,選手登録シート!$B$14:$I$119,5,FALSE))</f>
        <v/>
      </c>
      <c r="H198" s="4" t="str">
        <f>IF($C198="","",VLOOKUP($C198,選手登録シート!$B$14:$I$119,6,FALSE))</f>
        <v/>
      </c>
      <c r="I198" s="4" t="str">
        <f>IF($C198="","",VLOOKUP($C198,選手登録シート!$B$14:$I$119,7,FALSE))</f>
        <v/>
      </c>
      <c r="J198" s="5" t="str">
        <f>IF($C198="","",VLOOKUP($C198,選手登録シート!$B$14:$I$119,8,FALSE))</f>
        <v/>
      </c>
      <c r="K198" s="60"/>
      <c r="L198" s="61" t="s">
        <v>129</v>
      </c>
      <c r="M198" s="62"/>
      <c r="N198" s="61" t="s">
        <v>130</v>
      </c>
      <c r="O198" s="63"/>
      <c r="P198" s="77" t="str">
        <f t="shared" si="9"/>
        <v>..</v>
      </c>
      <c r="Q198" s="77" t="str">
        <f t="shared" si="10"/>
        <v/>
      </c>
      <c r="R198" s="14" t="str">
        <f t="shared" si="11"/>
        <v/>
      </c>
    </row>
    <row r="199" spans="1:18" ht="21" customHeight="1" thickBot="1">
      <c r="A199" s="40">
        <v>194</v>
      </c>
      <c r="B199" s="20"/>
      <c r="C199" s="21"/>
      <c r="D199" s="3" t="str">
        <f>IF($C199="","",VLOOKUP($C199,選手登録シート!$B$14:$I$119,2,FALSE))</f>
        <v/>
      </c>
      <c r="E199" s="4" t="str">
        <f>IF($C199="","",VLOOKUP($C199,選手登録シート!$B$14:$I$119,3,FALSE))</f>
        <v/>
      </c>
      <c r="F199" s="4" t="str">
        <f>IF($C199="","",VLOOKUP($C199,選手登録シート!$B$14:$I$119,4,FALSE))</f>
        <v/>
      </c>
      <c r="G199" s="4" t="str">
        <f>IF($C199="","",VLOOKUP($C199,選手登録シート!$B$14:$I$119,5,FALSE))</f>
        <v/>
      </c>
      <c r="H199" s="4" t="str">
        <f>IF($C199="","",VLOOKUP($C199,選手登録シート!$B$14:$I$119,6,FALSE))</f>
        <v/>
      </c>
      <c r="I199" s="4" t="str">
        <f>IF($C199="","",VLOOKUP($C199,選手登録シート!$B$14:$I$119,7,FALSE))</f>
        <v/>
      </c>
      <c r="J199" s="5" t="str">
        <f>IF($C199="","",VLOOKUP($C199,選手登録シート!$B$14:$I$119,8,FALSE))</f>
        <v/>
      </c>
      <c r="K199" s="60"/>
      <c r="L199" s="61" t="s">
        <v>129</v>
      </c>
      <c r="M199" s="62"/>
      <c r="N199" s="61" t="s">
        <v>130</v>
      </c>
      <c r="O199" s="63"/>
      <c r="P199" s="77" t="str">
        <f t="shared" si="9"/>
        <v>..</v>
      </c>
      <c r="Q199" s="77" t="str">
        <f t="shared" si="10"/>
        <v/>
      </c>
      <c r="R199" s="14" t="str">
        <f t="shared" si="11"/>
        <v/>
      </c>
    </row>
    <row r="200" spans="1:18" ht="21" customHeight="1" thickBot="1">
      <c r="A200" s="40">
        <v>195</v>
      </c>
      <c r="B200" s="20"/>
      <c r="C200" s="21"/>
      <c r="D200" s="3" t="str">
        <f>IF($C200="","",VLOOKUP($C200,選手登録シート!$B$14:$I$119,2,FALSE))</f>
        <v/>
      </c>
      <c r="E200" s="4" t="str">
        <f>IF($C200="","",VLOOKUP($C200,選手登録シート!$B$14:$I$119,3,FALSE))</f>
        <v/>
      </c>
      <c r="F200" s="4" t="str">
        <f>IF($C200="","",VLOOKUP($C200,選手登録シート!$B$14:$I$119,4,FALSE))</f>
        <v/>
      </c>
      <c r="G200" s="4" t="str">
        <f>IF($C200="","",VLOOKUP($C200,選手登録シート!$B$14:$I$119,5,FALSE))</f>
        <v/>
      </c>
      <c r="H200" s="4" t="str">
        <f>IF($C200="","",VLOOKUP($C200,選手登録シート!$B$14:$I$119,6,FALSE))</f>
        <v/>
      </c>
      <c r="I200" s="4" t="str">
        <f>IF($C200="","",VLOOKUP($C200,選手登録シート!$B$14:$I$119,7,FALSE))</f>
        <v/>
      </c>
      <c r="J200" s="5" t="str">
        <f>IF($C200="","",VLOOKUP($C200,選手登録シート!$B$14:$I$119,8,FALSE))</f>
        <v/>
      </c>
      <c r="K200" s="60"/>
      <c r="L200" s="61" t="s">
        <v>129</v>
      </c>
      <c r="M200" s="62"/>
      <c r="N200" s="61" t="s">
        <v>130</v>
      </c>
      <c r="O200" s="63"/>
      <c r="P200" s="77" t="str">
        <f t="shared" si="9"/>
        <v>..</v>
      </c>
      <c r="Q200" s="77" t="str">
        <f t="shared" si="10"/>
        <v/>
      </c>
      <c r="R200" s="14" t="str">
        <f t="shared" si="11"/>
        <v/>
      </c>
    </row>
    <row r="201" spans="1:18" ht="21" customHeight="1" thickBot="1">
      <c r="A201" s="40">
        <v>196</v>
      </c>
      <c r="B201" s="20"/>
      <c r="C201" s="21"/>
      <c r="D201" s="3" t="str">
        <f>IF($C201="","",VLOOKUP($C201,選手登録シート!$B$14:$I$119,2,FALSE))</f>
        <v/>
      </c>
      <c r="E201" s="4" t="str">
        <f>IF($C201="","",VLOOKUP($C201,選手登録シート!$B$14:$I$119,3,FALSE))</f>
        <v/>
      </c>
      <c r="F201" s="4" t="str">
        <f>IF($C201="","",VLOOKUP($C201,選手登録シート!$B$14:$I$119,4,FALSE))</f>
        <v/>
      </c>
      <c r="G201" s="4" t="str">
        <f>IF($C201="","",VLOOKUP($C201,選手登録シート!$B$14:$I$119,5,FALSE))</f>
        <v/>
      </c>
      <c r="H201" s="4" t="str">
        <f>IF($C201="","",VLOOKUP($C201,選手登録シート!$B$14:$I$119,6,FALSE))</f>
        <v/>
      </c>
      <c r="I201" s="4" t="str">
        <f>IF($C201="","",VLOOKUP($C201,選手登録シート!$B$14:$I$119,7,FALSE))</f>
        <v/>
      </c>
      <c r="J201" s="5" t="str">
        <f>IF($C201="","",VLOOKUP($C201,選手登録シート!$B$14:$I$119,8,FALSE))</f>
        <v/>
      </c>
      <c r="K201" s="60"/>
      <c r="L201" s="61" t="s">
        <v>129</v>
      </c>
      <c r="M201" s="62"/>
      <c r="N201" s="61" t="s">
        <v>130</v>
      </c>
      <c r="O201" s="63"/>
      <c r="P201" s="77" t="str">
        <f t="shared" si="9"/>
        <v>..</v>
      </c>
      <c r="Q201" s="77" t="str">
        <f t="shared" si="10"/>
        <v/>
      </c>
      <c r="R201" s="14" t="str">
        <f t="shared" si="11"/>
        <v/>
      </c>
    </row>
    <row r="202" spans="1:18" ht="21" customHeight="1" thickBot="1">
      <c r="A202" s="40">
        <v>197</v>
      </c>
      <c r="B202" s="20"/>
      <c r="C202" s="21"/>
      <c r="D202" s="3" t="str">
        <f>IF($C202="","",VLOOKUP($C202,選手登録シート!$B$14:$I$119,2,FALSE))</f>
        <v/>
      </c>
      <c r="E202" s="4" t="str">
        <f>IF($C202="","",VLOOKUP($C202,選手登録シート!$B$14:$I$119,3,FALSE))</f>
        <v/>
      </c>
      <c r="F202" s="4" t="str">
        <f>IF($C202="","",VLOOKUP($C202,選手登録シート!$B$14:$I$119,4,FALSE))</f>
        <v/>
      </c>
      <c r="G202" s="4" t="str">
        <f>IF($C202="","",VLOOKUP($C202,選手登録シート!$B$14:$I$119,5,FALSE))</f>
        <v/>
      </c>
      <c r="H202" s="4" t="str">
        <f>IF($C202="","",VLOOKUP($C202,選手登録シート!$B$14:$I$119,6,FALSE))</f>
        <v/>
      </c>
      <c r="I202" s="4" t="str">
        <f>IF($C202="","",VLOOKUP($C202,選手登録シート!$B$14:$I$119,7,FALSE))</f>
        <v/>
      </c>
      <c r="J202" s="5" t="str">
        <f>IF($C202="","",VLOOKUP($C202,選手登録シート!$B$14:$I$119,8,FALSE))</f>
        <v/>
      </c>
      <c r="K202" s="60"/>
      <c r="L202" s="61" t="s">
        <v>129</v>
      </c>
      <c r="M202" s="62"/>
      <c r="N202" s="61" t="s">
        <v>130</v>
      </c>
      <c r="O202" s="63"/>
      <c r="P202" s="77" t="str">
        <f t="shared" si="9"/>
        <v>..</v>
      </c>
      <c r="Q202" s="77" t="str">
        <f t="shared" si="10"/>
        <v/>
      </c>
      <c r="R202" s="14" t="str">
        <f t="shared" si="11"/>
        <v/>
      </c>
    </row>
    <row r="203" spans="1:18" ht="21" customHeight="1" thickBot="1">
      <c r="A203" s="40">
        <v>198</v>
      </c>
      <c r="B203" s="20"/>
      <c r="C203" s="21"/>
      <c r="D203" s="3" t="str">
        <f>IF($C203="","",VLOOKUP($C203,選手登録シート!$B$14:$I$119,2,FALSE))</f>
        <v/>
      </c>
      <c r="E203" s="4" t="str">
        <f>IF($C203="","",VLOOKUP($C203,選手登録シート!$B$14:$I$119,3,FALSE))</f>
        <v/>
      </c>
      <c r="F203" s="4" t="str">
        <f>IF($C203="","",VLOOKUP($C203,選手登録シート!$B$14:$I$119,4,FALSE))</f>
        <v/>
      </c>
      <c r="G203" s="4" t="str">
        <f>IF($C203="","",VLOOKUP($C203,選手登録シート!$B$14:$I$119,5,FALSE))</f>
        <v/>
      </c>
      <c r="H203" s="4" t="str">
        <f>IF($C203="","",VLOOKUP($C203,選手登録シート!$B$14:$I$119,6,FALSE))</f>
        <v/>
      </c>
      <c r="I203" s="4" t="str">
        <f>IF($C203="","",VLOOKUP($C203,選手登録シート!$B$14:$I$119,7,FALSE))</f>
        <v/>
      </c>
      <c r="J203" s="5" t="str">
        <f>IF($C203="","",VLOOKUP($C203,選手登録シート!$B$14:$I$119,8,FALSE))</f>
        <v/>
      </c>
      <c r="K203" s="60"/>
      <c r="L203" s="61" t="s">
        <v>129</v>
      </c>
      <c r="M203" s="62"/>
      <c r="N203" s="61" t="s">
        <v>130</v>
      </c>
      <c r="O203" s="63"/>
      <c r="P203" s="77" t="str">
        <f t="shared" si="9"/>
        <v>..</v>
      </c>
      <c r="Q203" s="77" t="str">
        <f t="shared" si="10"/>
        <v/>
      </c>
      <c r="R203" s="14" t="str">
        <f t="shared" si="11"/>
        <v/>
      </c>
    </row>
    <row r="204" spans="1:18" ht="21" customHeight="1" thickBot="1">
      <c r="A204" s="40">
        <v>199</v>
      </c>
      <c r="B204" s="20"/>
      <c r="C204" s="21"/>
      <c r="D204" s="3" t="str">
        <f>IF($C204="","",VLOOKUP($C204,選手登録シート!$B$14:$I$119,2,FALSE))</f>
        <v/>
      </c>
      <c r="E204" s="4" t="str">
        <f>IF($C204="","",VLOOKUP($C204,選手登録シート!$B$14:$I$119,3,FALSE))</f>
        <v/>
      </c>
      <c r="F204" s="4" t="str">
        <f>IF($C204="","",VLOOKUP($C204,選手登録シート!$B$14:$I$119,4,FALSE))</f>
        <v/>
      </c>
      <c r="G204" s="4" t="str">
        <f>IF($C204="","",VLOOKUP($C204,選手登録シート!$B$14:$I$119,5,FALSE))</f>
        <v/>
      </c>
      <c r="H204" s="4" t="str">
        <f>IF($C204="","",VLOOKUP($C204,選手登録シート!$B$14:$I$119,6,FALSE))</f>
        <v/>
      </c>
      <c r="I204" s="4" t="str">
        <f>IF($C204="","",VLOOKUP($C204,選手登録シート!$B$14:$I$119,7,FALSE))</f>
        <v/>
      </c>
      <c r="J204" s="5" t="str">
        <f>IF($C204="","",VLOOKUP($C204,選手登録シート!$B$14:$I$119,8,FALSE))</f>
        <v/>
      </c>
      <c r="K204" s="60"/>
      <c r="L204" s="61" t="s">
        <v>129</v>
      </c>
      <c r="M204" s="62"/>
      <c r="N204" s="61" t="s">
        <v>130</v>
      </c>
      <c r="O204" s="63"/>
      <c r="P204" s="77" t="str">
        <f t="shared" si="9"/>
        <v>..</v>
      </c>
      <c r="Q204" s="77" t="str">
        <f t="shared" si="10"/>
        <v/>
      </c>
      <c r="R204" s="14" t="str">
        <f t="shared" si="11"/>
        <v/>
      </c>
    </row>
    <row r="205" spans="1:18" ht="21" customHeight="1" thickBot="1">
      <c r="A205" s="40">
        <v>200</v>
      </c>
      <c r="B205" s="20"/>
      <c r="C205" s="21"/>
      <c r="D205" s="3" t="str">
        <f>IF($C205="","",VLOOKUP($C205,選手登録シート!$B$14:$I$119,2,FALSE))</f>
        <v/>
      </c>
      <c r="E205" s="4" t="str">
        <f>IF($C205="","",VLOOKUP($C205,選手登録シート!$B$14:$I$119,3,FALSE))</f>
        <v/>
      </c>
      <c r="F205" s="4" t="str">
        <f>IF($C205="","",VLOOKUP($C205,選手登録シート!$B$14:$I$119,4,FALSE))</f>
        <v/>
      </c>
      <c r="G205" s="4" t="str">
        <f>IF($C205="","",VLOOKUP($C205,選手登録シート!$B$14:$I$119,5,FALSE))</f>
        <v/>
      </c>
      <c r="H205" s="4" t="str">
        <f>IF($C205="","",VLOOKUP($C205,選手登録シート!$B$14:$I$119,6,FALSE))</f>
        <v/>
      </c>
      <c r="I205" s="4" t="str">
        <f>IF($C205="","",VLOOKUP($C205,選手登録シート!$B$14:$I$119,7,FALSE))</f>
        <v/>
      </c>
      <c r="J205" s="5" t="str">
        <f>IF($C205="","",VLOOKUP($C205,選手登録シート!$B$14:$I$119,8,FALSE))</f>
        <v/>
      </c>
      <c r="K205" s="60"/>
      <c r="L205" s="61" t="s">
        <v>129</v>
      </c>
      <c r="M205" s="62"/>
      <c r="N205" s="61" t="s">
        <v>130</v>
      </c>
      <c r="O205" s="63"/>
      <c r="P205" s="77" t="str">
        <f t="shared" si="9"/>
        <v>..</v>
      </c>
      <c r="Q205" s="77" t="str">
        <f t="shared" si="10"/>
        <v/>
      </c>
      <c r="R205" s="14" t="str">
        <f t="shared" si="11"/>
        <v/>
      </c>
    </row>
    <row r="206" spans="1:18" ht="21" customHeight="1" thickBot="1">
      <c r="A206" s="40">
        <v>201</v>
      </c>
      <c r="B206" s="20"/>
      <c r="C206" s="21"/>
      <c r="D206" s="3" t="str">
        <f>IF($C206="","",VLOOKUP($C206,選手登録シート!$B$14:$I$119,2,FALSE))</f>
        <v/>
      </c>
      <c r="E206" s="4" t="str">
        <f>IF($C206="","",VLOOKUP($C206,選手登録シート!$B$14:$I$119,3,FALSE))</f>
        <v/>
      </c>
      <c r="F206" s="4" t="str">
        <f>IF($C206="","",VLOOKUP($C206,選手登録シート!$B$14:$I$119,4,FALSE))</f>
        <v/>
      </c>
      <c r="G206" s="4" t="str">
        <f>IF($C206="","",VLOOKUP($C206,選手登録シート!$B$14:$I$119,5,FALSE))</f>
        <v/>
      </c>
      <c r="H206" s="4" t="str">
        <f>IF($C206="","",VLOOKUP($C206,選手登録シート!$B$14:$I$119,6,FALSE))</f>
        <v/>
      </c>
      <c r="I206" s="4" t="str">
        <f>IF($C206="","",VLOOKUP($C206,選手登録シート!$B$14:$I$119,7,FALSE))</f>
        <v/>
      </c>
      <c r="J206" s="5" t="str">
        <f>IF($C206="","",VLOOKUP($C206,選手登録シート!$B$14:$I$119,8,FALSE))</f>
        <v/>
      </c>
      <c r="K206" s="60"/>
      <c r="L206" s="61" t="s">
        <v>129</v>
      </c>
      <c r="M206" s="62"/>
      <c r="N206" s="61" t="s">
        <v>130</v>
      </c>
      <c r="O206" s="63"/>
      <c r="P206" s="77" t="str">
        <f t="shared" si="9"/>
        <v>..</v>
      </c>
      <c r="Q206" s="77" t="str">
        <f t="shared" si="10"/>
        <v/>
      </c>
      <c r="R206" s="14" t="str">
        <f t="shared" si="11"/>
        <v/>
      </c>
    </row>
    <row r="207" spans="1:18" ht="21" customHeight="1" thickBot="1">
      <c r="A207" s="40">
        <v>202</v>
      </c>
      <c r="B207" s="20"/>
      <c r="C207" s="21"/>
      <c r="D207" s="3" t="str">
        <f>IF($C207="","",VLOOKUP($C207,選手登録シート!$B$14:$I$119,2,FALSE))</f>
        <v/>
      </c>
      <c r="E207" s="4" t="str">
        <f>IF($C207="","",VLOOKUP($C207,選手登録シート!$B$14:$I$119,3,FALSE))</f>
        <v/>
      </c>
      <c r="F207" s="4" t="str">
        <f>IF($C207="","",VLOOKUP($C207,選手登録シート!$B$14:$I$119,4,FALSE))</f>
        <v/>
      </c>
      <c r="G207" s="4" t="str">
        <f>IF($C207="","",VLOOKUP($C207,選手登録シート!$B$14:$I$119,5,FALSE))</f>
        <v/>
      </c>
      <c r="H207" s="4" t="str">
        <f>IF($C207="","",VLOOKUP($C207,選手登録シート!$B$14:$I$119,6,FALSE))</f>
        <v/>
      </c>
      <c r="I207" s="4" t="str">
        <f>IF($C207="","",VLOOKUP($C207,選手登録シート!$B$14:$I$119,7,FALSE))</f>
        <v/>
      </c>
      <c r="J207" s="5" t="str">
        <f>IF($C207="","",VLOOKUP($C207,選手登録シート!$B$14:$I$119,8,FALSE))</f>
        <v/>
      </c>
      <c r="K207" s="60"/>
      <c r="L207" s="61" t="s">
        <v>129</v>
      </c>
      <c r="M207" s="62"/>
      <c r="N207" s="61" t="s">
        <v>130</v>
      </c>
      <c r="O207" s="63"/>
      <c r="P207" s="77" t="str">
        <f t="shared" si="9"/>
        <v>..</v>
      </c>
      <c r="Q207" s="77" t="str">
        <f t="shared" si="10"/>
        <v/>
      </c>
      <c r="R207" s="14" t="str">
        <f t="shared" si="11"/>
        <v/>
      </c>
    </row>
    <row r="208" spans="1:18" ht="21" customHeight="1" thickBot="1">
      <c r="A208" s="40">
        <v>203</v>
      </c>
      <c r="B208" s="20"/>
      <c r="C208" s="21"/>
      <c r="D208" s="3" t="str">
        <f>IF($C208="","",VLOOKUP($C208,選手登録シート!$B$14:$I$119,2,FALSE))</f>
        <v/>
      </c>
      <c r="E208" s="4" t="str">
        <f>IF($C208="","",VLOOKUP($C208,選手登録シート!$B$14:$I$119,3,FALSE))</f>
        <v/>
      </c>
      <c r="F208" s="4" t="str">
        <f>IF($C208="","",VLOOKUP($C208,選手登録シート!$B$14:$I$119,4,FALSE))</f>
        <v/>
      </c>
      <c r="G208" s="4" t="str">
        <f>IF($C208="","",VLOOKUP($C208,選手登録シート!$B$14:$I$119,5,FALSE))</f>
        <v/>
      </c>
      <c r="H208" s="4" t="str">
        <f>IF($C208="","",VLOOKUP($C208,選手登録シート!$B$14:$I$119,6,FALSE))</f>
        <v/>
      </c>
      <c r="I208" s="4" t="str">
        <f>IF($C208="","",VLOOKUP($C208,選手登録シート!$B$14:$I$119,7,FALSE))</f>
        <v/>
      </c>
      <c r="J208" s="5" t="str">
        <f>IF($C208="","",VLOOKUP($C208,選手登録シート!$B$14:$I$119,8,FALSE))</f>
        <v/>
      </c>
      <c r="K208" s="60"/>
      <c r="L208" s="61" t="s">
        <v>129</v>
      </c>
      <c r="M208" s="62"/>
      <c r="N208" s="61" t="s">
        <v>130</v>
      </c>
      <c r="O208" s="63"/>
      <c r="P208" s="77" t="str">
        <f t="shared" si="9"/>
        <v>..</v>
      </c>
      <c r="Q208" s="77" t="str">
        <f t="shared" si="10"/>
        <v/>
      </c>
      <c r="R208" s="14" t="str">
        <f t="shared" si="11"/>
        <v/>
      </c>
    </row>
    <row r="209" spans="1:18" ht="21" customHeight="1" thickBot="1">
      <c r="A209" s="40">
        <v>204</v>
      </c>
      <c r="B209" s="20"/>
      <c r="C209" s="21"/>
      <c r="D209" s="3" t="str">
        <f>IF($C209="","",VLOOKUP($C209,選手登録シート!$B$14:$I$119,2,FALSE))</f>
        <v/>
      </c>
      <c r="E209" s="4" t="str">
        <f>IF($C209="","",VLOOKUP($C209,選手登録シート!$B$14:$I$119,3,FALSE))</f>
        <v/>
      </c>
      <c r="F209" s="4" t="str">
        <f>IF($C209="","",VLOOKUP($C209,選手登録シート!$B$14:$I$119,4,FALSE))</f>
        <v/>
      </c>
      <c r="G209" s="4" t="str">
        <f>IF($C209="","",VLOOKUP($C209,選手登録シート!$B$14:$I$119,5,FALSE))</f>
        <v/>
      </c>
      <c r="H209" s="4" t="str">
        <f>IF($C209="","",VLOOKUP($C209,選手登録シート!$B$14:$I$119,6,FALSE))</f>
        <v/>
      </c>
      <c r="I209" s="4" t="str">
        <f>IF($C209="","",VLOOKUP($C209,選手登録シート!$B$14:$I$119,7,FALSE))</f>
        <v/>
      </c>
      <c r="J209" s="5" t="str">
        <f>IF($C209="","",VLOOKUP($C209,選手登録シート!$B$14:$I$119,8,FALSE))</f>
        <v/>
      </c>
      <c r="K209" s="60"/>
      <c r="L209" s="61" t="s">
        <v>129</v>
      </c>
      <c r="M209" s="62"/>
      <c r="N209" s="61" t="s">
        <v>130</v>
      </c>
      <c r="O209" s="63"/>
      <c r="P209" s="77" t="str">
        <f t="shared" si="9"/>
        <v>..</v>
      </c>
      <c r="Q209" s="77" t="str">
        <f t="shared" si="10"/>
        <v/>
      </c>
      <c r="R209" s="14" t="str">
        <f t="shared" si="11"/>
        <v/>
      </c>
    </row>
    <row r="210" spans="1:18" ht="21" customHeight="1" thickBot="1">
      <c r="A210" s="40">
        <v>205</v>
      </c>
      <c r="B210" s="20"/>
      <c r="C210" s="21"/>
      <c r="D210" s="3" t="str">
        <f>IF($C210="","",VLOOKUP($C210,選手登録シート!$B$14:$I$119,2,FALSE))</f>
        <v/>
      </c>
      <c r="E210" s="4" t="str">
        <f>IF($C210="","",VLOOKUP($C210,選手登録シート!$B$14:$I$119,3,FALSE))</f>
        <v/>
      </c>
      <c r="F210" s="4" t="str">
        <f>IF($C210="","",VLOOKUP($C210,選手登録シート!$B$14:$I$119,4,FALSE))</f>
        <v/>
      </c>
      <c r="G210" s="4" t="str">
        <f>IF($C210="","",VLOOKUP($C210,選手登録シート!$B$14:$I$119,5,FALSE))</f>
        <v/>
      </c>
      <c r="H210" s="4" t="str">
        <f>IF($C210="","",VLOOKUP($C210,選手登録シート!$B$14:$I$119,6,FALSE))</f>
        <v/>
      </c>
      <c r="I210" s="4" t="str">
        <f>IF($C210="","",VLOOKUP($C210,選手登録シート!$B$14:$I$119,7,FALSE))</f>
        <v/>
      </c>
      <c r="J210" s="5" t="str">
        <f>IF($C210="","",VLOOKUP($C210,選手登録シート!$B$14:$I$119,8,FALSE))</f>
        <v/>
      </c>
      <c r="K210" s="60"/>
      <c r="L210" s="61" t="s">
        <v>129</v>
      </c>
      <c r="M210" s="62"/>
      <c r="N210" s="61" t="s">
        <v>130</v>
      </c>
      <c r="O210" s="63"/>
      <c r="P210" s="77" t="str">
        <f t="shared" si="9"/>
        <v>..</v>
      </c>
      <c r="Q210" s="77" t="str">
        <f t="shared" si="10"/>
        <v/>
      </c>
      <c r="R210" s="14" t="str">
        <f t="shared" si="11"/>
        <v/>
      </c>
    </row>
    <row r="211" spans="1:18" ht="21" customHeight="1" thickBot="1">
      <c r="A211" s="40">
        <v>206</v>
      </c>
      <c r="B211" s="20"/>
      <c r="C211" s="21"/>
      <c r="D211" s="3" t="str">
        <f>IF($C211="","",VLOOKUP($C211,選手登録シート!$B$14:$I$119,2,FALSE))</f>
        <v/>
      </c>
      <c r="E211" s="4" t="str">
        <f>IF($C211="","",VLOOKUP($C211,選手登録シート!$B$14:$I$119,3,FALSE))</f>
        <v/>
      </c>
      <c r="F211" s="4" t="str">
        <f>IF($C211="","",VLOOKUP($C211,選手登録シート!$B$14:$I$119,4,FALSE))</f>
        <v/>
      </c>
      <c r="G211" s="4" t="str">
        <f>IF($C211="","",VLOOKUP($C211,選手登録シート!$B$14:$I$119,5,FALSE))</f>
        <v/>
      </c>
      <c r="H211" s="4" t="str">
        <f>IF($C211="","",VLOOKUP($C211,選手登録シート!$B$14:$I$119,6,FALSE))</f>
        <v/>
      </c>
      <c r="I211" s="4" t="str">
        <f>IF($C211="","",VLOOKUP($C211,選手登録シート!$B$14:$I$119,7,FALSE))</f>
        <v/>
      </c>
      <c r="J211" s="5" t="str">
        <f>IF($C211="","",VLOOKUP($C211,選手登録シート!$B$14:$I$119,8,FALSE))</f>
        <v/>
      </c>
      <c r="K211" s="60"/>
      <c r="L211" s="61" t="s">
        <v>129</v>
      </c>
      <c r="M211" s="62"/>
      <c r="N211" s="61" t="s">
        <v>130</v>
      </c>
      <c r="O211" s="63"/>
      <c r="P211" s="77" t="str">
        <f t="shared" si="9"/>
        <v>..</v>
      </c>
      <c r="Q211" s="77" t="str">
        <f t="shared" si="10"/>
        <v/>
      </c>
      <c r="R211" s="14" t="str">
        <f t="shared" si="11"/>
        <v/>
      </c>
    </row>
    <row r="212" spans="1:18" ht="21" customHeight="1" thickBot="1">
      <c r="A212" s="40">
        <v>207</v>
      </c>
      <c r="B212" s="20"/>
      <c r="C212" s="21"/>
      <c r="D212" s="3" t="str">
        <f>IF($C212="","",VLOOKUP($C212,選手登録シート!$B$14:$I$119,2,FALSE))</f>
        <v/>
      </c>
      <c r="E212" s="4" t="str">
        <f>IF($C212="","",VLOOKUP($C212,選手登録シート!$B$14:$I$119,3,FALSE))</f>
        <v/>
      </c>
      <c r="F212" s="4" t="str">
        <f>IF($C212="","",VLOOKUP($C212,選手登録シート!$B$14:$I$119,4,FALSE))</f>
        <v/>
      </c>
      <c r="G212" s="4" t="str">
        <f>IF($C212="","",VLOOKUP($C212,選手登録シート!$B$14:$I$119,5,FALSE))</f>
        <v/>
      </c>
      <c r="H212" s="4" t="str">
        <f>IF($C212="","",VLOOKUP($C212,選手登録シート!$B$14:$I$119,6,FALSE))</f>
        <v/>
      </c>
      <c r="I212" s="4" t="str">
        <f>IF($C212="","",VLOOKUP($C212,選手登録シート!$B$14:$I$119,7,FALSE))</f>
        <v/>
      </c>
      <c r="J212" s="5" t="str">
        <f>IF($C212="","",VLOOKUP($C212,選手登録シート!$B$14:$I$119,8,FALSE))</f>
        <v/>
      </c>
      <c r="K212" s="60"/>
      <c r="L212" s="61" t="s">
        <v>129</v>
      </c>
      <c r="M212" s="62"/>
      <c r="N212" s="61" t="s">
        <v>130</v>
      </c>
      <c r="O212" s="63"/>
      <c r="P212" s="77" t="str">
        <f t="shared" si="9"/>
        <v>..</v>
      </c>
      <c r="Q212" s="77" t="str">
        <f t="shared" si="10"/>
        <v/>
      </c>
      <c r="R212" s="14" t="str">
        <f t="shared" si="11"/>
        <v/>
      </c>
    </row>
    <row r="213" spans="1:18" ht="21" customHeight="1" thickBot="1">
      <c r="A213" s="40">
        <v>208</v>
      </c>
      <c r="B213" s="20"/>
      <c r="C213" s="21"/>
      <c r="D213" s="3" t="str">
        <f>IF($C213="","",VLOOKUP($C213,選手登録シート!$B$14:$I$119,2,FALSE))</f>
        <v/>
      </c>
      <c r="E213" s="4" t="str">
        <f>IF($C213="","",VLOOKUP($C213,選手登録シート!$B$14:$I$119,3,FALSE))</f>
        <v/>
      </c>
      <c r="F213" s="4" t="str">
        <f>IF($C213="","",VLOOKUP($C213,選手登録シート!$B$14:$I$119,4,FALSE))</f>
        <v/>
      </c>
      <c r="G213" s="4" t="str">
        <f>IF($C213="","",VLOOKUP($C213,選手登録シート!$B$14:$I$119,5,FALSE))</f>
        <v/>
      </c>
      <c r="H213" s="4" t="str">
        <f>IF($C213="","",VLOOKUP($C213,選手登録シート!$B$14:$I$119,6,FALSE))</f>
        <v/>
      </c>
      <c r="I213" s="4" t="str">
        <f>IF($C213="","",VLOOKUP($C213,選手登録シート!$B$14:$I$119,7,FALSE))</f>
        <v/>
      </c>
      <c r="J213" s="5" t="str">
        <f>IF($C213="","",VLOOKUP($C213,選手登録シート!$B$14:$I$119,8,FALSE))</f>
        <v/>
      </c>
      <c r="K213" s="60"/>
      <c r="L213" s="61" t="s">
        <v>129</v>
      </c>
      <c r="M213" s="62"/>
      <c r="N213" s="61" t="s">
        <v>130</v>
      </c>
      <c r="O213" s="63"/>
      <c r="P213" s="77" t="str">
        <f t="shared" si="9"/>
        <v>..</v>
      </c>
      <c r="Q213" s="77" t="str">
        <f t="shared" si="10"/>
        <v/>
      </c>
      <c r="R213" s="14" t="str">
        <f t="shared" si="11"/>
        <v/>
      </c>
    </row>
    <row r="214" spans="1:18" ht="21" customHeight="1" thickBot="1">
      <c r="A214" s="40">
        <v>209</v>
      </c>
      <c r="B214" s="20"/>
      <c r="C214" s="21"/>
      <c r="D214" s="3" t="str">
        <f>IF($C214="","",VLOOKUP($C214,選手登録シート!$B$14:$I$119,2,FALSE))</f>
        <v/>
      </c>
      <c r="E214" s="4" t="str">
        <f>IF($C214="","",VLOOKUP($C214,選手登録シート!$B$14:$I$119,3,FALSE))</f>
        <v/>
      </c>
      <c r="F214" s="4" t="str">
        <f>IF($C214="","",VLOOKUP($C214,選手登録シート!$B$14:$I$119,4,FALSE))</f>
        <v/>
      </c>
      <c r="G214" s="4" t="str">
        <f>IF($C214="","",VLOOKUP($C214,選手登録シート!$B$14:$I$119,5,FALSE))</f>
        <v/>
      </c>
      <c r="H214" s="4" t="str">
        <f>IF($C214="","",VLOOKUP($C214,選手登録シート!$B$14:$I$119,6,FALSE))</f>
        <v/>
      </c>
      <c r="I214" s="4" t="str">
        <f>IF($C214="","",VLOOKUP($C214,選手登録シート!$B$14:$I$119,7,FALSE))</f>
        <v/>
      </c>
      <c r="J214" s="5" t="str">
        <f>IF($C214="","",VLOOKUP($C214,選手登録シート!$B$14:$I$119,8,FALSE))</f>
        <v/>
      </c>
      <c r="K214" s="60"/>
      <c r="L214" s="61" t="s">
        <v>129</v>
      </c>
      <c r="M214" s="62"/>
      <c r="N214" s="61" t="s">
        <v>130</v>
      </c>
      <c r="O214" s="63"/>
      <c r="P214" s="77" t="str">
        <f t="shared" si="9"/>
        <v>..</v>
      </c>
      <c r="Q214" s="77" t="str">
        <f t="shared" si="10"/>
        <v/>
      </c>
      <c r="R214" s="14" t="str">
        <f t="shared" si="11"/>
        <v/>
      </c>
    </row>
    <row r="215" spans="1:18" ht="21" customHeight="1" thickBot="1">
      <c r="A215" s="40">
        <v>210</v>
      </c>
      <c r="B215" s="20"/>
      <c r="C215" s="21"/>
      <c r="D215" s="3" t="str">
        <f>IF($C215="","",VLOOKUP($C215,選手登録シート!$B$14:$I$119,2,FALSE))</f>
        <v/>
      </c>
      <c r="E215" s="4" t="str">
        <f>IF($C215="","",VLOOKUP($C215,選手登録シート!$B$14:$I$119,3,FALSE))</f>
        <v/>
      </c>
      <c r="F215" s="4" t="str">
        <f>IF($C215="","",VLOOKUP($C215,選手登録シート!$B$14:$I$119,4,FALSE))</f>
        <v/>
      </c>
      <c r="G215" s="4" t="str">
        <f>IF($C215="","",VLOOKUP($C215,選手登録シート!$B$14:$I$119,5,FALSE))</f>
        <v/>
      </c>
      <c r="H215" s="4" t="str">
        <f>IF($C215="","",VLOOKUP($C215,選手登録シート!$B$14:$I$119,6,FALSE))</f>
        <v/>
      </c>
      <c r="I215" s="4" t="str">
        <f>IF($C215="","",VLOOKUP($C215,選手登録シート!$B$14:$I$119,7,FALSE))</f>
        <v/>
      </c>
      <c r="J215" s="5" t="str">
        <f>IF($C215="","",VLOOKUP($C215,選手登録シート!$B$14:$I$119,8,FALSE))</f>
        <v/>
      </c>
      <c r="K215" s="60"/>
      <c r="L215" s="61" t="s">
        <v>129</v>
      </c>
      <c r="M215" s="62"/>
      <c r="N215" s="61" t="s">
        <v>130</v>
      </c>
      <c r="O215" s="63"/>
      <c r="P215" s="77" t="str">
        <f t="shared" si="9"/>
        <v>..</v>
      </c>
      <c r="Q215" s="77" t="str">
        <f t="shared" si="10"/>
        <v/>
      </c>
      <c r="R215" s="14" t="str">
        <f t="shared" si="11"/>
        <v/>
      </c>
    </row>
    <row r="216" spans="1:18" ht="21" customHeight="1" thickBot="1">
      <c r="A216" s="40">
        <v>211</v>
      </c>
      <c r="B216" s="20"/>
      <c r="C216" s="21"/>
      <c r="D216" s="3" t="str">
        <f>IF($C216="","",VLOOKUP($C216,選手登録シート!$B$14:$I$119,2,FALSE))</f>
        <v/>
      </c>
      <c r="E216" s="4" t="str">
        <f>IF($C216="","",VLOOKUP($C216,選手登録シート!$B$14:$I$119,3,FALSE))</f>
        <v/>
      </c>
      <c r="F216" s="4" t="str">
        <f>IF($C216="","",VLOOKUP($C216,選手登録シート!$B$14:$I$119,4,FALSE))</f>
        <v/>
      </c>
      <c r="G216" s="4" t="str">
        <f>IF($C216="","",VLOOKUP($C216,選手登録シート!$B$14:$I$119,5,FALSE))</f>
        <v/>
      </c>
      <c r="H216" s="4" t="str">
        <f>IF($C216="","",VLOOKUP($C216,選手登録シート!$B$14:$I$119,6,FALSE))</f>
        <v/>
      </c>
      <c r="I216" s="4" t="str">
        <f>IF($C216="","",VLOOKUP($C216,選手登録シート!$B$14:$I$119,7,FALSE))</f>
        <v/>
      </c>
      <c r="J216" s="5" t="str">
        <f>IF($C216="","",VLOOKUP($C216,選手登録シート!$B$14:$I$119,8,FALSE))</f>
        <v/>
      </c>
      <c r="K216" s="60"/>
      <c r="L216" s="61" t="s">
        <v>129</v>
      </c>
      <c r="M216" s="62"/>
      <c r="N216" s="61" t="s">
        <v>130</v>
      </c>
      <c r="O216" s="63"/>
      <c r="P216" s="77" t="str">
        <f t="shared" si="9"/>
        <v>..</v>
      </c>
      <c r="Q216" s="77" t="str">
        <f t="shared" si="10"/>
        <v/>
      </c>
      <c r="R216" s="14" t="str">
        <f t="shared" si="11"/>
        <v/>
      </c>
    </row>
    <row r="217" spans="1:18" ht="21" customHeight="1" thickBot="1">
      <c r="A217" s="40">
        <v>212</v>
      </c>
      <c r="B217" s="20"/>
      <c r="C217" s="21"/>
      <c r="D217" s="3" t="str">
        <f>IF($C217="","",VLOOKUP($C217,選手登録シート!$B$14:$I$119,2,FALSE))</f>
        <v/>
      </c>
      <c r="E217" s="4" t="str">
        <f>IF($C217="","",VLOOKUP($C217,選手登録シート!$B$14:$I$119,3,FALSE))</f>
        <v/>
      </c>
      <c r="F217" s="4" t="str">
        <f>IF($C217="","",VLOOKUP($C217,選手登録シート!$B$14:$I$119,4,FALSE))</f>
        <v/>
      </c>
      <c r="G217" s="4" t="str">
        <f>IF($C217="","",VLOOKUP($C217,選手登録シート!$B$14:$I$119,5,FALSE))</f>
        <v/>
      </c>
      <c r="H217" s="4" t="str">
        <f>IF($C217="","",VLOOKUP($C217,選手登録シート!$B$14:$I$119,6,FALSE))</f>
        <v/>
      </c>
      <c r="I217" s="4" t="str">
        <f>IF($C217="","",VLOOKUP($C217,選手登録シート!$B$14:$I$119,7,FALSE))</f>
        <v/>
      </c>
      <c r="J217" s="5" t="str">
        <f>IF($C217="","",VLOOKUP($C217,選手登録シート!$B$14:$I$119,8,FALSE))</f>
        <v/>
      </c>
      <c r="K217" s="60"/>
      <c r="L217" s="61" t="s">
        <v>129</v>
      </c>
      <c r="M217" s="62"/>
      <c r="N217" s="61" t="s">
        <v>130</v>
      </c>
      <c r="O217" s="63"/>
      <c r="P217" s="77" t="str">
        <f t="shared" si="9"/>
        <v>..</v>
      </c>
      <c r="Q217" s="77" t="str">
        <f t="shared" si="10"/>
        <v/>
      </c>
      <c r="R217" s="14" t="str">
        <f t="shared" si="11"/>
        <v/>
      </c>
    </row>
    <row r="218" spans="1:18" ht="21" customHeight="1" thickBot="1">
      <c r="A218" s="40">
        <v>213</v>
      </c>
      <c r="B218" s="20"/>
      <c r="C218" s="21"/>
      <c r="D218" s="3" t="str">
        <f>IF($C218="","",VLOOKUP($C218,選手登録シート!$B$14:$I$119,2,FALSE))</f>
        <v/>
      </c>
      <c r="E218" s="4" t="str">
        <f>IF($C218="","",VLOOKUP($C218,選手登録シート!$B$14:$I$119,3,FALSE))</f>
        <v/>
      </c>
      <c r="F218" s="4" t="str">
        <f>IF($C218="","",VLOOKUP($C218,選手登録シート!$B$14:$I$119,4,FALSE))</f>
        <v/>
      </c>
      <c r="G218" s="4" t="str">
        <f>IF($C218="","",VLOOKUP($C218,選手登録シート!$B$14:$I$119,5,FALSE))</f>
        <v/>
      </c>
      <c r="H218" s="4" t="str">
        <f>IF($C218="","",VLOOKUP($C218,選手登録シート!$B$14:$I$119,6,FALSE))</f>
        <v/>
      </c>
      <c r="I218" s="4" t="str">
        <f>IF($C218="","",VLOOKUP($C218,選手登録シート!$B$14:$I$119,7,FALSE))</f>
        <v/>
      </c>
      <c r="J218" s="5" t="str">
        <f>IF($C218="","",VLOOKUP($C218,選手登録シート!$B$14:$I$119,8,FALSE))</f>
        <v/>
      </c>
      <c r="K218" s="60"/>
      <c r="L218" s="61" t="s">
        <v>129</v>
      </c>
      <c r="M218" s="62"/>
      <c r="N218" s="61" t="s">
        <v>130</v>
      </c>
      <c r="O218" s="63"/>
      <c r="P218" s="77" t="str">
        <f t="shared" si="9"/>
        <v>..</v>
      </c>
      <c r="Q218" s="77" t="str">
        <f t="shared" si="10"/>
        <v/>
      </c>
      <c r="R218" s="14" t="str">
        <f t="shared" si="11"/>
        <v/>
      </c>
    </row>
    <row r="219" spans="1:18" ht="21" customHeight="1" thickBot="1">
      <c r="A219" s="40">
        <v>214</v>
      </c>
      <c r="B219" s="20"/>
      <c r="C219" s="21"/>
      <c r="D219" s="3" t="str">
        <f>IF($C219="","",VLOOKUP($C219,選手登録シート!$B$14:$I$119,2,FALSE))</f>
        <v/>
      </c>
      <c r="E219" s="4" t="str">
        <f>IF($C219="","",VLOOKUP($C219,選手登録シート!$B$14:$I$119,3,FALSE))</f>
        <v/>
      </c>
      <c r="F219" s="4" t="str">
        <f>IF($C219="","",VLOOKUP($C219,選手登録シート!$B$14:$I$119,4,FALSE))</f>
        <v/>
      </c>
      <c r="G219" s="4" t="str">
        <f>IF($C219="","",VLOOKUP($C219,選手登録シート!$B$14:$I$119,5,FALSE))</f>
        <v/>
      </c>
      <c r="H219" s="4" t="str">
        <f>IF($C219="","",VLOOKUP($C219,選手登録シート!$B$14:$I$119,6,FALSE))</f>
        <v/>
      </c>
      <c r="I219" s="4" t="str">
        <f>IF($C219="","",VLOOKUP($C219,選手登録シート!$B$14:$I$119,7,FALSE))</f>
        <v/>
      </c>
      <c r="J219" s="5" t="str">
        <f>IF($C219="","",VLOOKUP($C219,選手登録シート!$B$14:$I$119,8,FALSE))</f>
        <v/>
      </c>
      <c r="K219" s="60"/>
      <c r="L219" s="61" t="s">
        <v>129</v>
      </c>
      <c r="M219" s="62"/>
      <c r="N219" s="61" t="s">
        <v>130</v>
      </c>
      <c r="O219" s="63"/>
      <c r="P219" s="77" t="str">
        <f t="shared" si="9"/>
        <v>..</v>
      </c>
      <c r="Q219" s="77" t="str">
        <f t="shared" si="10"/>
        <v/>
      </c>
      <c r="R219" s="14" t="str">
        <f t="shared" si="11"/>
        <v/>
      </c>
    </row>
    <row r="220" spans="1:18" ht="21" customHeight="1" thickBot="1">
      <c r="A220" s="40">
        <v>215</v>
      </c>
      <c r="B220" s="20"/>
      <c r="C220" s="21"/>
      <c r="D220" s="3" t="str">
        <f>IF($C220="","",VLOOKUP($C220,選手登録シート!$B$14:$I$119,2,FALSE))</f>
        <v/>
      </c>
      <c r="E220" s="4" t="str">
        <f>IF($C220="","",VLOOKUP($C220,選手登録シート!$B$14:$I$119,3,FALSE))</f>
        <v/>
      </c>
      <c r="F220" s="4" t="str">
        <f>IF($C220="","",VLOOKUP($C220,選手登録シート!$B$14:$I$119,4,FALSE))</f>
        <v/>
      </c>
      <c r="G220" s="4" t="str">
        <f>IF($C220="","",VLOOKUP($C220,選手登録シート!$B$14:$I$119,5,FALSE))</f>
        <v/>
      </c>
      <c r="H220" s="4" t="str">
        <f>IF($C220="","",VLOOKUP($C220,選手登録シート!$B$14:$I$119,6,FALSE))</f>
        <v/>
      </c>
      <c r="I220" s="4" t="str">
        <f>IF($C220="","",VLOOKUP($C220,選手登録シート!$B$14:$I$119,7,FALSE))</f>
        <v/>
      </c>
      <c r="J220" s="5" t="str">
        <f>IF($C220="","",VLOOKUP($C220,選手登録シート!$B$14:$I$119,8,FALSE))</f>
        <v/>
      </c>
      <c r="K220" s="60"/>
      <c r="L220" s="61" t="s">
        <v>129</v>
      </c>
      <c r="M220" s="62"/>
      <c r="N220" s="61" t="s">
        <v>130</v>
      </c>
      <c r="O220" s="63"/>
      <c r="P220" s="77" t="str">
        <f t="shared" si="9"/>
        <v>..</v>
      </c>
      <c r="Q220" s="77" t="str">
        <f t="shared" si="10"/>
        <v/>
      </c>
      <c r="R220" s="14" t="str">
        <f t="shared" si="11"/>
        <v/>
      </c>
    </row>
    <row r="221" spans="1:18" ht="21" customHeight="1" thickBot="1">
      <c r="A221" s="40">
        <v>216</v>
      </c>
      <c r="B221" s="20"/>
      <c r="C221" s="21"/>
      <c r="D221" s="3" t="str">
        <f>IF($C221="","",VLOOKUP($C221,選手登録シート!$B$14:$I$119,2,FALSE))</f>
        <v/>
      </c>
      <c r="E221" s="4" t="str">
        <f>IF($C221="","",VLOOKUP($C221,選手登録シート!$B$14:$I$119,3,FALSE))</f>
        <v/>
      </c>
      <c r="F221" s="4" t="str">
        <f>IF($C221="","",VLOOKUP($C221,選手登録シート!$B$14:$I$119,4,FALSE))</f>
        <v/>
      </c>
      <c r="G221" s="4" t="str">
        <f>IF($C221="","",VLOOKUP($C221,選手登録シート!$B$14:$I$119,5,FALSE))</f>
        <v/>
      </c>
      <c r="H221" s="4" t="str">
        <f>IF($C221="","",VLOOKUP($C221,選手登録シート!$B$14:$I$119,6,FALSE))</f>
        <v/>
      </c>
      <c r="I221" s="4" t="str">
        <f>IF($C221="","",VLOOKUP($C221,選手登録シート!$B$14:$I$119,7,FALSE))</f>
        <v/>
      </c>
      <c r="J221" s="5" t="str">
        <f>IF($C221="","",VLOOKUP($C221,選手登録シート!$B$14:$I$119,8,FALSE))</f>
        <v/>
      </c>
      <c r="K221" s="60"/>
      <c r="L221" s="61" t="s">
        <v>129</v>
      </c>
      <c r="M221" s="62"/>
      <c r="N221" s="61" t="s">
        <v>130</v>
      </c>
      <c r="O221" s="63"/>
      <c r="P221" s="77" t="str">
        <f t="shared" si="9"/>
        <v>..</v>
      </c>
      <c r="Q221" s="77" t="str">
        <f t="shared" si="10"/>
        <v/>
      </c>
      <c r="R221" s="14" t="str">
        <f t="shared" si="11"/>
        <v/>
      </c>
    </row>
    <row r="222" spans="1:18" ht="21" customHeight="1" thickBot="1">
      <c r="A222" s="40">
        <v>217</v>
      </c>
      <c r="B222" s="20"/>
      <c r="C222" s="21"/>
      <c r="D222" s="3" t="str">
        <f>IF($C222="","",VLOOKUP($C222,選手登録シート!$B$14:$I$119,2,FALSE))</f>
        <v/>
      </c>
      <c r="E222" s="4" t="str">
        <f>IF($C222="","",VLOOKUP($C222,選手登録シート!$B$14:$I$119,3,FALSE))</f>
        <v/>
      </c>
      <c r="F222" s="4" t="str">
        <f>IF($C222="","",VLOOKUP($C222,選手登録シート!$B$14:$I$119,4,FALSE))</f>
        <v/>
      </c>
      <c r="G222" s="4" t="str">
        <f>IF($C222="","",VLOOKUP($C222,選手登録シート!$B$14:$I$119,5,FALSE))</f>
        <v/>
      </c>
      <c r="H222" s="4" t="str">
        <f>IF($C222="","",VLOOKUP($C222,選手登録シート!$B$14:$I$119,6,FALSE))</f>
        <v/>
      </c>
      <c r="I222" s="4" t="str">
        <f>IF($C222="","",VLOOKUP($C222,選手登録シート!$B$14:$I$119,7,FALSE))</f>
        <v/>
      </c>
      <c r="J222" s="5" t="str">
        <f>IF($C222="","",VLOOKUP($C222,選手登録シート!$B$14:$I$119,8,FALSE))</f>
        <v/>
      </c>
      <c r="K222" s="60"/>
      <c r="L222" s="61" t="s">
        <v>129</v>
      </c>
      <c r="M222" s="62"/>
      <c r="N222" s="61" t="s">
        <v>130</v>
      </c>
      <c r="O222" s="63"/>
      <c r="P222" s="77" t="str">
        <f t="shared" si="9"/>
        <v>..</v>
      </c>
      <c r="Q222" s="77" t="str">
        <f t="shared" si="10"/>
        <v/>
      </c>
      <c r="R222" s="14" t="str">
        <f t="shared" si="11"/>
        <v/>
      </c>
    </row>
    <row r="223" spans="1:18" ht="21" customHeight="1" thickBot="1">
      <c r="A223" s="40">
        <v>218</v>
      </c>
      <c r="B223" s="20"/>
      <c r="C223" s="21"/>
      <c r="D223" s="3" t="str">
        <f>IF($C223="","",VLOOKUP($C223,選手登録シート!$B$14:$I$119,2,FALSE))</f>
        <v/>
      </c>
      <c r="E223" s="4" t="str">
        <f>IF($C223="","",VLOOKUP($C223,選手登録シート!$B$14:$I$119,3,FALSE))</f>
        <v/>
      </c>
      <c r="F223" s="4" t="str">
        <f>IF($C223="","",VLOOKUP($C223,選手登録シート!$B$14:$I$119,4,FALSE))</f>
        <v/>
      </c>
      <c r="G223" s="4" t="str">
        <f>IF($C223="","",VLOOKUP($C223,選手登録シート!$B$14:$I$119,5,FALSE))</f>
        <v/>
      </c>
      <c r="H223" s="4" t="str">
        <f>IF($C223="","",VLOOKUP($C223,選手登録シート!$B$14:$I$119,6,FALSE))</f>
        <v/>
      </c>
      <c r="I223" s="4" t="str">
        <f>IF($C223="","",VLOOKUP($C223,選手登録シート!$B$14:$I$119,7,FALSE))</f>
        <v/>
      </c>
      <c r="J223" s="5" t="str">
        <f>IF($C223="","",VLOOKUP($C223,選手登録シート!$B$14:$I$119,8,FALSE))</f>
        <v/>
      </c>
      <c r="K223" s="60"/>
      <c r="L223" s="61" t="s">
        <v>129</v>
      </c>
      <c r="M223" s="62"/>
      <c r="N223" s="61" t="s">
        <v>130</v>
      </c>
      <c r="O223" s="63"/>
      <c r="P223" s="77" t="str">
        <f t="shared" si="9"/>
        <v>..</v>
      </c>
      <c r="Q223" s="77" t="str">
        <f t="shared" si="10"/>
        <v/>
      </c>
      <c r="R223" s="14" t="str">
        <f t="shared" si="11"/>
        <v/>
      </c>
    </row>
    <row r="224" spans="1:18" ht="21" customHeight="1" thickBot="1">
      <c r="A224" s="40">
        <v>219</v>
      </c>
      <c r="B224" s="20"/>
      <c r="C224" s="21"/>
      <c r="D224" s="3" t="str">
        <f>IF($C224="","",VLOOKUP($C224,選手登録シート!$B$14:$I$119,2,FALSE))</f>
        <v/>
      </c>
      <c r="E224" s="4" t="str">
        <f>IF($C224="","",VLOOKUP($C224,選手登録シート!$B$14:$I$119,3,FALSE))</f>
        <v/>
      </c>
      <c r="F224" s="4" t="str">
        <f>IF($C224="","",VLOOKUP($C224,選手登録シート!$B$14:$I$119,4,FALSE))</f>
        <v/>
      </c>
      <c r="G224" s="4" t="str">
        <f>IF($C224="","",VLOOKUP($C224,選手登録シート!$B$14:$I$119,5,FALSE))</f>
        <v/>
      </c>
      <c r="H224" s="4" t="str">
        <f>IF($C224="","",VLOOKUP($C224,選手登録シート!$B$14:$I$119,6,FALSE))</f>
        <v/>
      </c>
      <c r="I224" s="4" t="str">
        <f>IF($C224="","",VLOOKUP($C224,選手登録シート!$B$14:$I$119,7,FALSE))</f>
        <v/>
      </c>
      <c r="J224" s="5" t="str">
        <f>IF($C224="","",VLOOKUP($C224,選手登録シート!$B$14:$I$119,8,FALSE))</f>
        <v/>
      </c>
      <c r="K224" s="60"/>
      <c r="L224" s="61" t="s">
        <v>129</v>
      </c>
      <c r="M224" s="62"/>
      <c r="N224" s="61" t="s">
        <v>130</v>
      </c>
      <c r="O224" s="63"/>
      <c r="P224" s="77" t="str">
        <f t="shared" si="9"/>
        <v>..</v>
      </c>
      <c r="Q224" s="77" t="str">
        <f t="shared" si="10"/>
        <v/>
      </c>
      <c r="R224" s="14" t="str">
        <f t="shared" si="11"/>
        <v/>
      </c>
    </row>
    <row r="225" spans="1:18" ht="21" customHeight="1" thickBot="1">
      <c r="A225" s="40">
        <v>220</v>
      </c>
      <c r="B225" s="20"/>
      <c r="C225" s="21"/>
      <c r="D225" s="3" t="str">
        <f>IF($C225="","",VLOOKUP($C225,選手登録シート!$B$14:$I$119,2,FALSE))</f>
        <v/>
      </c>
      <c r="E225" s="4" t="str">
        <f>IF($C225="","",VLOOKUP($C225,選手登録シート!$B$14:$I$119,3,FALSE))</f>
        <v/>
      </c>
      <c r="F225" s="4" t="str">
        <f>IF($C225="","",VLOOKUP($C225,選手登録シート!$B$14:$I$119,4,FALSE))</f>
        <v/>
      </c>
      <c r="G225" s="4" t="str">
        <f>IF($C225="","",VLOOKUP($C225,選手登録シート!$B$14:$I$119,5,FALSE))</f>
        <v/>
      </c>
      <c r="H225" s="4" t="str">
        <f>IF($C225="","",VLOOKUP($C225,選手登録シート!$B$14:$I$119,6,FALSE))</f>
        <v/>
      </c>
      <c r="I225" s="4" t="str">
        <f>IF($C225="","",VLOOKUP($C225,選手登録シート!$B$14:$I$119,7,FALSE))</f>
        <v/>
      </c>
      <c r="J225" s="5" t="str">
        <f>IF($C225="","",VLOOKUP($C225,選手登録シート!$B$14:$I$119,8,FALSE))</f>
        <v/>
      </c>
      <c r="K225" s="60"/>
      <c r="L225" s="61" t="s">
        <v>129</v>
      </c>
      <c r="M225" s="62"/>
      <c r="N225" s="61" t="s">
        <v>130</v>
      </c>
      <c r="O225" s="63"/>
      <c r="P225" s="77" t="str">
        <f t="shared" si="9"/>
        <v>..</v>
      </c>
      <c r="Q225" s="77" t="str">
        <f t="shared" si="10"/>
        <v/>
      </c>
      <c r="R225" s="14" t="str">
        <f t="shared" si="11"/>
        <v/>
      </c>
    </row>
    <row r="226" spans="1:18" ht="21" customHeight="1" thickBot="1">
      <c r="A226" s="40">
        <v>221</v>
      </c>
      <c r="B226" s="20"/>
      <c r="C226" s="21"/>
      <c r="D226" s="3" t="str">
        <f>IF($C226="","",VLOOKUP($C226,選手登録シート!$B$14:$I$119,2,FALSE))</f>
        <v/>
      </c>
      <c r="E226" s="4" t="str">
        <f>IF($C226="","",VLOOKUP($C226,選手登録シート!$B$14:$I$119,3,FALSE))</f>
        <v/>
      </c>
      <c r="F226" s="4" t="str">
        <f>IF($C226="","",VLOOKUP($C226,選手登録シート!$B$14:$I$119,4,FALSE))</f>
        <v/>
      </c>
      <c r="G226" s="4" t="str">
        <f>IF($C226="","",VLOOKUP($C226,選手登録シート!$B$14:$I$119,5,FALSE))</f>
        <v/>
      </c>
      <c r="H226" s="4" t="str">
        <f>IF($C226="","",VLOOKUP($C226,選手登録シート!$B$14:$I$119,6,FALSE))</f>
        <v/>
      </c>
      <c r="I226" s="4" t="str">
        <f>IF($C226="","",VLOOKUP($C226,選手登録シート!$B$14:$I$119,7,FALSE))</f>
        <v/>
      </c>
      <c r="J226" s="5" t="str">
        <f>IF($C226="","",VLOOKUP($C226,選手登録シート!$B$14:$I$119,8,FALSE))</f>
        <v/>
      </c>
      <c r="K226" s="60"/>
      <c r="L226" s="61" t="s">
        <v>129</v>
      </c>
      <c r="M226" s="62"/>
      <c r="N226" s="61" t="s">
        <v>130</v>
      </c>
      <c r="O226" s="63"/>
      <c r="P226" s="77" t="str">
        <f t="shared" si="9"/>
        <v>..</v>
      </c>
      <c r="Q226" s="77" t="str">
        <f t="shared" si="10"/>
        <v/>
      </c>
      <c r="R226" s="14" t="str">
        <f t="shared" si="11"/>
        <v/>
      </c>
    </row>
    <row r="227" spans="1:18" ht="21" customHeight="1" thickBot="1">
      <c r="A227" s="40">
        <v>222</v>
      </c>
      <c r="B227" s="20"/>
      <c r="C227" s="21"/>
      <c r="D227" s="3" t="str">
        <f>IF($C227="","",VLOOKUP($C227,選手登録シート!$B$14:$I$119,2,FALSE))</f>
        <v/>
      </c>
      <c r="E227" s="4" t="str">
        <f>IF($C227="","",VLOOKUP($C227,選手登録シート!$B$14:$I$119,3,FALSE))</f>
        <v/>
      </c>
      <c r="F227" s="4" t="str">
        <f>IF($C227="","",VLOOKUP($C227,選手登録シート!$B$14:$I$119,4,FALSE))</f>
        <v/>
      </c>
      <c r="G227" s="4" t="str">
        <f>IF($C227="","",VLOOKUP($C227,選手登録シート!$B$14:$I$119,5,FALSE))</f>
        <v/>
      </c>
      <c r="H227" s="4" t="str">
        <f>IF($C227="","",VLOOKUP($C227,選手登録シート!$B$14:$I$119,6,FALSE))</f>
        <v/>
      </c>
      <c r="I227" s="4" t="str">
        <f>IF($C227="","",VLOOKUP($C227,選手登録シート!$B$14:$I$119,7,FALSE))</f>
        <v/>
      </c>
      <c r="J227" s="5" t="str">
        <f>IF($C227="","",VLOOKUP($C227,選手登録シート!$B$14:$I$119,8,FALSE))</f>
        <v/>
      </c>
      <c r="K227" s="60"/>
      <c r="L227" s="61" t="s">
        <v>129</v>
      </c>
      <c r="M227" s="62"/>
      <c r="N227" s="61" t="s">
        <v>130</v>
      </c>
      <c r="O227" s="63"/>
      <c r="P227" s="77" t="str">
        <f t="shared" si="9"/>
        <v>..</v>
      </c>
      <c r="Q227" s="77" t="str">
        <f t="shared" si="10"/>
        <v/>
      </c>
      <c r="R227" s="14" t="str">
        <f t="shared" si="11"/>
        <v/>
      </c>
    </row>
    <row r="228" spans="1:18" ht="21" customHeight="1" thickBot="1">
      <c r="A228" s="40">
        <v>223</v>
      </c>
      <c r="B228" s="20"/>
      <c r="C228" s="21"/>
      <c r="D228" s="3" t="str">
        <f>IF($C228="","",VLOOKUP($C228,選手登録シート!$B$14:$I$119,2,FALSE))</f>
        <v/>
      </c>
      <c r="E228" s="4" t="str">
        <f>IF($C228="","",VLOOKUP($C228,選手登録シート!$B$14:$I$119,3,FALSE))</f>
        <v/>
      </c>
      <c r="F228" s="4" t="str">
        <f>IF($C228="","",VLOOKUP($C228,選手登録シート!$B$14:$I$119,4,FALSE))</f>
        <v/>
      </c>
      <c r="G228" s="4" t="str">
        <f>IF($C228="","",VLOOKUP($C228,選手登録シート!$B$14:$I$119,5,FALSE))</f>
        <v/>
      </c>
      <c r="H228" s="4" t="str">
        <f>IF($C228="","",VLOOKUP($C228,選手登録シート!$B$14:$I$119,6,FALSE))</f>
        <v/>
      </c>
      <c r="I228" s="4" t="str">
        <f>IF($C228="","",VLOOKUP($C228,選手登録シート!$B$14:$I$119,7,FALSE))</f>
        <v/>
      </c>
      <c r="J228" s="5" t="str">
        <f>IF($C228="","",VLOOKUP($C228,選手登録シート!$B$14:$I$119,8,FALSE))</f>
        <v/>
      </c>
      <c r="K228" s="60"/>
      <c r="L228" s="61" t="s">
        <v>129</v>
      </c>
      <c r="M228" s="62"/>
      <c r="N228" s="61" t="s">
        <v>130</v>
      </c>
      <c r="O228" s="63"/>
      <c r="P228" s="77" t="str">
        <f t="shared" si="9"/>
        <v>..</v>
      </c>
      <c r="Q228" s="77" t="str">
        <f t="shared" si="10"/>
        <v/>
      </c>
      <c r="R228" s="14" t="str">
        <f t="shared" si="11"/>
        <v/>
      </c>
    </row>
    <row r="229" spans="1:18" ht="21" customHeight="1" thickBot="1">
      <c r="A229" s="40">
        <v>224</v>
      </c>
      <c r="B229" s="20"/>
      <c r="C229" s="21"/>
      <c r="D229" s="3" t="str">
        <f>IF($C229="","",VLOOKUP($C229,選手登録シート!$B$14:$I$119,2,FALSE))</f>
        <v/>
      </c>
      <c r="E229" s="4" t="str">
        <f>IF($C229="","",VLOOKUP($C229,選手登録シート!$B$14:$I$119,3,FALSE))</f>
        <v/>
      </c>
      <c r="F229" s="4" t="str">
        <f>IF($C229="","",VLOOKUP($C229,選手登録シート!$B$14:$I$119,4,FALSE))</f>
        <v/>
      </c>
      <c r="G229" s="4" t="str">
        <f>IF($C229="","",VLOOKUP($C229,選手登録シート!$B$14:$I$119,5,FALSE))</f>
        <v/>
      </c>
      <c r="H229" s="4" t="str">
        <f>IF($C229="","",VLOOKUP($C229,選手登録シート!$B$14:$I$119,6,FALSE))</f>
        <v/>
      </c>
      <c r="I229" s="4" t="str">
        <f>IF($C229="","",VLOOKUP($C229,選手登録シート!$B$14:$I$119,7,FALSE))</f>
        <v/>
      </c>
      <c r="J229" s="5" t="str">
        <f>IF($C229="","",VLOOKUP($C229,選手登録シート!$B$14:$I$119,8,FALSE))</f>
        <v/>
      </c>
      <c r="K229" s="60"/>
      <c r="L229" s="61" t="s">
        <v>129</v>
      </c>
      <c r="M229" s="62"/>
      <c r="N229" s="61" t="s">
        <v>130</v>
      </c>
      <c r="O229" s="63"/>
      <c r="P229" s="77" t="str">
        <f t="shared" si="9"/>
        <v>..</v>
      </c>
      <c r="Q229" s="77" t="str">
        <f t="shared" si="10"/>
        <v/>
      </c>
      <c r="R229" s="14" t="str">
        <f t="shared" si="11"/>
        <v/>
      </c>
    </row>
    <row r="230" spans="1:18" ht="21" customHeight="1" thickBot="1">
      <c r="A230" s="40">
        <v>225</v>
      </c>
      <c r="B230" s="20"/>
      <c r="C230" s="21"/>
      <c r="D230" s="3" t="str">
        <f>IF($C230="","",VLOOKUP($C230,選手登録シート!$B$14:$I$119,2,FALSE))</f>
        <v/>
      </c>
      <c r="E230" s="4" t="str">
        <f>IF($C230="","",VLOOKUP($C230,選手登録シート!$B$14:$I$119,3,FALSE))</f>
        <v/>
      </c>
      <c r="F230" s="4" t="str">
        <f>IF($C230="","",VLOOKUP($C230,選手登録シート!$B$14:$I$119,4,FALSE))</f>
        <v/>
      </c>
      <c r="G230" s="4" t="str">
        <f>IF($C230="","",VLOOKUP($C230,選手登録シート!$B$14:$I$119,5,FALSE))</f>
        <v/>
      </c>
      <c r="H230" s="4" t="str">
        <f>IF($C230="","",VLOOKUP($C230,選手登録シート!$B$14:$I$119,6,FALSE))</f>
        <v/>
      </c>
      <c r="I230" s="4" t="str">
        <f>IF($C230="","",VLOOKUP($C230,選手登録シート!$B$14:$I$119,7,FALSE))</f>
        <v/>
      </c>
      <c r="J230" s="5" t="str">
        <f>IF($C230="","",VLOOKUP($C230,選手登録シート!$B$14:$I$119,8,FALSE))</f>
        <v/>
      </c>
      <c r="K230" s="60"/>
      <c r="L230" s="61" t="s">
        <v>129</v>
      </c>
      <c r="M230" s="62"/>
      <c r="N230" s="61" t="s">
        <v>130</v>
      </c>
      <c r="O230" s="63"/>
      <c r="P230" s="77" t="str">
        <f t="shared" si="9"/>
        <v>..</v>
      </c>
      <c r="Q230" s="77" t="str">
        <f t="shared" si="10"/>
        <v/>
      </c>
      <c r="R230" s="14" t="str">
        <f t="shared" si="11"/>
        <v/>
      </c>
    </row>
    <row r="231" spans="1:18" ht="21" customHeight="1" thickBot="1">
      <c r="A231" s="40">
        <v>226</v>
      </c>
      <c r="B231" s="20"/>
      <c r="C231" s="21"/>
      <c r="D231" s="3" t="str">
        <f>IF($C231="","",VLOOKUP($C231,選手登録シート!$B$14:$I$119,2,FALSE))</f>
        <v/>
      </c>
      <c r="E231" s="4" t="str">
        <f>IF($C231="","",VLOOKUP($C231,選手登録シート!$B$14:$I$119,3,FALSE))</f>
        <v/>
      </c>
      <c r="F231" s="4" t="str">
        <f>IF($C231="","",VLOOKUP($C231,選手登録シート!$B$14:$I$119,4,FALSE))</f>
        <v/>
      </c>
      <c r="G231" s="4" t="str">
        <f>IF($C231="","",VLOOKUP($C231,選手登録シート!$B$14:$I$119,5,FALSE))</f>
        <v/>
      </c>
      <c r="H231" s="4" t="str">
        <f>IF($C231="","",VLOOKUP($C231,選手登録シート!$B$14:$I$119,6,FALSE))</f>
        <v/>
      </c>
      <c r="I231" s="4" t="str">
        <f>IF($C231="","",VLOOKUP($C231,選手登録シート!$B$14:$I$119,7,FALSE))</f>
        <v/>
      </c>
      <c r="J231" s="5" t="str">
        <f>IF($C231="","",VLOOKUP($C231,選手登録シート!$B$14:$I$119,8,FALSE))</f>
        <v/>
      </c>
      <c r="K231" s="60"/>
      <c r="L231" s="61" t="s">
        <v>129</v>
      </c>
      <c r="M231" s="62"/>
      <c r="N231" s="61" t="s">
        <v>130</v>
      </c>
      <c r="O231" s="63"/>
      <c r="P231" s="77" t="str">
        <f t="shared" si="9"/>
        <v>..</v>
      </c>
      <c r="Q231" s="77" t="str">
        <f t="shared" si="10"/>
        <v/>
      </c>
      <c r="R231" s="14" t="str">
        <f t="shared" si="11"/>
        <v/>
      </c>
    </row>
    <row r="232" spans="1:18" ht="21" customHeight="1" thickBot="1">
      <c r="A232" s="40">
        <v>227</v>
      </c>
      <c r="B232" s="20"/>
      <c r="C232" s="21"/>
      <c r="D232" s="3" t="str">
        <f>IF($C232="","",VLOOKUP($C232,選手登録シート!$B$14:$I$119,2,FALSE))</f>
        <v/>
      </c>
      <c r="E232" s="4" t="str">
        <f>IF($C232="","",VLOOKUP($C232,選手登録シート!$B$14:$I$119,3,FALSE))</f>
        <v/>
      </c>
      <c r="F232" s="4" t="str">
        <f>IF($C232="","",VLOOKUP($C232,選手登録シート!$B$14:$I$119,4,FALSE))</f>
        <v/>
      </c>
      <c r="G232" s="4" t="str">
        <f>IF($C232="","",VLOOKUP($C232,選手登録シート!$B$14:$I$119,5,FALSE))</f>
        <v/>
      </c>
      <c r="H232" s="4" t="str">
        <f>IF($C232="","",VLOOKUP($C232,選手登録シート!$B$14:$I$119,6,FALSE))</f>
        <v/>
      </c>
      <c r="I232" s="4" t="str">
        <f>IF($C232="","",VLOOKUP($C232,選手登録シート!$B$14:$I$119,7,FALSE))</f>
        <v/>
      </c>
      <c r="J232" s="5" t="str">
        <f>IF($C232="","",VLOOKUP($C232,選手登録シート!$B$14:$I$119,8,FALSE))</f>
        <v/>
      </c>
      <c r="K232" s="60"/>
      <c r="L232" s="61" t="s">
        <v>129</v>
      </c>
      <c r="M232" s="62"/>
      <c r="N232" s="61" t="s">
        <v>130</v>
      </c>
      <c r="O232" s="63"/>
      <c r="P232" s="77" t="str">
        <f t="shared" si="9"/>
        <v>..</v>
      </c>
      <c r="Q232" s="77" t="str">
        <f t="shared" si="10"/>
        <v/>
      </c>
      <c r="R232" s="14" t="str">
        <f t="shared" si="11"/>
        <v/>
      </c>
    </row>
    <row r="233" spans="1:18" ht="21" customHeight="1" thickBot="1">
      <c r="A233" s="40">
        <v>228</v>
      </c>
      <c r="B233" s="20"/>
      <c r="C233" s="21"/>
      <c r="D233" s="3" t="str">
        <f>IF($C233="","",VLOOKUP($C233,選手登録シート!$B$14:$I$119,2,FALSE))</f>
        <v/>
      </c>
      <c r="E233" s="4" t="str">
        <f>IF($C233="","",VLOOKUP($C233,選手登録シート!$B$14:$I$119,3,FALSE))</f>
        <v/>
      </c>
      <c r="F233" s="4" t="str">
        <f>IF($C233="","",VLOOKUP($C233,選手登録シート!$B$14:$I$119,4,FALSE))</f>
        <v/>
      </c>
      <c r="G233" s="4" t="str">
        <f>IF($C233="","",VLOOKUP($C233,選手登録シート!$B$14:$I$119,5,FALSE))</f>
        <v/>
      </c>
      <c r="H233" s="4" t="str">
        <f>IF($C233="","",VLOOKUP($C233,選手登録シート!$B$14:$I$119,6,FALSE))</f>
        <v/>
      </c>
      <c r="I233" s="4" t="str">
        <f>IF($C233="","",VLOOKUP($C233,選手登録シート!$B$14:$I$119,7,FALSE))</f>
        <v/>
      </c>
      <c r="J233" s="5" t="str">
        <f>IF($C233="","",VLOOKUP($C233,選手登録シート!$B$14:$I$119,8,FALSE))</f>
        <v/>
      </c>
      <c r="K233" s="60"/>
      <c r="L233" s="61" t="s">
        <v>129</v>
      </c>
      <c r="M233" s="62"/>
      <c r="N233" s="61" t="s">
        <v>130</v>
      </c>
      <c r="O233" s="63"/>
      <c r="P233" s="77" t="str">
        <f t="shared" si="9"/>
        <v>..</v>
      </c>
      <c r="Q233" s="77" t="str">
        <f t="shared" si="10"/>
        <v/>
      </c>
      <c r="R233" s="14" t="str">
        <f t="shared" si="11"/>
        <v/>
      </c>
    </row>
    <row r="234" spans="1:18" ht="21" customHeight="1" thickBot="1">
      <c r="A234" s="40">
        <v>229</v>
      </c>
      <c r="B234" s="20"/>
      <c r="C234" s="21"/>
      <c r="D234" s="3" t="str">
        <f>IF($C234="","",VLOOKUP($C234,選手登録シート!$B$14:$I$119,2,FALSE))</f>
        <v/>
      </c>
      <c r="E234" s="4" t="str">
        <f>IF($C234="","",VLOOKUP($C234,選手登録シート!$B$14:$I$119,3,FALSE))</f>
        <v/>
      </c>
      <c r="F234" s="4" t="str">
        <f>IF($C234="","",VLOOKUP($C234,選手登録シート!$B$14:$I$119,4,FALSE))</f>
        <v/>
      </c>
      <c r="G234" s="4" t="str">
        <f>IF($C234="","",VLOOKUP($C234,選手登録シート!$B$14:$I$119,5,FALSE))</f>
        <v/>
      </c>
      <c r="H234" s="4" t="str">
        <f>IF($C234="","",VLOOKUP($C234,選手登録シート!$B$14:$I$119,6,FALSE))</f>
        <v/>
      </c>
      <c r="I234" s="4" t="str">
        <f>IF($C234="","",VLOOKUP($C234,選手登録シート!$B$14:$I$119,7,FALSE))</f>
        <v/>
      </c>
      <c r="J234" s="5" t="str">
        <f>IF($C234="","",VLOOKUP($C234,選手登録シート!$B$14:$I$119,8,FALSE))</f>
        <v/>
      </c>
      <c r="K234" s="60"/>
      <c r="L234" s="61" t="s">
        <v>129</v>
      </c>
      <c r="M234" s="62"/>
      <c r="N234" s="61" t="s">
        <v>130</v>
      </c>
      <c r="O234" s="63"/>
      <c r="P234" s="77" t="str">
        <f t="shared" si="9"/>
        <v>..</v>
      </c>
      <c r="Q234" s="77" t="str">
        <f t="shared" si="10"/>
        <v/>
      </c>
      <c r="R234" s="14" t="str">
        <f t="shared" si="11"/>
        <v/>
      </c>
    </row>
    <row r="235" spans="1:18" ht="21" customHeight="1" thickBot="1">
      <c r="A235" s="40">
        <v>230</v>
      </c>
      <c r="B235" s="20"/>
      <c r="C235" s="21"/>
      <c r="D235" s="3" t="str">
        <f>IF($C235="","",VLOOKUP($C235,選手登録シート!$B$14:$I$119,2,FALSE))</f>
        <v/>
      </c>
      <c r="E235" s="4" t="str">
        <f>IF($C235="","",VLOOKUP($C235,選手登録シート!$B$14:$I$119,3,FALSE))</f>
        <v/>
      </c>
      <c r="F235" s="4" t="str">
        <f>IF($C235="","",VLOOKUP($C235,選手登録シート!$B$14:$I$119,4,FALSE))</f>
        <v/>
      </c>
      <c r="G235" s="4" t="str">
        <f>IF($C235="","",VLOOKUP($C235,選手登録シート!$B$14:$I$119,5,FALSE))</f>
        <v/>
      </c>
      <c r="H235" s="4" t="str">
        <f>IF($C235="","",VLOOKUP($C235,選手登録シート!$B$14:$I$119,6,FALSE))</f>
        <v/>
      </c>
      <c r="I235" s="4" t="str">
        <f>IF($C235="","",VLOOKUP($C235,選手登録シート!$B$14:$I$119,7,FALSE))</f>
        <v/>
      </c>
      <c r="J235" s="5" t="str">
        <f>IF($C235="","",VLOOKUP($C235,選手登録シート!$B$14:$I$119,8,FALSE))</f>
        <v/>
      </c>
      <c r="K235" s="60"/>
      <c r="L235" s="61" t="s">
        <v>129</v>
      </c>
      <c r="M235" s="62"/>
      <c r="N235" s="61" t="s">
        <v>130</v>
      </c>
      <c r="O235" s="63"/>
      <c r="P235" s="77" t="str">
        <f t="shared" si="9"/>
        <v>..</v>
      </c>
      <c r="Q235" s="77" t="str">
        <f t="shared" si="10"/>
        <v/>
      </c>
      <c r="R235" s="14" t="str">
        <f t="shared" si="11"/>
        <v/>
      </c>
    </row>
    <row r="236" spans="1:18" ht="21" customHeight="1" thickBot="1">
      <c r="A236" s="40">
        <v>231</v>
      </c>
      <c r="B236" s="20"/>
      <c r="C236" s="21"/>
      <c r="D236" s="3" t="str">
        <f>IF($C236="","",VLOOKUP($C236,選手登録シート!$B$14:$I$119,2,FALSE))</f>
        <v/>
      </c>
      <c r="E236" s="4" t="str">
        <f>IF($C236="","",VLOOKUP($C236,選手登録シート!$B$14:$I$119,3,FALSE))</f>
        <v/>
      </c>
      <c r="F236" s="4" t="str">
        <f>IF($C236="","",VLOOKUP($C236,選手登録シート!$B$14:$I$119,4,FALSE))</f>
        <v/>
      </c>
      <c r="G236" s="4" t="str">
        <f>IF($C236="","",VLOOKUP($C236,選手登録シート!$B$14:$I$119,5,FALSE))</f>
        <v/>
      </c>
      <c r="H236" s="4" t="str">
        <f>IF($C236="","",VLOOKUP($C236,選手登録シート!$B$14:$I$119,6,FALSE))</f>
        <v/>
      </c>
      <c r="I236" s="4" t="str">
        <f>IF($C236="","",VLOOKUP($C236,選手登録シート!$B$14:$I$119,7,FALSE))</f>
        <v/>
      </c>
      <c r="J236" s="5" t="str">
        <f>IF($C236="","",VLOOKUP($C236,選手登録シート!$B$14:$I$119,8,FALSE))</f>
        <v/>
      </c>
      <c r="K236" s="60"/>
      <c r="L236" s="61" t="s">
        <v>129</v>
      </c>
      <c r="M236" s="62"/>
      <c r="N236" s="61" t="s">
        <v>130</v>
      </c>
      <c r="O236" s="63"/>
      <c r="P236" s="77" t="str">
        <f t="shared" si="9"/>
        <v>..</v>
      </c>
      <c r="Q236" s="77" t="str">
        <f t="shared" si="10"/>
        <v/>
      </c>
      <c r="R236" s="14" t="str">
        <f t="shared" si="11"/>
        <v/>
      </c>
    </row>
    <row r="237" spans="1:18" ht="21" customHeight="1" thickBot="1">
      <c r="A237" s="40">
        <v>232</v>
      </c>
      <c r="B237" s="20"/>
      <c r="C237" s="21"/>
      <c r="D237" s="3" t="str">
        <f>IF($C237="","",VLOOKUP($C237,選手登録シート!$B$14:$I$119,2,FALSE))</f>
        <v/>
      </c>
      <c r="E237" s="4" t="str">
        <f>IF($C237="","",VLOOKUP($C237,選手登録シート!$B$14:$I$119,3,FALSE))</f>
        <v/>
      </c>
      <c r="F237" s="4" t="str">
        <f>IF($C237="","",VLOOKUP($C237,選手登録シート!$B$14:$I$119,4,FALSE))</f>
        <v/>
      </c>
      <c r="G237" s="4" t="str">
        <f>IF($C237="","",VLOOKUP($C237,選手登録シート!$B$14:$I$119,5,FALSE))</f>
        <v/>
      </c>
      <c r="H237" s="4" t="str">
        <f>IF($C237="","",VLOOKUP($C237,選手登録シート!$B$14:$I$119,6,FALSE))</f>
        <v/>
      </c>
      <c r="I237" s="4" t="str">
        <f>IF($C237="","",VLOOKUP($C237,選手登録シート!$B$14:$I$119,7,FALSE))</f>
        <v/>
      </c>
      <c r="J237" s="5" t="str">
        <f>IF($C237="","",VLOOKUP($C237,選手登録シート!$B$14:$I$119,8,FALSE))</f>
        <v/>
      </c>
      <c r="K237" s="60"/>
      <c r="L237" s="61" t="s">
        <v>129</v>
      </c>
      <c r="M237" s="62"/>
      <c r="N237" s="61" t="s">
        <v>130</v>
      </c>
      <c r="O237" s="63"/>
      <c r="P237" s="77" t="str">
        <f t="shared" si="9"/>
        <v>..</v>
      </c>
      <c r="Q237" s="77" t="str">
        <f t="shared" si="10"/>
        <v/>
      </c>
      <c r="R237" s="14" t="str">
        <f t="shared" si="11"/>
        <v/>
      </c>
    </row>
    <row r="238" spans="1:18" ht="21" customHeight="1" thickBot="1">
      <c r="A238" s="40">
        <v>233</v>
      </c>
      <c r="B238" s="20"/>
      <c r="C238" s="21"/>
      <c r="D238" s="3" t="str">
        <f>IF($C238="","",VLOOKUP($C238,選手登録シート!$B$14:$I$119,2,FALSE))</f>
        <v/>
      </c>
      <c r="E238" s="4" t="str">
        <f>IF($C238="","",VLOOKUP($C238,選手登録シート!$B$14:$I$119,3,FALSE))</f>
        <v/>
      </c>
      <c r="F238" s="4" t="str">
        <f>IF($C238="","",VLOOKUP($C238,選手登録シート!$B$14:$I$119,4,FALSE))</f>
        <v/>
      </c>
      <c r="G238" s="4" t="str">
        <f>IF($C238="","",VLOOKUP($C238,選手登録シート!$B$14:$I$119,5,FALSE))</f>
        <v/>
      </c>
      <c r="H238" s="4" t="str">
        <f>IF($C238="","",VLOOKUP($C238,選手登録シート!$B$14:$I$119,6,FALSE))</f>
        <v/>
      </c>
      <c r="I238" s="4" t="str">
        <f>IF($C238="","",VLOOKUP($C238,選手登録シート!$B$14:$I$119,7,FALSE))</f>
        <v/>
      </c>
      <c r="J238" s="5" t="str">
        <f>IF($C238="","",VLOOKUP($C238,選手登録シート!$B$14:$I$119,8,FALSE))</f>
        <v/>
      </c>
      <c r="K238" s="60"/>
      <c r="L238" s="61" t="s">
        <v>129</v>
      </c>
      <c r="M238" s="62"/>
      <c r="N238" s="61" t="s">
        <v>130</v>
      </c>
      <c r="O238" s="63"/>
      <c r="P238" s="77" t="str">
        <f t="shared" si="9"/>
        <v>..</v>
      </c>
      <c r="Q238" s="77" t="str">
        <f t="shared" si="10"/>
        <v/>
      </c>
      <c r="R238" s="14" t="str">
        <f t="shared" si="11"/>
        <v/>
      </c>
    </row>
    <row r="239" spans="1:18" ht="21" customHeight="1" thickBot="1">
      <c r="A239" s="40">
        <v>234</v>
      </c>
      <c r="B239" s="20"/>
      <c r="C239" s="21"/>
      <c r="D239" s="3" t="str">
        <f>IF($C239="","",VLOOKUP($C239,選手登録シート!$B$14:$I$119,2,FALSE))</f>
        <v/>
      </c>
      <c r="E239" s="4" t="str">
        <f>IF($C239="","",VLOOKUP($C239,選手登録シート!$B$14:$I$119,3,FALSE))</f>
        <v/>
      </c>
      <c r="F239" s="4" t="str">
        <f>IF($C239="","",VLOOKUP($C239,選手登録シート!$B$14:$I$119,4,FALSE))</f>
        <v/>
      </c>
      <c r="G239" s="4" t="str">
        <f>IF($C239="","",VLOOKUP($C239,選手登録シート!$B$14:$I$119,5,FALSE))</f>
        <v/>
      </c>
      <c r="H239" s="4" t="str">
        <f>IF($C239="","",VLOOKUP($C239,選手登録シート!$B$14:$I$119,6,FALSE))</f>
        <v/>
      </c>
      <c r="I239" s="4" t="str">
        <f>IF($C239="","",VLOOKUP($C239,選手登録シート!$B$14:$I$119,7,FALSE))</f>
        <v/>
      </c>
      <c r="J239" s="5" t="str">
        <f>IF($C239="","",VLOOKUP($C239,選手登録シート!$B$14:$I$119,8,FALSE))</f>
        <v/>
      </c>
      <c r="K239" s="60"/>
      <c r="L239" s="61" t="s">
        <v>129</v>
      </c>
      <c r="M239" s="62"/>
      <c r="N239" s="61" t="s">
        <v>130</v>
      </c>
      <c r="O239" s="63"/>
      <c r="P239" s="77" t="str">
        <f t="shared" si="9"/>
        <v>..</v>
      </c>
      <c r="Q239" s="77" t="str">
        <f t="shared" si="10"/>
        <v/>
      </c>
      <c r="R239" s="14" t="str">
        <f t="shared" si="11"/>
        <v/>
      </c>
    </row>
    <row r="240" spans="1:18" ht="21" customHeight="1" thickBot="1">
      <c r="A240" s="40">
        <v>235</v>
      </c>
      <c r="B240" s="20"/>
      <c r="C240" s="21"/>
      <c r="D240" s="3" t="str">
        <f>IF($C240="","",VLOOKUP($C240,選手登録シート!$B$14:$I$119,2,FALSE))</f>
        <v/>
      </c>
      <c r="E240" s="4" t="str">
        <f>IF($C240="","",VLOOKUP($C240,選手登録シート!$B$14:$I$119,3,FALSE))</f>
        <v/>
      </c>
      <c r="F240" s="4" t="str">
        <f>IF($C240="","",VLOOKUP($C240,選手登録シート!$B$14:$I$119,4,FALSE))</f>
        <v/>
      </c>
      <c r="G240" s="4" t="str">
        <f>IF($C240="","",VLOOKUP($C240,選手登録シート!$B$14:$I$119,5,FALSE))</f>
        <v/>
      </c>
      <c r="H240" s="4" t="str">
        <f>IF($C240="","",VLOOKUP($C240,選手登録シート!$B$14:$I$119,6,FALSE))</f>
        <v/>
      </c>
      <c r="I240" s="4" t="str">
        <f>IF($C240="","",VLOOKUP($C240,選手登録シート!$B$14:$I$119,7,FALSE))</f>
        <v/>
      </c>
      <c r="J240" s="5" t="str">
        <f>IF($C240="","",VLOOKUP($C240,選手登録シート!$B$14:$I$119,8,FALSE))</f>
        <v/>
      </c>
      <c r="K240" s="60"/>
      <c r="L240" s="61" t="s">
        <v>129</v>
      </c>
      <c r="M240" s="62"/>
      <c r="N240" s="61" t="s">
        <v>130</v>
      </c>
      <c r="O240" s="63"/>
      <c r="P240" s="77" t="str">
        <f t="shared" si="9"/>
        <v>..</v>
      </c>
      <c r="Q240" s="77" t="str">
        <f t="shared" si="10"/>
        <v/>
      </c>
      <c r="R240" s="14" t="str">
        <f t="shared" si="11"/>
        <v/>
      </c>
    </row>
    <row r="241" spans="1:18" ht="21" customHeight="1" thickBot="1">
      <c r="A241" s="40">
        <v>236</v>
      </c>
      <c r="B241" s="20"/>
      <c r="C241" s="21"/>
      <c r="D241" s="3" t="str">
        <f>IF($C241="","",VLOOKUP($C241,選手登録シート!$B$14:$I$119,2,FALSE))</f>
        <v/>
      </c>
      <c r="E241" s="4" t="str">
        <f>IF($C241="","",VLOOKUP($C241,選手登録シート!$B$14:$I$119,3,FALSE))</f>
        <v/>
      </c>
      <c r="F241" s="4" t="str">
        <f>IF($C241="","",VLOOKUP($C241,選手登録シート!$B$14:$I$119,4,FALSE))</f>
        <v/>
      </c>
      <c r="G241" s="4" t="str">
        <f>IF($C241="","",VLOOKUP($C241,選手登録シート!$B$14:$I$119,5,FALSE))</f>
        <v/>
      </c>
      <c r="H241" s="4" t="str">
        <f>IF($C241="","",VLOOKUP($C241,選手登録シート!$B$14:$I$119,6,FALSE))</f>
        <v/>
      </c>
      <c r="I241" s="4" t="str">
        <f>IF($C241="","",VLOOKUP($C241,選手登録シート!$B$14:$I$119,7,FALSE))</f>
        <v/>
      </c>
      <c r="J241" s="5" t="str">
        <f>IF($C241="","",VLOOKUP($C241,選手登録シート!$B$14:$I$119,8,FALSE))</f>
        <v/>
      </c>
      <c r="K241" s="60"/>
      <c r="L241" s="61" t="s">
        <v>129</v>
      </c>
      <c r="M241" s="62"/>
      <c r="N241" s="61" t="s">
        <v>130</v>
      </c>
      <c r="O241" s="63"/>
      <c r="P241" s="77" t="str">
        <f t="shared" si="9"/>
        <v>..</v>
      </c>
      <c r="Q241" s="77" t="str">
        <f t="shared" si="10"/>
        <v/>
      </c>
      <c r="R241" s="14" t="str">
        <f t="shared" si="11"/>
        <v/>
      </c>
    </row>
    <row r="242" spans="1:18" ht="21" customHeight="1" thickBot="1">
      <c r="A242" s="40">
        <v>237</v>
      </c>
      <c r="B242" s="20"/>
      <c r="C242" s="21"/>
      <c r="D242" s="3" t="str">
        <f>IF($C242="","",VLOOKUP($C242,選手登録シート!$B$14:$I$119,2,FALSE))</f>
        <v/>
      </c>
      <c r="E242" s="4" t="str">
        <f>IF($C242="","",VLOOKUP($C242,選手登録シート!$B$14:$I$119,3,FALSE))</f>
        <v/>
      </c>
      <c r="F242" s="4" t="str">
        <f>IF($C242="","",VLOOKUP($C242,選手登録シート!$B$14:$I$119,4,FALSE))</f>
        <v/>
      </c>
      <c r="G242" s="4" t="str">
        <f>IF($C242="","",VLOOKUP($C242,選手登録シート!$B$14:$I$119,5,FALSE))</f>
        <v/>
      </c>
      <c r="H242" s="4" t="str">
        <f>IF($C242="","",VLOOKUP($C242,選手登録シート!$B$14:$I$119,6,FALSE))</f>
        <v/>
      </c>
      <c r="I242" s="4" t="str">
        <f>IF($C242="","",VLOOKUP($C242,選手登録シート!$B$14:$I$119,7,FALSE))</f>
        <v/>
      </c>
      <c r="J242" s="5" t="str">
        <f>IF($C242="","",VLOOKUP($C242,選手登録シート!$B$14:$I$119,8,FALSE))</f>
        <v/>
      </c>
      <c r="K242" s="60"/>
      <c r="L242" s="61" t="s">
        <v>129</v>
      </c>
      <c r="M242" s="62"/>
      <c r="N242" s="61" t="s">
        <v>130</v>
      </c>
      <c r="O242" s="63"/>
      <c r="P242" s="77" t="str">
        <f t="shared" si="9"/>
        <v>..</v>
      </c>
      <c r="Q242" s="77" t="str">
        <f t="shared" si="10"/>
        <v/>
      </c>
      <c r="R242" s="14" t="str">
        <f t="shared" si="11"/>
        <v/>
      </c>
    </row>
    <row r="243" spans="1:18" ht="21" customHeight="1" thickBot="1">
      <c r="A243" s="40">
        <v>238</v>
      </c>
      <c r="B243" s="20"/>
      <c r="C243" s="21"/>
      <c r="D243" s="3" t="str">
        <f>IF($C243="","",VLOOKUP($C243,選手登録シート!$B$14:$I$119,2,FALSE))</f>
        <v/>
      </c>
      <c r="E243" s="4" t="str">
        <f>IF($C243="","",VLOOKUP($C243,選手登録シート!$B$14:$I$119,3,FALSE))</f>
        <v/>
      </c>
      <c r="F243" s="4" t="str">
        <f>IF($C243="","",VLOOKUP($C243,選手登録シート!$B$14:$I$119,4,FALSE))</f>
        <v/>
      </c>
      <c r="G243" s="4" t="str">
        <f>IF($C243="","",VLOOKUP($C243,選手登録シート!$B$14:$I$119,5,FALSE))</f>
        <v/>
      </c>
      <c r="H243" s="4" t="str">
        <f>IF($C243="","",VLOOKUP($C243,選手登録シート!$B$14:$I$119,6,FALSE))</f>
        <v/>
      </c>
      <c r="I243" s="4" t="str">
        <f>IF($C243="","",VLOOKUP($C243,選手登録シート!$B$14:$I$119,7,FALSE))</f>
        <v/>
      </c>
      <c r="J243" s="5" t="str">
        <f>IF($C243="","",VLOOKUP($C243,選手登録シート!$B$14:$I$119,8,FALSE))</f>
        <v/>
      </c>
      <c r="K243" s="60"/>
      <c r="L243" s="61" t="s">
        <v>129</v>
      </c>
      <c r="M243" s="62"/>
      <c r="N243" s="61" t="s">
        <v>130</v>
      </c>
      <c r="O243" s="63"/>
      <c r="P243" s="77" t="str">
        <f t="shared" si="9"/>
        <v>..</v>
      </c>
      <c r="Q243" s="77" t="str">
        <f t="shared" si="10"/>
        <v/>
      </c>
      <c r="R243" s="14" t="str">
        <f t="shared" si="11"/>
        <v/>
      </c>
    </row>
    <row r="244" spans="1:18" ht="21" customHeight="1" thickBot="1">
      <c r="A244" s="40">
        <v>239</v>
      </c>
      <c r="B244" s="20"/>
      <c r="C244" s="21"/>
      <c r="D244" s="3" t="str">
        <f>IF($C244="","",VLOOKUP($C244,選手登録シート!$B$14:$I$119,2,FALSE))</f>
        <v/>
      </c>
      <c r="E244" s="4" t="str">
        <f>IF($C244="","",VLOOKUP($C244,選手登録シート!$B$14:$I$119,3,FALSE))</f>
        <v/>
      </c>
      <c r="F244" s="4" t="str">
        <f>IF($C244="","",VLOOKUP($C244,選手登録シート!$B$14:$I$119,4,FALSE))</f>
        <v/>
      </c>
      <c r="G244" s="4" t="str">
        <f>IF($C244="","",VLOOKUP($C244,選手登録シート!$B$14:$I$119,5,FALSE))</f>
        <v/>
      </c>
      <c r="H244" s="4" t="str">
        <f>IF($C244="","",VLOOKUP($C244,選手登録シート!$B$14:$I$119,6,FALSE))</f>
        <v/>
      </c>
      <c r="I244" s="4" t="str">
        <f>IF($C244="","",VLOOKUP($C244,選手登録シート!$B$14:$I$119,7,FALSE))</f>
        <v/>
      </c>
      <c r="J244" s="5" t="str">
        <f>IF($C244="","",VLOOKUP($C244,選手登録シート!$B$14:$I$119,8,FALSE))</f>
        <v/>
      </c>
      <c r="K244" s="60"/>
      <c r="L244" s="61" t="s">
        <v>129</v>
      </c>
      <c r="M244" s="62"/>
      <c r="N244" s="61" t="s">
        <v>130</v>
      </c>
      <c r="O244" s="63"/>
      <c r="P244" s="77" t="str">
        <f t="shared" si="9"/>
        <v>..</v>
      </c>
      <c r="Q244" s="77" t="str">
        <f t="shared" si="10"/>
        <v/>
      </c>
      <c r="R244" s="14" t="str">
        <f t="shared" si="11"/>
        <v/>
      </c>
    </row>
    <row r="245" spans="1:18" ht="21" customHeight="1" thickBot="1">
      <c r="A245" s="40">
        <v>240</v>
      </c>
      <c r="B245" s="20"/>
      <c r="C245" s="21"/>
      <c r="D245" s="3" t="str">
        <f>IF($C245="","",VLOOKUP($C245,選手登録シート!$B$14:$I$119,2,FALSE))</f>
        <v/>
      </c>
      <c r="E245" s="4" t="str">
        <f>IF($C245="","",VLOOKUP($C245,選手登録シート!$B$14:$I$119,3,FALSE))</f>
        <v/>
      </c>
      <c r="F245" s="4" t="str">
        <f>IF($C245="","",VLOOKUP($C245,選手登録シート!$B$14:$I$119,4,FALSE))</f>
        <v/>
      </c>
      <c r="G245" s="4" t="str">
        <f>IF($C245="","",VLOOKUP($C245,選手登録シート!$B$14:$I$119,5,FALSE))</f>
        <v/>
      </c>
      <c r="H245" s="4" t="str">
        <f>IF($C245="","",VLOOKUP($C245,選手登録シート!$B$14:$I$119,6,FALSE))</f>
        <v/>
      </c>
      <c r="I245" s="4" t="str">
        <f>IF($C245="","",VLOOKUP($C245,選手登録シート!$B$14:$I$119,7,FALSE))</f>
        <v/>
      </c>
      <c r="J245" s="5" t="str">
        <f>IF($C245="","",VLOOKUP($C245,選手登録シート!$B$14:$I$119,8,FALSE))</f>
        <v/>
      </c>
      <c r="K245" s="60"/>
      <c r="L245" s="61" t="s">
        <v>129</v>
      </c>
      <c r="M245" s="62"/>
      <c r="N245" s="61" t="s">
        <v>130</v>
      </c>
      <c r="O245" s="63"/>
      <c r="P245" s="77" t="str">
        <f t="shared" si="9"/>
        <v>..</v>
      </c>
      <c r="Q245" s="77" t="str">
        <f t="shared" si="10"/>
        <v/>
      </c>
      <c r="R245" s="14" t="str">
        <f t="shared" si="11"/>
        <v/>
      </c>
    </row>
    <row r="246" spans="1:18" ht="21" customHeight="1" thickBot="1">
      <c r="A246" s="40">
        <v>241</v>
      </c>
      <c r="B246" s="20"/>
      <c r="C246" s="21"/>
      <c r="D246" s="3" t="str">
        <f>IF($C246="","",VLOOKUP($C246,選手登録シート!$B$14:$I$119,2,FALSE))</f>
        <v/>
      </c>
      <c r="E246" s="4" t="str">
        <f>IF($C246="","",VLOOKUP($C246,選手登録シート!$B$14:$I$119,3,FALSE))</f>
        <v/>
      </c>
      <c r="F246" s="4" t="str">
        <f>IF($C246="","",VLOOKUP($C246,選手登録シート!$B$14:$I$119,4,FALSE))</f>
        <v/>
      </c>
      <c r="G246" s="4" t="str">
        <f>IF($C246="","",VLOOKUP($C246,選手登録シート!$B$14:$I$119,5,FALSE))</f>
        <v/>
      </c>
      <c r="H246" s="4" t="str">
        <f>IF($C246="","",VLOOKUP($C246,選手登録シート!$B$14:$I$119,6,FALSE))</f>
        <v/>
      </c>
      <c r="I246" s="4" t="str">
        <f>IF($C246="","",VLOOKUP($C246,選手登録シート!$B$14:$I$119,7,FALSE))</f>
        <v/>
      </c>
      <c r="J246" s="5" t="str">
        <f>IF($C246="","",VLOOKUP($C246,選手登録シート!$B$14:$I$119,8,FALSE))</f>
        <v/>
      </c>
      <c r="K246" s="60"/>
      <c r="L246" s="61" t="s">
        <v>129</v>
      </c>
      <c r="M246" s="62"/>
      <c r="N246" s="61" t="s">
        <v>130</v>
      </c>
      <c r="O246" s="63"/>
      <c r="P246" s="77" t="str">
        <f t="shared" si="9"/>
        <v>..</v>
      </c>
      <c r="Q246" s="77" t="str">
        <f t="shared" si="10"/>
        <v/>
      </c>
      <c r="R246" s="14" t="str">
        <f t="shared" si="11"/>
        <v/>
      </c>
    </row>
    <row r="247" spans="1:18" ht="21" customHeight="1" thickBot="1">
      <c r="A247" s="40">
        <v>242</v>
      </c>
      <c r="B247" s="20"/>
      <c r="C247" s="21"/>
      <c r="D247" s="3" t="str">
        <f>IF($C247="","",VLOOKUP($C247,選手登録シート!$B$14:$I$119,2,FALSE))</f>
        <v/>
      </c>
      <c r="E247" s="4" t="str">
        <f>IF($C247="","",VLOOKUP($C247,選手登録シート!$B$14:$I$119,3,FALSE))</f>
        <v/>
      </c>
      <c r="F247" s="4" t="str">
        <f>IF($C247="","",VLOOKUP($C247,選手登録シート!$B$14:$I$119,4,FALSE))</f>
        <v/>
      </c>
      <c r="G247" s="4" t="str">
        <f>IF($C247="","",VLOOKUP($C247,選手登録シート!$B$14:$I$119,5,FALSE))</f>
        <v/>
      </c>
      <c r="H247" s="4" t="str">
        <f>IF($C247="","",VLOOKUP($C247,選手登録シート!$B$14:$I$119,6,FALSE))</f>
        <v/>
      </c>
      <c r="I247" s="4" t="str">
        <f>IF($C247="","",VLOOKUP($C247,選手登録シート!$B$14:$I$119,7,FALSE))</f>
        <v/>
      </c>
      <c r="J247" s="5" t="str">
        <f>IF($C247="","",VLOOKUP($C247,選手登録シート!$B$14:$I$119,8,FALSE))</f>
        <v/>
      </c>
      <c r="K247" s="60"/>
      <c r="L247" s="61" t="s">
        <v>129</v>
      </c>
      <c r="M247" s="62"/>
      <c r="N247" s="61" t="s">
        <v>130</v>
      </c>
      <c r="O247" s="63"/>
      <c r="P247" s="77" t="str">
        <f t="shared" si="9"/>
        <v>..</v>
      </c>
      <c r="Q247" s="77" t="str">
        <f t="shared" si="10"/>
        <v/>
      </c>
      <c r="R247" s="14" t="str">
        <f t="shared" si="11"/>
        <v/>
      </c>
    </row>
    <row r="248" spans="1:18" ht="21" customHeight="1" thickBot="1">
      <c r="A248" s="40">
        <v>243</v>
      </c>
      <c r="B248" s="20"/>
      <c r="C248" s="21"/>
      <c r="D248" s="3" t="str">
        <f>IF($C248="","",VLOOKUP($C248,選手登録シート!$B$14:$I$119,2,FALSE))</f>
        <v/>
      </c>
      <c r="E248" s="4" t="str">
        <f>IF($C248="","",VLOOKUP($C248,選手登録シート!$B$14:$I$119,3,FALSE))</f>
        <v/>
      </c>
      <c r="F248" s="4" t="str">
        <f>IF($C248="","",VLOOKUP($C248,選手登録シート!$B$14:$I$119,4,FALSE))</f>
        <v/>
      </c>
      <c r="G248" s="4" t="str">
        <f>IF($C248="","",VLOOKUP($C248,選手登録シート!$B$14:$I$119,5,FALSE))</f>
        <v/>
      </c>
      <c r="H248" s="4" t="str">
        <f>IF($C248="","",VLOOKUP($C248,選手登録シート!$B$14:$I$119,6,FALSE))</f>
        <v/>
      </c>
      <c r="I248" s="4" t="str">
        <f>IF($C248="","",VLOOKUP($C248,選手登録シート!$B$14:$I$119,7,FALSE))</f>
        <v/>
      </c>
      <c r="J248" s="5" t="str">
        <f>IF($C248="","",VLOOKUP($C248,選手登録シート!$B$14:$I$119,8,FALSE))</f>
        <v/>
      </c>
      <c r="K248" s="60"/>
      <c r="L248" s="61" t="s">
        <v>129</v>
      </c>
      <c r="M248" s="62"/>
      <c r="N248" s="61" t="s">
        <v>130</v>
      </c>
      <c r="O248" s="63"/>
      <c r="P248" s="77" t="str">
        <f t="shared" si="9"/>
        <v>..</v>
      </c>
      <c r="Q248" s="77" t="str">
        <f t="shared" si="10"/>
        <v/>
      </c>
      <c r="R248" s="14" t="str">
        <f t="shared" si="11"/>
        <v/>
      </c>
    </row>
    <row r="249" spans="1:18" ht="21" customHeight="1" thickBot="1">
      <c r="A249" s="40">
        <v>244</v>
      </c>
      <c r="B249" s="20"/>
      <c r="C249" s="21"/>
      <c r="D249" s="3" t="str">
        <f>IF($C249="","",VLOOKUP($C249,選手登録シート!$B$14:$I$119,2,FALSE))</f>
        <v/>
      </c>
      <c r="E249" s="4" t="str">
        <f>IF($C249="","",VLOOKUP($C249,選手登録シート!$B$14:$I$119,3,FALSE))</f>
        <v/>
      </c>
      <c r="F249" s="4" t="str">
        <f>IF($C249="","",VLOOKUP($C249,選手登録シート!$B$14:$I$119,4,FALSE))</f>
        <v/>
      </c>
      <c r="G249" s="4" t="str">
        <f>IF($C249="","",VLOOKUP($C249,選手登録シート!$B$14:$I$119,5,FALSE))</f>
        <v/>
      </c>
      <c r="H249" s="4" t="str">
        <f>IF($C249="","",VLOOKUP($C249,選手登録シート!$B$14:$I$119,6,FALSE))</f>
        <v/>
      </c>
      <c r="I249" s="4" t="str">
        <f>IF($C249="","",VLOOKUP($C249,選手登録シート!$B$14:$I$119,7,FALSE))</f>
        <v/>
      </c>
      <c r="J249" s="5" t="str">
        <f>IF($C249="","",VLOOKUP($C249,選手登録シート!$B$14:$I$119,8,FALSE))</f>
        <v/>
      </c>
      <c r="K249" s="60"/>
      <c r="L249" s="61" t="s">
        <v>129</v>
      </c>
      <c r="M249" s="62"/>
      <c r="N249" s="61" t="s">
        <v>130</v>
      </c>
      <c r="O249" s="63"/>
      <c r="P249" s="77" t="str">
        <f t="shared" si="9"/>
        <v>..</v>
      </c>
      <c r="Q249" s="77" t="str">
        <f t="shared" si="10"/>
        <v/>
      </c>
      <c r="R249" s="14" t="str">
        <f t="shared" si="11"/>
        <v/>
      </c>
    </row>
    <row r="250" spans="1:18" ht="21" customHeight="1" thickBot="1">
      <c r="A250" s="40">
        <v>245</v>
      </c>
      <c r="B250" s="20"/>
      <c r="C250" s="21"/>
      <c r="D250" s="3" t="str">
        <f>IF($C250="","",VLOOKUP($C250,選手登録シート!$B$14:$I$119,2,FALSE))</f>
        <v/>
      </c>
      <c r="E250" s="4" t="str">
        <f>IF($C250="","",VLOOKUP($C250,選手登録シート!$B$14:$I$119,3,FALSE))</f>
        <v/>
      </c>
      <c r="F250" s="4" t="str">
        <f>IF($C250="","",VLOOKUP($C250,選手登録シート!$B$14:$I$119,4,FALSE))</f>
        <v/>
      </c>
      <c r="G250" s="4" t="str">
        <f>IF($C250="","",VLOOKUP($C250,選手登録シート!$B$14:$I$119,5,FALSE))</f>
        <v/>
      </c>
      <c r="H250" s="4" t="str">
        <f>IF($C250="","",VLOOKUP($C250,選手登録シート!$B$14:$I$119,6,FALSE))</f>
        <v/>
      </c>
      <c r="I250" s="4" t="str">
        <f>IF($C250="","",VLOOKUP($C250,選手登録シート!$B$14:$I$119,7,FALSE))</f>
        <v/>
      </c>
      <c r="J250" s="5" t="str">
        <f>IF($C250="","",VLOOKUP($C250,選手登録シート!$B$14:$I$119,8,FALSE))</f>
        <v/>
      </c>
      <c r="K250" s="60"/>
      <c r="L250" s="61" t="s">
        <v>129</v>
      </c>
      <c r="M250" s="62"/>
      <c r="N250" s="61" t="s">
        <v>130</v>
      </c>
      <c r="O250" s="63"/>
      <c r="P250" s="77" t="str">
        <f t="shared" si="9"/>
        <v>..</v>
      </c>
      <c r="Q250" s="77" t="str">
        <f t="shared" si="10"/>
        <v/>
      </c>
      <c r="R250" s="14" t="str">
        <f t="shared" si="11"/>
        <v/>
      </c>
    </row>
    <row r="251" spans="1:18" ht="21" customHeight="1" thickBot="1">
      <c r="A251" s="40">
        <v>246</v>
      </c>
      <c r="B251" s="20"/>
      <c r="C251" s="21"/>
      <c r="D251" s="3" t="str">
        <f>IF($C251="","",VLOOKUP($C251,選手登録シート!$B$14:$I$119,2,FALSE))</f>
        <v/>
      </c>
      <c r="E251" s="4" t="str">
        <f>IF($C251="","",VLOOKUP($C251,選手登録シート!$B$14:$I$119,3,FALSE))</f>
        <v/>
      </c>
      <c r="F251" s="4" t="str">
        <f>IF($C251="","",VLOOKUP($C251,選手登録シート!$B$14:$I$119,4,FALSE))</f>
        <v/>
      </c>
      <c r="G251" s="4" t="str">
        <f>IF($C251="","",VLOOKUP($C251,選手登録シート!$B$14:$I$119,5,FALSE))</f>
        <v/>
      </c>
      <c r="H251" s="4" t="str">
        <f>IF($C251="","",VLOOKUP($C251,選手登録シート!$B$14:$I$119,6,FALSE))</f>
        <v/>
      </c>
      <c r="I251" s="4" t="str">
        <f>IF($C251="","",VLOOKUP($C251,選手登録シート!$B$14:$I$119,7,FALSE))</f>
        <v/>
      </c>
      <c r="J251" s="5" t="str">
        <f>IF($C251="","",VLOOKUP($C251,選手登録シート!$B$14:$I$119,8,FALSE))</f>
        <v/>
      </c>
      <c r="K251" s="60"/>
      <c r="L251" s="61" t="s">
        <v>129</v>
      </c>
      <c r="M251" s="62"/>
      <c r="N251" s="61" t="s">
        <v>130</v>
      </c>
      <c r="O251" s="63"/>
      <c r="P251" s="77" t="str">
        <f t="shared" si="9"/>
        <v>..</v>
      </c>
      <c r="Q251" s="77" t="str">
        <f t="shared" si="10"/>
        <v/>
      </c>
      <c r="R251" s="14" t="str">
        <f t="shared" si="11"/>
        <v/>
      </c>
    </row>
    <row r="252" spans="1:18" ht="21" customHeight="1" thickBot="1">
      <c r="A252" s="40">
        <v>247</v>
      </c>
      <c r="B252" s="20"/>
      <c r="C252" s="21"/>
      <c r="D252" s="3" t="str">
        <f>IF($C252="","",VLOOKUP($C252,選手登録シート!$B$14:$I$119,2,FALSE))</f>
        <v/>
      </c>
      <c r="E252" s="4" t="str">
        <f>IF($C252="","",VLOOKUP($C252,選手登録シート!$B$14:$I$119,3,FALSE))</f>
        <v/>
      </c>
      <c r="F252" s="4" t="str">
        <f>IF($C252="","",VLOOKUP($C252,選手登録シート!$B$14:$I$119,4,FALSE))</f>
        <v/>
      </c>
      <c r="G252" s="4" t="str">
        <f>IF($C252="","",VLOOKUP($C252,選手登録シート!$B$14:$I$119,5,FALSE))</f>
        <v/>
      </c>
      <c r="H252" s="4" t="str">
        <f>IF($C252="","",VLOOKUP($C252,選手登録シート!$B$14:$I$119,6,FALSE))</f>
        <v/>
      </c>
      <c r="I252" s="4" t="str">
        <f>IF($C252="","",VLOOKUP($C252,選手登録シート!$B$14:$I$119,7,FALSE))</f>
        <v/>
      </c>
      <c r="J252" s="5" t="str">
        <f>IF($C252="","",VLOOKUP($C252,選手登録シート!$B$14:$I$119,8,FALSE))</f>
        <v/>
      </c>
      <c r="K252" s="60"/>
      <c r="L252" s="61" t="s">
        <v>129</v>
      </c>
      <c r="M252" s="62"/>
      <c r="N252" s="61" t="s">
        <v>130</v>
      </c>
      <c r="O252" s="63"/>
      <c r="P252" s="77" t="str">
        <f t="shared" si="9"/>
        <v>..</v>
      </c>
      <c r="Q252" s="77" t="str">
        <f t="shared" si="10"/>
        <v/>
      </c>
      <c r="R252" s="14" t="str">
        <f t="shared" si="11"/>
        <v/>
      </c>
    </row>
    <row r="253" spans="1:18" ht="21" customHeight="1" thickBot="1">
      <c r="A253" s="40">
        <v>248</v>
      </c>
      <c r="B253" s="20"/>
      <c r="C253" s="21"/>
      <c r="D253" s="3" t="str">
        <f>IF($C253="","",VLOOKUP($C253,選手登録シート!$B$14:$I$119,2,FALSE))</f>
        <v/>
      </c>
      <c r="E253" s="4" t="str">
        <f>IF($C253="","",VLOOKUP($C253,選手登録シート!$B$14:$I$119,3,FALSE))</f>
        <v/>
      </c>
      <c r="F253" s="4" t="str">
        <f>IF($C253="","",VLOOKUP($C253,選手登録シート!$B$14:$I$119,4,FALSE))</f>
        <v/>
      </c>
      <c r="G253" s="4" t="str">
        <f>IF($C253="","",VLOOKUP($C253,選手登録シート!$B$14:$I$119,5,FALSE))</f>
        <v/>
      </c>
      <c r="H253" s="4" t="str">
        <f>IF($C253="","",VLOOKUP($C253,選手登録シート!$B$14:$I$119,6,FALSE))</f>
        <v/>
      </c>
      <c r="I253" s="4" t="str">
        <f>IF($C253="","",VLOOKUP($C253,選手登録シート!$B$14:$I$119,7,FALSE))</f>
        <v/>
      </c>
      <c r="J253" s="5" t="str">
        <f>IF($C253="","",VLOOKUP($C253,選手登録シート!$B$14:$I$119,8,FALSE))</f>
        <v/>
      </c>
      <c r="K253" s="60"/>
      <c r="L253" s="61" t="s">
        <v>129</v>
      </c>
      <c r="M253" s="62"/>
      <c r="N253" s="61" t="s">
        <v>130</v>
      </c>
      <c r="O253" s="63"/>
      <c r="P253" s="77" t="str">
        <f t="shared" ref="P253:P255" si="12">K253&amp;$P$2&amp;M253&amp;$P$2&amp;O253</f>
        <v>..</v>
      </c>
      <c r="Q253" s="77" t="str">
        <f t="shared" ref="Q253:Q255" si="13">IF(B253="","",IF(COUNTIF(B253,"*男*"),"男","女"))</f>
        <v/>
      </c>
      <c r="R253" s="14" t="str">
        <f t="shared" ref="R253:R255" si="14">IF(B253="","",I253&amp;Q253)</f>
        <v/>
      </c>
    </row>
    <row r="254" spans="1:18" ht="21" customHeight="1" thickBot="1">
      <c r="A254" s="40">
        <v>249</v>
      </c>
      <c r="B254" s="20"/>
      <c r="C254" s="21"/>
      <c r="D254" s="3" t="str">
        <f>IF($C254="","",VLOOKUP($C254,選手登録シート!$B$14:$I$119,2,FALSE))</f>
        <v/>
      </c>
      <c r="E254" s="4" t="str">
        <f>IF($C254="","",VLOOKUP($C254,選手登録シート!$B$14:$I$119,3,FALSE))</f>
        <v/>
      </c>
      <c r="F254" s="4" t="str">
        <f>IF($C254="","",VLOOKUP($C254,選手登録シート!$B$14:$I$119,4,FALSE))</f>
        <v/>
      </c>
      <c r="G254" s="4" t="str">
        <f>IF($C254="","",VLOOKUP($C254,選手登録シート!$B$14:$I$119,5,FALSE))</f>
        <v/>
      </c>
      <c r="H254" s="4" t="str">
        <f>IF($C254="","",VLOOKUP($C254,選手登録シート!$B$14:$I$119,6,FALSE))</f>
        <v/>
      </c>
      <c r="I254" s="4" t="str">
        <f>IF($C254="","",VLOOKUP($C254,選手登録シート!$B$14:$I$119,7,FALSE))</f>
        <v/>
      </c>
      <c r="J254" s="5" t="str">
        <f>IF($C254="","",VLOOKUP($C254,選手登録シート!$B$14:$I$119,8,FALSE))</f>
        <v/>
      </c>
      <c r="K254" s="60"/>
      <c r="L254" s="61" t="s">
        <v>129</v>
      </c>
      <c r="M254" s="62"/>
      <c r="N254" s="61" t="s">
        <v>130</v>
      </c>
      <c r="O254" s="63"/>
      <c r="P254" s="77" t="str">
        <f t="shared" si="12"/>
        <v>..</v>
      </c>
      <c r="Q254" s="77" t="str">
        <f t="shared" si="13"/>
        <v/>
      </c>
      <c r="R254" s="14" t="str">
        <f t="shared" si="14"/>
        <v/>
      </c>
    </row>
    <row r="255" spans="1:18" ht="21" customHeight="1" thickBot="1">
      <c r="A255" s="40">
        <v>250</v>
      </c>
      <c r="B255" s="20"/>
      <c r="C255" s="21"/>
      <c r="D255" s="3" t="str">
        <f>IF($C255="","",VLOOKUP($C255,選手登録シート!$B$14:$I$119,2,FALSE))</f>
        <v/>
      </c>
      <c r="E255" s="4" t="str">
        <f>IF($C255="","",VLOOKUP($C255,選手登録シート!$B$14:$I$119,3,FALSE))</f>
        <v/>
      </c>
      <c r="F255" s="4" t="str">
        <f>IF($C255="","",VLOOKUP($C255,選手登録シート!$B$14:$I$119,4,FALSE))</f>
        <v/>
      </c>
      <c r="G255" s="4" t="str">
        <f>IF($C255="","",VLOOKUP($C255,選手登録シート!$B$14:$I$119,5,FALSE))</f>
        <v/>
      </c>
      <c r="H255" s="4" t="str">
        <f>IF($C255="","",VLOOKUP($C255,選手登録シート!$B$14:$I$119,6,FALSE))</f>
        <v/>
      </c>
      <c r="I255" s="4" t="str">
        <f>IF($C255="","",VLOOKUP($C255,選手登録シート!$B$14:$I$119,7,FALSE))</f>
        <v/>
      </c>
      <c r="J255" s="5" t="str">
        <f>IF($C255="","",VLOOKUP($C255,選手登録シート!$B$14:$I$119,8,FALSE))</f>
        <v/>
      </c>
      <c r="K255" s="60"/>
      <c r="L255" s="61" t="s">
        <v>129</v>
      </c>
      <c r="M255" s="62"/>
      <c r="N255" s="61" t="s">
        <v>130</v>
      </c>
      <c r="O255" s="63"/>
      <c r="P255" s="77" t="str">
        <f t="shared" si="12"/>
        <v>..</v>
      </c>
      <c r="Q255" s="77" t="str">
        <f t="shared" si="13"/>
        <v/>
      </c>
      <c r="R255" s="14" t="str">
        <f t="shared" si="14"/>
        <v/>
      </c>
    </row>
  </sheetData>
  <sheetProtection algorithmName="SHA-512" hashValue="puvpv3+surhbBx17hzjiC0Dx7DrvIMUbe716AVPWtV457LkdVuhQQoFriU+Ou6ZDbS5GWdpPYOzqqRnK5aa6/w==" saltValue="lfMDfDURepDxE6Qo+hmqTA==" spinCount="100000" sheet="1" objects="1" scenarios="1" selectLockedCells="1"/>
  <mergeCells count="6">
    <mergeCell ref="K5:O5"/>
    <mergeCell ref="A1:O2"/>
    <mergeCell ref="C3:F3"/>
    <mergeCell ref="H3:J3"/>
    <mergeCell ref="A3:B3"/>
    <mergeCell ref="K3:O3"/>
  </mergeCells>
  <phoneticPr fontId="2"/>
  <conditionalFormatting sqref="R1:R1048576">
    <cfRule type="containsText" dxfId="1" priority="1" operator="containsText" text="女男">
      <formula>NOT(ISERROR(SEARCH("女男",R1)))</formula>
    </cfRule>
    <cfRule type="containsText" dxfId="0" priority="2" operator="containsText" text="男女">
      <formula>NOT(ISERROR(SEARCH("男女",R1)))</formula>
    </cfRule>
  </conditionalFormatting>
  <dataValidations count="4">
    <dataValidation type="textLength" imeMode="halfAlpha" allowBlank="1" showInputMessage="1" showErrorMessage="1" sqref="C6:C255" xr:uid="{B6108DA6-B7E5-40EC-A62D-3DD31B276573}">
      <formula1>1</formula1>
      <formula2>4</formula2>
    </dataValidation>
    <dataValidation imeMode="halfAlpha" allowBlank="1" showInputMessage="1" showErrorMessage="1" sqref="K6:K255" xr:uid="{444FE4D7-15AE-4A74-BBF1-BC7859C10F7F}"/>
    <dataValidation type="custom" imeMode="halfAlpha" allowBlank="1" showInputMessage="1" showErrorMessage="1" error="半角数字2文字で入力してください。" sqref="O6:O255 M6:M255" xr:uid="{A6F66357-0A78-4841-92C2-E6D17266BDBD}">
      <formula1>AND(M6&lt;DBCS(M6),LEN(M6)=2)</formula1>
    </dataValidation>
    <dataValidation type="list" allowBlank="1" showInputMessage="1" showErrorMessage="1" sqref="B6:B255" xr:uid="{87A4464B-A6AD-4689-B5CC-7979B640EC05}">
      <formula1>$S$3:$S$10</formula1>
    </dataValidation>
  </dataValidations>
  <pageMargins left="0.7" right="0.7" top="0.75" bottom="0.75" header="0.3" footer="0.3"/>
  <pageSetup paperSize="9" scale="74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使い方</vt:lpstr>
      <vt:lpstr>選手登録シート</vt:lpstr>
      <vt:lpstr>エントリーシート</vt:lpstr>
      <vt:lpstr>エントリーシート!Print_Area</vt:lpstr>
      <vt:lpstr>選手登録シート!Print_Area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三浦善和</dc:creator>
  <cp:lastModifiedBy>三浦 善和</cp:lastModifiedBy>
  <cp:lastPrinted>2022-04-05T01:49:41Z</cp:lastPrinted>
  <dcterms:created xsi:type="dcterms:W3CDTF">2019-01-28T13:03:23Z</dcterms:created>
  <dcterms:modified xsi:type="dcterms:W3CDTF">2022-05-07T03:23:21Z</dcterms:modified>
</cp:coreProperties>
</file>