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195" windowHeight="8895" firstSheet="5" activeTab="5"/>
  </bookViews>
  <sheets>
    <sheet name="男子登録情報" sheetId="1" state="veryHidden" r:id="rId1"/>
    <sheet name="女子登録情報" sheetId="2" state="veryHidden" r:id="rId2"/>
    <sheet name="団体情報" sheetId="3" state="veryHidden" r:id="rId3"/>
    <sheet name="男子種目情報" sheetId="4" state="veryHidden" r:id="rId4"/>
    <sheet name="女子種目情報" sheetId="5" state="veryHidden" r:id="rId5"/>
    <sheet name="申込書" sheetId="6" r:id="rId6"/>
    <sheet name="種目別申込一覧表（男子）" sheetId="7" r:id="rId7"/>
    <sheet name="種目別申込一覧表（女子）" sheetId="8" r:id="rId8"/>
    <sheet name="申込人数確認表" sheetId="9" r:id="rId9"/>
  </sheets>
  <externalReferences>
    <externalReference r:id="rId12"/>
    <externalReference r:id="rId13"/>
  </externalReferences>
  <definedNames>
    <definedName name="_xlnm.Print_Area" localSheetId="7">'種目別申込一覧表（女子）'!$B$1:$T$40</definedName>
    <definedName name="_xlnm.Print_Area" localSheetId="6">'種目別申込一覧表（男子）'!$B$1:$T$40</definedName>
    <definedName name="_xlnm.Print_Area" localSheetId="5">'申込書'!$B$1:$D$13</definedName>
    <definedName name="_xlnm.Print_Area" localSheetId="8">'申込人数確認表'!$A$1:$H$28</definedName>
    <definedName name="_xlnm.Print_Titles" localSheetId="7">'種目別申込一覧表（女子）'!$1:$7</definedName>
    <definedName name="_xlnm.Print_Titles" localSheetId="6">'種目別申込一覧表（男子）'!$1:$7</definedName>
    <definedName name="RECファイル名">INDIRECT('[2]ｺｰﾄﾞ'!$N$1)</definedName>
    <definedName name="女子リレー種目リスト">INDIRECT('[2]ｺｰﾄﾞ'!$K$1)</definedName>
    <definedName name="女子一般種目リスト">INDIRECT('[2]ｺｰﾄﾞ'!$H$1)</definedName>
    <definedName name="設定フォルダ">INDIRECT('[2]ｺｰﾄﾞ'!$P$1)</definedName>
    <definedName name="選手リスト">INDIRECT('[1]02_出場選手'!$V$7)</definedName>
    <definedName name="全種別リスト">INDIRECT('[2]ｺｰﾄﾞ'!$E$1)</definedName>
    <definedName name="全種目リスト">INDIRECT('[2]ｺｰﾄﾞ'!$B$1)</definedName>
    <definedName name="男子リレー種目リスト">INDIRECT('[2]ｺｰﾄﾞ'!$J$1)</definedName>
    <definedName name="男子一般種目リスト">INDIRECT('[2]ｺｰﾄﾞ'!$G$1)</definedName>
  </definedNames>
  <calcPr fullCalcOnLoad="1"/>
</workbook>
</file>

<file path=xl/sharedStrings.xml><?xml version="1.0" encoding="utf-8"?>
<sst xmlns="http://schemas.openxmlformats.org/spreadsheetml/2006/main" count="4822" uniqueCount="336">
  <si>
    <t>団体ｺｰﾄﾞ</t>
  </si>
  <si>
    <t>-</t>
  </si>
  <si>
    <t>大会名</t>
  </si>
  <si>
    <t>識別名</t>
  </si>
  <si>
    <t>系統</t>
  </si>
  <si>
    <t>Ver</t>
  </si>
  <si>
    <t>作成日時</t>
  </si>
  <si>
    <t>団体名ﾌﾘｶﾞﾅ</t>
  </si>
  <si>
    <t>団体名</t>
  </si>
  <si>
    <t>団体名略称</t>
  </si>
  <si>
    <t>団体選択範囲</t>
  </si>
  <si>
    <t>領収証宛名</t>
  </si>
  <si>
    <t>団体所在県</t>
  </si>
  <si>
    <t>申込責任者</t>
  </si>
  <si>
    <t>氏名</t>
  </si>
  <si>
    <t>連絡先〒</t>
  </si>
  <si>
    <t>携帯電話番号</t>
  </si>
  <si>
    <t>連絡先住所</t>
  </si>
  <si>
    <t>単価</t>
  </si>
  <si>
    <t>種目</t>
  </si>
  <si>
    <t>人数（チーム数）</t>
  </si>
  <si>
    <t>エントリー料</t>
  </si>
  <si>
    <t>実単価</t>
  </si>
  <si>
    <t>男子</t>
  </si>
  <si>
    <t>女子</t>
  </si>
  <si>
    <t>合計</t>
  </si>
  <si>
    <t>合　　計</t>
  </si>
  <si>
    <t>分担金</t>
  </si>
  <si>
    <t>総合計</t>
  </si>
  <si>
    <t>性別</t>
  </si>
  <si>
    <t>延べ人数</t>
  </si>
  <si>
    <t>リレー数</t>
  </si>
  <si>
    <t>団体ｺｰﾄﾞ</t>
  </si>
  <si>
    <t>選手検索範囲→</t>
  </si>
  <si>
    <t>男</t>
  </si>
  <si>
    <t>番号検索範囲→</t>
  </si>
  <si>
    <t>申込責任者氏名</t>
  </si>
  <si>
    <t>１チームにつき４人以上入力してください。</t>
  </si>
  <si>
    <t>記録の入力形式が間違っています。</t>
  </si>
  <si>
    <t>記録を入力してください。</t>
  </si>
  <si>
    <t>標準B突破選手が２人以上います。</t>
  </si>
  <si>
    <t>区分を入力してください。</t>
  </si>
  <si>
    <t>この選手はすでに同一種目に入力されています。</t>
  </si>
  <si>
    <t>　</t>
  </si>
  <si>
    <t>同じ番号で違うﾌﾘｶﾞﾅの選手がいます。</t>
  </si>
  <si>
    <t>ﾌﾘｶﾞﾅを入力してください。</t>
  </si>
  <si>
    <t>登録番号を入力してください。</t>
  </si>
  <si>
    <t>上から入力してください。</t>
  </si>
  <si>
    <t>まず「申込書」シートの団体名を選択してください。</t>
  </si>
  <si>
    <t>この選手は３種目以上にエントリーしています。</t>
  </si>
  <si>
    <t>左側の種目のエラーは
この列に表示されます。</t>
  </si>
  <si>
    <t>印</t>
  </si>
  <si>
    <t>右側の種目のエラーは
この列に表示されます。</t>
  </si>
  <si>
    <t>不要部分を削除すると消える</t>
  </si>
  <si>
    <t>標準未突破選手が２人以上います。</t>
  </si>
  <si>
    <t>↓</t>
  </si>
  <si>
    <t>エラー行</t>
  </si>
  <si>
    <t>リレー特別エラー</t>
  </si>
  <si>
    <t>大阪用</t>
  </si>
  <si>
    <t>種　目</t>
  </si>
  <si>
    <t>※</t>
  </si>
  <si>
    <t>登録
番号</t>
  </si>
  <si>
    <t>ﾌﾘｶﾞﾅ</t>
  </si>
  <si>
    <t>種目（隠し）</t>
  </si>
  <si>
    <t>区分</t>
  </si>
  <si>
    <t>記録</t>
  </si>
  <si>
    <t>人数カウント用</t>
  </si>
  <si>
    <t>フリガナチェック用</t>
  </si>
  <si>
    <t>頭文字</t>
  </si>
  <si>
    <t>区分（１文字）</t>
  </si>
  <si>
    <t>表示エラーセル</t>
  </si>
  <si>
    <t>４人以上入力</t>
  </si>
  <si>
    <t>数字以外の記録入力</t>
  </si>
  <si>
    <t>記録未入力</t>
  </si>
  <si>
    <t>標準未突破２人以上</t>
  </si>
  <si>
    <t>区分未入力</t>
  </si>
  <si>
    <t>３種目以上</t>
  </si>
  <si>
    <t>同一選手入力</t>
  </si>
  <si>
    <t>大学間違い</t>
  </si>
  <si>
    <t>番号間違い</t>
  </si>
  <si>
    <t>同番異ﾌﾘｶﾞﾅ</t>
  </si>
  <si>
    <t>ﾌﾘｶﾞﾅ未入力</t>
  </si>
  <si>
    <t>支部違い</t>
  </si>
  <si>
    <t>番号未入力</t>
  </si>
  <si>
    <t>上から入力</t>
  </si>
  <si>
    <t>団体未選択</t>
  </si>
  <si>
    <t>区分範囲</t>
  </si>
  <si>
    <t>←登録人数</t>
  </si>
  <si>
    <t>←最大登録番号</t>
  </si>
  <si>
    <t>ﾏ</t>
  </si>
  <si>
    <t>490045</t>
  </si>
  <si>
    <t>M2</t>
  </si>
  <si>
    <t>ﾅ</t>
  </si>
  <si>
    <t>M1</t>
  </si>
  <si>
    <t>ﾊ</t>
  </si>
  <si>
    <t>ｲ</t>
  </si>
  <si>
    <t>4</t>
  </si>
  <si>
    <t>ｶ</t>
  </si>
  <si>
    <t>ｷ</t>
  </si>
  <si>
    <t>ｻ</t>
  </si>
  <si>
    <t>ｽ</t>
  </si>
  <si>
    <t>ﾀ</t>
  </si>
  <si>
    <t>ﾓ</t>
  </si>
  <si>
    <t>ﾖ</t>
  </si>
  <si>
    <t>ﾜ</t>
  </si>
  <si>
    <t>ﾐ</t>
  </si>
  <si>
    <t>ﾎ</t>
  </si>
  <si>
    <t>ｺ</t>
  </si>
  <si>
    <t>ｵ</t>
  </si>
  <si>
    <t>ｼ</t>
  </si>
  <si>
    <t>ﾃ</t>
  </si>
  <si>
    <t>ﾋ</t>
  </si>
  <si>
    <t>ﾔ</t>
  </si>
  <si>
    <t>ｱ</t>
  </si>
  <si>
    <t>ﾄ</t>
  </si>
  <si>
    <t>3</t>
  </si>
  <si>
    <t>ﾇ</t>
  </si>
  <si>
    <t>ｳ</t>
  </si>
  <si>
    <t>2</t>
  </si>
  <si>
    <t>ﾆ</t>
  </si>
  <si>
    <t>ﾌ</t>
  </si>
  <si>
    <t>ﾉ</t>
  </si>
  <si>
    <t>ﾑ</t>
  </si>
  <si>
    <t>ｴ</t>
  </si>
  <si>
    <t>ﾈ</t>
  </si>
  <si>
    <t>490007</t>
  </si>
  <si>
    <t>1</t>
  </si>
  <si>
    <t>ｾ</t>
  </si>
  <si>
    <t>490052</t>
  </si>
  <si>
    <t>ｹ</t>
  </si>
  <si>
    <t>ﾒ</t>
  </si>
  <si>
    <t>ｸ</t>
  </si>
  <si>
    <t>490049</t>
  </si>
  <si>
    <t>5</t>
  </si>
  <si>
    <t>ﾂ</t>
  </si>
  <si>
    <t>ｿ</t>
  </si>
  <si>
    <t>490069</t>
  </si>
  <si>
    <t>490005</t>
  </si>
  <si>
    <t>D2</t>
  </si>
  <si>
    <t>490116</t>
  </si>
  <si>
    <t>ﾁ</t>
  </si>
  <si>
    <t>490051</t>
  </si>
  <si>
    <t>490057</t>
  </si>
  <si>
    <t>490089</t>
  </si>
  <si>
    <t>490010</t>
  </si>
  <si>
    <t>490018</t>
  </si>
  <si>
    <t>490012</t>
  </si>
  <si>
    <t>ﾘ</t>
  </si>
  <si>
    <t>490048</t>
  </si>
  <si>
    <t>490017</t>
  </si>
  <si>
    <t>M3</t>
  </si>
  <si>
    <t>490037</t>
  </si>
  <si>
    <t>490050</t>
  </si>
  <si>
    <t>6</t>
  </si>
  <si>
    <t>490102</t>
  </si>
  <si>
    <t>490083</t>
  </si>
  <si>
    <t>490070</t>
  </si>
  <si>
    <t>２</t>
  </si>
  <si>
    <t>１</t>
  </si>
  <si>
    <t>490041</t>
  </si>
  <si>
    <t>490042</t>
  </si>
  <si>
    <t>490074</t>
  </si>
  <si>
    <t>490038</t>
  </si>
  <si>
    <t>490071</t>
  </si>
  <si>
    <t>490056</t>
  </si>
  <si>
    <t>490044</t>
  </si>
  <si>
    <t>女子</t>
  </si>
  <si>
    <t>490098</t>
  </si>
  <si>
    <t>490119</t>
  </si>
  <si>
    <t>490040</t>
  </si>
  <si>
    <t>490011</t>
  </si>
  <si>
    <t>人数検索範囲</t>
  </si>
  <si>
    <t>団体情報!$C$5:$D$35</t>
  </si>
  <si>
    <t>0_男女</t>
  </si>
  <si>
    <t>管理ｺｰﾄﾞ</t>
  </si>
  <si>
    <t>登録人数</t>
  </si>
  <si>
    <t>ｵｳﾃﾓﾝｶﾞｸｲﾝﾀﾞｲ</t>
  </si>
  <si>
    <t>追手門学大</t>
  </si>
  <si>
    <t>ｵｵｻｶｵｵﾀﾆﾀﾞｲ</t>
  </si>
  <si>
    <t>大阪大谷大</t>
  </si>
  <si>
    <t>ｵｵｻｶｶﾞｸｲﾝﾀﾞｲ</t>
  </si>
  <si>
    <t>大阪学院大</t>
  </si>
  <si>
    <t>ｵｵｻｶｷｮｳｲｸﾀﾞｲ</t>
  </si>
  <si>
    <t>大阪教育大</t>
  </si>
  <si>
    <t>ｵｵｻｶｹｲｻﾞｲﾀﾞｲ</t>
  </si>
  <si>
    <t>大阪経済大</t>
  </si>
  <si>
    <t>ｵｵｻｶｹﾞｲｼﾞｭﾂﾀﾞｲ</t>
  </si>
  <si>
    <t>大阪芸術大</t>
  </si>
  <si>
    <t>ｵｵｻｶｺｳｷﾞｮｳﾀﾞｲ</t>
  </si>
  <si>
    <t>大阪工業大</t>
  </si>
  <si>
    <t>ｵｵｻｶｺｸｻｲﾀﾞｲ</t>
  </si>
  <si>
    <t>大阪国際大</t>
  </si>
  <si>
    <t>ｵｵｻｶｻﾝｷﾞｮｳﾀﾞｲ</t>
  </si>
  <si>
    <t>大阪産業大</t>
  </si>
  <si>
    <t>ｵｵｻｶｼｮｳｷﾞｮｳﾀﾞｲ</t>
  </si>
  <si>
    <t>大阪商業大</t>
  </si>
  <si>
    <t>ｵｵｻｶｼﾘﾂﾀﾞｲ</t>
  </si>
  <si>
    <t>大阪市立大</t>
  </si>
  <si>
    <t>ｵｵｻｶｾｲｹｲﾀﾞｲ</t>
  </si>
  <si>
    <t>大阪成蹊大</t>
  </si>
  <si>
    <t>ｵｵｻｶﾀﾞｲ</t>
  </si>
  <si>
    <t>大阪大</t>
  </si>
  <si>
    <t>ｵｵｻｶﾀｲｲｸﾀﾞｲ</t>
  </si>
  <si>
    <t>大阪体育大</t>
  </si>
  <si>
    <t>ｵｵｻｶﾌﾘﾂﾀﾞｲ</t>
  </si>
  <si>
    <t>大阪府立大</t>
  </si>
  <si>
    <t>ｶﾝｻｲｲｶﾀﾞｲ</t>
  </si>
  <si>
    <t>関西医科大</t>
  </si>
  <si>
    <t>ｶﾝｻｲｶﾞｲｺｸｺﾞﾀﾞｲ</t>
  </si>
  <si>
    <t>関西外語大</t>
  </si>
  <si>
    <t>ｶﾝｻｲﾀﾞｲ</t>
  </si>
  <si>
    <t>関西大</t>
  </si>
  <si>
    <t>ｷﾝｷﾀﾞｲ</t>
  </si>
  <si>
    <t>近畿大</t>
  </si>
  <si>
    <t>ｾﾂﾅﾝﾀﾞｲ</t>
  </si>
  <si>
    <t>摂南大</t>
  </si>
  <si>
    <t>ﾀｲｾｲｶﾞｸｲﾝﾀﾞｲ</t>
  </si>
  <si>
    <t>太成学院大</t>
  </si>
  <si>
    <t>ﾃﾝﾘﾀﾞｲ</t>
  </si>
  <si>
    <t>天理大</t>
  </si>
  <si>
    <t>ﾅﾗｷｮｳｲｸﾀﾞｲ</t>
  </si>
  <si>
    <t>奈良教育大</t>
  </si>
  <si>
    <t>ﾅﾗｻﾝｷﾞｮｳﾀﾞｲ</t>
  </si>
  <si>
    <t>奈良産業大</t>
  </si>
  <si>
    <t>ﾅﾗｼﾞｮｼﾀﾞｲ</t>
  </si>
  <si>
    <t>奈良女子大</t>
  </si>
  <si>
    <t>ﾅﾗﾀﾞｲ</t>
  </si>
  <si>
    <t>奈良大</t>
  </si>
  <si>
    <t>ﾊｺﾞﾛﾓｺｸｻｲﾀﾞｲ</t>
  </si>
  <si>
    <t>羽衣国際大</t>
  </si>
  <si>
    <t>ﾊﾝﾅﾝﾀﾞｲ</t>
  </si>
  <si>
    <t>阪南大</t>
  </si>
  <si>
    <t>ﾋｶﾞｼｵｵｻｶﾀﾞｲ</t>
  </si>
  <si>
    <t>東大阪大</t>
  </si>
  <si>
    <t>ﾓﾓﾔﾏｶﾞｸｲﾝﾀﾞｲ</t>
  </si>
  <si>
    <t>桃山学院大</t>
  </si>
  <si>
    <t>ﾜｶﾔﾏﾀﾞｲ</t>
  </si>
  <si>
    <t>和歌山大</t>
  </si>
  <si>
    <t>大阪医科大</t>
  </si>
  <si>
    <t>490036</t>
  </si>
  <si>
    <t>大阪外語大</t>
  </si>
  <si>
    <t>490006</t>
  </si>
  <si>
    <t>大阪経法大</t>
  </si>
  <si>
    <t>490039</t>
  </si>
  <si>
    <t>大阪人科大</t>
  </si>
  <si>
    <t>490078</t>
  </si>
  <si>
    <t>大谷女子大</t>
  </si>
  <si>
    <t>490047</t>
  </si>
  <si>
    <t>帝塚山大</t>
  </si>
  <si>
    <t>490068</t>
  </si>
  <si>
    <t>奈良医科大</t>
  </si>
  <si>
    <t>490022</t>
  </si>
  <si>
    <t>男子種目情報!$B$2:$B$20</t>
  </si>
  <si>
    <t>男子種目情報!$B$3:$D$20</t>
  </si>
  <si>
    <t>行</t>
  </si>
  <si>
    <t>列</t>
  </si>
  <si>
    <t>002</t>
  </si>
  <si>
    <t>１００ｍ</t>
  </si>
  <si>
    <t>003</t>
  </si>
  <si>
    <t>２００ｍ</t>
  </si>
  <si>
    <t>005</t>
  </si>
  <si>
    <t>４００ｍ</t>
  </si>
  <si>
    <t>006</t>
  </si>
  <si>
    <t>８００ｍ</t>
  </si>
  <si>
    <t>008</t>
  </si>
  <si>
    <t>１５００ｍ</t>
  </si>
  <si>
    <t>011</t>
  </si>
  <si>
    <t>５０００ｍ</t>
  </si>
  <si>
    <t>012</t>
  </si>
  <si>
    <t>１００００ｍ</t>
  </si>
  <si>
    <t>034</t>
  </si>
  <si>
    <t>１１０ｍＨ</t>
  </si>
  <si>
    <t>037</t>
  </si>
  <si>
    <t>４００ｍＨ</t>
  </si>
  <si>
    <t>053</t>
  </si>
  <si>
    <t>３０００ｍＳＣ</t>
  </si>
  <si>
    <t>071</t>
  </si>
  <si>
    <t>走高跳</t>
  </si>
  <si>
    <t>072</t>
  </si>
  <si>
    <t>棒高跳</t>
  </si>
  <si>
    <t>073</t>
  </si>
  <si>
    <t>走幅跳</t>
  </si>
  <si>
    <t>074</t>
  </si>
  <si>
    <t>三段跳</t>
  </si>
  <si>
    <t>081</t>
  </si>
  <si>
    <t>砲丸投</t>
  </si>
  <si>
    <t>086</t>
  </si>
  <si>
    <t>円盤投</t>
  </si>
  <si>
    <t>089</t>
  </si>
  <si>
    <t>ハンマー投</t>
  </si>
  <si>
    <t>092</t>
  </si>
  <si>
    <t>やり投</t>
  </si>
  <si>
    <t>601</t>
  </si>
  <si>
    <t>４×１００ｍ</t>
  </si>
  <si>
    <t>603</t>
  </si>
  <si>
    <t>４×４００ｍ</t>
  </si>
  <si>
    <t>女子種目情報!$B$2:$B$20</t>
  </si>
  <si>
    <t>女子種目情報!$B$3:$D$20</t>
  </si>
  <si>
    <t>044</t>
  </si>
  <si>
    <t>１００ｍＨ</t>
  </si>
  <si>
    <t>046</t>
  </si>
  <si>
    <t>084</t>
  </si>
  <si>
    <t>088</t>
  </si>
  <si>
    <t>093</t>
  </si>
  <si>
    <t>094</t>
  </si>
  <si>
    <t>第65回大阪学生陸上競技対校選手権大会</t>
  </si>
  <si>
    <t>第65回大阪学生陸上競技対校選手権大会　種目別申込一覧</t>
  </si>
  <si>
    <t>女</t>
  </si>
  <si>
    <t>男子登録情報!$A$3:$C$988</t>
  </si>
  <si>
    <t>男子登録情報!$A$3:$A$988</t>
  </si>
  <si>
    <t>女子登録情報!$A$3:$C$356</t>
  </si>
  <si>
    <t>女子登録情報!$A$3:$A$356</t>
  </si>
  <si>
    <t>OSIC</t>
  </si>
  <si>
    <t>3.0</t>
  </si>
  <si>
    <t>団体情報!$B$5:$B$35</t>
  </si>
  <si>
    <t>この選手は4種目以上にエントリーしています。</t>
  </si>
  <si>
    <t>この選手は大阪支部の選手ではありません。</t>
  </si>
  <si>
    <t>601</t>
  </si>
  <si>
    <t>603</t>
  </si>
  <si>
    <t>002</t>
  </si>
  <si>
    <t>003</t>
  </si>
  <si>
    <t>005</t>
  </si>
  <si>
    <t>006</t>
  </si>
  <si>
    <t>008</t>
  </si>
  <si>
    <t>011</t>
  </si>
  <si>
    <t>012</t>
  </si>
  <si>
    <t>046</t>
  </si>
  <si>
    <t>071</t>
  </si>
  <si>
    <t>073</t>
  </si>
  <si>
    <t>074</t>
  </si>
  <si>
    <t>084</t>
  </si>
  <si>
    <t>088</t>
  </si>
  <si>
    <t>093</t>
  </si>
  <si>
    <t>094</t>
  </si>
  <si>
    <t>053</t>
  </si>
  <si>
    <t>072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</si>
</sst>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0&quot;人&quot;"/>
    <numFmt numFmtId="179" formatCode="0&quot;種目&quot;"/>
    <numFmt numFmtId="180" formatCode="0&quot;チーム&quot;"/>
    <numFmt numFmtId="181" formatCode="#,##0_);[Red]\(#,##0\)"/>
    <numFmt numFmtId="182" formatCode="&quot;¥&quot;#,##0_);[Red]\(&quot;¥&quot;#,##0\)"/>
    <numFmt numFmtId="183" formatCode="&quot;¥&quot;#,##0_);\(&quot;¥&quot;#,##0\)"/>
    <numFmt numFmtId="184" formatCode="0_ "/>
    <numFmt numFmtId="185" formatCode="m/d"/>
    <numFmt numFmtId="186" formatCode="mmm\-yyyy"/>
    <numFmt numFmtId="187" formatCode="&quot;延べ&quot;0&quot;人&quot;"/>
    <numFmt numFmtId="188" formatCode="0&quot;枠&quot;"/>
    <numFmt numFmtId="189" formatCode="yyyy&quot;年&quot;m&quot;月&quot;d&quot;日&quot;;@"/>
    <numFmt numFmtId="190" formatCode="yyyy/m/d;@"/>
    <numFmt numFmtId="191" formatCode="0&quot;枚&quot;"/>
    <numFmt numFmtId="192" formatCode="&quot;１人&quot;0&quot;種目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１校&quot;0&quot;チーム&quot;"/>
    <numFmt numFmtId="198" formatCode="&quot;１種目&quot;0&quot;人&quot;"/>
    <numFmt numFmtId="199" formatCode="&quot;1種目&quot;0&quot;人&quot;"/>
  </numFmts>
  <fonts count="49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9"/>
      <name val="Meiryo UI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0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 diagonalDown="1">
      <left style="medium"/>
      <right style="hair"/>
      <top>
        <color indexed="63"/>
      </top>
      <bottom style="thin"/>
      <diagonal style="thin"/>
    </border>
    <border diagonalDown="1">
      <left>
        <color indexed="63"/>
      </left>
      <right style="hair"/>
      <top>
        <color indexed="63"/>
      </top>
      <bottom style="hair"/>
      <diagonal style="thin"/>
    </border>
    <border diagonalDown="1">
      <left style="hair"/>
      <right style="hair"/>
      <top>
        <color indexed="63"/>
      </top>
      <bottom style="hair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 style="hair"/>
      <top>
        <color indexed="63"/>
      </top>
      <bottom>
        <color indexed="63"/>
      </bottom>
      <diagonal style="thin"/>
    </border>
    <border diagonalDown="1">
      <left style="medium"/>
      <right style="hair"/>
      <top style="thin"/>
      <bottom style="thin"/>
      <diagonal style="thin"/>
    </border>
    <border diagonalDown="1">
      <left>
        <color indexed="63"/>
      </left>
      <right style="hair"/>
      <top style="hair"/>
      <bottom style="hair"/>
      <diagonal style="thin"/>
    </border>
    <border diagonalDown="1">
      <left style="hair"/>
      <right style="hair"/>
      <top style="hair"/>
      <bottom style="hair"/>
      <diagonal style="thin"/>
    </border>
    <border diagonalDown="1">
      <left style="hair"/>
      <right style="hair"/>
      <top style="medium"/>
      <bottom style="hair"/>
      <diagonal style="thin"/>
    </border>
    <border diagonalDown="1">
      <left>
        <color indexed="63"/>
      </left>
      <right style="hair"/>
      <top style="hair"/>
      <bottom style="thin"/>
      <diagonal style="thin"/>
    </border>
    <border diagonalDown="1">
      <left style="hair"/>
      <right style="hair"/>
      <top style="hair"/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hair"/>
      <right style="hair"/>
      <top>
        <color indexed="63"/>
      </top>
      <bottom style="thin"/>
      <diagonal style="thin"/>
    </border>
    <border diagonalDown="1">
      <left>
        <color indexed="63"/>
      </left>
      <right style="hair"/>
      <top style="thin"/>
      <bottom style="hair"/>
      <diagonal style="thin"/>
    </border>
    <border diagonalDown="1">
      <left style="hair"/>
      <right style="hair"/>
      <top style="thin"/>
      <bottom style="hair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medium"/>
      <right style="hair"/>
      <top style="thin"/>
      <bottom>
        <color indexed="63"/>
      </bottom>
      <diagonal style="thin"/>
    </border>
    <border diagonalDown="1">
      <left style="hair"/>
      <right style="hair"/>
      <top style="medium"/>
      <bottom style="thin"/>
      <diagonal style="thin"/>
    </border>
    <border diagonalDown="1">
      <left style="medium"/>
      <right style="hair"/>
      <top style="hair"/>
      <bottom style="hair"/>
      <diagonal style="thin"/>
    </border>
    <border diagonalDown="1">
      <left style="medium"/>
      <right style="hair"/>
      <top style="hair"/>
      <bottom style="thin"/>
      <diagonal style="thin"/>
    </border>
    <border diagonalDown="1">
      <left style="hair"/>
      <right style="hair"/>
      <top>
        <color indexed="63"/>
      </top>
      <bottom>
        <color indexed="63"/>
      </bottom>
      <diagonal style="thin"/>
    </border>
    <border diagonalDown="1">
      <left>
        <color indexed="63"/>
      </left>
      <right style="hair"/>
      <top style="hair"/>
      <bottom>
        <color indexed="63"/>
      </bottom>
      <diagonal style="thin"/>
    </border>
    <border diagonalDown="1">
      <left style="hair"/>
      <right style="hair"/>
      <top style="hair"/>
      <bottom>
        <color indexed="63"/>
      </bottom>
      <diagonal style="thin"/>
    </border>
    <border diagonalDown="1">
      <left style="hair"/>
      <right style="hair"/>
      <top style="thin"/>
      <bottom>
        <color indexed="63"/>
      </bottom>
      <diagonal style="thin"/>
    </border>
    <border diagonalDown="1">
      <left style="medium"/>
      <right style="hair"/>
      <top style="hair"/>
      <bottom>
        <color indexed="63"/>
      </bottom>
      <diagonal style="thin"/>
    </border>
    <border diagonalDown="1">
      <left>
        <color indexed="63"/>
      </left>
      <right style="hair"/>
      <top>
        <color indexed="63"/>
      </top>
      <bottom style="thin"/>
      <diagonal style="thin"/>
    </border>
    <border diagonalDown="1">
      <left>
        <color indexed="63"/>
      </left>
      <right style="hair"/>
      <top>
        <color indexed="63"/>
      </top>
      <bottom>
        <color indexed="63"/>
      </bottom>
      <diagonal style="thin"/>
    </border>
    <border>
      <left style="medium"/>
      <right style="hair"/>
      <top style="double"/>
      <bottom style="thin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medium"/>
      <right style="hair"/>
      <top style="thin"/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 diagonalDown="1">
      <left style="medium"/>
      <right style="hair"/>
      <top style="thin"/>
      <bottom style="medium"/>
      <diagonal style="thin"/>
    </border>
    <border diagonalDown="1">
      <left>
        <color indexed="63"/>
      </left>
      <right style="hair"/>
      <top style="hair"/>
      <bottom style="medium"/>
      <diagonal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 diagonalDown="1">
      <left>
        <color indexed="63"/>
      </left>
      <right style="hair"/>
      <top>
        <color indexed="63"/>
      </top>
      <bottom style="medium"/>
      <diagonal style="thin"/>
    </border>
    <border diagonalDown="1">
      <left style="hair"/>
      <right style="hair"/>
      <top style="thin"/>
      <bottom style="medium"/>
      <diagonal style="thin"/>
    </border>
    <border diagonalDown="1">
      <left style="hair"/>
      <right style="hair"/>
      <top style="hair"/>
      <bottom style="medium"/>
      <diagonal style="thin"/>
    </border>
    <border>
      <left style="hair"/>
      <right style="medium"/>
      <top style="hair"/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 style="medium"/>
      <right style="hair"/>
      <top>
        <color indexed="63"/>
      </top>
      <bottom style="medium"/>
      <diagonal style="thin"/>
    </border>
    <border diagonalDown="1">
      <left style="hair"/>
      <right style="hair"/>
      <top>
        <color indexed="63"/>
      </top>
      <bottom style="medium"/>
      <diagonal style="thin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63" applyFont="1" applyProtection="1">
      <alignment vertical="center"/>
      <protection hidden="1"/>
    </xf>
    <xf numFmtId="0" fontId="4" fillId="0" borderId="10" xfId="63" applyFont="1" applyBorder="1" applyAlignment="1" applyProtection="1">
      <alignment horizontal="center" vertical="center"/>
      <protection hidden="1"/>
    </xf>
    <xf numFmtId="0" fontId="6" fillId="0" borderId="11" xfId="63" applyFont="1" applyBorder="1" applyAlignment="1" applyProtection="1">
      <alignment horizontal="center" vertical="center" shrinkToFit="1"/>
      <protection hidden="1"/>
    </xf>
    <xf numFmtId="0" fontId="7" fillId="0" borderId="0" xfId="63" applyFont="1" applyProtection="1">
      <alignment vertical="center"/>
      <protection hidden="1"/>
    </xf>
    <xf numFmtId="22" fontId="7" fillId="0" borderId="0" xfId="63" applyNumberFormat="1" applyFont="1" applyProtection="1">
      <alignment vertical="center"/>
      <protection hidden="1"/>
    </xf>
    <xf numFmtId="0" fontId="4" fillId="0" borderId="0" xfId="63" applyFont="1" applyAlignment="1" applyProtection="1">
      <alignment vertical="center" shrinkToFit="1"/>
      <protection hidden="1"/>
    </xf>
    <xf numFmtId="0" fontId="6" fillId="0" borderId="11" xfId="63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vertical="center"/>
      <protection hidden="1"/>
    </xf>
    <xf numFmtId="0" fontId="7" fillId="0" borderId="0" xfId="61" applyFont="1" applyProtection="1">
      <alignment vertical="center"/>
      <protection hidden="1"/>
    </xf>
    <xf numFmtId="0" fontId="7" fillId="0" borderId="0" xfId="63" applyFont="1" applyAlignment="1" applyProtection="1">
      <alignment horizontal="center" vertical="center"/>
      <protection hidden="1"/>
    </xf>
    <xf numFmtId="0" fontId="4" fillId="0" borderId="12" xfId="63" applyFont="1" applyBorder="1" applyAlignment="1" applyProtection="1">
      <alignment horizontal="center" vertical="center"/>
      <protection hidden="1"/>
    </xf>
    <xf numFmtId="0" fontId="6" fillId="0" borderId="13" xfId="63" applyFont="1" applyBorder="1" applyAlignment="1" applyProtection="1">
      <alignment horizontal="center" vertical="center" shrinkToFit="1"/>
      <protection locked="0"/>
    </xf>
    <xf numFmtId="0" fontId="9" fillId="0" borderId="0" xfId="61" applyFo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78" fontId="9" fillId="0" borderId="14" xfId="61" applyNumberFormat="1" applyFont="1" applyBorder="1" applyAlignment="1" applyProtection="1">
      <alignment horizontal="center" vertical="center"/>
      <protection hidden="1"/>
    </xf>
    <xf numFmtId="178" fontId="9" fillId="0" borderId="15" xfId="61" applyNumberFormat="1" applyFont="1" applyBorder="1" applyAlignment="1" applyProtection="1">
      <alignment horizontal="center" vertical="center"/>
      <protection hidden="1"/>
    </xf>
    <xf numFmtId="178" fontId="9" fillId="0" borderId="16" xfId="61" applyNumberFormat="1" applyFont="1" applyBorder="1" applyAlignment="1" applyProtection="1">
      <alignment horizontal="center" vertical="center"/>
      <protection hidden="1"/>
    </xf>
    <xf numFmtId="178" fontId="9" fillId="0" borderId="0" xfId="61" applyNumberFormat="1" applyFont="1" applyBorder="1" applyProtection="1">
      <alignment vertical="center"/>
      <protection hidden="1"/>
    </xf>
    <xf numFmtId="5" fontId="9" fillId="0" borderId="17" xfId="61" applyNumberFormat="1" applyFont="1" applyBorder="1" applyAlignment="1" applyProtection="1">
      <alignment horizontal="right" vertical="center" shrinkToFit="1"/>
      <protection hidden="1"/>
    </xf>
    <xf numFmtId="0" fontId="9" fillId="0" borderId="18" xfId="61" applyFont="1" applyBorder="1" applyAlignment="1" applyProtection="1">
      <alignment vertical="center" shrinkToFit="1"/>
      <protection hidden="1"/>
    </xf>
    <xf numFmtId="0" fontId="9" fillId="0" borderId="19" xfId="61" applyFont="1" applyBorder="1" applyAlignment="1" applyProtection="1">
      <alignment horizontal="right" vertical="center" shrinkToFit="1"/>
      <protection hidden="1"/>
    </xf>
    <xf numFmtId="0" fontId="9" fillId="0" borderId="20" xfId="61" applyFont="1" applyBorder="1" applyAlignment="1" applyProtection="1">
      <alignment horizontal="right" vertical="center" shrinkToFit="1"/>
      <protection hidden="1"/>
    </xf>
    <xf numFmtId="42" fontId="9" fillId="0" borderId="19" xfId="61" applyNumberFormat="1" applyFont="1" applyBorder="1" applyAlignment="1" applyProtection="1">
      <alignment vertical="center" shrinkToFit="1"/>
      <protection hidden="1"/>
    </xf>
    <xf numFmtId="42" fontId="9" fillId="0" borderId="20" xfId="61" applyNumberFormat="1" applyFont="1" applyBorder="1" applyAlignment="1" applyProtection="1">
      <alignment vertical="center" shrinkToFit="1"/>
      <protection hidden="1"/>
    </xf>
    <xf numFmtId="5" fontId="9" fillId="0" borderId="21" xfId="61" applyNumberFormat="1" applyFont="1" applyBorder="1" applyAlignment="1" applyProtection="1">
      <alignment horizontal="right" vertical="center" shrinkToFit="1"/>
      <protection hidden="1"/>
    </xf>
    <xf numFmtId="0" fontId="9" fillId="0" borderId="22" xfId="61" applyFont="1" applyBorder="1" applyAlignment="1" applyProtection="1">
      <alignment vertical="center" shrinkToFit="1"/>
      <protection hidden="1"/>
    </xf>
    <xf numFmtId="42" fontId="9" fillId="0" borderId="23" xfId="61" applyNumberFormat="1" applyFont="1" applyBorder="1" applyAlignment="1" applyProtection="1">
      <alignment vertical="center" shrinkToFit="1"/>
      <protection hidden="1"/>
    </xf>
    <xf numFmtId="0" fontId="6" fillId="0" borderId="24" xfId="61" applyFont="1" applyBorder="1" applyAlignment="1" applyProtection="1">
      <alignment vertical="center" shrinkToFit="1"/>
      <protection hidden="1"/>
    </xf>
    <xf numFmtId="0" fontId="6" fillId="0" borderId="25" xfId="61" applyFont="1" applyBorder="1" applyAlignment="1" applyProtection="1">
      <alignment vertical="center" shrinkToFit="1"/>
      <protection hidden="1"/>
    </xf>
    <xf numFmtId="42" fontId="6" fillId="0" borderId="24" xfId="61" applyNumberFormat="1" applyFont="1" applyBorder="1" applyAlignment="1" applyProtection="1">
      <alignment vertical="center" shrinkToFit="1"/>
      <protection hidden="1"/>
    </xf>
    <xf numFmtId="42" fontId="6" fillId="0" borderId="26" xfId="61" applyNumberFormat="1" applyFont="1" applyBorder="1" applyAlignment="1" applyProtection="1">
      <alignment vertical="center" shrinkToFit="1"/>
      <protection hidden="1"/>
    </xf>
    <xf numFmtId="42" fontId="6" fillId="0" borderId="25" xfId="61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 applyProtection="1">
      <alignment/>
      <protection hidden="1"/>
    </xf>
    <xf numFmtId="0" fontId="6" fillId="0" borderId="27" xfId="0" applyFont="1" applyBorder="1" applyAlignment="1" applyProtection="1">
      <alignment horizontal="center"/>
      <protection hidden="1"/>
    </xf>
    <xf numFmtId="42" fontId="6" fillId="0" borderId="28" xfId="0" applyNumberFormat="1" applyFont="1" applyBorder="1" applyAlignment="1" applyProtection="1">
      <alignment shrinkToFit="1"/>
      <protection hidden="1"/>
    </xf>
    <xf numFmtId="0" fontId="9" fillId="0" borderId="0" xfId="0" applyFont="1" applyAlignment="1" applyProtection="1">
      <alignment/>
      <protection hidden="1"/>
    </xf>
    <xf numFmtId="0" fontId="6" fillId="0" borderId="29" xfId="0" applyFont="1" applyBorder="1" applyAlignment="1" applyProtection="1">
      <alignment horizontal="center"/>
      <protection hidden="1"/>
    </xf>
    <xf numFmtId="42" fontId="6" fillId="0" borderId="25" xfId="0" applyNumberFormat="1" applyFont="1" applyBorder="1" applyAlignment="1" applyProtection="1">
      <alignment shrinkToFit="1"/>
      <protection hidden="1"/>
    </xf>
    <xf numFmtId="0" fontId="4" fillId="0" borderId="12" xfId="63" applyFont="1" applyBorder="1" applyAlignment="1" applyProtection="1">
      <alignment horizontal="center" vertical="center"/>
      <protection hidden="1"/>
    </xf>
    <xf numFmtId="0" fontId="6" fillId="0" borderId="13" xfId="63" applyFont="1" applyBorder="1" applyAlignment="1" applyProtection="1">
      <alignment horizontal="center" vertical="center" wrapText="1"/>
      <protection locked="0"/>
    </xf>
    <xf numFmtId="0" fontId="4" fillId="0" borderId="30" xfId="63" applyFont="1" applyBorder="1" applyAlignment="1" applyProtection="1">
      <alignment horizontal="center" vertical="center"/>
      <protection hidden="1"/>
    </xf>
    <xf numFmtId="0" fontId="6" fillId="0" borderId="31" xfId="63" applyFont="1" applyBorder="1" applyAlignment="1" applyProtection="1">
      <alignment horizontal="center" vertical="center" shrinkToFit="1"/>
      <protection locked="0"/>
    </xf>
    <xf numFmtId="0" fontId="6" fillId="0" borderId="30" xfId="63" applyFont="1" applyBorder="1" applyAlignment="1" applyProtection="1">
      <alignment horizontal="center" vertical="center" shrinkToFit="1"/>
      <protection locked="0"/>
    </xf>
    <xf numFmtId="0" fontId="4" fillId="0" borderId="10" xfId="63" applyFont="1" applyBorder="1" applyAlignment="1" applyProtection="1">
      <alignment horizontal="center" vertical="center"/>
      <protection hidden="1"/>
    </xf>
    <xf numFmtId="0" fontId="5" fillId="0" borderId="32" xfId="63" applyFont="1" applyBorder="1" applyAlignment="1" applyProtection="1">
      <alignment horizontal="center" vertical="center"/>
      <protection hidden="1"/>
    </xf>
    <xf numFmtId="176" fontId="6" fillId="0" borderId="13" xfId="63" applyNumberFormat="1" applyFont="1" applyBorder="1" applyAlignment="1" applyProtection="1">
      <alignment horizontal="center" vertical="center" shrinkToFit="1"/>
      <protection locked="0"/>
    </xf>
    <xf numFmtId="0" fontId="4" fillId="0" borderId="33" xfId="63" applyFont="1" applyBorder="1" applyAlignment="1" applyProtection="1">
      <alignment horizontal="center" vertical="center"/>
      <protection hidden="1"/>
    </xf>
    <xf numFmtId="0" fontId="5" fillId="0" borderId="34" xfId="63" applyFont="1" applyBorder="1" applyAlignment="1" applyProtection="1">
      <alignment horizontal="center" vertical="center"/>
      <protection hidden="1"/>
    </xf>
    <xf numFmtId="0" fontId="6" fillId="0" borderId="35" xfId="61" applyNumberFormat="1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vertical="center"/>
      <protection hidden="1"/>
    </xf>
    <xf numFmtId="0" fontId="6" fillId="0" borderId="37" xfId="61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vertical="center"/>
      <protection hidden="1"/>
    </xf>
    <xf numFmtId="0" fontId="6" fillId="0" borderId="29" xfId="61" applyFont="1" applyBorder="1" applyAlignment="1" applyProtection="1">
      <alignment horizontal="center" vertical="center"/>
      <protection hidden="1"/>
    </xf>
    <xf numFmtId="0" fontId="6" fillId="0" borderId="39" xfId="61" applyFont="1" applyBorder="1" applyAlignment="1" applyProtection="1">
      <alignment horizontal="center" vertical="center"/>
      <protection hidden="1"/>
    </xf>
    <xf numFmtId="0" fontId="8" fillId="0" borderId="0" xfId="6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42" fontId="6" fillId="0" borderId="40" xfId="61" applyNumberFormat="1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7" fillId="0" borderId="42" xfId="0" applyFont="1" applyBorder="1" applyAlignment="1" applyProtection="1">
      <alignment horizontal="center" vertical="center"/>
      <protection hidden="1"/>
    </xf>
    <xf numFmtId="0" fontId="28" fillId="0" borderId="0" xfId="62" applyFont="1" applyProtection="1">
      <alignment vertical="center"/>
      <protection hidden="1"/>
    </xf>
    <xf numFmtId="0" fontId="8" fillId="0" borderId="43" xfId="62" applyFont="1" applyBorder="1" applyAlignment="1" applyProtection="1">
      <alignment horizontal="center" vertical="center" shrinkToFit="1"/>
      <protection hidden="1"/>
    </xf>
    <xf numFmtId="0" fontId="29" fillId="0" borderId="44" xfId="62" applyFont="1" applyBorder="1" applyAlignment="1" applyProtection="1">
      <alignment horizontal="center" vertical="center"/>
      <protection hidden="1"/>
    </xf>
    <xf numFmtId="0" fontId="29" fillId="0" borderId="45" xfId="62" applyFont="1" applyBorder="1" applyAlignment="1" applyProtection="1">
      <alignment horizontal="center" vertical="center"/>
      <protection hidden="1"/>
    </xf>
    <xf numFmtId="0" fontId="29" fillId="0" borderId="46" xfId="62" applyFont="1" applyBorder="1" applyAlignment="1" applyProtection="1">
      <alignment horizontal="center" vertical="center"/>
      <protection hidden="1"/>
    </xf>
    <xf numFmtId="0" fontId="29" fillId="0" borderId="46" xfId="62" applyFont="1" applyBorder="1" applyAlignment="1" applyProtection="1">
      <alignment horizontal="center" vertical="center"/>
      <protection hidden="1"/>
    </xf>
    <xf numFmtId="0" fontId="29" fillId="0" borderId="47" xfId="62" applyFont="1" applyBorder="1" applyAlignment="1" applyProtection="1">
      <alignment horizontal="center" vertical="center" shrinkToFit="1"/>
      <protection hidden="1"/>
    </xf>
    <xf numFmtId="0" fontId="7" fillId="0" borderId="48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29" fillId="0" borderId="47" xfId="62" applyFont="1" applyBorder="1" applyAlignment="1" applyProtection="1">
      <alignment horizontal="center" vertical="center"/>
      <protection hidden="1"/>
    </xf>
    <xf numFmtId="0" fontId="7" fillId="0" borderId="48" xfId="62" applyFont="1" applyBorder="1" applyAlignment="1" applyProtection="1">
      <alignment vertical="center"/>
      <protection hidden="1"/>
    </xf>
    <xf numFmtId="0" fontId="7" fillId="0" borderId="49" xfId="62" applyFont="1" applyBorder="1" applyAlignment="1" applyProtection="1">
      <alignment vertical="center"/>
      <protection hidden="1"/>
    </xf>
    <xf numFmtId="0" fontId="28" fillId="0" borderId="0" xfId="62" applyFont="1" applyAlignment="1" applyProtection="1">
      <alignment horizontal="right" vertical="center"/>
      <protection hidden="1"/>
    </xf>
    <xf numFmtId="0" fontId="28" fillId="0" borderId="0" xfId="62" applyFont="1" applyAlignment="1" applyProtection="1">
      <alignment vertical="center" wrapText="1"/>
      <protection hidden="1"/>
    </xf>
    <xf numFmtId="0" fontId="6" fillId="0" borderId="50" xfId="62" applyFont="1" applyBorder="1" applyAlignment="1" applyProtection="1">
      <alignment horizontal="center" vertical="center" shrinkToFit="1"/>
      <protection hidden="1"/>
    </xf>
    <xf numFmtId="0" fontId="6" fillId="0" borderId="51" xfId="62" applyFont="1" applyBorder="1" applyAlignment="1" applyProtection="1">
      <alignment horizontal="center" vertical="center" shrinkToFit="1"/>
      <protection hidden="1"/>
    </xf>
    <xf numFmtId="0" fontId="6" fillId="0" borderId="52" xfId="62" applyFont="1" applyBorder="1" applyAlignment="1" applyProtection="1">
      <alignment horizontal="center" vertical="center" shrinkToFit="1"/>
      <protection hidden="1"/>
    </xf>
    <xf numFmtId="0" fontId="6" fillId="0" borderId="53" xfId="62" applyFont="1" applyBorder="1" applyAlignment="1" applyProtection="1">
      <alignment horizontal="center" vertical="center"/>
      <protection hidden="1"/>
    </xf>
    <xf numFmtId="178" fontId="6" fillId="0" borderId="54" xfId="62" applyNumberFormat="1" applyFont="1" applyBorder="1" applyAlignment="1" applyProtection="1">
      <alignment horizontal="center" vertical="center" shrinkToFit="1"/>
      <protection hidden="1"/>
    </xf>
    <xf numFmtId="178" fontId="6" fillId="0" borderId="52" xfId="62" applyNumberFormat="1" applyFont="1" applyBorder="1" applyAlignment="1" applyProtection="1">
      <alignment horizontal="center" vertical="center" shrinkToFit="1"/>
      <protection hidden="1"/>
    </xf>
    <xf numFmtId="178" fontId="6" fillId="0" borderId="53" xfId="62" applyNumberFormat="1" applyFont="1" applyBorder="1" applyAlignment="1" applyProtection="1">
      <alignment horizontal="center" vertical="center"/>
      <protection hidden="1"/>
    </xf>
    <xf numFmtId="180" fontId="6" fillId="0" borderId="54" xfId="62" applyNumberFormat="1" applyFont="1" applyBorder="1" applyAlignment="1" applyProtection="1">
      <alignment horizontal="center" vertical="center" shrinkToFit="1"/>
      <protection hidden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6" fillId="0" borderId="54" xfId="62" applyFont="1" applyBorder="1" applyAlignment="1" applyProtection="1">
      <alignment horizontal="center" vertical="center" shrinkToFit="1"/>
      <protection hidden="1"/>
    </xf>
    <xf numFmtId="0" fontId="7" fillId="0" borderId="51" xfId="62" applyFont="1" applyBorder="1" applyAlignment="1" applyProtection="1">
      <alignment horizontal="center" vertical="center" shrinkToFit="1"/>
      <protection hidden="1"/>
    </xf>
    <xf numFmtId="0" fontId="7" fillId="0" borderId="55" xfId="62" applyFont="1" applyBorder="1" applyAlignment="1" applyProtection="1">
      <alignment horizontal="center" vertical="center" shrinkToFit="1"/>
      <protection hidden="1"/>
    </xf>
    <xf numFmtId="0" fontId="29" fillId="0" borderId="47" xfId="62" applyFont="1" applyBorder="1" applyAlignment="1" applyProtection="1">
      <alignment horizontal="center" vertical="center"/>
      <protection hidden="1"/>
    </xf>
    <xf numFmtId="0" fontId="29" fillId="0" borderId="48" xfId="62" applyFont="1" applyBorder="1" applyAlignment="1" applyProtection="1">
      <alignment horizontal="center" vertical="center"/>
      <protection hidden="1"/>
    </xf>
    <xf numFmtId="0" fontId="29" fillId="0" borderId="48" xfId="62" applyFont="1" applyBorder="1" applyAlignment="1" applyProtection="1">
      <alignment vertical="center"/>
      <protection hidden="1"/>
    </xf>
    <xf numFmtId="0" fontId="29" fillId="0" borderId="49" xfId="62" applyFont="1" applyBorder="1" applyAlignment="1" applyProtection="1">
      <alignment vertical="center"/>
      <protection hidden="1"/>
    </xf>
    <xf numFmtId="0" fontId="30" fillId="0" borderId="0" xfId="62" applyFont="1" applyAlignment="1" applyProtection="1">
      <alignment horizontal="center" vertical="center" wrapText="1" shrinkToFit="1"/>
      <protection hidden="1"/>
    </xf>
    <xf numFmtId="0" fontId="4" fillId="0" borderId="56" xfId="62" applyFont="1" applyBorder="1" applyAlignment="1" applyProtection="1">
      <alignment horizontal="center" vertical="center"/>
      <protection hidden="1"/>
    </xf>
    <xf numFmtId="0" fontId="6" fillId="0" borderId="57" xfId="62" applyFont="1" applyBorder="1" applyAlignment="1" applyProtection="1">
      <alignment horizontal="center" vertical="center"/>
      <protection hidden="1"/>
    </xf>
    <xf numFmtId="176" fontId="6" fillId="0" borderId="57" xfId="62" applyNumberFormat="1" applyFont="1" applyBorder="1" applyAlignment="1" applyProtection="1">
      <alignment horizontal="center" vertical="center" shrinkToFit="1"/>
      <protection hidden="1"/>
    </xf>
    <xf numFmtId="176" fontId="6" fillId="0" borderId="58" xfId="62" applyNumberFormat="1" applyFont="1" applyBorder="1" applyAlignment="1" applyProtection="1">
      <alignment horizontal="center" vertical="center" shrinkToFit="1"/>
      <protection hidden="1"/>
    </xf>
    <xf numFmtId="0" fontId="6" fillId="0" borderId="55" xfId="62" applyFont="1" applyBorder="1" applyAlignment="1" applyProtection="1">
      <alignment horizontal="center" vertical="center" shrinkToFit="1"/>
      <protection hidden="1"/>
    </xf>
    <xf numFmtId="0" fontId="31" fillId="0" borderId="0" xfId="62" applyFont="1" applyAlignment="1" applyProtection="1">
      <alignment horizontal="center" vertical="center"/>
      <protection hidden="1"/>
    </xf>
    <xf numFmtId="0" fontId="4" fillId="0" borderId="0" xfId="62" applyFont="1" applyProtection="1">
      <alignment vertical="center"/>
      <protection hidden="1"/>
    </xf>
    <xf numFmtId="0" fontId="28" fillId="0" borderId="0" xfId="62" applyFont="1" applyAlignment="1" applyProtection="1">
      <alignment vertical="center"/>
      <protection hidden="1"/>
    </xf>
    <xf numFmtId="0" fontId="29" fillId="0" borderId="0" xfId="62" applyFont="1" applyAlignment="1" applyProtection="1">
      <alignment vertical="center" shrinkToFit="1"/>
      <protection hidden="1"/>
    </xf>
    <xf numFmtId="0" fontId="29" fillId="0" borderId="59" xfId="62" applyFont="1" applyBorder="1" applyAlignment="1" applyProtection="1">
      <alignment horizontal="center" vertical="center"/>
      <protection hidden="1"/>
    </xf>
    <xf numFmtId="0" fontId="29" fillId="0" borderId="60" xfId="62" applyFont="1" applyBorder="1" applyAlignment="1" applyProtection="1">
      <alignment horizontal="center" vertical="center"/>
      <protection hidden="1"/>
    </xf>
    <xf numFmtId="0" fontId="29" fillId="0" borderId="60" xfId="62" applyFont="1" applyBorder="1" applyAlignment="1" applyProtection="1">
      <alignment horizontal="center" vertical="center" wrapText="1"/>
      <protection hidden="1"/>
    </xf>
    <xf numFmtId="0" fontId="29" fillId="0" borderId="60" xfId="62" applyFont="1" applyBorder="1" applyAlignment="1" applyProtection="1">
      <alignment horizontal="center" vertical="center"/>
      <protection hidden="1"/>
    </xf>
    <xf numFmtId="0" fontId="29" fillId="0" borderId="61" xfId="62" applyFont="1" applyBorder="1" applyAlignment="1" applyProtection="1">
      <alignment horizontal="center" vertical="center" wrapText="1" shrinkToFit="1"/>
      <protection hidden="1"/>
    </xf>
    <xf numFmtId="0" fontId="29" fillId="0" borderId="62" xfId="62" applyFont="1" applyBorder="1" applyAlignment="1" applyProtection="1">
      <alignment horizontal="center" vertical="center" wrapText="1" shrinkToFit="1"/>
      <protection hidden="1"/>
    </xf>
    <xf numFmtId="0" fontId="28" fillId="0" borderId="0" xfId="62" applyFont="1" applyAlignment="1" applyProtection="1">
      <alignment horizontal="center" vertical="center"/>
      <protection hidden="1"/>
    </xf>
    <xf numFmtId="0" fontId="9" fillId="0" borderId="63" xfId="62" applyFont="1" applyBorder="1" applyAlignment="1" applyProtection="1">
      <alignment vertical="center" shrinkToFit="1"/>
      <protection hidden="1"/>
    </xf>
    <xf numFmtId="0" fontId="4" fillId="0" borderId="64" xfId="62" applyFont="1" applyBorder="1" applyAlignment="1" applyProtection="1">
      <alignment vertical="center" shrinkToFit="1"/>
      <protection hidden="1"/>
    </xf>
    <xf numFmtId="0" fontId="4" fillId="0" borderId="65" xfId="62" applyFont="1" applyBorder="1" applyAlignment="1" applyProtection="1">
      <alignment vertical="center" shrinkToFit="1"/>
      <protection hidden="1"/>
    </xf>
    <xf numFmtId="0" fontId="4" fillId="0" borderId="65" xfId="62" applyFont="1" applyBorder="1" applyAlignment="1" applyProtection="1">
      <alignment horizontal="center" vertical="center" shrinkToFit="1"/>
      <protection hidden="1"/>
    </xf>
    <xf numFmtId="49" fontId="4" fillId="0" borderId="66" xfId="62" applyNumberFormat="1" applyFont="1" applyBorder="1" applyAlignment="1" applyProtection="1">
      <alignment horizontal="center" vertical="center"/>
      <protection hidden="1"/>
    </xf>
    <xf numFmtId="0" fontId="9" fillId="0" borderId="67" xfId="62" applyFont="1" applyBorder="1" applyAlignment="1" applyProtection="1">
      <alignment vertical="center" shrinkToFit="1"/>
      <protection hidden="1"/>
    </xf>
    <xf numFmtId="0" fontId="9" fillId="0" borderId="68" xfId="62" applyFont="1" applyBorder="1" applyAlignment="1" applyProtection="1">
      <alignment vertical="center" shrinkToFit="1"/>
      <protection hidden="1"/>
    </xf>
    <xf numFmtId="0" fontId="4" fillId="0" borderId="69" xfId="62" applyFont="1" applyBorder="1" applyAlignment="1" applyProtection="1">
      <alignment vertical="center" shrinkToFit="1"/>
      <protection hidden="1"/>
    </xf>
    <xf numFmtId="0" fontId="4" fillId="0" borderId="70" xfId="62" applyFont="1" applyBorder="1" applyAlignment="1" applyProtection="1">
      <alignment vertical="center" shrinkToFit="1"/>
      <protection hidden="1"/>
    </xf>
    <xf numFmtId="0" fontId="4" fillId="0" borderId="70" xfId="62" applyFont="1" applyBorder="1" applyAlignment="1" applyProtection="1">
      <alignment horizontal="center" vertical="center" shrinkToFit="1"/>
      <protection hidden="1"/>
    </xf>
    <xf numFmtId="0" fontId="9" fillId="0" borderId="67" xfId="0" applyFont="1" applyBorder="1" applyAlignment="1" applyProtection="1">
      <alignment vertical="center" shrinkToFit="1"/>
      <protection hidden="1"/>
    </xf>
    <xf numFmtId="0" fontId="4" fillId="0" borderId="71" xfId="62" applyFont="1" applyBorder="1" applyAlignment="1" applyProtection="1">
      <alignment vertical="center" shrinkToFit="1"/>
      <protection hidden="1"/>
    </xf>
    <xf numFmtId="0" fontId="4" fillId="0" borderId="72" xfId="62" applyFont="1" applyBorder="1" applyAlignment="1" applyProtection="1">
      <alignment vertical="center" shrinkToFit="1"/>
      <protection hidden="1"/>
    </xf>
    <xf numFmtId="0" fontId="4" fillId="0" borderId="73" xfId="62" applyFont="1" applyBorder="1" applyAlignment="1" applyProtection="1">
      <alignment vertical="center" shrinkToFit="1"/>
      <protection hidden="1"/>
    </xf>
    <xf numFmtId="0" fontId="4" fillId="0" borderId="73" xfId="62" applyFont="1" applyBorder="1" applyAlignment="1" applyProtection="1">
      <alignment horizontal="center" vertical="center" shrinkToFit="1"/>
      <protection hidden="1"/>
    </xf>
    <xf numFmtId="49" fontId="4" fillId="0" borderId="74" xfId="62" applyNumberFormat="1" applyFont="1" applyBorder="1" applyAlignment="1" applyProtection="1">
      <alignment horizontal="center" vertical="center"/>
      <protection hidden="1"/>
    </xf>
    <xf numFmtId="0" fontId="9" fillId="0" borderId="63" xfId="0" applyFont="1" applyBorder="1" applyAlignment="1" applyProtection="1">
      <alignment vertical="center" shrinkToFit="1"/>
      <protection hidden="1"/>
    </xf>
    <xf numFmtId="0" fontId="4" fillId="0" borderId="75" xfId="62" applyFont="1" applyBorder="1" applyAlignment="1" applyProtection="1">
      <alignment vertical="center" shrinkToFit="1"/>
      <protection hidden="1"/>
    </xf>
    <xf numFmtId="0" fontId="4" fillId="0" borderId="76" xfId="62" applyFont="1" applyBorder="1" applyAlignment="1" applyProtection="1">
      <alignment vertical="center" shrinkToFit="1"/>
      <protection hidden="1"/>
    </xf>
    <xf numFmtId="0" fontId="4" fillId="0" borderId="77" xfId="62" applyFont="1" applyBorder="1" applyAlignment="1" applyProtection="1">
      <alignment vertical="center" shrinkToFit="1"/>
      <protection hidden="1"/>
    </xf>
    <xf numFmtId="0" fontId="4" fillId="0" borderId="77" xfId="62" applyFont="1" applyBorder="1" applyAlignment="1" applyProtection="1">
      <alignment horizontal="center" vertical="center" shrinkToFit="1"/>
      <protection hidden="1"/>
    </xf>
    <xf numFmtId="49" fontId="4" fillId="0" borderId="78" xfId="62" applyNumberFormat="1" applyFont="1" applyBorder="1" applyAlignment="1" applyProtection="1">
      <alignment horizontal="center" vertical="center"/>
      <protection hidden="1"/>
    </xf>
    <xf numFmtId="0" fontId="9" fillId="0" borderId="79" xfId="62" applyFont="1" applyBorder="1" applyAlignment="1" applyProtection="1">
      <alignment vertical="center" shrinkToFit="1"/>
      <protection hidden="1"/>
    </xf>
    <xf numFmtId="0" fontId="4" fillId="0" borderId="80" xfId="62" applyFont="1" applyBorder="1" applyAlignment="1" applyProtection="1">
      <alignment vertical="center" shrinkToFit="1"/>
      <protection hidden="1"/>
    </xf>
    <xf numFmtId="0" fontId="9" fillId="0" borderId="81" xfId="62" applyFont="1" applyBorder="1" applyAlignment="1" applyProtection="1">
      <alignment vertical="center" shrinkToFit="1"/>
      <protection hidden="1"/>
    </xf>
    <xf numFmtId="0" fontId="9" fillId="0" borderId="82" xfId="62" applyFont="1" applyBorder="1" applyAlignment="1" applyProtection="1">
      <alignment vertical="center" shrinkToFit="1"/>
      <protection hidden="1"/>
    </xf>
    <xf numFmtId="0" fontId="4" fillId="0" borderId="83" xfId="62" applyFont="1" applyBorder="1" applyAlignment="1" applyProtection="1">
      <alignment vertical="center" shrinkToFit="1"/>
      <protection hidden="1"/>
    </xf>
    <xf numFmtId="0" fontId="4" fillId="0" borderId="84" xfId="62" applyFont="1" applyBorder="1" applyAlignment="1" applyProtection="1">
      <alignment vertical="center" shrinkToFit="1"/>
      <protection hidden="1"/>
    </xf>
    <xf numFmtId="0" fontId="4" fillId="0" borderId="85" xfId="62" applyFont="1" applyBorder="1" applyAlignment="1" applyProtection="1">
      <alignment vertical="center" shrinkToFit="1"/>
      <protection hidden="1"/>
    </xf>
    <xf numFmtId="0" fontId="4" fillId="0" borderId="86" xfId="62" applyFont="1" applyBorder="1" applyAlignment="1" applyProtection="1">
      <alignment vertical="center" shrinkToFit="1"/>
      <protection hidden="1"/>
    </xf>
    <xf numFmtId="0" fontId="4" fillId="0" borderId="85" xfId="62" applyFont="1" applyBorder="1" applyAlignment="1" applyProtection="1">
      <alignment horizontal="center" vertical="center" shrinkToFit="1"/>
      <protection hidden="1"/>
    </xf>
    <xf numFmtId="0" fontId="9" fillId="0" borderId="87" xfId="62" applyFont="1" applyBorder="1" applyAlignment="1" applyProtection="1">
      <alignment vertical="center" shrinkToFit="1"/>
      <protection hidden="1"/>
    </xf>
    <xf numFmtId="0" fontId="4" fillId="0" borderId="88" xfId="62" applyFont="1" applyBorder="1" applyAlignment="1" applyProtection="1">
      <alignment vertical="center" shrinkToFit="1"/>
      <protection hidden="1"/>
    </xf>
    <xf numFmtId="0" fontId="4" fillId="0" borderId="89" xfId="62" applyFont="1" applyBorder="1" applyAlignment="1" applyProtection="1">
      <alignment vertical="center" shrinkToFit="1"/>
      <protection hidden="1"/>
    </xf>
    <xf numFmtId="0" fontId="0" fillId="0" borderId="0" xfId="6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61" applyFont="1" applyProtection="1">
      <alignment vertical="center"/>
      <protection hidden="1"/>
    </xf>
    <xf numFmtId="0" fontId="0" fillId="0" borderId="0" xfId="61" applyProtection="1" quotePrefix="1">
      <alignment vertical="center"/>
      <protection hidden="1"/>
    </xf>
    <xf numFmtId="0" fontId="0" fillId="0" borderId="0" xfId="61">
      <alignment vertical="center"/>
      <protection/>
    </xf>
    <xf numFmtId="0" fontId="0" fillId="0" borderId="0" xfId="61" applyFont="1">
      <alignment vertical="center"/>
      <protection/>
    </xf>
    <xf numFmtId="49" fontId="0" fillId="0" borderId="0" xfId="61" applyNumberFormat="1">
      <alignment vertical="center"/>
      <protection/>
    </xf>
    <xf numFmtId="0" fontId="0" fillId="0" borderId="0" xfId="61" applyNumberFormat="1" applyFill="1" applyBorder="1">
      <alignment vertical="center"/>
      <protection/>
    </xf>
    <xf numFmtId="0" fontId="0" fillId="0" borderId="0" xfId="0" applyFill="1" applyBorder="1" applyAlignment="1">
      <alignment/>
    </xf>
    <xf numFmtId="0" fontId="0" fillId="0" borderId="0" xfId="61" applyFill="1" applyBorder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61" applyNumberFormat="1" applyFont="1" applyFill="1" applyBorder="1">
      <alignment vertical="center"/>
      <protection/>
    </xf>
    <xf numFmtId="6" fontId="0" fillId="0" borderId="0" xfId="58" applyFont="1" applyFill="1" applyBorder="1" applyAlignment="1">
      <alignment vertical="center"/>
    </xf>
    <xf numFmtId="0" fontId="0" fillId="0" borderId="0" xfId="61" applyNumberFormat="1" applyFill="1" applyBorder="1" quotePrefix="1">
      <alignment vertical="center"/>
      <protection/>
    </xf>
    <xf numFmtId="0" fontId="0" fillId="0" borderId="0" xfId="61" quotePrefix="1">
      <alignment vertical="center"/>
      <protection/>
    </xf>
    <xf numFmtId="0" fontId="0" fillId="0" borderId="0" xfId="61" applyNumberFormat="1" quotePrefix="1">
      <alignment vertical="center"/>
      <protection/>
    </xf>
    <xf numFmtId="0" fontId="0" fillId="0" borderId="0" xfId="61" applyFont="1" quotePrefix="1">
      <alignment vertical="center"/>
      <protection/>
    </xf>
    <xf numFmtId="0" fontId="0" fillId="0" borderId="0" xfId="0" applyAlignment="1" quotePrefix="1">
      <alignment/>
    </xf>
    <xf numFmtId="0" fontId="9" fillId="0" borderId="90" xfId="62" applyFont="1" applyBorder="1" applyAlignment="1" applyProtection="1">
      <alignment vertical="center" shrinkToFit="1"/>
      <protection hidden="1"/>
    </xf>
    <xf numFmtId="0" fontId="4" fillId="0" borderId="91" xfId="62" applyFont="1" applyBorder="1" applyAlignment="1" applyProtection="1">
      <alignment vertical="center" shrinkToFit="1"/>
      <protection locked="0"/>
    </xf>
    <xf numFmtId="0" fontId="4" fillId="0" borderId="91" xfId="62" applyFont="1" applyBorder="1" applyAlignment="1" applyProtection="1">
      <alignment vertical="center" shrinkToFit="1"/>
      <protection locked="0"/>
    </xf>
    <xf numFmtId="0" fontId="4" fillId="0" borderId="65" xfId="62" applyFont="1" applyBorder="1" applyAlignment="1" applyProtection="1">
      <alignment vertical="center" shrinkToFit="1"/>
      <protection locked="0"/>
    </xf>
    <xf numFmtId="49" fontId="4" fillId="0" borderId="92" xfId="62" applyNumberFormat="1" applyFont="1" applyBorder="1" applyAlignment="1" applyProtection="1">
      <alignment horizontal="center" vertical="center" shrinkToFit="1"/>
      <protection locked="0"/>
    </xf>
    <xf numFmtId="0" fontId="4" fillId="0" borderId="93" xfId="62" applyFont="1" applyBorder="1" applyAlignment="1" applyProtection="1">
      <alignment vertical="center" shrinkToFit="1"/>
      <protection locked="0"/>
    </xf>
    <xf numFmtId="0" fontId="4" fillId="0" borderId="93" xfId="62" applyFont="1" applyBorder="1" applyAlignment="1" applyProtection="1">
      <alignment vertical="center" shrinkToFit="1"/>
      <protection locked="0"/>
    </xf>
    <xf numFmtId="0" fontId="4" fillId="0" borderId="70" xfId="62" applyFont="1" applyBorder="1" applyAlignment="1" applyProtection="1">
      <alignment vertical="center" shrinkToFit="1"/>
      <protection locked="0"/>
    </xf>
    <xf numFmtId="49" fontId="4" fillId="0" borderId="94" xfId="62" applyNumberFormat="1" applyFont="1" applyBorder="1" applyAlignment="1" applyProtection="1">
      <alignment horizontal="center" vertical="center" shrinkToFit="1"/>
      <protection locked="0"/>
    </xf>
    <xf numFmtId="0" fontId="4" fillId="0" borderId="95" xfId="62" applyFont="1" applyBorder="1" applyAlignment="1" applyProtection="1">
      <alignment vertical="center" shrinkToFit="1"/>
      <protection locked="0"/>
    </xf>
    <xf numFmtId="0" fontId="4" fillId="0" borderId="95" xfId="62" applyFont="1" applyBorder="1" applyAlignment="1" applyProtection="1">
      <alignment vertical="center" shrinkToFit="1"/>
      <protection locked="0"/>
    </xf>
    <xf numFmtId="0" fontId="4" fillId="0" borderId="73" xfId="62" applyFont="1" applyBorder="1" applyAlignment="1" applyProtection="1">
      <alignment vertical="center" shrinkToFit="1"/>
      <protection locked="0"/>
    </xf>
    <xf numFmtId="49" fontId="4" fillId="0" borderId="96" xfId="62" applyNumberFormat="1" applyFont="1" applyBorder="1" applyAlignment="1" applyProtection="1">
      <alignment horizontal="center" vertical="center" shrinkToFit="1"/>
      <protection locked="0"/>
    </xf>
    <xf numFmtId="0" fontId="9" fillId="0" borderId="97" xfId="62" applyFont="1" applyBorder="1" applyAlignment="1" applyProtection="1">
      <alignment vertical="center" shrinkToFit="1"/>
      <protection hidden="1"/>
    </xf>
    <xf numFmtId="0" fontId="4" fillId="0" borderId="98" xfId="62" applyFont="1" applyBorder="1" applyAlignment="1" applyProtection="1">
      <alignment vertical="center" shrinkToFit="1"/>
      <protection locked="0"/>
    </xf>
    <xf numFmtId="0" fontId="4" fillId="0" borderId="98" xfId="62" applyFont="1" applyBorder="1" applyAlignment="1" applyProtection="1">
      <alignment vertical="center" shrinkToFit="1"/>
      <protection locked="0"/>
    </xf>
    <xf numFmtId="0" fontId="4" fillId="0" borderId="77" xfId="62" applyFont="1" applyBorder="1" applyAlignment="1" applyProtection="1">
      <alignment vertical="center" shrinkToFit="1"/>
      <protection locked="0"/>
    </xf>
    <xf numFmtId="49" fontId="4" fillId="0" borderId="99" xfId="62" applyNumberFormat="1" applyFont="1" applyBorder="1" applyAlignment="1" applyProtection="1">
      <alignment horizontal="center" vertical="center" shrinkToFit="1"/>
      <protection locked="0"/>
    </xf>
    <xf numFmtId="0" fontId="9" fillId="0" borderId="100" xfId="62" applyFont="1" applyBorder="1" applyAlignment="1" applyProtection="1">
      <alignment vertical="center" shrinkToFit="1"/>
      <protection hidden="1"/>
    </xf>
    <xf numFmtId="0" fontId="4" fillId="0" borderId="85" xfId="62" applyFont="1" applyBorder="1" applyAlignment="1" applyProtection="1">
      <alignment vertical="center" shrinkToFit="1"/>
      <protection locked="0"/>
    </xf>
    <xf numFmtId="0" fontId="4" fillId="0" borderId="101" xfId="62" applyFont="1" applyBorder="1" applyAlignment="1" applyProtection="1">
      <alignment vertical="center" shrinkToFit="1"/>
      <protection locked="0"/>
    </xf>
    <xf numFmtId="0" fontId="4" fillId="0" borderId="76" xfId="62" applyFont="1" applyBorder="1" applyAlignment="1" applyProtection="1">
      <alignment vertical="center" shrinkToFit="1"/>
      <protection locked="0"/>
    </xf>
    <xf numFmtId="0" fontId="4" fillId="0" borderId="102" xfId="62" applyFont="1" applyBorder="1" applyAlignment="1" applyProtection="1">
      <alignment vertical="center" shrinkToFit="1"/>
      <protection locked="0"/>
    </xf>
    <xf numFmtId="0" fontId="4" fillId="0" borderId="69" xfId="62" applyFont="1" applyBorder="1" applyAlignment="1" applyProtection="1">
      <alignment vertical="center" shrinkToFit="1"/>
      <protection locked="0"/>
    </xf>
    <xf numFmtId="0" fontId="4" fillId="0" borderId="103" xfId="62" applyFont="1" applyBorder="1" applyAlignment="1" applyProtection="1">
      <alignment vertical="center" shrinkToFit="1"/>
      <protection locked="0"/>
    </xf>
    <xf numFmtId="0" fontId="4" fillId="0" borderId="72" xfId="62" applyFont="1" applyBorder="1" applyAlignment="1" applyProtection="1">
      <alignment vertical="center" shrinkToFit="1"/>
      <protection locked="0"/>
    </xf>
    <xf numFmtId="0" fontId="4" fillId="0" borderId="64" xfId="62" applyFont="1" applyBorder="1" applyAlignment="1" applyProtection="1">
      <alignment vertical="center" shrinkToFit="1"/>
      <protection locked="0"/>
    </xf>
    <xf numFmtId="0" fontId="7" fillId="0" borderId="77" xfId="62" applyFont="1" applyBorder="1" applyAlignment="1" applyProtection="1">
      <alignment vertical="center" shrinkToFit="1"/>
      <protection locked="0"/>
    </xf>
    <xf numFmtId="0" fontId="7" fillId="0" borderId="70" xfId="62" applyFont="1" applyBorder="1" applyAlignment="1" applyProtection="1">
      <alignment vertical="center" shrinkToFit="1"/>
      <protection locked="0"/>
    </xf>
    <xf numFmtId="0" fontId="7" fillId="0" borderId="73" xfId="62" applyFont="1" applyBorder="1" applyAlignment="1" applyProtection="1">
      <alignment vertical="center" shrinkToFit="1"/>
      <protection locked="0"/>
    </xf>
    <xf numFmtId="0" fontId="9" fillId="0" borderId="104" xfId="62" applyFont="1" applyBorder="1" applyAlignment="1" applyProtection="1">
      <alignment vertical="center" shrinkToFit="1"/>
      <protection hidden="1"/>
    </xf>
    <xf numFmtId="0" fontId="4" fillId="0" borderId="105" xfId="62" applyFont="1" applyBorder="1" applyAlignment="1" applyProtection="1">
      <alignment vertical="center" shrinkToFit="1"/>
      <protection locked="0"/>
    </xf>
    <xf numFmtId="0" fontId="9" fillId="0" borderId="106" xfId="62" applyFont="1" applyBorder="1" applyAlignment="1" applyProtection="1">
      <alignment vertical="center" shrinkToFit="1"/>
      <protection hidden="1"/>
    </xf>
    <xf numFmtId="0" fontId="0" fillId="0" borderId="67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4" fillId="0" borderId="86" xfId="62" applyFont="1" applyBorder="1" applyAlignment="1" applyProtection="1">
      <alignment horizontal="center" vertical="center" shrinkToFit="1"/>
      <protection hidden="1"/>
    </xf>
    <xf numFmtId="0" fontId="0" fillId="0" borderId="83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9" fillId="0" borderId="107" xfId="62" applyFont="1" applyBorder="1" applyAlignment="1" applyProtection="1">
      <alignment vertical="center" shrinkToFit="1"/>
      <protection hidden="1"/>
    </xf>
    <xf numFmtId="0" fontId="0" fillId="0" borderId="89" xfId="0" applyBorder="1" applyAlignment="1">
      <alignment horizontal="center" vertical="center" shrinkToFit="1"/>
    </xf>
    <xf numFmtId="49" fontId="4" fillId="0" borderId="108" xfId="62" applyNumberFormat="1" applyFont="1" applyBorder="1" applyAlignment="1" applyProtection="1">
      <alignment horizontal="center" vertical="center" shrinkToFit="1"/>
      <protection locked="0"/>
    </xf>
    <xf numFmtId="0" fontId="0" fillId="0" borderId="109" xfId="0" applyBorder="1" applyAlignment="1" applyProtection="1">
      <alignment horizontal="center" vertical="center" shrinkToFit="1"/>
      <protection locked="0"/>
    </xf>
    <xf numFmtId="0" fontId="0" fillId="0" borderId="110" xfId="0" applyBorder="1" applyAlignment="1" applyProtection="1">
      <alignment horizontal="center" vertical="center" shrinkToFit="1"/>
      <protection locked="0"/>
    </xf>
    <xf numFmtId="0" fontId="9" fillId="0" borderId="111" xfId="62" applyFont="1" applyBorder="1" applyAlignment="1" applyProtection="1">
      <alignment vertical="center" shrinkToFit="1"/>
      <protection hidden="1"/>
    </xf>
    <xf numFmtId="0" fontId="4" fillId="0" borderId="112" xfId="62" applyFont="1" applyBorder="1" applyAlignment="1" applyProtection="1">
      <alignment vertical="center" shrinkToFit="1"/>
      <protection hidden="1"/>
    </xf>
    <xf numFmtId="0" fontId="4" fillId="0" borderId="113" xfId="62" applyFont="1" applyBorder="1" applyAlignment="1" applyProtection="1">
      <alignment vertical="center" shrinkToFit="1"/>
      <protection locked="0"/>
    </xf>
    <xf numFmtId="0" fontId="4" fillId="0" borderId="114" xfId="62" applyFont="1" applyBorder="1" applyAlignment="1" applyProtection="1">
      <alignment vertical="center" shrinkToFit="1"/>
      <protection locked="0"/>
    </xf>
    <xf numFmtId="0" fontId="4" fillId="0" borderId="112" xfId="62" applyFont="1" applyBorder="1" applyAlignment="1" applyProtection="1">
      <alignment vertical="center" shrinkToFit="1"/>
      <protection locked="0"/>
    </xf>
    <xf numFmtId="0" fontId="4" fillId="0" borderId="115" xfId="62" applyFont="1" applyBorder="1" applyAlignment="1" applyProtection="1">
      <alignment vertical="center" shrinkToFit="1"/>
      <protection hidden="1"/>
    </xf>
    <xf numFmtId="0" fontId="4" fillId="0" borderId="116" xfId="62" applyFont="1" applyBorder="1" applyAlignment="1" applyProtection="1">
      <alignment vertical="center" shrinkToFit="1"/>
      <protection hidden="1"/>
    </xf>
    <xf numFmtId="0" fontId="4" fillId="0" borderId="117" xfId="62" applyFont="1" applyBorder="1" applyAlignment="1" applyProtection="1">
      <alignment horizontal="center" vertical="center" shrinkToFit="1"/>
      <protection hidden="1"/>
    </xf>
    <xf numFmtId="49" fontId="4" fillId="0" borderId="118" xfId="62" applyNumberFormat="1" applyFont="1" applyBorder="1" applyAlignment="1" applyProtection="1">
      <alignment horizontal="center" vertical="center" shrinkToFit="1"/>
      <protection locked="0"/>
    </xf>
    <xf numFmtId="49" fontId="4" fillId="0" borderId="119" xfId="62" applyNumberFormat="1" applyFont="1" applyBorder="1" applyAlignment="1" applyProtection="1">
      <alignment horizontal="center" vertical="center"/>
      <protection hidden="1"/>
    </xf>
    <xf numFmtId="0" fontId="0" fillId="0" borderId="120" xfId="0" applyBorder="1" applyAlignment="1">
      <alignment vertical="center" shrinkToFit="1"/>
    </xf>
    <xf numFmtId="0" fontId="4" fillId="0" borderId="113" xfId="62" applyFont="1" applyBorder="1" applyAlignment="1" applyProtection="1">
      <alignment vertical="center" shrinkToFit="1"/>
      <protection locked="0"/>
    </xf>
    <xf numFmtId="0" fontId="4" fillId="0" borderId="117" xfId="62" applyFont="1" applyBorder="1" applyAlignment="1" applyProtection="1">
      <alignment vertical="center" shrinkToFit="1"/>
      <protection locked="0"/>
    </xf>
    <xf numFmtId="0" fontId="4" fillId="0" borderId="121" xfId="62" applyFont="1" applyBorder="1" applyAlignment="1" applyProtection="1">
      <alignment vertical="center" shrinkToFit="1"/>
      <protection hidden="1"/>
    </xf>
    <xf numFmtId="0" fontId="0" fillId="0" borderId="121" xfId="0" applyBorder="1" applyAlignment="1">
      <alignment horizontal="center" vertical="center" shrinkToFit="1"/>
    </xf>
    <xf numFmtId="0" fontId="0" fillId="0" borderId="122" xfId="0" applyBorder="1" applyAlignment="1" applyProtection="1">
      <alignment horizontal="center" vertical="center" shrinkToFit="1"/>
      <protection locked="0"/>
    </xf>
    <xf numFmtId="0" fontId="4" fillId="0" borderId="123" xfId="62" applyFont="1" applyBorder="1" applyAlignment="1" applyProtection="1">
      <alignment vertical="center" shrinkToFit="1"/>
      <protection locked="0"/>
    </xf>
    <xf numFmtId="0" fontId="4" fillId="0" borderId="124" xfId="62" applyFont="1" applyBorder="1" applyAlignment="1" applyProtection="1">
      <alignment vertical="center" shrinkToFit="1"/>
      <protection locked="0"/>
    </xf>
    <xf numFmtId="0" fontId="4" fillId="0" borderId="123" xfId="62" applyFont="1" applyBorder="1" applyAlignment="1" applyProtection="1">
      <alignment vertical="center" shrinkToFit="1"/>
      <protection locked="0"/>
    </xf>
    <xf numFmtId="0" fontId="4" fillId="0" borderId="125" xfId="62" applyFont="1" applyBorder="1" applyAlignment="1" applyProtection="1">
      <alignment vertical="center" shrinkToFit="1"/>
      <protection locked="0"/>
    </xf>
    <xf numFmtId="0" fontId="4" fillId="0" borderId="125" xfId="62" applyFont="1" applyBorder="1" applyAlignment="1" applyProtection="1">
      <alignment vertical="center" shrinkToFit="1"/>
      <protection locked="0"/>
    </xf>
    <xf numFmtId="0" fontId="9" fillId="0" borderId="0" xfId="61" applyFont="1" applyProtection="1" quotePrefix="1">
      <alignment vertical="center"/>
      <protection hidden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_記録会系" xfId="61"/>
    <cellStyle name="標準_02_インカレ系" xfId="62"/>
    <cellStyle name="標準_03_学連登録外" xfId="63"/>
    <cellStyle name="Followed Hyperlink" xfId="64"/>
    <cellStyle name="良い" xfId="65"/>
  </cellStyles>
  <dxfs count="13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51\disk1\05_&#35352;&#37682;&#37096;\dataentry\MK_Ent%20test\MASTER\02_&#12452;&#12531;&#12459;&#12524;&#319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51\disk1\05_&#35352;&#37682;&#37096;\dataentry\MK_Ent%20test\00_MkEnt(Ver3.0)&#20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_種目別"/>
      <sheetName val="02_出場選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"/>
      <sheetName val="ｺｰﾄﾞ"/>
      <sheetName val="メニュー"/>
      <sheetName val="競技設定１"/>
      <sheetName val="競技設定２"/>
      <sheetName val="ファイル別設定"/>
      <sheetName val="登録情報設定"/>
      <sheetName val="分担金・無条件枠設定"/>
      <sheetName val="男子標準区分"/>
      <sheetName val="女子標準区分"/>
      <sheetName val="男子種目配置"/>
      <sheetName val="女子種目配置"/>
      <sheetName val="男子登録情報"/>
      <sheetName val="女子登録情報"/>
      <sheetName val="団体情報"/>
      <sheetName val="県"/>
      <sheetName val="男子種目情報"/>
      <sheetName val="女子種目情報"/>
    </sheetNames>
    <sheetDataSet>
      <sheetData sheetId="1">
        <row r="1">
          <cell r="B1" t="str">
            <v>ｺｰﾄﾞ!$A$2:$A$89</v>
          </cell>
          <cell r="E1" t="str">
            <v>ｺｰﾄﾞ!$D$2:$D$11</v>
          </cell>
          <cell r="G1" t="str">
            <v>ｺｰﾄﾞ!$G$2:$G$23</v>
          </cell>
          <cell r="H1" t="str">
            <v>ｺｰﾄﾞ!$H$2:$H$22</v>
          </cell>
          <cell r="J1" t="str">
            <v>ｺｰﾄﾞ!$J$2:$J$4</v>
          </cell>
          <cell r="K1" t="str">
            <v>ｺｰﾄﾞ!$K$2:$K$4</v>
          </cell>
          <cell r="N1" t="str">
            <v>ｺｰﾄﾞ!$M$2:$M$12</v>
          </cell>
          <cell r="P1" t="str">
            <v>ｺｰﾄﾞ!$O$2:$O$18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07_M_Trk"/>
  <dimension ref="A1:D2203"/>
  <sheetViews>
    <sheetView zoomScalePageLayoutView="0" workbookViewId="0" topLeftCell="A65536">
      <selection activeCell="A1" sqref="A1:IV16384"/>
    </sheetView>
  </sheetViews>
  <sheetFormatPr defaultColWidth="9.00390625" defaultRowHeight="13.5" customHeight="1" zeroHeight="1"/>
  <cols>
    <col min="1" max="4" width="9.00390625" style="143" customWidth="1"/>
    <col min="5" max="16384" width="9.00390625" style="144" customWidth="1"/>
  </cols>
  <sheetData>
    <row r="1" spans="2:4" ht="13.5" hidden="1">
      <c r="B1" s="144">
        <v>986</v>
      </c>
      <c r="C1" s="143" t="s">
        <v>87</v>
      </c>
      <c r="D1" s="145"/>
    </row>
    <row r="2" spans="1:3" ht="13.5" hidden="1">
      <c r="A2" s="143" t="s">
        <v>23</v>
      </c>
      <c r="B2" s="144">
        <v>2113</v>
      </c>
      <c r="C2" s="143" t="s">
        <v>88</v>
      </c>
    </row>
    <row r="3" spans="1:4" ht="13.5" hidden="1">
      <c r="A3" s="143">
        <v>402</v>
      </c>
      <c r="B3" s="145" t="s">
        <v>89</v>
      </c>
      <c r="C3" s="146" t="s">
        <v>90</v>
      </c>
      <c r="D3" s="143" t="s">
        <v>91</v>
      </c>
    </row>
    <row r="4" spans="1:4" ht="13.5" hidden="1">
      <c r="A4" s="143">
        <v>403</v>
      </c>
      <c r="B4" s="143" t="s">
        <v>92</v>
      </c>
      <c r="C4" s="146" t="s">
        <v>90</v>
      </c>
      <c r="D4" s="143" t="s">
        <v>93</v>
      </c>
    </row>
    <row r="5" spans="1:4" ht="13.5" hidden="1">
      <c r="A5" s="143">
        <v>404</v>
      </c>
      <c r="B5" s="143" t="s">
        <v>94</v>
      </c>
      <c r="C5" s="146" t="s">
        <v>90</v>
      </c>
      <c r="D5" s="143" t="s">
        <v>93</v>
      </c>
    </row>
    <row r="6" spans="1:4" ht="13.5" hidden="1">
      <c r="A6" s="143">
        <v>405</v>
      </c>
      <c r="B6" s="143" t="s">
        <v>95</v>
      </c>
      <c r="C6" s="146" t="s">
        <v>90</v>
      </c>
      <c r="D6" s="143" t="s">
        <v>96</v>
      </c>
    </row>
    <row r="7" spans="1:4" ht="13.5" hidden="1">
      <c r="A7" s="143">
        <v>406</v>
      </c>
      <c r="B7" s="143" t="s">
        <v>97</v>
      </c>
      <c r="C7" s="146" t="s">
        <v>90</v>
      </c>
      <c r="D7" s="143" t="s">
        <v>96</v>
      </c>
    </row>
    <row r="8" spans="1:4" ht="13.5" hidden="1">
      <c r="A8" s="143">
        <v>407</v>
      </c>
      <c r="B8" s="143" t="s">
        <v>98</v>
      </c>
      <c r="C8" s="146" t="s">
        <v>90</v>
      </c>
      <c r="D8" s="143" t="s">
        <v>96</v>
      </c>
    </row>
    <row r="9" spans="1:4" ht="13.5" hidden="1">
      <c r="A9" s="143">
        <v>408</v>
      </c>
      <c r="B9" s="143" t="s">
        <v>98</v>
      </c>
      <c r="C9" s="146" t="s">
        <v>90</v>
      </c>
      <c r="D9" s="143" t="s">
        <v>96</v>
      </c>
    </row>
    <row r="10" spans="1:4" ht="13.5" hidden="1">
      <c r="A10" s="143">
        <v>409</v>
      </c>
      <c r="B10" s="143" t="s">
        <v>99</v>
      </c>
      <c r="C10" s="146" t="s">
        <v>90</v>
      </c>
      <c r="D10" s="143" t="s">
        <v>96</v>
      </c>
    </row>
    <row r="11" spans="1:4" ht="13.5" hidden="1">
      <c r="A11" s="143">
        <v>410</v>
      </c>
      <c r="B11" s="143" t="s">
        <v>100</v>
      </c>
      <c r="C11" s="146" t="s">
        <v>90</v>
      </c>
      <c r="D11" s="143" t="s">
        <v>96</v>
      </c>
    </row>
    <row r="12" spans="1:4" ht="13.5" hidden="1">
      <c r="A12" s="143">
        <v>411</v>
      </c>
      <c r="B12" s="143" t="s">
        <v>101</v>
      </c>
      <c r="C12" s="146" t="s">
        <v>90</v>
      </c>
      <c r="D12" s="143" t="s">
        <v>96</v>
      </c>
    </row>
    <row r="13" spans="1:4" ht="13.5" hidden="1">
      <c r="A13" s="143">
        <v>412</v>
      </c>
      <c r="B13" s="143" t="s">
        <v>102</v>
      </c>
      <c r="C13" s="146" t="s">
        <v>90</v>
      </c>
      <c r="D13" s="143" t="s">
        <v>96</v>
      </c>
    </row>
    <row r="14" spans="1:4" ht="13.5" hidden="1">
      <c r="A14" s="143">
        <v>413</v>
      </c>
      <c r="B14" s="143" t="s">
        <v>103</v>
      </c>
      <c r="C14" s="146" t="s">
        <v>90</v>
      </c>
      <c r="D14" s="143" t="s">
        <v>96</v>
      </c>
    </row>
    <row r="15" spans="1:4" ht="13.5" hidden="1">
      <c r="A15" s="143">
        <v>414</v>
      </c>
      <c r="B15" s="143" t="s">
        <v>104</v>
      </c>
      <c r="C15" s="146" t="s">
        <v>90</v>
      </c>
      <c r="D15" s="143" t="s">
        <v>96</v>
      </c>
    </row>
    <row r="16" spans="1:4" ht="13.5" hidden="1">
      <c r="A16" s="143">
        <v>415</v>
      </c>
      <c r="B16" s="143" t="s">
        <v>95</v>
      </c>
      <c r="C16" s="146" t="s">
        <v>90</v>
      </c>
      <c r="D16" s="143" t="s">
        <v>96</v>
      </c>
    </row>
    <row r="17" spans="1:4" ht="13.5" hidden="1">
      <c r="A17" s="143">
        <v>416</v>
      </c>
      <c r="B17" s="143" t="s">
        <v>99</v>
      </c>
      <c r="C17" s="146" t="s">
        <v>90</v>
      </c>
      <c r="D17" s="143" t="s">
        <v>96</v>
      </c>
    </row>
    <row r="18" spans="1:4" ht="13.5" hidden="1">
      <c r="A18" s="143">
        <v>417</v>
      </c>
      <c r="B18" s="143" t="s">
        <v>99</v>
      </c>
      <c r="C18" s="146" t="s">
        <v>90</v>
      </c>
      <c r="D18" s="143" t="s">
        <v>96</v>
      </c>
    </row>
    <row r="19" spans="1:4" ht="13.5" hidden="1">
      <c r="A19" s="143">
        <v>418</v>
      </c>
      <c r="B19" s="143" t="s">
        <v>105</v>
      </c>
      <c r="C19" s="146" t="s">
        <v>90</v>
      </c>
      <c r="D19" s="143" t="s">
        <v>96</v>
      </c>
    </row>
    <row r="20" spans="1:4" ht="13.5" hidden="1">
      <c r="A20" s="143">
        <v>419</v>
      </c>
      <c r="B20" s="143" t="s">
        <v>95</v>
      </c>
      <c r="C20" s="146" t="s">
        <v>90</v>
      </c>
      <c r="D20" s="143" t="s">
        <v>96</v>
      </c>
    </row>
    <row r="21" spans="1:4" ht="13.5" hidden="1">
      <c r="A21" s="143">
        <v>420</v>
      </c>
      <c r="B21" s="143" t="s">
        <v>97</v>
      </c>
      <c r="C21" s="146" t="s">
        <v>90</v>
      </c>
      <c r="D21" s="143" t="s">
        <v>96</v>
      </c>
    </row>
    <row r="22" spans="1:4" ht="13.5" hidden="1">
      <c r="A22" s="143">
        <v>421</v>
      </c>
      <c r="B22" s="143" t="s">
        <v>99</v>
      </c>
      <c r="C22" s="146" t="s">
        <v>90</v>
      </c>
      <c r="D22" s="143" t="s">
        <v>96</v>
      </c>
    </row>
    <row r="23" spans="1:4" ht="13.5" hidden="1">
      <c r="A23" s="143">
        <v>422</v>
      </c>
      <c r="B23" s="143" t="s">
        <v>101</v>
      </c>
      <c r="C23" s="146" t="s">
        <v>90</v>
      </c>
      <c r="D23" s="143" t="s">
        <v>96</v>
      </c>
    </row>
    <row r="24" spans="1:4" ht="13.5" hidden="1">
      <c r="A24" s="143">
        <v>423</v>
      </c>
      <c r="B24" s="143" t="s">
        <v>92</v>
      </c>
      <c r="C24" s="146" t="s">
        <v>90</v>
      </c>
      <c r="D24" s="143" t="s">
        <v>96</v>
      </c>
    </row>
    <row r="25" spans="1:4" ht="13.5" hidden="1">
      <c r="A25" s="143">
        <v>424</v>
      </c>
      <c r="B25" s="143" t="s">
        <v>106</v>
      </c>
      <c r="C25" s="146" t="s">
        <v>90</v>
      </c>
      <c r="D25" s="143" t="s">
        <v>96</v>
      </c>
    </row>
    <row r="26" spans="1:4" ht="13.5" hidden="1">
      <c r="A26" s="143">
        <v>425</v>
      </c>
      <c r="B26" s="143" t="s">
        <v>89</v>
      </c>
      <c r="C26" s="146" t="s">
        <v>90</v>
      </c>
      <c r="D26" s="143" t="s">
        <v>96</v>
      </c>
    </row>
    <row r="27" spans="1:4" ht="13.5" hidden="1">
      <c r="A27" s="143">
        <v>426</v>
      </c>
      <c r="B27" s="143" t="s">
        <v>89</v>
      </c>
      <c r="C27" s="146" t="s">
        <v>90</v>
      </c>
      <c r="D27" s="143" t="s">
        <v>96</v>
      </c>
    </row>
    <row r="28" spans="1:4" ht="13.5" hidden="1">
      <c r="A28" s="143">
        <v>427</v>
      </c>
      <c r="B28" s="143" t="s">
        <v>107</v>
      </c>
      <c r="C28" s="146" t="s">
        <v>90</v>
      </c>
      <c r="D28" s="143" t="s">
        <v>96</v>
      </c>
    </row>
    <row r="29" spans="1:4" ht="13.5" hidden="1">
      <c r="A29" s="143">
        <v>428</v>
      </c>
      <c r="B29" s="143" t="s">
        <v>108</v>
      </c>
      <c r="C29" s="146" t="s">
        <v>90</v>
      </c>
      <c r="D29" s="143" t="s">
        <v>96</v>
      </c>
    </row>
    <row r="30" spans="1:4" ht="13.5" hidden="1">
      <c r="A30" s="143">
        <v>429</v>
      </c>
      <c r="B30" s="143" t="s">
        <v>108</v>
      </c>
      <c r="C30" s="146" t="s">
        <v>90</v>
      </c>
      <c r="D30" s="143" t="s">
        <v>96</v>
      </c>
    </row>
    <row r="31" spans="1:4" ht="13.5" hidden="1">
      <c r="A31" s="143">
        <v>430</v>
      </c>
      <c r="B31" s="143" t="s">
        <v>108</v>
      </c>
      <c r="C31" s="146" t="s">
        <v>90</v>
      </c>
      <c r="D31" s="143" t="s">
        <v>96</v>
      </c>
    </row>
    <row r="32" spans="1:4" ht="13.5" hidden="1">
      <c r="A32" s="143">
        <v>431</v>
      </c>
      <c r="B32" s="143" t="s">
        <v>109</v>
      </c>
      <c r="C32" s="146" t="s">
        <v>90</v>
      </c>
      <c r="D32" s="143" t="s">
        <v>96</v>
      </c>
    </row>
    <row r="33" spans="1:4" ht="13.5" hidden="1">
      <c r="A33" s="143">
        <v>432</v>
      </c>
      <c r="B33" s="143" t="s">
        <v>110</v>
      </c>
      <c r="C33" s="146" t="s">
        <v>90</v>
      </c>
      <c r="D33" s="143" t="s">
        <v>96</v>
      </c>
    </row>
    <row r="34" spans="1:4" ht="13.5" hidden="1">
      <c r="A34" s="143">
        <v>433</v>
      </c>
      <c r="B34" s="143" t="s">
        <v>92</v>
      </c>
      <c r="C34" s="146" t="s">
        <v>90</v>
      </c>
      <c r="D34" s="143" t="s">
        <v>96</v>
      </c>
    </row>
    <row r="35" spans="1:4" ht="13.5" hidden="1">
      <c r="A35" s="143">
        <v>434</v>
      </c>
      <c r="B35" s="143" t="s">
        <v>94</v>
      </c>
      <c r="C35" s="146" t="s">
        <v>90</v>
      </c>
      <c r="D35" s="143" t="s">
        <v>96</v>
      </c>
    </row>
    <row r="36" spans="1:4" ht="13.5" hidden="1">
      <c r="A36" s="143">
        <v>435</v>
      </c>
      <c r="B36" s="143" t="s">
        <v>94</v>
      </c>
      <c r="C36" s="146" t="s">
        <v>90</v>
      </c>
      <c r="D36" s="143" t="s">
        <v>96</v>
      </c>
    </row>
    <row r="37" spans="1:4" ht="13.5" hidden="1">
      <c r="A37" s="143">
        <v>436</v>
      </c>
      <c r="B37" s="143" t="s">
        <v>111</v>
      </c>
      <c r="C37" s="146" t="s">
        <v>90</v>
      </c>
      <c r="D37" s="143" t="s">
        <v>96</v>
      </c>
    </row>
    <row r="38" spans="1:4" ht="13.5" hidden="1">
      <c r="A38" s="143">
        <v>437</v>
      </c>
      <c r="B38" s="143" t="s">
        <v>89</v>
      </c>
      <c r="C38" s="146" t="s">
        <v>90</v>
      </c>
      <c r="D38" s="143" t="s">
        <v>96</v>
      </c>
    </row>
    <row r="39" spans="1:4" ht="13.5" hidden="1">
      <c r="A39" s="143">
        <v>438</v>
      </c>
      <c r="B39" s="143" t="s">
        <v>105</v>
      </c>
      <c r="C39" s="146" t="s">
        <v>90</v>
      </c>
      <c r="D39" s="143" t="s">
        <v>96</v>
      </c>
    </row>
    <row r="40" spans="1:4" ht="13.5" hidden="1">
      <c r="A40" s="143">
        <v>439</v>
      </c>
      <c r="B40" s="143" t="s">
        <v>112</v>
      </c>
      <c r="C40" s="146" t="s">
        <v>90</v>
      </c>
      <c r="D40" s="143" t="s">
        <v>96</v>
      </c>
    </row>
    <row r="41" spans="1:4" ht="13.5" hidden="1">
      <c r="A41" s="143">
        <v>440</v>
      </c>
      <c r="B41" s="143" t="s">
        <v>113</v>
      </c>
      <c r="C41" s="146" t="s">
        <v>90</v>
      </c>
      <c r="D41" s="143" t="s">
        <v>96</v>
      </c>
    </row>
    <row r="42" spans="1:4" ht="13.5" hidden="1">
      <c r="A42" s="143">
        <v>441</v>
      </c>
      <c r="B42" s="143" t="s">
        <v>108</v>
      </c>
      <c r="C42" s="146" t="s">
        <v>90</v>
      </c>
      <c r="D42" s="143" t="s">
        <v>96</v>
      </c>
    </row>
    <row r="43" spans="1:4" ht="13.5" hidden="1">
      <c r="A43" s="143">
        <v>442</v>
      </c>
      <c r="B43" s="143" t="s">
        <v>97</v>
      </c>
      <c r="C43" s="146" t="s">
        <v>90</v>
      </c>
      <c r="D43" s="143" t="s">
        <v>96</v>
      </c>
    </row>
    <row r="44" spans="1:4" ht="13.5" hidden="1">
      <c r="A44" s="143">
        <v>443</v>
      </c>
      <c r="B44" s="143" t="s">
        <v>100</v>
      </c>
      <c r="C44" s="146" t="s">
        <v>90</v>
      </c>
      <c r="D44" s="143" t="s">
        <v>96</v>
      </c>
    </row>
    <row r="45" spans="1:4" ht="13.5" hidden="1">
      <c r="A45" s="143">
        <v>444</v>
      </c>
      <c r="B45" s="143" t="s">
        <v>100</v>
      </c>
      <c r="C45" s="146" t="s">
        <v>90</v>
      </c>
      <c r="D45" s="143" t="s">
        <v>96</v>
      </c>
    </row>
    <row r="46" spans="1:4" ht="13.5" hidden="1">
      <c r="A46" s="143">
        <v>445</v>
      </c>
      <c r="B46" s="143" t="s">
        <v>101</v>
      </c>
      <c r="C46" s="146" t="s">
        <v>90</v>
      </c>
      <c r="D46" s="143" t="s">
        <v>96</v>
      </c>
    </row>
    <row r="47" spans="1:4" ht="13.5" hidden="1">
      <c r="A47" s="143">
        <v>446</v>
      </c>
      <c r="B47" s="143" t="s">
        <v>112</v>
      </c>
      <c r="C47" s="146" t="s">
        <v>90</v>
      </c>
      <c r="D47" s="143" t="s">
        <v>96</v>
      </c>
    </row>
    <row r="48" spans="1:4" ht="13.5" hidden="1">
      <c r="A48" s="143">
        <v>447</v>
      </c>
      <c r="B48" s="143" t="s">
        <v>113</v>
      </c>
      <c r="C48" s="146" t="s">
        <v>90</v>
      </c>
      <c r="D48" s="143" t="s">
        <v>96</v>
      </c>
    </row>
    <row r="49" spans="1:4" ht="13.5" hidden="1">
      <c r="A49" s="143">
        <v>448</v>
      </c>
      <c r="B49" s="143" t="s">
        <v>99</v>
      </c>
      <c r="C49" s="146" t="s">
        <v>90</v>
      </c>
      <c r="D49" s="143" t="s">
        <v>96</v>
      </c>
    </row>
    <row r="50" spans="1:4" ht="13.5" hidden="1">
      <c r="A50" s="143">
        <v>449</v>
      </c>
      <c r="B50" s="143" t="s">
        <v>114</v>
      </c>
      <c r="C50" s="146" t="s">
        <v>90</v>
      </c>
      <c r="D50" s="143" t="s">
        <v>96</v>
      </c>
    </row>
    <row r="51" spans="1:4" ht="13.5" hidden="1">
      <c r="A51" s="143">
        <v>450</v>
      </c>
      <c r="B51" s="143" t="s">
        <v>107</v>
      </c>
      <c r="C51" s="146" t="s">
        <v>90</v>
      </c>
      <c r="D51" s="143" t="s">
        <v>115</v>
      </c>
    </row>
    <row r="52" spans="1:4" ht="13.5" hidden="1">
      <c r="A52" s="143">
        <v>451</v>
      </c>
      <c r="B52" s="143" t="s">
        <v>113</v>
      </c>
      <c r="C52" s="146" t="s">
        <v>90</v>
      </c>
      <c r="D52" s="143" t="s">
        <v>115</v>
      </c>
    </row>
    <row r="53" spans="1:4" ht="13.5" hidden="1">
      <c r="A53" s="143">
        <v>452</v>
      </c>
      <c r="B53" s="143" t="s">
        <v>95</v>
      </c>
      <c r="C53" s="146" t="s">
        <v>90</v>
      </c>
      <c r="D53" s="143" t="s">
        <v>115</v>
      </c>
    </row>
    <row r="54" spans="1:4" ht="13.5" hidden="1">
      <c r="A54" s="143">
        <v>453</v>
      </c>
      <c r="B54" s="143" t="s">
        <v>98</v>
      </c>
      <c r="C54" s="146" t="s">
        <v>90</v>
      </c>
      <c r="D54" s="143" t="s">
        <v>115</v>
      </c>
    </row>
    <row r="55" spans="1:4" ht="13.5" hidden="1">
      <c r="A55" s="143">
        <v>454</v>
      </c>
      <c r="B55" s="143" t="s">
        <v>108</v>
      </c>
      <c r="C55" s="146" t="s">
        <v>90</v>
      </c>
      <c r="D55" s="143" t="s">
        <v>115</v>
      </c>
    </row>
    <row r="56" spans="1:4" ht="13.5" hidden="1">
      <c r="A56" s="143">
        <v>455</v>
      </c>
      <c r="B56" s="143" t="s">
        <v>101</v>
      </c>
      <c r="C56" s="146" t="s">
        <v>90</v>
      </c>
      <c r="D56" s="143" t="s">
        <v>115</v>
      </c>
    </row>
    <row r="57" spans="1:4" ht="13.5" hidden="1">
      <c r="A57" s="143">
        <v>456</v>
      </c>
      <c r="B57" s="143" t="s">
        <v>103</v>
      </c>
      <c r="C57" s="146" t="s">
        <v>90</v>
      </c>
      <c r="D57" s="143" t="s">
        <v>115</v>
      </c>
    </row>
    <row r="58" spans="1:4" ht="13.5" hidden="1">
      <c r="A58" s="143">
        <v>457</v>
      </c>
      <c r="B58" s="143" t="s">
        <v>108</v>
      </c>
      <c r="C58" s="146" t="s">
        <v>90</v>
      </c>
      <c r="D58" s="143" t="s">
        <v>115</v>
      </c>
    </row>
    <row r="59" spans="1:4" ht="13.5" hidden="1">
      <c r="A59" s="143">
        <v>458</v>
      </c>
      <c r="B59" s="143" t="s">
        <v>99</v>
      </c>
      <c r="C59" s="146" t="s">
        <v>90</v>
      </c>
      <c r="D59" s="143" t="s">
        <v>115</v>
      </c>
    </row>
    <row r="60" spans="1:4" ht="13.5" hidden="1">
      <c r="A60" s="143">
        <v>459</v>
      </c>
      <c r="B60" s="143" t="s">
        <v>95</v>
      </c>
      <c r="C60" s="146" t="s">
        <v>90</v>
      </c>
      <c r="D60" s="143" t="s">
        <v>115</v>
      </c>
    </row>
    <row r="61" spans="1:4" ht="13.5" hidden="1">
      <c r="A61" s="143">
        <v>460</v>
      </c>
      <c r="B61" s="143" t="s">
        <v>105</v>
      </c>
      <c r="C61" s="146" t="s">
        <v>90</v>
      </c>
      <c r="D61" s="143" t="s">
        <v>115</v>
      </c>
    </row>
    <row r="62" spans="1:4" ht="13.5" hidden="1">
      <c r="A62" s="143">
        <v>461</v>
      </c>
      <c r="B62" s="143" t="s">
        <v>103</v>
      </c>
      <c r="C62" s="146" t="s">
        <v>90</v>
      </c>
      <c r="D62" s="143" t="s">
        <v>115</v>
      </c>
    </row>
    <row r="63" spans="1:4" ht="13.5" hidden="1">
      <c r="A63" s="143">
        <v>462</v>
      </c>
      <c r="B63" s="143" t="s">
        <v>89</v>
      </c>
      <c r="C63" s="146" t="s">
        <v>90</v>
      </c>
      <c r="D63" s="143" t="s">
        <v>115</v>
      </c>
    </row>
    <row r="64" spans="1:4" ht="13.5" hidden="1">
      <c r="A64" s="143">
        <v>463</v>
      </c>
      <c r="B64" s="143" t="s">
        <v>116</v>
      </c>
      <c r="C64" s="146" t="s">
        <v>90</v>
      </c>
      <c r="D64" s="143" t="s">
        <v>115</v>
      </c>
    </row>
    <row r="65" spans="1:4" ht="13.5" hidden="1">
      <c r="A65" s="143">
        <v>464</v>
      </c>
      <c r="B65" s="143" t="s">
        <v>102</v>
      </c>
      <c r="C65" s="146" t="s">
        <v>90</v>
      </c>
      <c r="D65" s="143" t="s">
        <v>115</v>
      </c>
    </row>
    <row r="66" spans="1:4" ht="13.5" hidden="1">
      <c r="A66" s="143">
        <v>465</v>
      </c>
      <c r="B66" s="143" t="s">
        <v>104</v>
      </c>
      <c r="C66" s="146" t="s">
        <v>90</v>
      </c>
      <c r="D66" s="143" t="s">
        <v>115</v>
      </c>
    </row>
    <row r="67" spans="1:4" ht="13.5" hidden="1">
      <c r="A67" s="143">
        <v>466</v>
      </c>
      <c r="B67" s="143" t="s">
        <v>112</v>
      </c>
      <c r="C67" s="146" t="s">
        <v>90</v>
      </c>
      <c r="D67" s="143" t="s">
        <v>115</v>
      </c>
    </row>
    <row r="68" spans="1:4" ht="13.5" hidden="1">
      <c r="A68" s="143">
        <v>467</v>
      </c>
      <c r="B68" s="143" t="s">
        <v>112</v>
      </c>
      <c r="C68" s="146" t="s">
        <v>90</v>
      </c>
      <c r="D68" s="143" t="s">
        <v>115</v>
      </c>
    </row>
    <row r="69" spans="1:4" ht="13.5" hidden="1">
      <c r="A69" s="143">
        <v>468</v>
      </c>
      <c r="B69" s="143" t="s">
        <v>112</v>
      </c>
      <c r="C69" s="146" t="s">
        <v>90</v>
      </c>
      <c r="D69" s="143" t="s">
        <v>115</v>
      </c>
    </row>
    <row r="70" spans="1:4" ht="13.5" hidden="1">
      <c r="A70" s="143">
        <v>469</v>
      </c>
      <c r="B70" s="143" t="s">
        <v>89</v>
      </c>
      <c r="C70" s="146" t="s">
        <v>90</v>
      </c>
      <c r="D70" s="143" t="s">
        <v>115</v>
      </c>
    </row>
    <row r="71" spans="1:4" ht="13.5" hidden="1">
      <c r="A71" s="143">
        <v>470</v>
      </c>
      <c r="B71" s="143" t="s">
        <v>89</v>
      </c>
      <c r="C71" s="146" t="s">
        <v>90</v>
      </c>
      <c r="D71" s="143" t="s">
        <v>115</v>
      </c>
    </row>
    <row r="72" spans="1:4" ht="13.5" hidden="1">
      <c r="A72" s="143">
        <v>471</v>
      </c>
      <c r="B72" s="143" t="s">
        <v>111</v>
      </c>
      <c r="C72" s="146" t="s">
        <v>90</v>
      </c>
      <c r="D72" s="143" t="s">
        <v>115</v>
      </c>
    </row>
    <row r="73" spans="1:4" ht="13.5" hidden="1">
      <c r="A73" s="143">
        <v>472</v>
      </c>
      <c r="B73" s="143" t="s">
        <v>114</v>
      </c>
      <c r="C73" s="146" t="s">
        <v>90</v>
      </c>
      <c r="D73" s="143" t="s">
        <v>115</v>
      </c>
    </row>
    <row r="74" spans="1:4" ht="13.5" hidden="1">
      <c r="A74" s="143">
        <v>473</v>
      </c>
      <c r="B74" s="143" t="s">
        <v>109</v>
      </c>
      <c r="C74" s="146" t="s">
        <v>90</v>
      </c>
      <c r="D74" s="143" t="s">
        <v>115</v>
      </c>
    </row>
    <row r="75" spans="1:4" ht="13.5" hidden="1">
      <c r="A75" s="143">
        <v>474</v>
      </c>
      <c r="B75" s="143" t="s">
        <v>107</v>
      </c>
      <c r="C75" s="146" t="s">
        <v>90</v>
      </c>
      <c r="D75" s="143" t="s">
        <v>115</v>
      </c>
    </row>
    <row r="76" spans="1:4" ht="13.5" hidden="1">
      <c r="A76" s="143">
        <v>475</v>
      </c>
      <c r="B76" s="143" t="s">
        <v>97</v>
      </c>
      <c r="C76" s="146" t="s">
        <v>90</v>
      </c>
      <c r="D76" s="143" t="s">
        <v>115</v>
      </c>
    </row>
    <row r="77" spans="1:4" ht="13.5" hidden="1">
      <c r="A77" s="143">
        <v>476</v>
      </c>
      <c r="B77" s="143" t="s">
        <v>97</v>
      </c>
      <c r="C77" s="146" t="s">
        <v>90</v>
      </c>
      <c r="D77" s="143" t="s">
        <v>115</v>
      </c>
    </row>
    <row r="78" spans="1:4" ht="13.5" hidden="1">
      <c r="A78" s="143">
        <v>477</v>
      </c>
      <c r="B78" s="143" t="s">
        <v>117</v>
      </c>
      <c r="C78" s="146" t="s">
        <v>90</v>
      </c>
      <c r="D78" s="143" t="s">
        <v>115</v>
      </c>
    </row>
    <row r="79" spans="1:4" ht="13.5" hidden="1">
      <c r="A79" s="143">
        <v>478</v>
      </c>
      <c r="B79" s="143" t="s">
        <v>113</v>
      </c>
      <c r="C79" s="146" t="s">
        <v>90</v>
      </c>
      <c r="D79" s="143" t="s">
        <v>115</v>
      </c>
    </row>
    <row r="80" spans="1:4" ht="13.5" hidden="1">
      <c r="A80" s="143">
        <v>479</v>
      </c>
      <c r="B80" s="143" t="s">
        <v>89</v>
      </c>
      <c r="C80" s="146" t="s">
        <v>90</v>
      </c>
      <c r="D80" s="143" t="s">
        <v>115</v>
      </c>
    </row>
    <row r="81" spans="1:4" ht="13.5" hidden="1">
      <c r="A81" s="143">
        <v>480</v>
      </c>
      <c r="B81" s="143" t="s">
        <v>95</v>
      </c>
      <c r="C81" s="146" t="s">
        <v>90</v>
      </c>
      <c r="D81" s="143" t="s">
        <v>115</v>
      </c>
    </row>
    <row r="82" spans="1:4" ht="13.5" hidden="1">
      <c r="A82" s="143">
        <v>481</v>
      </c>
      <c r="B82" s="143" t="s">
        <v>109</v>
      </c>
      <c r="C82" s="146" t="s">
        <v>90</v>
      </c>
      <c r="D82" s="143" t="s">
        <v>115</v>
      </c>
    </row>
    <row r="83" spans="1:4" ht="13.5" hidden="1">
      <c r="A83" s="143">
        <v>482</v>
      </c>
      <c r="B83" s="143" t="s">
        <v>101</v>
      </c>
      <c r="C83" s="146" t="s">
        <v>90</v>
      </c>
      <c r="D83" s="143" t="s">
        <v>115</v>
      </c>
    </row>
    <row r="84" spans="1:4" ht="13.5" hidden="1">
      <c r="A84" s="143">
        <v>483</v>
      </c>
      <c r="B84" s="143" t="s">
        <v>89</v>
      </c>
      <c r="C84" s="146" t="s">
        <v>90</v>
      </c>
      <c r="D84" s="143" t="s">
        <v>115</v>
      </c>
    </row>
    <row r="85" spans="1:4" ht="13.5" hidden="1">
      <c r="A85" s="143">
        <v>484</v>
      </c>
      <c r="B85" s="143" t="s">
        <v>105</v>
      </c>
      <c r="C85" s="146" t="s">
        <v>90</v>
      </c>
      <c r="D85" s="143" t="s">
        <v>115</v>
      </c>
    </row>
    <row r="86" spans="1:4" ht="13.5" hidden="1">
      <c r="A86" s="143">
        <v>485</v>
      </c>
      <c r="B86" s="143" t="s">
        <v>112</v>
      </c>
      <c r="C86" s="146" t="s">
        <v>90</v>
      </c>
      <c r="D86" s="143" t="s">
        <v>115</v>
      </c>
    </row>
    <row r="87" spans="1:4" ht="13.5" hidden="1">
      <c r="A87" s="143">
        <v>486</v>
      </c>
      <c r="B87" s="143" t="s">
        <v>103</v>
      </c>
      <c r="C87" s="146" t="s">
        <v>90</v>
      </c>
      <c r="D87" s="143" t="s">
        <v>115</v>
      </c>
    </row>
    <row r="88" spans="1:4" ht="13.5" hidden="1">
      <c r="A88" s="143">
        <v>487</v>
      </c>
      <c r="B88" s="143" t="s">
        <v>100</v>
      </c>
      <c r="C88" s="146" t="s">
        <v>90</v>
      </c>
      <c r="D88" s="143" t="s">
        <v>115</v>
      </c>
    </row>
    <row r="89" spans="1:4" ht="13.5" hidden="1">
      <c r="A89" s="143">
        <v>488</v>
      </c>
      <c r="B89" s="143" t="s">
        <v>92</v>
      </c>
      <c r="C89" s="146" t="s">
        <v>90</v>
      </c>
      <c r="D89" s="143" t="s">
        <v>115</v>
      </c>
    </row>
    <row r="90" spans="1:4" ht="13.5" hidden="1">
      <c r="A90" s="143">
        <v>489</v>
      </c>
      <c r="B90" s="143" t="s">
        <v>112</v>
      </c>
      <c r="C90" s="146" t="s">
        <v>90</v>
      </c>
      <c r="D90" s="143" t="s">
        <v>118</v>
      </c>
    </row>
    <row r="91" spans="1:4" ht="13.5" hidden="1">
      <c r="A91" s="143">
        <v>490</v>
      </c>
      <c r="B91" s="143" t="s">
        <v>94</v>
      </c>
      <c r="C91" s="146" t="s">
        <v>90</v>
      </c>
      <c r="D91" s="143" t="s">
        <v>118</v>
      </c>
    </row>
    <row r="92" spans="1:4" ht="13.5" hidden="1">
      <c r="A92" s="143">
        <v>491</v>
      </c>
      <c r="B92" s="143" t="s">
        <v>97</v>
      </c>
      <c r="C92" s="146" t="s">
        <v>90</v>
      </c>
      <c r="D92" s="143" t="s">
        <v>118</v>
      </c>
    </row>
    <row r="93" spans="1:4" ht="13.5" hidden="1">
      <c r="A93" s="143">
        <v>492</v>
      </c>
      <c r="B93" s="143" t="s">
        <v>108</v>
      </c>
      <c r="C93" s="146" t="s">
        <v>90</v>
      </c>
      <c r="D93" s="143" t="s">
        <v>118</v>
      </c>
    </row>
    <row r="94" spans="1:4" ht="13.5" hidden="1">
      <c r="A94" s="143">
        <v>493</v>
      </c>
      <c r="B94" s="143" t="s">
        <v>114</v>
      </c>
      <c r="C94" s="146" t="s">
        <v>90</v>
      </c>
      <c r="D94" s="143" t="s">
        <v>118</v>
      </c>
    </row>
    <row r="95" spans="1:4" ht="13.5" hidden="1">
      <c r="A95" s="143">
        <v>494</v>
      </c>
      <c r="B95" s="143" t="s">
        <v>101</v>
      </c>
      <c r="C95" s="146" t="s">
        <v>90</v>
      </c>
      <c r="D95" s="143" t="s">
        <v>118</v>
      </c>
    </row>
    <row r="96" spans="1:4" ht="13.5" hidden="1">
      <c r="A96" s="143">
        <v>495</v>
      </c>
      <c r="B96" s="143" t="s">
        <v>94</v>
      </c>
      <c r="C96" s="146" t="s">
        <v>90</v>
      </c>
      <c r="D96" s="143" t="s">
        <v>118</v>
      </c>
    </row>
    <row r="97" spans="1:4" ht="13.5" hidden="1">
      <c r="A97" s="143">
        <v>496</v>
      </c>
      <c r="B97" s="143" t="s">
        <v>97</v>
      </c>
      <c r="C97" s="146" t="s">
        <v>90</v>
      </c>
      <c r="D97" s="143" t="s">
        <v>118</v>
      </c>
    </row>
    <row r="98" spans="1:4" ht="13.5" hidden="1">
      <c r="A98" s="143">
        <v>497</v>
      </c>
      <c r="B98" s="143" t="s">
        <v>112</v>
      </c>
      <c r="C98" s="146" t="s">
        <v>90</v>
      </c>
      <c r="D98" s="143" t="s">
        <v>118</v>
      </c>
    </row>
    <row r="99" spans="1:4" ht="13.5" hidden="1">
      <c r="A99" s="143">
        <v>498</v>
      </c>
      <c r="B99" s="143" t="s">
        <v>95</v>
      </c>
      <c r="C99" s="146" t="s">
        <v>90</v>
      </c>
      <c r="D99" s="143" t="s">
        <v>118</v>
      </c>
    </row>
    <row r="100" spans="1:4" ht="13.5" hidden="1">
      <c r="A100" s="143">
        <v>499</v>
      </c>
      <c r="B100" s="143" t="s">
        <v>107</v>
      </c>
      <c r="C100" s="146" t="s">
        <v>90</v>
      </c>
      <c r="D100" s="143" t="s">
        <v>118</v>
      </c>
    </row>
    <row r="101" spans="1:4" ht="13.5" hidden="1">
      <c r="A101" s="143">
        <v>500</v>
      </c>
      <c r="B101" s="143" t="s">
        <v>114</v>
      </c>
      <c r="C101" s="146" t="s">
        <v>90</v>
      </c>
      <c r="D101" s="143" t="s">
        <v>118</v>
      </c>
    </row>
    <row r="102" spans="1:4" ht="13.5" hidden="1">
      <c r="A102" s="143">
        <v>501</v>
      </c>
      <c r="B102" s="143" t="s">
        <v>119</v>
      </c>
      <c r="C102" s="146" t="s">
        <v>90</v>
      </c>
      <c r="D102" s="143" t="s">
        <v>118</v>
      </c>
    </row>
    <row r="103" spans="1:4" ht="13.5" hidden="1">
      <c r="A103" s="143">
        <v>502</v>
      </c>
      <c r="B103" s="143" t="s">
        <v>97</v>
      </c>
      <c r="C103" s="146" t="s">
        <v>90</v>
      </c>
      <c r="D103" s="143" t="s">
        <v>118</v>
      </c>
    </row>
    <row r="104" spans="1:4" ht="13.5" hidden="1">
      <c r="A104" s="143">
        <v>503</v>
      </c>
      <c r="B104" s="143" t="s">
        <v>105</v>
      </c>
      <c r="C104" s="146" t="s">
        <v>90</v>
      </c>
      <c r="D104" s="143" t="s">
        <v>118</v>
      </c>
    </row>
    <row r="105" spans="1:4" ht="13.5" hidden="1">
      <c r="A105" s="143">
        <v>504</v>
      </c>
      <c r="B105" s="143" t="s">
        <v>112</v>
      </c>
      <c r="C105" s="146" t="s">
        <v>90</v>
      </c>
      <c r="D105" s="143" t="s">
        <v>118</v>
      </c>
    </row>
    <row r="106" spans="1:4" ht="13.5" hidden="1">
      <c r="A106" s="143">
        <v>505</v>
      </c>
      <c r="B106" s="143" t="s">
        <v>107</v>
      </c>
      <c r="C106" s="146" t="s">
        <v>90</v>
      </c>
      <c r="D106" s="143" t="s">
        <v>118</v>
      </c>
    </row>
    <row r="107" spans="1:4" ht="13.5" hidden="1">
      <c r="A107" s="143">
        <v>506</v>
      </c>
      <c r="B107" s="143" t="s">
        <v>104</v>
      </c>
      <c r="C107" s="146" t="s">
        <v>90</v>
      </c>
      <c r="D107" s="143" t="s">
        <v>118</v>
      </c>
    </row>
    <row r="108" spans="1:4" ht="13.5" hidden="1">
      <c r="A108" s="143">
        <v>507</v>
      </c>
      <c r="B108" s="143" t="s">
        <v>101</v>
      </c>
      <c r="C108" s="146" t="s">
        <v>90</v>
      </c>
      <c r="D108" s="143" t="s">
        <v>118</v>
      </c>
    </row>
    <row r="109" spans="1:4" ht="13.5" hidden="1">
      <c r="A109" s="143">
        <v>508</v>
      </c>
      <c r="B109" s="143" t="s">
        <v>108</v>
      </c>
      <c r="C109" s="146" t="s">
        <v>90</v>
      </c>
      <c r="D109" s="143" t="s">
        <v>118</v>
      </c>
    </row>
    <row r="110" spans="1:4" ht="13.5" hidden="1">
      <c r="A110" s="143">
        <v>509</v>
      </c>
      <c r="B110" s="143" t="s">
        <v>106</v>
      </c>
      <c r="C110" s="146" t="s">
        <v>90</v>
      </c>
      <c r="D110" s="143" t="s">
        <v>118</v>
      </c>
    </row>
    <row r="111" spans="1:4" ht="13.5" hidden="1">
      <c r="A111" s="143">
        <v>510</v>
      </c>
      <c r="B111" s="143" t="s">
        <v>101</v>
      </c>
      <c r="C111" s="146" t="s">
        <v>90</v>
      </c>
      <c r="D111" s="143" t="s">
        <v>118</v>
      </c>
    </row>
    <row r="112" spans="1:4" ht="13.5" hidden="1">
      <c r="A112" s="143">
        <v>511</v>
      </c>
      <c r="B112" s="143" t="s">
        <v>100</v>
      </c>
      <c r="C112" s="146" t="s">
        <v>90</v>
      </c>
      <c r="D112" s="143" t="s">
        <v>118</v>
      </c>
    </row>
    <row r="113" spans="1:4" ht="13.5" hidden="1">
      <c r="A113" s="143">
        <v>512</v>
      </c>
      <c r="B113" s="143" t="s">
        <v>112</v>
      </c>
      <c r="C113" s="146" t="s">
        <v>90</v>
      </c>
      <c r="D113" s="143" t="s">
        <v>118</v>
      </c>
    </row>
    <row r="114" spans="1:4" ht="13.5" hidden="1">
      <c r="A114" s="143">
        <v>513</v>
      </c>
      <c r="B114" s="143" t="s">
        <v>107</v>
      </c>
      <c r="C114" s="146" t="s">
        <v>90</v>
      </c>
      <c r="D114" s="143" t="s">
        <v>118</v>
      </c>
    </row>
    <row r="115" spans="1:4" ht="13.5" hidden="1">
      <c r="A115" s="143">
        <v>514</v>
      </c>
      <c r="B115" s="143" t="s">
        <v>97</v>
      </c>
      <c r="C115" s="146" t="s">
        <v>90</v>
      </c>
      <c r="D115" s="143" t="s">
        <v>118</v>
      </c>
    </row>
    <row r="116" spans="1:4" ht="13.5" hidden="1">
      <c r="A116" s="143">
        <v>515</v>
      </c>
      <c r="B116" s="143" t="s">
        <v>120</v>
      </c>
      <c r="C116" s="146" t="s">
        <v>90</v>
      </c>
      <c r="D116" s="143" t="s">
        <v>118</v>
      </c>
    </row>
    <row r="117" spans="1:4" ht="13.5" hidden="1">
      <c r="A117" s="143">
        <v>516</v>
      </c>
      <c r="B117" s="143" t="s">
        <v>101</v>
      </c>
      <c r="C117" s="146" t="s">
        <v>90</v>
      </c>
      <c r="D117" s="143" t="s">
        <v>118</v>
      </c>
    </row>
    <row r="118" spans="1:4" ht="13.5" hidden="1">
      <c r="A118" s="143">
        <v>517</v>
      </c>
      <c r="B118" s="143" t="s">
        <v>99</v>
      </c>
      <c r="C118" s="146" t="s">
        <v>90</v>
      </c>
      <c r="D118" s="143" t="s">
        <v>118</v>
      </c>
    </row>
    <row r="119" spans="1:4" ht="13.5" hidden="1">
      <c r="A119" s="143">
        <v>518</v>
      </c>
      <c r="B119" s="143" t="s">
        <v>92</v>
      </c>
      <c r="C119" s="146" t="s">
        <v>90</v>
      </c>
      <c r="D119" s="143" t="s">
        <v>118</v>
      </c>
    </row>
    <row r="120" spans="1:4" ht="13.5" hidden="1">
      <c r="A120" s="143">
        <v>519</v>
      </c>
      <c r="B120" s="143" t="s">
        <v>113</v>
      </c>
      <c r="C120" s="146" t="s">
        <v>90</v>
      </c>
      <c r="D120" s="143" t="s">
        <v>118</v>
      </c>
    </row>
    <row r="121" spans="1:4" ht="13.5" hidden="1">
      <c r="A121" s="143">
        <v>520</v>
      </c>
      <c r="B121" s="143" t="s">
        <v>94</v>
      </c>
      <c r="C121" s="146" t="s">
        <v>90</v>
      </c>
      <c r="D121" s="143" t="s">
        <v>118</v>
      </c>
    </row>
    <row r="122" spans="1:4" ht="13.5" hidden="1">
      <c r="A122" s="143">
        <v>521</v>
      </c>
      <c r="B122" s="143" t="s">
        <v>95</v>
      </c>
      <c r="C122" s="146" t="s">
        <v>90</v>
      </c>
      <c r="D122" s="143" t="s">
        <v>118</v>
      </c>
    </row>
    <row r="123" spans="1:4" ht="13.5" hidden="1">
      <c r="A123" s="143">
        <v>522</v>
      </c>
      <c r="B123" s="143" t="s">
        <v>105</v>
      </c>
      <c r="C123" s="146" t="s">
        <v>90</v>
      </c>
      <c r="D123" s="143" t="s">
        <v>118</v>
      </c>
    </row>
    <row r="124" spans="1:4" ht="13.5" hidden="1">
      <c r="A124" s="143">
        <v>523</v>
      </c>
      <c r="B124" s="143" t="s">
        <v>92</v>
      </c>
      <c r="C124" s="146" t="s">
        <v>90</v>
      </c>
      <c r="D124" s="143" t="s">
        <v>118</v>
      </c>
    </row>
    <row r="125" spans="1:4" ht="13.5" hidden="1">
      <c r="A125" s="143">
        <v>524</v>
      </c>
      <c r="B125" s="143" t="s">
        <v>98</v>
      </c>
      <c r="C125" s="146" t="s">
        <v>90</v>
      </c>
      <c r="D125" s="143" t="s">
        <v>118</v>
      </c>
    </row>
    <row r="126" spans="1:4" ht="13.5" hidden="1">
      <c r="A126" s="143">
        <v>525</v>
      </c>
      <c r="B126" s="143" t="s">
        <v>121</v>
      </c>
      <c r="C126" s="146" t="s">
        <v>90</v>
      </c>
      <c r="D126" s="143" t="s">
        <v>118</v>
      </c>
    </row>
    <row r="127" spans="1:4" ht="13.5" hidden="1">
      <c r="A127" s="143">
        <v>526</v>
      </c>
      <c r="B127" s="143" t="s">
        <v>89</v>
      </c>
      <c r="C127" s="146" t="s">
        <v>90</v>
      </c>
      <c r="D127" s="143" t="s">
        <v>118</v>
      </c>
    </row>
    <row r="128" spans="1:4" ht="13.5" hidden="1">
      <c r="A128" s="143">
        <v>527</v>
      </c>
      <c r="B128" s="143" t="s">
        <v>109</v>
      </c>
      <c r="C128" s="146" t="s">
        <v>90</v>
      </c>
      <c r="D128" s="143" t="s">
        <v>118</v>
      </c>
    </row>
    <row r="129" spans="1:4" ht="13.5" hidden="1">
      <c r="A129" s="143">
        <v>528</v>
      </c>
      <c r="B129" s="143" t="s">
        <v>113</v>
      </c>
      <c r="C129" s="146" t="s">
        <v>90</v>
      </c>
      <c r="D129" s="143" t="s">
        <v>118</v>
      </c>
    </row>
    <row r="130" spans="1:4" ht="13.5" hidden="1">
      <c r="A130" s="143">
        <v>529</v>
      </c>
      <c r="B130" s="143" t="s">
        <v>120</v>
      </c>
      <c r="C130" s="146" t="s">
        <v>90</v>
      </c>
      <c r="D130" s="143" t="s">
        <v>118</v>
      </c>
    </row>
    <row r="131" spans="1:4" ht="13.5" hidden="1">
      <c r="A131" s="143">
        <v>530</v>
      </c>
      <c r="B131" s="143" t="s">
        <v>122</v>
      </c>
      <c r="C131" s="146" t="s">
        <v>90</v>
      </c>
      <c r="D131" s="143" t="s">
        <v>118</v>
      </c>
    </row>
    <row r="132" spans="1:4" ht="13.5" hidden="1">
      <c r="A132" s="143">
        <v>531</v>
      </c>
      <c r="B132" s="143" t="s">
        <v>108</v>
      </c>
      <c r="C132" s="146" t="s">
        <v>90</v>
      </c>
      <c r="D132" s="143" t="s">
        <v>118</v>
      </c>
    </row>
    <row r="133" spans="1:4" ht="13.5" hidden="1">
      <c r="A133" s="143">
        <v>532</v>
      </c>
      <c r="B133" s="143" t="s">
        <v>110</v>
      </c>
      <c r="C133" s="146" t="s">
        <v>90</v>
      </c>
      <c r="D133" s="143" t="s">
        <v>118</v>
      </c>
    </row>
    <row r="134" spans="1:4" ht="13.5" hidden="1">
      <c r="A134" s="143">
        <v>533</v>
      </c>
      <c r="B134" s="143" t="s">
        <v>123</v>
      </c>
      <c r="C134" s="146" t="s">
        <v>90</v>
      </c>
      <c r="D134" s="143" t="s">
        <v>118</v>
      </c>
    </row>
    <row r="135" spans="1:4" ht="13.5" hidden="1">
      <c r="A135" s="143">
        <v>534</v>
      </c>
      <c r="B135" s="143" t="s">
        <v>102</v>
      </c>
      <c r="C135" s="146" t="s">
        <v>90</v>
      </c>
      <c r="D135" s="143" t="s">
        <v>118</v>
      </c>
    </row>
    <row r="136" spans="1:4" ht="13.5" hidden="1">
      <c r="A136" s="143">
        <v>535</v>
      </c>
      <c r="B136" s="143" t="s">
        <v>105</v>
      </c>
      <c r="C136" s="146" t="s">
        <v>90</v>
      </c>
      <c r="D136" s="143" t="s">
        <v>118</v>
      </c>
    </row>
    <row r="137" spans="1:4" ht="13.5" hidden="1">
      <c r="A137" s="143">
        <v>536</v>
      </c>
      <c r="B137" s="143" t="s">
        <v>106</v>
      </c>
      <c r="C137" s="146" t="s">
        <v>90</v>
      </c>
      <c r="D137" s="143" t="s">
        <v>118</v>
      </c>
    </row>
    <row r="138" spans="1:4" ht="13.5" hidden="1">
      <c r="A138" s="143">
        <v>537</v>
      </c>
      <c r="B138" s="143" t="s">
        <v>108</v>
      </c>
      <c r="C138" s="146" t="s">
        <v>90</v>
      </c>
      <c r="D138" s="143" t="s">
        <v>118</v>
      </c>
    </row>
    <row r="139" spans="1:4" ht="13.5" hidden="1">
      <c r="A139" s="143">
        <v>538</v>
      </c>
      <c r="B139" s="143" t="s">
        <v>101</v>
      </c>
      <c r="C139" s="146" t="s">
        <v>90</v>
      </c>
      <c r="D139" s="143" t="s">
        <v>118</v>
      </c>
    </row>
    <row r="140" spans="1:4" ht="13.5" hidden="1">
      <c r="A140" s="143">
        <v>539</v>
      </c>
      <c r="B140" s="143" t="s">
        <v>124</v>
      </c>
      <c r="C140" s="146" t="s">
        <v>90</v>
      </c>
      <c r="D140" s="143" t="s">
        <v>118</v>
      </c>
    </row>
    <row r="141" spans="1:4" ht="13.5" hidden="1">
      <c r="A141" s="143">
        <v>540</v>
      </c>
      <c r="B141" s="143" t="s">
        <v>113</v>
      </c>
      <c r="C141" s="146" t="s">
        <v>90</v>
      </c>
      <c r="D141" s="143" t="s">
        <v>118</v>
      </c>
    </row>
    <row r="142" spans="1:4" ht="13.5" hidden="1">
      <c r="A142" s="143">
        <v>541</v>
      </c>
      <c r="B142" s="143" t="s">
        <v>97</v>
      </c>
      <c r="C142" s="146" t="s">
        <v>125</v>
      </c>
      <c r="D142" s="143" t="s">
        <v>126</v>
      </c>
    </row>
    <row r="143" spans="1:4" ht="13.5" hidden="1">
      <c r="A143" s="143">
        <v>542</v>
      </c>
      <c r="B143" s="143" t="s">
        <v>120</v>
      </c>
      <c r="C143" s="146" t="s">
        <v>125</v>
      </c>
      <c r="D143" s="143" t="s">
        <v>91</v>
      </c>
    </row>
    <row r="144" spans="1:4" ht="13.5" hidden="1">
      <c r="A144" s="143">
        <v>543</v>
      </c>
      <c r="B144" s="143" t="s">
        <v>105</v>
      </c>
      <c r="C144" s="146" t="s">
        <v>125</v>
      </c>
      <c r="D144" s="143" t="s">
        <v>93</v>
      </c>
    </row>
    <row r="145" spans="1:4" ht="13.5" hidden="1">
      <c r="A145" s="143">
        <v>544</v>
      </c>
      <c r="B145" s="143" t="s">
        <v>102</v>
      </c>
      <c r="C145" s="146" t="s">
        <v>125</v>
      </c>
      <c r="D145" s="143" t="s">
        <v>96</v>
      </c>
    </row>
    <row r="146" spans="1:4" ht="13.5" hidden="1">
      <c r="A146" s="143">
        <v>545</v>
      </c>
      <c r="B146" s="143" t="s">
        <v>97</v>
      </c>
      <c r="C146" s="146" t="s">
        <v>125</v>
      </c>
      <c r="D146" s="143" t="s">
        <v>96</v>
      </c>
    </row>
    <row r="147" spans="1:4" ht="13.5" hidden="1">
      <c r="A147" s="143">
        <v>546</v>
      </c>
      <c r="B147" s="143" t="s">
        <v>95</v>
      </c>
      <c r="C147" s="146" t="s">
        <v>125</v>
      </c>
      <c r="D147" s="143" t="s">
        <v>96</v>
      </c>
    </row>
    <row r="148" spans="1:4" ht="13.5" hidden="1">
      <c r="A148" s="143">
        <v>547</v>
      </c>
      <c r="B148" s="143" t="s">
        <v>95</v>
      </c>
      <c r="C148" s="146" t="s">
        <v>125</v>
      </c>
      <c r="D148" s="143" t="s">
        <v>96</v>
      </c>
    </row>
    <row r="149" spans="1:4" ht="13.5" hidden="1">
      <c r="A149" s="143">
        <v>548</v>
      </c>
      <c r="B149" s="143" t="s">
        <v>117</v>
      </c>
      <c r="C149" s="146" t="s">
        <v>125</v>
      </c>
      <c r="D149" s="143" t="s">
        <v>96</v>
      </c>
    </row>
    <row r="150" spans="1:4" ht="13.5" hidden="1">
      <c r="A150" s="143">
        <v>549</v>
      </c>
      <c r="B150" s="143" t="s">
        <v>123</v>
      </c>
      <c r="C150" s="146" t="s">
        <v>125</v>
      </c>
      <c r="D150" s="143" t="s">
        <v>96</v>
      </c>
    </row>
    <row r="151" spans="1:4" ht="13.5" hidden="1">
      <c r="A151" s="143">
        <v>550</v>
      </c>
      <c r="B151" s="143" t="s">
        <v>100</v>
      </c>
      <c r="C151" s="146" t="s">
        <v>125</v>
      </c>
      <c r="D151" s="143" t="s">
        <v>96</v>
      </c>
    </row>
    <row r="152" spans="1:4" ht="13.5" hidden="1">
      <c r="A152" s="143">
        <v>551</v>
      </c>
      <c r="B152" s="143" t="s">
        <v>101</v>
      </c>
      <c r="C152" s="146" t="s">
        <v>125</v>
      </c>
      <c r="D152" s="143" t="s">
        <v>96</v>
      </c>
    </row>
    <row r="153" spans="1:4" ht="13.5" hidden="1">
      <c r="A153" s="143">
        <v>552</v>
      </c>
      <c r="B153" s="143" t="s">
        <v>120</v>
      </c>
      <c r="C153" s="146" t="s">
        <v>125</v>
      </c>
      <c r="D153" s="143" t="s">
        <v>96</v>
      </c>
    </row>
    <row r="154" spans="1:4" ht="13.5" hidden="1">
      <c r="A154" s="143">
        <v>553</v>
      </c>
      <c r="B154" s="143" t="s">
        <v>102</v>
      </c>
      <c r="C154" s="146" t="s">
        <v>125</v>
      </c>
      <c r="D154" s="143" t="s">
        <v>96</v>
      </c>
    </row>
    <row r="155" spans="1:4" ht="13.5" hidden="1">
      <c r="A155" s="143">
        <v>554</v>
      </c>
      <c r="B155" s="143" t="s">
        <v>104</v>
      </c>
      <c r="C155" s="146" t="s">
        <v>125</v>
      </c>
      <c r="D155" s="143" t="s">
        <v>96</v>
      </c>
    </row>
    <row r="156" spans="1:4" ht="13.5" hidden="1">
      <c r="A156" s="143">
        <v>555</v>
      </c>
      <c r="B156" s="143" t="s">
        <v>108</v>
      </c>
      <c r="C156" s="146" t="s">
        <v>125</v>
      </c>
      <c r="D156" s="143" t="s">
        <v>96</v>
      </c>
    </row>
    <row r="157" spans="1:4" ht="13.5" hidden="1">
      <c r="A157" s="143">
        <v>556</v>
      </c>
      <c r="B157" s="143" t="s">
        <v>111</v>
      </c>
      <c r="C157" s="146" t="s">
        <v>125</v>
      </c>
      <c r="D157" s="143" t="s">
        <v>96</v>
      </c>
    </row>
    <row r="158" spans="1:4" ht="13.5" hidden="1">
      <c r="A158" s="143">
        <v>557</v>
      </c>
      <c r="B158" s="143" t="s">
        <v>121</v>
      </c>
      <c r="C158" s="146" t="s">
        <v>125</v>
      </c>
      <c r="D158" s="143" t="s">
        <v>96</v>
      </c>
    </row>
    <row r="159" spans="1:4" ht="13.5" hidden="1">
      <c r="A159" s="143">
        <v>558</v>
      </c>
      <c r="B159" s="143" t="s">
        <v>108</v>
      </c>
      <c r="C159" s="146" t="s">
        <v>125</v>
      </c>
      <c r="D159" s="143" t="s">
        <v>115</v>
      </c>
    </row>
    <row r="160" spans="1:4" ht="13.5" hidden="1">
      <c r="A160" s="143">
        <v>559</v>
      </c>
      <c r="B160" s="143" t="s">
        <v>120</v>
      </c>
      <c r="C160" s="146" t="s">
        <v>125</v>
      </c>
      <c r="D160" s="143" t="s">
        <v>115</v>
      </c>
    </row>
    <row r="161" spans="1:4" ht="13.5" hidden="1">
      <c r="A161" s="143">
        <v>560</v>
      </c>
      <c r="B161" s="143" t="s">
        <v>108</v>
      </c>
      <c r="C161" s="146" t="s">
        <v>125</v>
      </c>
      <c r="D161" s="143" t="s">
        <v>115</v>
      </c>
    </row>
    <row r="162" spans="1:4" ht="13.5" hidden="1">
      <c r="A162" s="143">
        <v>561</v>
      </c>
      <c r="B162" s="143" t="s">
        <v>97</v>
      </c>
      <c r="C162" s="146" t="s">
        <v>125</v>
      </c>
      <c r="D162" s="143" t="s">
        <v>115</v>
      </c>
    </row>
    <row r="163" spans="1:4" ht="13.5" hidden="1">
      <c r="A163" s="143">
        <v>562</v>
      </c>
      <c r="B163" s="143" t="s">
        <v>99</v>
      </c>
      <c r="C163" s="146" t="s">
        <v>125</v>
      </c>
      <c r="D163" s="143" t="s">
        <v>115</v>
      </c>
    </row>
    <row r="164" spans="1:4" ht="13.5" hidden="1">
      <c r="A164" s="143">
        <v>563</v>
      </c>
      <c r="B164" s="143" t="s">
        <v>113</v>
      </c>
      <c r="C164" s="146" t="s">
        <v>125</v>
      </c>
      <c r="D164" s="143" t="s">
        <v>115</v>
      </c>
    </row>
    <row r="165" spans="1:4" ht="13.5" hidden="1">
      <c r="A165" s="143">
        <v>564</v>
      </c>
      <c r="B165" s="143" t="s">
        <v>101</v>
      </c>
      <c r="C165" s="146" t="s">
        <v>125</v>
      </c>
      <c r="D165" s="143" t="s">
        <v>115</v>
      </c>
    </row>
    <row r="166" spans="1:4" ht="13.5" hidden="1">
      <c r="A166" s="143">
        <v>565</v>
      </c>
      <c r="B166" s="143" t="s">
        <v>103</v>
      </c>
      <c r="C166" s="146" t="s">
        <v>125</v>
      </c>
      <c r="D166" s="143" t="s">
        <v>118</v>
      </c>
    </row>
    <row r="167" spans="1:4" ht="13.5" hidden="1">
      <c r="A167" s="143">
        <v>566</v>
      </c>
      <c r="B167" s="143" t="s">
        <v>114</v>
      </c>
      <c r="C167" s="146" t="s">
        <v>125</v>
      </c>
      <c r="D167" s="143" t="s">
        <v>118</v>
      </c>
    </row>
    <row r="168" spans="1:4" ht="13.5" hidden="1">
      <c r="A168" s="143">
        <v>567</v>
      </c>
      <c r="B168" s="143" t="s">
        <v>102</v>
      </c>
      <c r="C168" s="146" t="s">
        <v>125</v>
      </c>
      <c r="D168" s="143" t="s">
        <v>91</v>
      </c>
    </row>
    <row r="169" spans="1:4" ht="13.5" hidden="1">
      <c r="A169" s="143">
        <v>568</v>
      </c>
      <c r="B169" s="143" t="s">
        <v>95</v>
      </c>
      <c r="C169" s="146" t="s">
        <v>125</v>
      </c>
      <c r="D169" s="143" t="s">
        <v>118</v>
      </c>
    </row>
    <row r="170" spans="1:4" ht="13.5" hidden="1">
      <c r="A170" s="143">
        <v>569</v>
      </c>
      <c r="B170" s="143" t="s">
        <v>99</v>
      </c>
      <c r="C170" s="146" t="s">
        <v>125</v>
      </c>
      <c r="D170" s="143" t="s">
        <v>118</v>
      </c>
    </row>
    <row r="171" spans="1:4" ht="13.5" hidden="1">
      <c r="A171" s="143">
        <v>570</v>
      </c>
      <c r="B171" s="143" t="s">
        <v>114</v>
      </c>
      <c r="C171" s="146" t="s">
        <v>125</v>
      </c>
      <c r="D171" s="143" t="s">
        <v>118</v>
      </c>
    </row>
    <row r="172" spans="1:4" ht="13.5" hidden="1">
      <c r="A172" s="143">
        <v>571</v>
      </c>
      <c r="B172" s="143" t="s">
        <v>117</v>
      </c>
      <c r="C172" s="146" t="s">
        <v>125</v>
      </c>
      <c r="D172" s="143" t="s">
        <v>118</v>
      </c>
    </row>
    <row r="173" spans="1:4" ht="13.5" hidden="1">
      <c r="A173" s="143">
        <v>572</v>
      </c>
      <c r="B173" s="143" t="s">
        <v>89</v>
      </c>
      <c r="C173" s="146" t="s">
        <v>125</v>
      </c>
      <c r="D173" s="143" t="s">
        <v>118</v>
      </c>
    </row>
    <row r="174" spans="1:4" ht="13.5" hidden="1">
      <c r="A174" s="143">
        <v>573</v>
      </c>
      <c r="B174" s="143" t="s">
        <v>95</v>
      </c>
      <c r="C174" s="146" t="s">
        <v>125</v>
      </c>
      <c r="D174" s="143" t="s">
        <v>118</v>
      </c>
    </row>
    <row r="175" spans="1:4" ht="13.5" hidden="1">
      <c r="A175" s="143">
        <v>574</v>
      </c>
      <c r="B175" s="143" t="s">
        <v>123</v>
      </c>
      <c r="C175" s="146" t="s">
        <v>125</v>
      </c>
      <c r="D175" s="143" t="s">
        <v>118</v>
      </c>
    </row>
    <row r="176" spans="1:4" ht="13.5" hidden="1">
      <c r="A176" s="143">
        <v>575</v>
      </c>
      <c r="B176" s="143" t="s">
        <v>97</v>
      </c>
      <c r="C176" s="146" t="s">
        <v>125</v>
      </c>
      <c r="D176" s="143" t="s">
        <v>118</v>
      </c>
    </row>
    <row r="177" spans="1:4" ht="13.5" hidden="1">
      <c r="A177" s="143">
        <v>576</v>
      </c>
      <c r="B177" s="143" t="s">
        <v>89</v>
      </c>
      <c r="C177" s="146" t="s">
        <v>125</v>
      </c>
      <c r="D177" s="143" t="s">
        <v>118</v>
      </c>
    </row>
    <row r="178" spans="1:4" ht="13.5" hidden="1">
      <c r="A178" s="143">
        <v>577</v>
      </c>
      <c r="B178" s="143" t="s">
        <v>109</v>
      </c>
      <c r="C178" s="146" t="s">
        <v>125</v>
      </c>
      <c r="D178" s="143" t="s">
        <v>118</v>
      </c>
    </row>
    <row r="179" spans="1:4" ht="13.5" hidden="1">
      <c r="A179" s="143">
        <v>578</v>
      </c>
      <c r="B179" s="143" t="s">
        <v>95</v>
      </c>
      <c r="C179" s="146" t="s">
        <v>125</v>
      </c>
      <c r="D179" s="143" t="s">
        <v>118</v>
      </c>
    </row>
    <row r="180" spans="1:4" ht="13.5" hidden="1">
      <c r="A180" s="143">
        <v>579</v>
      </c>
      <c r="B180" s="143" t="s">
        <v>117</v>
      </c>
      <c r="C180" s="146" t="s">
        <v>125</v>
      </c>
      <c r="D180" s="143" t="s">
        <v>118</v>
      </c>
    </row>
    <row r="181" spans="1:4" ht="13.5" hidden="1">
      <c r="A181" s="143">
        <v>580</v>
      </c>
      <c r="B181" s="143" t="s">
        <v>127</v>
      </c>
      <c r="C181" s="146" t="s">
        <v>125</v>
      </c>
      <c r="D181" s="143" t="s">
        <v>118</v>
      </c>
    </row>
    <row r="182" spans="1:4" ht="13.5" hidden="1">
      <c r="A182" s="143">
        <v>581</v>
      </c>
      <c r="B182" s="143" t="s">
        <v>112</v>
      </c>
      <c r="C182" s="146" t="s">
        <v>125</v>
      </c>
      <c r="D182" s="143" t="s">
        <v>118</v>
      </c>
    </row>
    <row r="183" spans="1:4" ht="13.5" hidden="1">
      <c r="A183" s="143">
        <v>582</v>
      </c>
      <c r="B183" s="143" t="s">
        <v>97</v>
      </c>
      <c r="C183" s="146" t="s">
        <v>125</v>
      </c>
      <c r="D183" s="143" t="s">
        <v>118</v>
      </c>
    </row>
    <row r="184" spans="1:4" ht="13.5" hidden="1">
      <c r="A184" s="143">
        <v>583</v>
      </c>
      <c r="B184" s="143" t="s">
        <v>99</v>
      </c>
      <c r="C184" s="146" t="s">
        <v>125</v>
      </c>
      <c r="D184" s="143" t="s">
        <v>91</v>
      </c>
    </row>
    <row r="185" spans="1:4" ht="13.5" hidden="1">
      <c r="A185" s="143">
        <v>584</v>
      </c>
      <c r="B185" s="143" t="s">
        <v>94</v>
      </c>
      <c r="C185" s="146" t="s">
        <v>125</v>
      </c>
      <c r="D185" s="143" t="s">
        <v>126</v>
      </c>
    </row>
    <row r="186" spans="1:4" ht="13.5" hidden="1">
      <c r="A186" s="143">
        <v>585</v>
      </c>
      <c r="B186" s="143" t="s">
        <v>108</v>
      </c>
      <c r="C186" s="146" t="s">
        <v>128</v>
      </c>
      <c r="D186" s="143" t="s">
        <v>96</v>
      </c>
    </row>
    <row r="187" spans="1:4" ht="13.5" hidden="1">
      <c r="A187" s="143">
        <v>586</v>
      </c>
      <c r="B187" s="143" t="s">
        <v>101</v>
      </c>
      <c r="C187" s="146" t="s">
        <v>128</v>
      </c>
      <c r="D187" s="143" t="s">
        <v>96</v>
      </c>
    </row>
    <row r="188" spans="1:4" ht="13.5" hidden="1">
      <c r="A188" s="143">
        <v>587</v>
      </c>
      <c r="B188" s="143" t="s">
        <v>113</v>
      </c>
      <c r="C188" s="146" t="s">
        <v>128</v>
      </c>
      <c r="D188" s="143" t="s">
        <v>96</v>
      </c>
    </row>
    <row r="189" spans="1:4" ht="13.5" hidden="1">
      <c r="A189" s="143">
        <v>588</v>
      </c>
      <c r="B189" s="143" t="s">
        <v>89</v>
      </c>
      <c r="C189" s="146" t="s">
        <v>128</v>
      </c>
      <c r="D189" s="143" t="s">
        <v>96</v>
      </c>
    </row>
    <row r="190" spans="1:4" ht="13.5" hidden="1">
      <c r="A190" s="143">
        <v>589</v>
      </c>
      <c r="B190" s="143" t="s">
        <v>109</v>
      </c>
      <c r="C190" s="146" t="s">
        <v>128</v>
      </c>
      <c r="D190" s="143" t="s">
        <v>96</v>
      </c>
    </row>
    <row r="191" spans="1:4" ht="13.5" hidden="1">
      <c r="A191" s="143">
        <v>590</v>
      </c>
      <c r="B191" s="143" t="s">
        <v>98</v>
      </c>
      <c r="C191" s="146" t="s">
        <v>128</v>
      </c>
      <c r="D191" s="143" t="s">
        <v>96</v>
      </c>
    </row>
    <row r="192" spans="1:4" ht="13.5" hidden="1">
      <c r="A192" s="143">
        <v>591</v>
      </c>
      <c r="B192" s="143" t="s">
        <v>107</v>
      </c>
      <c r="C192" s="146" t="s">
        <v>128</v>
      </c>
      <c r="D192" s="143" t="s">
        <v>96</v>
      </c>
    </row>
    <row r="193" spans="1:4" ht="13.5" hidden="1">
      <c r="A193" s="143">
        <v>592</v>
      </c>
      <c r="B193" s="143" t="s">
        <v>97</v>
      </c>
      <c r="C193" s="146" t="s">
        <v>128</v>
      </c>
      <c r="D193" s="143" t="s">
        <v>96</v>
      </c>
    </row>
    <row r="194" spans="1:4" ht="13.5" hidden="1">
      <c r="A194" s="143">
        <v>593</v>
      </c>
      <c r="B194" s="143" t="s">
        <v>100</v>
      </c>
      <c r="C194" s="146" t="s">
        <v>128</v>
      </c>
      <c r="D194" s="143" t="s">
        <v>96</v>
      </c>
    </row>
    <row r="195" spans="1:4" ht="13.5" hidden="1">
      <c r="A195" s="143">
        <v>594</v>
      </c>
      <c r="B195" s="143" t="s">
        <v>101</v>
      </c>
      <c r="C195" s="146" t="s">
        <v>128</v>
      </c>
      <c r="D195" s="143" t="s">
        <v>96</v>
      </c>
    </row>
    <row r="196" spans="1:4" ht="13.5" hidden="1">
      <c r="A196" s="143">
        <v>595</v>
      </c>
      <c r="B196" s="143" t="s">
        <v>106</v>
      </c>
      <c r="C196" s="146" t="s">
        <v>128</v>
      </c>
      <c r="D196" s="143" t="s">
        <v>96</v>
      </c>
    </row>
    <row r="197" spans="1:4" ht="13.5" hidden="1">
      <c r="A197" s="143">
        <v>596</v>
      </c>
      <c r="B197" s="143" t="s">
        <v>92</v>
      </c>
      <c r="C197" s="146" t="s">
        <v>128</v>
      </c>
      <c r="D197" s="143" t="s">
        <v>96</v>
      </c>
    </row>
    <row r="198" spans="1:4" ht="13.5" hidden="1">
      <c r="A198" s="143">
        <v>597</v>
      </c>
      <c r="B198" s="143" t="s">
        <v>108</v>
      </c>
      <c r="C198" s="146" t="s">
        <v>128</v>
      </c>
      <c r="D198" s="143" t="s">
        <v>96</v>
      </c>
    </row>
    <row r="199" spans="1:4" ht="13.5" hidden="1">
      <c r="A199" s="143">
        <v>598</v>
      </c>
      <c r="B199" s="143" t="s">
        <v>122</v>
      </c>
      <c r="C199" s="146" t="s">
        <v>128</v>
      </c>
      <c r="D199" s="143" t="s">
        <v>96</v>
      </c>
    </row>
    <row r="200" spans="1:4" ht="13.5" hidden="1">
      <c r="A200" s="143">
        <v>599</v>
      </c>
      <c r="B200" s="143" t="s">
        <v>101</v>
      </c>
      <c r="C200" s="146" t="s">
        <v>128</v>
      </c>
      <c r="D200" s="143" t="s">
        <v>115</v>
      </c>
    </row>
    <row r="201" spans="1:4" ht="13.5" hidden="1">
      <c r="A201" s="143">
        <v>600</v>
      </c>
      <c r="B201" s="143" t="s">
        <v>113</v>
      </c>
      <c r="C201" s="146" t="s">
        <v>128</v>
      </c>
      <c r="D201" s="143" t="s">
        <v>115</v>
      </c>
    </row>
    <row r="202" spans="1:4" ht="13.5" hidden="1">
      <c r="A202" s="143">
        <v>601</v>
      </c>
      <c r="B202" s="143" t="s">
        <v>102</v>
      </c>
      <c r="C202" s="146" t="s">
        <v>128</v>
      </c>
      <c r="D202" s="143" t="s">
        <v>115</v>
      </c>
    </row>
    <row r="203" spans="1:4" ht="13.5" hidden="1">
      <c r="A203" s="143">
        <v>602</v>
      </c>
      <c r="B203" s="143" t="s">
        <v>111</v>
      </c>
      <c r="C203" s="146" t="s">
        <v>128</v>
      </c>
      <c r="D203" s="143" t="s">
        <v>115</v>
      </c>
    </row>
    <row r="204" spans="1:4" ht="13.5" hidden="1">
      <c r="A204" s="143">
        <v>603</v>
      </c>
      <c r="B204" s="143" t="s">
        <v>105</v>
      </c>
      <c r="C204" s="146" t="s">
        <v>128</v>
      </c>
      <c r="D204" s="143" t="s">
        <v>115</v>
      </c>
    </row>
    <row r="205" spans="1:4" ht="13.5" hidden="1">
      <c r="A205" s="143">
        <v>604</v>
      </c>
      <c r="B205" s="143" t="s">
        <v>120</v>
      </c>
      <c r="C205" s="146" t="s">
        <v>128</v>
      </c>
      <c r="D205" s="143" t="s">
        <v>115</v>
      </c>
    </row>
    <row r="206" spans="1:4" ht="13.5" hidden="1">
      <c r="A206" s="143">
        <v>605</v>
      </c>
      <c r="B206" s="143" t="s">
        <v>127</v>
      </c>
      <c r="C206" s="146" t="s">
        <v>128</v>
      </c>
      <c r="D206" s="143" t="s">
        <v>115</v>
      </c>
    </row>
    <row r="207" spans="1:4" ht="13.5" hidden="1">
      <c r="A207" s="143">
        <v>606</v>
      </c>
      <c r="B207" s="143" t="s">
        <v>92</v>
      </c>
      <c r="C207" s="146" t="s">
        <v>128</v>
      </c>
      <c r="D207" s="143" t="s">
        <v>115</v>
      </c>
    </row>
    <row r="208" spans="1:4" ht="13.5" hidden="1">
      <c r="A208" s="143">
        <v>607</v>
      </c>
      <c r="B208" s="143" t="s">
        <v>114</v>
      </c>
      <c r="C208" s="146" t="s">
        <v>128</v>
      </c>
      <c r="D208" s="143" t="s">
        <v>115</v>
      </c>
    </row>
    <row r="209" spans="1:4" ht="13.5" hidden="1">
      <c r="A209" s="143">
        <v>608</v>
      </c>
      <c r="B209" s="143" t="s">
        <v>109</v>
      </c>
      <c r="C209" s="146" t="s">
        <v>128</v>
      </c>
      <c r="D209" s="143" t="s">
        <v>115</v>
      </c>
    </row>
    <row r="210" spans="1:4" ht="13.5" hidden="1">
      <c r="A210" s="143">
        <v>609</v>
      </c>
      <c r="B210" s="143" t="s">
        <v>105</v>
      </c>
      <c r="C210" s="146" t="s">
        <v>128</v>
      </c>
      <c r="D210" s="143" t="s">
        <v>115</v>
      </c>
    </row>
    <row r="211" spans="1:4" ht="13.5" hidden="1">
      <c r="A211" s="143">
        <v>610</v>
      </c>
      <c r="B211" s="143" t="s">
        <v>104</v>
      </c>
      <c r="C211" s="146" t="s">
        <v>128</v>
      </c>
      <c r="D211" s="143" t="s">
        <v>115</v>
      </c>
    </row>
    <row r="212" spans="1:4" ht="13.5" hidden="1">
      <c r="A212" s="143">
        <v>611</v>
      </c>
      <c r="B212" s="143" t="s">
        <v>102</v>
      </c>
      <c r="C212" s="146" t="s">
        <v>128</v>
      </c>
      <c r="D212" s="143" t="s">
        <v>115</v>
      </c>
    </row>
    <row r="213" spans="1:4" ht="13.5" hidden="1">
      <c r="A213" s="143">
        <v>612</v>
      </c>
      <c r="B213" s="143" t="s">
        <v>98</v>
      </c>
      <c r="C213" s="146" t="s">
        <v>128</v>
      </c>
      <c r="D213" s="143" t="s">
        <v>115</v>
      </c>
    </row>
    <row r="214" spans="1:4" ht="13.5" hidden="1">
      <c r="A214" s="143">
        <v>613</v>
      </c>
      <c r="B214" s="143" t="s">
        <v>101</v>
      </c>
      <c r="C214" s="146" t="s">
        <v>128</v>
      </c>
      <c r="D214" s="143" t="s">
        <v>115</v>
      </c>
    </row>
    <row r="215" spans="1:4" ht="13.5" hidden="1">
      <c r="A215" s="143">
        <v>614</v>
      </c>
      <c r="B215" s="143" t="s">
        <v>94</v>
      </c>
      <c r="C215" s="146" t="s">
        <v>128</v>
      </c>
      <c r="D215" s="143" t="s">
        <v>115</v>
      </c>
    </row>
    <row r="216" spans="1:4" ht="13.5" hidden="1">
      <c r="A216" s="143">
        <v>615</v>
      </c>
      <c r="B216" s="143" t="s">
        <v>97</v>
      </c>
      <c r="C216" s="146" t="s">
        <v>128</v>
      </c>
      <c r="D216" s="143" t="s">
        <v>115</v>
      </c>
    </row>
    <row r="217" spans="1:4" ht="13.5" hidden="1">
      <c r="A217" s="143">
        <v>616</v>
      </c>
      <c r="B217" s="143" t="s">
        <v>108</v>
      </c>
      <c r="C217" s="146" t="s">
        <v>128</v>
      </c>
      <c r="D217" s="143" t="s">
        <v>115</v>
      </c>
    </row>
    <row r="218" spans="1:4" ht="13.5" hidden="1">
      <c r="A218" s="143">
        <v>617</v>
      </c>
      <c r="B218" s="143" t="s">
        <v>97</v>
      </c>
      <c r="C218" s="146" t="s">
        <v>128</v>
      </c>
      <c r="D218" s="143" t="s">
        <v>115</v>
      </c>
    </row>
    <row r="219" spans="1:4" ht="13.5" hidden="1">
      <c r="A219" s="143">
        <v>618</v>
      </c>
      <c r="B219" s="143" t="s">
        <v>97</v>
      </c>
      <c r="C219" s="146" t="s">
        <v>128</v>
      </c>
      <c r="D219" s="143" t="s">
        <v>115</v>
      </c>
    </row>
    <row r="220" spans="1:4" ht="13.5" hidden="1">
      <c r="A220" s="143">
        <v>619</v>
      </c>
      <c r="B220" s="143" t="s">
        <v>120</v>
      </c>
      <c r="C220" s="146" t="s">
        <v>128</v>
      </c>
      <c r="D220" s="143" t="s">
        <v>115</v>
      </c>
    </row>
    <row r="221" spans="1:4" ht="13.5" hidden="1">
      <c r="A221" s="143">
        <v>620</v>
      </c>
      <c r="B221" s="143" t="s">
        <v>95</v>
      </c>
      <c r="C221" s="146" t="s">
        <v>128</v>
      </c>
      <c r="D221" s="143" t="s">
        <v>115</v>
      </c>
    </row>
    <row r="222" spans="1:4" ht="13.5" hidden="1">
      <c r="A222" s="143">
        <v>621</v>
      </c>
      <c r="B222" s="143" t="s">
        <v>129</v>
      </c>
      <c r="C222" s="146" t="s">
        <v>128</v>
      </c>
      <c r="D222" s="143" t="s">
        <v>115</v>
      </c>
    </row>
    <row r="223" spans="1:4" ht="13.5" hidden="1">
      <c r="A223" s="143">
        <v>622</v>
      </c>
      <c r="B223" s="143" t="s">
        <v>97</v>
      </c>
      <c r="C223" s="146" t="s">
        <v>128</v>
      </c>
      <c r="D223" s="143" t="s">
        <v>118</v>
      </c>
    </row>
    <row r="224" spans="1:4" ht="13.5" hidden="1">
      <c r="A224" s="143">
        <v>623</v>
      </c>
      <c r="B224" s="143" t="s">
        <v>105</v>
      </c>
      <c r="C224" s="146" t="s">
        <v>128</v>
      </c>
      <c r="D224" s="143" t="s">
        <v>115</v>
      </c>
    </row>
    <row r="225" spans="1:4" ht="13.5" hidden="1">
      <c r="A225" s="143">
        <v>624</v>
      </c>
      <c r="B225" s="143" t="s">
        <v>111</v>
      </c>
      <c r="C225" s="146" t="s">
        <v>128</v>
      </c>
      <c r="D225" s="143" t="s">
        <v>115</v>
      </c>
    </row>
    <row r="226" spans="1:4" ht="13.5" hidden="1">
      <c r="A226" s="143">
        <v>625</v>
      </c>
      <c r="B226" s="143" t="s">
        <v>94</v>
      </c>
      <c r="C226" s="146" t="s">
        <v>128</v>
      </c>
      <c r="D226" s="143" t="s">
        <v>115</v>
      </c>
    </row>
    <row r="227" spans="1:4" ht="13.5" hidden="1">
      <c r="A227" s="143">
        <v>626</v>
      </c>
      <c r="B227" s="143" t="s">
        <v>98</v>
      </c>
      <c r="C227" s="146" t="s">
        <v>128</v>
      </c>
      <c r="D227" s="143" t="s">
        <v>115</v>
      </c>
    </row>
    <row r="228" spans="1:4" ht="13.5" hidden="1">
      <c r="A228" s="143">
        <v>627</v>
      </c>
      <c r="B228" s="143" t="s">
        <v>130</v>
      </c>
      <c r="C228" s="146" t="s">
        <v>128</v>
      </c>
      <c r="D228" s="143" t="s">
        <v>115</v>
      </c>
    </row>
    <row r="229" spans="1:4" ht="13.5" hidden="1">
      <c r="A229" s="143">
        <v>628</v>
      </c>
      <c r="B229" s="143" t="s">
        <v>98</v>
      </c>
      <c r="C229" s="146" t="s">
        <v>128</v>
      </c>
      <c r="D229" s="143" t="s">
        <v>118</v>
      </c>
    </row>
    <row r="230" spans="1:4" ht="13.5" hidden="1">
      <c r="A230" s="143">
        <v>629</v>
      </c>
      <c r="B230" s="143" t="s">
        <v>112</v>
      </c>
      <c r="C230" s="146" t="s">
        <v>128</v>
      </c>
      <c r="D230" s="143" t="s">
        <v>118</v>
      </c>
    </row>
    <row r="231" spans="1:4" ht="13.5" hidden="1">
      <c r="A231" s="143">
        <v>630</v>
      </c>
      <c r="B231" s="143" t="s">
        <v>97</v>
      </c>
      <c r="C231" s="146" t="s">
        <v>128</v>
      </c>
      <c r="D231" s="143" t="s">
        <v>118</v>
      </c>
    </row>
    <row r="232" spans="1:4" ht="13.5" hidden="1">
      <c r="A232" s="143">
        <v>631</v>
      </c>
      <c r="B232" s="143" t="s">
        <v>114</v>
      </c>
      <c r="C232" s="146" t="s">
        <v>128</v>
      </c>
      <c r="D232" s="143" t="s">
        <v>118</v>
      </c>
    </row>
    <row r="233" spans="1:4" ht="13.5" hidden="1">
      <c r="A233" s="143">
        <v>632</v>
      </c>
      <c r="B233" s="143" t="s">
        <v>92</v>
      </c>
      <c r="C233" s="146" t="s">
        <v>128</v>
      </c>
      <c r="D233" s="143" t="s">
        <v>118</v>
      </c>
    </row>
    <row r="234" spans="1:4" ht="13.5" hidden="1">
      <c r="A234" s="143">
        <v>633</v>
      </c>
      <c r="B234" s="143" t="s">
        <v>97</v>
      </c>
      <c r="C234" s="146" t="s">
        <v>128</v>
      </c>
      <c r="D234" s="143" t="s">
        <v>118</v>
      </c>
    </row>
    <row r="235" spans="1:4" ht="13.5" hidden="1">
      <c r="A235" s="143">
        <v>634</v>
      </c>
      <c r="B235" s="143" t="s">
        <v>131</v>
      </c>
      <c r="C235" s="146" t="s">
        <v>128</v>
      </c>
      <c r="D235" s="143" t="s">
        <v>118</v>
      </c>
    </row>
    <row r="236" spans="1:4" ht="13.5" hidden="1">
      <c r="A236" s="143">
        <v>635</v>
      </c>
      <c r="B236" s="143" t="s">
        <v>112</v>
      </c>
      <c r="C236" s="146" t="s">
        <v>128</v>
      </c>
      <c r="D236" s="143" t="s">
        <v>118</v>
      </c>
    </row>
    <row r="237" spans="1:4" ht="13.5" hidden="1">
      <c r="A237" s="143">
        <v>636</v>
      </c>
      <c r="B237" s="143" t="s">
        <v>103</v>
      </c>
      <c r="C237" s="146" t="s">
        <v>128</v>
      </c>
      <c r="D237" s="143" t="s">
        <v>118</v>
      </c>
    </row>
    <row r="238" spans="1:4" ht="13.5" hidden="1">
      <c r="A238" s="143">
        <v>637</v>
      </c>
      <c r="B238" s="143" t="s">
        <v>114</v>
      </c>
      <c r="C238" s="146" t="s">
        <v>128</v>
      </c>
      <c r="D238" s="143" t="s">
        <v>118</v>
      </c>
    </row>
    <row r="239" spans="1:4" ht="13.5" hidden="1">
      <c r="A239" s="143">
        <v>638</v>
      </c>
      <c r="B239" s="143" t="s">
        <v>99</v>
      </c>
      <c r="C239" s="146" t="s">
        <v>128</v>
      </c>
      <c r="D239" s="143" t="s">
        <v>118</v>
      </c>
    </row>
    <row r="240" spans="1:4" ht="13.5" hidden="1">
      <c r="A240" s="143">
        <v>639</v>
      </c>
      <c r="B240" s="143" t="s">
        <v>108</v>
      </c>
      <c r="C240" s="146" t="s">
        <v>128</v>
      </c>
      <c r="D240" s="143" t="s">
        <v>118</v>
      </c>
    </row>
    <row r="241" spans="1:4" ht="13.5" hidden="1">
      <c r="A241" s="143">
        <v>640</v>
      </c>
      <c r="B241" s="143" t="s">
        <v>101</v>
      </c>
      <c r="C241" s="146" t="s">
        <v>128</v>
      </c>
      <c r="D241" s="143" t="s">
        <v>118</v>
      </c>
    </row>
    <row r="242" spans="1:4" ht="13.5" hidden="1">
      <c r="A242" s="143">
        <v>641</v>
      </c>
      <c r="B242" s="143" t="s">
        <v>110</v>
      </c>
      <c r="C242" s="146" t="s">
        <v>128</v>
      </c>
      <c r="D242" s="143" t="s">
        <v>118</v>
      </c>
    </row>
    <row r="243" spans="1:4" ht="13.5" hidden="1">
      <c r="A243" s="143">
        <v>642</v>
      </c>
      <c r="B243" s="143" t="s">
        <v>108</v>
      </c>
      <c r="C243" s="146" t="s">
        <v>128</v>
      </c>
      <c r="D243" s="143" t="s">
        <v>118</v>
      </c>
    </row>
    <row r="244" spans="1:4" ht="13.5" hidden="1">
      <c r="A244" s="143">
        <v>643</v>
      </c>
      <c r="B244" s="143" t="s">
        <v>113</v>
      </c>
      <c r="C244" s="146" t="s">
        <v>128</v>
      </c>
      <c r="D244" s="143" t="s">
        <v>118</v>
      </c>
    </row>
    <row r="245" spans="1:4" ht="13.5" hidden="1">
      <c r="A245" s="143">
        <v>644</v>
      </c>
      <c r="B245" s="143" t="s">
        <v>89</v>
      </c>
      <c r="C245" s="146" t="s">
        <v>128</v>
      </c>
      <c r="D245" s="143" t="s">
        <v>118</v>
      </c>
    </row>
    <row r="246" spans="1:4" ht="13.5" hidden="1">
      <c r="A246" s="143">
        <v>645</v>
      </c>
      <c r="B246" s="143" t="s">
        <v>107</v>
      </c>
      <c r="C246" s="146" t="s">
        <v>128</v>
      </c>
      <c r="D246" s="143" t="s">
        <v>118</v>
      </c>
    </row>
    <row r="247" spans="1:4" ht="13.5" hidden="1">
      <c r="A247" s="143">
        <v>646</v>
      </c>
      <c r="B247" s="143" t="s">
        <v>122</v>
      </c>
      <c r="C247" s="146" t="s">
        <v>128</v>
      </c>
      <c r="D247" s="143" t="s">
        <v>118</v>
      </c>
    </row>
    <row r="248" spans="1:4" ht="13.5" hidden="1">
      <c r="A248" s="143">
        <v>647</v>
      </c>
      <c r="B248" s="143" t="s">
        <v>95</v>
      </c>
      <c r="C248" s="146" t="s">
        <v>128</v>
      </c>
      <c r="D248" s="143" t="s">
        <v>126</v>
      </c>
    </row>
    <row r="249" spans="1:4" ht="13.5" hidden="1">
      <c r="A249" s="143">
        <v>648</v>
      </c>
      <c r="B249" s="143" t="s">
        <v>97</v>
      </c>
      <c r="C249" s="146" t="s">
        <v>128</v>
      </c>
      <c r="D249" s="143" t="s">
        <v>126</v>
      </c>
    </row>
    <row r="250" spans="1:4" ht="13.5" hidden="1">
      <c r="A250" s="143">
        <v>649</v>
      </c>
      <c r="B250" s="143" t="s">
        <v>97</v>
      </c>
      <c r="C250" s="146" t="s">
        <v>128</v>
      </c>
      <c r="D250" s="143" t="s">
        <v>126</v>
      </c>
    </row>
    <row r="251" spans="1:4" ht="13.5" hidden="1">
      <c r="A251" s="143">
        <v>650</v>
      </c>
      <c r="B251" s="143" t="s">
        <v>109</v>
      </c>
      <c r="C251" s="146" t="s">
        <v>128</v>
      </c>
      <c r="D251" s="143" t="s">
        <v>126</v>
      </c>
    </row>
    <row r="252" spans="1:4" ht="13.5" hidden="1">
      <c r="A252" s="143">
        <v>651</v>
      </c>
      <c r="B252" s="143" t="s">
        <v>94</v>
      </c>
      <c r="C252" s="146" t="s">
        <v>128</v>
      </c>
      <c r="D252" s="143" t="s">
        <v>126</v>
      </c>
    </row>
    <row r="253" spans="1:4" ht="13.5" hidden="1">
      <c r="A253" s="143">
        <v>652</v>
      </c>
      <c r="B253" s="143" t="s">
        <v>119</v>
      </c>
      <c r="C253" s="146" t="s">
        <v>128</v>
      </c>
      <c r="D253" s="143" t="s">
        <v>126</v>
      </c>
    </row>
    <row r="254" spans="1:4" ht="13.5" hidden="1">
      <c r="A254" s="143">
        <v>653</v>
      </c>
      <c r="B254" s="143" t="s">
        <v>122</v>
      </c>
      <c r="C254" s="146" t="s">
        <v>128</v>
      </c>
      <c r="D254" s="143" t="s">
        <v>126</v>
      </c>
    </row>
    <row r="255" spans="1:4" ht="13.5" hidden="1">
      <c r="A255" s="143">
        <v>758</v>
      </c>
      <c r="B255" s="143" t="s">
        <v>98</v>
      </c>
      <c r="C255" s="146" t="s">
        <v>132</v>
      </c>
      <c r="D255" s="143" t="s">
        <v>91</v>
      </c>
    </row>
    <row r="256" spans="1:4" ht="13.5" hidden="1">
      <c r="A256" s="143">
        <v>759</v>
      </c>
      <c r="B256" s="143" t="s">
        <v>104</v>
      </c>
      <c r="C256" s="146" t="s">
        <v>132</v>
      </c>
      <c r="D256" s="143" t="s">
        <v>133</v>
      </c>
    </row>
    <row r="257" spans="1:4" ht="13.5" hidden="1">
      <c r="A257" s="143">
        <v>760</v>
      </c>
      <c r="B257" s="143" t="s">
        <v>117</v>
      </c>
      <c r="C257" s="146" t="s">
        <v>132</v>
      </c>
      <c r="D257" s="143" t="s">
        <v>96</v>
      </c>
    </row>
    <row r="258" spans="1:4" ht="13.5" hidden="1">
      <c r="A258" s="143">
        <v>761</v>
      </c>
      <c r="B258" s="143" t="s">
        <v>108</v>
      </c>
      <c r="C258" s="146" t="s">
        <v>132</v>
      </c>
      <c r="D258" s="143" t="s">
        <v>96</v>
      </c>
    </row>
    <row r="259" spans="1:4" ht="13.5" hidden="1">
      <c r="A259" s="143">
        <v>762</v>
      </c>
      <c r="B259" s="143" t="s">
        <v>99</v>
      </c>
      <c r="C259" s="146" t="s">
        <v>132</v>
      </c>
      <c r="D259" s="143" t="s">
        <v>96</v>
      </c>
    </row>
    <row r="260" spans="1:4" ht="13.5" hidden="1">
      <c r="A260" s="143">
        <v>763</v>
      </c>
      <c r="B260" s="143" t="s">
        <v>108</v>
      </c>
      <c r="C260" s="146" t="s">
        <v>132</v>
      </c>
      <c r="D260" s="143" t="s">
        <v>96</v>
      </c>
    </row>
    <row r="261" spans="1:4" ht="13.5" hidden="1">
      <c r="A261" s="143">
        <v>764</v>
      </c>
      <c r="B261" s="143" t="s">
        <v>98</v>
      </c>
      <c r="C261" s="146" t="s">
        <v>132</v>
      </c>
      <c r="D261" s="143" t="s">
        <v>96</v>
      </c>
    </row>
    <row r="262" spans="1:4" ht="13.5" hidden="1">
      <c r="A262" s="143">
        <v>765</v>
      </c>
      <c r="B262" s="143" t="s">
        <v>92</v>
      </c>
      <c r="C262" s="146" t="s">
        <v>132</v>
      </c>
      <c r="D262" s="143" t="s">
        <v>96</v>
      </c>
    </row>
    <row r="263" spans="1:4" ht="13.5" hidden="1">
      <c r="A263" s="143">
        <v>766</v>
      </c>
      <c r="B263" s="143" t="s">
        <v>120</v>
      </c>
      <c r="C263" s="146" t="s">
        <v>132</v>
      </c>
      <c r="D263" s="143" t="s">
        <v>96</v>
      </c>
    </row>
    <row r="264" spans="1:4" ht="13.5" hidden="1">
      <c r="A264" s="143">
        <v>767</v>
      </c>
      <c r="B264" s="143" t="s">
        <v>109</v>
      </c>
      <c r="C264" s="146" t="s">
        <v>132</v>
      </c>
      <c r="D264" s="143" t="s">
        <v>96</v>
      </c>
    </row>
    <row r="265" spans="1:4" ht="13.5" hidden="1">
      <c r="A265" s="143">
        <v>768</v>
      </c>
      <c r="B265" s="143" t="s">
        <v>92</v>
      </c>
      <c r="C265" s="146" t="s">
        <v>132</v>
      </c>
      <c r="D265" s="143" t="s">
        <v>96</v>
      </c>
    </row>
    <row r="266" spans="1:4" ht="13.5" hidden="1">
      <c r="A266" s="143">
        <v>769</v>
      </c>
      <c r="B266" s="143" t="s">
        <v>95</v>
      </c>
      <c r="C266" s="146" t="s">
        <v>132</v>
      </c>
      <c r="D266" s="143" t="s">
        <v>96</v>
      </c>
    </row>
    <row r="267" spans="1:4" ht="13.5" hidden="1">
      <c r="A267" s="143">
        <v>770</v>
      </c>
      <c r="B267" s="143" t="s">
        <v>99</v>
      </c>
      <c r="C267" s="146" t="s">
        <v>132</v>
      </c>
      <c r="D267" s="143" t="s">
        <v>96</v>
      </c>
    </row>
    <row r="268" spans="1:4" ht="13.5" hidden="1">
      <c r="A268" s="143">
        <v>771</v>
      </c>
      <c r="B268" s="143" t="s">
        <v>95</v>
      </c>
      <c r="C268" s="146" t="s">
        <v>132</v>
      </c>
      <c r="D268" s="143" t="s">
        <v>96</v>
      </c>
    </row>
    <row r="269" spans="1:4" ht="13.5" hidden="1">
      <c r="A269" s="143">
        <v>772</v>
      </c>
      <c r="B269" s="143" t="s">
        <v>94</v>
      </c>
      <c r="C269" s="146" t="s">
        <v>132</v>
      </c>
      <c r="D269" s="143" t="s">
        <v>96</v>
      </c>
    </row>
    <row r="270" spans="1:4" ht="13.5" hidden="1">
      <c r="A270" s="143">
        <v>773</v>
      </c>
      <c r="B270" s="143" t="s">
        <v>114</v>
      </c>
      <c r="C270" s="146" t="s">
        <v>132</v>
      </c>
      <c r="D270" s="143" t="s">
        <v>96</v>
      </c>
    </row>
    <row r="271" spans="1:4" ht="13.5" hidden="1">
      <c r="A271" s="143">
        <v>774</v>
      </c>
      <c r="B271" s="143" t="s">
        <v>112</v>
      </c>
      <c r="C271" s="146" t="s">
        <v>132</v>
      </c>
      <c r="D271" s="143" t="s">
        <v>96</v>
      </c>
    </row>
    <row r="272" spans="1:4" ht="13.5" hidden="1">
      <c r="A272" s="143">
        <v>775</v>
      </c>
      <c r="B272" s="143" t="s">
        <v>109</v>
      </c>
      <c r="C272" s="146" t="s">
        <v>132</v>
      </c>
      <c r="D272" s="143" t="s">
        <v>96</v>
      </c>
    </row>
    <row r="273" spans="1:4" ht="13.5" hidden="1">
      <c r="A273" s="143">
        <v>776</v>
      </c>
      <c r="B273" s="143" t="s">
        <v>131</v>
      </c>
      <c r="C273" s="146" t="s">
        <v>132</v>
      </c>
      <c r="D273" s="143" t="s">
        <v>96</v>
      </c>
    </row>
    <row r="274" spans="1:4" ht="13.5" hidden="1">
      <c r="A274" s="143">
        <v>777</v>
      </c>
      <c r="B274" s="143" t="s">
        <v>120</v>
      </c>
      <c r="C274" s="146" t="s">
        <v>132</v>
      </c>
      <c r="D274" s="143" t="s">
        <v>96</v>
      </c>
    </row>
    <row r="275" spans="1:4" ht="13.5" hidden="1">
      <c r="A275" s="143">
        <v>778</v>
      </c>
      <c r="B275" s="143" t="s">
        <v>95</v>
      </c>
      <c r="C275" s="146" t="s">
        <v>132</v>
      </c>
      <c r="D275" s="143" t="s">
        <v>96</v>
      </c>
    </row>
    <row r="276" spans="1:4" ht="13.5" hidden="1">
      <c r="A276" s="143">
        <v>779</v>
      </c>
      <c r="B276" s="143" t="s">
        <v>100</v>
      </c>
      <c r="C276" s="146" t="s">
        <v>132</v>
      </c>
      <c r="D276" s="143" t="s">
        <v>96</v>
      </c>
    </row>
    <row r="277" spans="1:4" ht="13.5" hidden="1">
      <c r="A277" s="143">
        <v>780</v>
      </c>
      <c r="B277" s="143" t="s">
        <v>94</v>
      </c>
      <c r="C277" s="146" t="s">
        <v>132</v>
      </c>
      <c r="D277" s="143" t="s">
        <v>96</v>
      </c>
    </row>
    <row r="278" spans="1:4" ht="13.5" hidden="1">
      <c r="A278" s="143">
        <v>781</v>
      </c>
      <c r="B278" s="143" t="s">
        <v>117</v>
      </c>
      <c r="C278" s="146" t="s">
        <v>132</v>
      </c>
      <c r="D278" s="143" t="s">
        <v>96</v>
      </c>
    </row>
    <row r="279" spans="1:4" ht="13.5" hidden="1">
      <c r="A279" s="143">
        <v>782</v>
      </c>
      <c r="B279" s="143" t="s">
        <v>112</v>
      </c>
      <c r="C279" s="146" t="s">
        <v>132</v>
      </c>
      <c r="D279" s="143" t="s">
        <v>96</v>
      </c>
    </row>
    <row r="280" spans="1:4" ht="13.5" hidden="1">
      <c r="A280" s="143">
        <v>783</v>
      </c>
      <c r="B280" s="143" t="s">
        <v>112</v>
      </c>
      <c r="C280" s="146" t="s">
        <v>132</v>
      </c>
      <c r="D280" s="143" t="s">
        <v>96</v>
      </c>
    </row>
    <row r="281" spans="1:4" ht="13.5" hidden="1">
      <c r="A281" s="143">
        <v>784</v>
      </c>
      <c r="B281" s="143" t="s">
        <v>134</v>
      </c>
      <c r="C281" s="146" t="s">
        <v>132</v>
      </c>
      <c r="D281" s="143" t="s">
        <v>96</v>
      </c>
    </row>
    <row r="282" spans="1:4" ht="13.5" hidden="1">
      <c r="A282" s="143">
        <v>785</v>
      </c>
      <c r="B282" s="143" t="s">
        <v>92</v>
      </c>
      <c r="C282" s="146" t="s">
        <v>132</v>
      </c>
      <c r="D282" s="143" t="s">
        <v>96</v>
      </c>
    </row>
    <row r="283" spans="1:4" ht="13.5" hidden="1">
      <c r="A283" s="143">
        <v>786</v>
      </c>
      <c r="B283" s="143" t="s">
        <v>108</v>
      </c>
      <c r="C283" s="146" t="s">
        <v>132</v>
      </c>
      <c r="D283" s="143" t="s">
        <v>96</v>
      </c>
    </row>
    <row r="284" spans="1:4" ht="13.5" hidden="1">
      <c r="A284" s="143">
        <v>787</v>
      </c>
      <c r="B284" s="143" t="s">
        <v>120</v>
      </c>
      <c r="C284" s="146" t="s">
        <v>132</v>
      </c>
      <c r="D284" s="143" t="s">
        <v>115</v>
      </c>
    </row>
    <row r="285" spans="1:4" ht="13.5" hidden="1">
      <c r="A285" s="143">
        <v>788</v>
      </c>
      <c r="B285" s="143" t="s">
        <v>134</v>
      </c>
      <c r="C285" s="146" t="s">
        <v>132</v>
      </c>
      <c r="D285" s="143" t="s">
        <v>115</v>
      </c>
    </row>
    <row r="286" spans="1:4" ht="13.5" hidden="1">
      <c r="A286" s="143">
        <v>789</v>
      </c>
      <c r="B286" s="143" t="s">
        <v>108</v>
      </c>
      <c r="C286" s="146" t="s">
        <v>132</v>
      </c>
      <c r="D286" s="143" t="s">
        <v>115</v>
      </c>
    </row>
    <row r="287" spans="1:4" ht="13.5" hidden="1">
      <c r="A287" s="143">
        <v>790</v>
      </c>
      <c r="B287" s="143" t="s">
        <v>99</v>
      </c>
      <c r="C287" s="146" t="s">
        <v>132</v>
      </c>
      <c r="D287" s="143" t="s">
        <v>115</v>
      </c>
    </row>
    <row r="288" spans="1:4" ht="13.5" hidden="1">
      <c r="A288" s="143">
        <v>791</v>
      </c>
      <c r="B288" s="143" t="s">
        <v>101</v>
      </c>
      <c r="C288" s="146" t="s">
        <v>132</v>
      </c>
      <c r="D288" s="143" t="s">
        <v>115</v>
      </c>
    </row>
    <row r="289" spans="1:4" ht="13.5" hidden="1">
      <c r="A289" s="143">
        <v>792</v>
      </c>
      <c r="B289" s="143" t="s">
        <v>112</v>
      </c>
      <c r="C289" s="146" t="s">
        <v>132</v>
      </c>
      <c r="D289" s="143" t="s">
        <v>115</v>
      </c>
    </row>
    <row r="290" spans="1:4" ht="13.5" hidden="1">
      <c r="A290" s="143">
        <v>793</v>
      </c>
      <c r="B290" s="143" t="s">
        <v>95</v>
      </c>
      <c r="C290" s="146" t="s">
        <v>132</v>
      </c>
      <c r="D290" s="143" t="s">
        <v>115</v>
      </c>
    </row>
    <row r="291" spans="1:4" ht="13.5" hidden="1">
      <c r="A291" s="143">
        <v>794</v>
      </c>
      <c r="B291" s="143" t="s">
        <v>101</v>
      </c>
      <c r="C291" s="146" t="s">
        <v>132</v>
      </c>
      <c r="D291" s="143" t="s">
        <v>115</v>
      </c>
    </row>
    <row r="292" spans="1:4" ht="13.5" hidden="1">
      <c r="A292" s="143">
        <v>795</v>
      </c>
      <c r="B292" s="143" t="s">
        <v>122</v>
      </c>
      <c r="C292" s="146" t="s">
        <v>132</v>
      </c>
      <c r="D292" s="143" t="s">
        <v>115</v>
      </c>
    </row>
    <row r="293" spans="1:4" ht="13.5" hidden="1">
      <c r="A293" s="143">
        <v>796</v>
      </c>
      <c r="B293" s="143" t="s">
        <v>98</v>
      </c>
      <c r="C293" s="146" t="s">
        <v>132</v>
      </c>
      <c r="D293" s="143" t="s">
        <v>115</v>
      </c>
    </row>
    <row r="294" spans="1:4" ht="13.5" hidden="1">
      <c r="A294" s="143">
        <v>797</v>
      </c>
      <c r="B294" s="143" t="s">
        <v>114</v>
      </c>
      <c r="C294" s="146" t="s">
        <v>132</v>
      </c>
      <c r="D294" s="143" t="s">
        <v>115</v>
      </c>
    </row>
    <row r="295" spans="1:4" ht="13.5" hidden="1">
      <c r="A295" s="143">
        <v>798</v>
      </c>
      <c r="B295" s="143" t="s">
        <v>117</v>
      </c>
      <c r="C295" s="146" t="s">
        <v>132</v>
      </c>
      <c r="D295" s="143" t="s">
        <v>115</v>
      </c>
    </row>
    <row r="296" spans="1:4" ht="13.5" hidden="1">
      <c r="A296" s="143">
        <v>799</v>
      </c>
      <c r="B296" s="143" t="s">
        <v>112</v>
      </c>
      <c r="C296" s="146" t="s">
        <v>132</v>
      </c>
      <c r="D296" s="143" t="s">
        <v>115</v>
      </c>
    </row>
    <row r="297" spans="1:4" ht="13.5" hidden="1">
      <c r="A297" s="143">
        <v>800</v>
      </c>
      <c r="B297" s="143" t="s">
        <v>131</v>
      </c>
      <c r="C297" s="146" t="s">
        <v>132</v>
      </c>
      <c r="D297" s="143" t="s">
        <v>115</v>
      </c>
    </row>
    <row r="298" spans="1:4" ht="13.5" hidden="1">
      <c r="A298" s="143">
        <v>801</v>
      </c>
      <c r="B298" s="143" t="s">
        <v>108</v>
      </c>
      <c r="C298" s="146" t="s">
        <v>132</v>
      </c>
      <c r="D298" s="143" t="s">
        <v>115</v>
      </c>
    </row>
    <row r="299" spans="1:4" ht="13.5" hidden="1">
      <c r="A299" s="143">
        <v>802</v>
      </c>
      <c r="B299" s="143" t="s">
        <v>122</v>
      </c>
      <c r="C299" s="146" t="s">
        <v>132</v>
      </c>
      <c r="D299" s="143" t="s">
        <v>115</v>
      </c>
    </row>
    <row r="300" spans="1:4" ht="13.5" hidden="1">
      <c r="A300" s="143">
        <v>803</v>
      </c>
      <c r="B300" s="143" t="s">
        <v>101</v>
      </c>
      <c r="C300" s="146" t="s">
        <v>132</v>
      </c>
      <c r="D300" s="143" t="s">
        <v>115</v>
      </c>
    </row>
    <row r="301" spans="1:4" ht="13.5" hidden="1">
      <c r="A301" s="143">
        <v>804</v>
      </c>
      <c r="B301" s="143" t="s">
        <v>95</v>
      </c>
      <c r="C301" s="146" t="s">
        <v>132</v>
      </c>
      <c r="D301" s="143" t="s">
        <v>115</v>
      </c>
    </row>
    <row r="302" spans="1:4" ht="13.5" hidden="1">
      <c r="A302" s="143">
        <v>805</v>
      </c>
      <c r="B302" s="143" t="s">
        <v>111</v>
      </c>
      <c r="C302" s="146" t="s">
        <v>132</v>
      </c>
      <c r="D302" s="143" t="s">
        <v>115</v>
      </c>
    </row>
    <row r="303" spans="1:4" ht="13.5" hidden="1">
      <c r="A303" s="143">
        <v>806</v>
      </c>
      <c r="B303" s="143" t="s">
        <v>122</v>
      </c>
      <c r="C303" s="146" t="s">
        <v>132</v>
      </c>
      <c r="D303" s="143" t="s">
        <v>115</v>
      </c>
    </row>
    <row r="304" spans="1:4" ht="13.5" hidden="1">
      <c r="A304" s="143">
        <v>807</v>
      </c>
      <c r="B304" s="143" t="s">
        <v>95</v>
      </c>
      <c r="C304" s="146" t="s">
        <v>132</v>
      </c>
      <c r="D304" s="143" t="s">
        <v>115</v>
      </c>
    </row>
    <row r="305" spans="1:4" ht="13.5" hidden="1">
      <c r="A305" s="143">
        <v>808</v>
      </c>
      <c r="B305" s="143" t="s">
        <v>94</v>
      </c>
      <c r="C305" s="146" t="s">
        <v>132</v>
      </c>
      <c r="D305" s="143" t="s">
        <v>115</v>
      </c>
    </row>
    <row r="306" spans="1:4" ht="13.5" hidden="1">
      <c r="A306" s="143">
        <v>809</v>
      </c>
      <c r="B306" s="143" t="s">
        <v>119</v>
      </c>
      <c r="C306" s="146" t="s">
        <v>132</v>
      </c>
      <c r="D306" s="143" t="s">
        <v>115</v>
      </c>
    </row>
    <row r="307" spans="1:4" ht="13.5" hidden="1">
      <c r="A307" s="143">
        <v>810</v>
      </c>
      <c r="B307" s="143" t="s">
        <v>113</v>
      </c>
      <c r="C307" s="146" t="s">
        <v>132</v>
      </c>
      <c r="D307" s="143" t="s">
        <v>115</v>
      </c>
    </row>
    <row r="308" spans="1:4" ht="13.5" hidden="1">
      <c r="A308" s="143">
        <v>811</v>
      </c>
      <c r="B308" s="143" t="s">
        <v>135</v>
      </c>
      <c r="C308" s="146" t="s">
        <v>132</v>
      </c>
      <c r="D308" s="143" t="s">
        <v>115</v>
      </c>
    </row>
    <row r="309" spans="1:4" ht="13.5" hidden="1">
      <c r="A309" s="143">
        <v>812</v>
      </c>
      <c r="B309" s="143" t="s">
        <v>92</v>
      </c>
      <c r="C309" s="146" t="s">
        <v>132</v>
      </c>
      <c r="D309" s="143" t="s">
        <v>115</v>
      </c>
    </row>
    <row r="310" spans="1:4" ht="13.5" hidden="1">
      <c r="A310" s="143">
        <v>813</v>
      </c>
      <c r="B310" s="143" t="s">
        <v>98</v>
      </c>
      <c r="C310" s="146" t="s">
        <v>132</v>
      </c>
      <c r="D310" s="143" t="s">
        <v>115</v>
      </c>
    </row>
    <row r="311" spans="1:4" ht="13.5" hidden="1">
      <c r="A311" s="143">
        <v>814</v>
      </c>
      <c r="B311" s="143" t="s">
        <v>103</v>
      </c>
      <c r="C311" s="146" t="s">
        <v>132</v>
      </c>
      <c r="D311" s="143" t="s">
        <v>115</v>
      </c>
    </row>
    <row r="312" spans="1:4" ht="13.5" hidden="1">
      <c r="A312" s="143">
        <v>815</v>
      </c>
      <c r="B312" s="143" t="s">
        <v>99</v>
      </c>
      <c r="C312" s="146" t="s">
        <v>132</v>
      </c>
      <c r="D312" s="143" t="s">
        <v>118</v>
      </c>
    </row>
    <row r="313" spans="1:4" ht="13.5" hidden="1">
      <c r="A313" s="143">
        <v>816</v>
      </c>
      <c r="B313" s="143" t="s">
        <v>99</v>
      </c>
      <c r="C313" s="146" t="s">
        <v>132</v>
      </c>
      <c r="D313" s="143" t="s">
        <v>118</v>
      </c>
    </row>
    <row r="314" spans="1:4" ht="13.5" hidden="1">
      <c r="A314" s="143">
        <v>817</v>
      </c>
      <c r="B314" s="143" t="s">
        <v>107</v>
      </c>
      <c r="C314" s="146" t="s">
        <v>132</v>
      </c>
      <c r="D314" s="143" t="s">
        <v>118</v>
      </c>
    </row>
    <row r="315" spans="1:4" ht="13.5" hidden="1">
      <c r="A315" s="143">
        <v>818</v>
      </c>
      <c r="B315" s="143" t="s">
        <v>95</v>
      </c>
      <c r="C315" s="146" t="s">
        <v>132</v>
      </c>
      <c r="D315" s="143" t="s">
        <v>118</v>
      </c>
    </row>
    <row r="316" spans="1:4" ht="13.5" hidden="1">
      <c r="A316" s="143">
        <v>819</v>
      </c>
      <c r="B316" s="143" t="s">
        <v>95</v>
      </c>
      <c r="C316" s="146" t="s">
        <v>132</v>
      </c>
      <c r="D316" s="143" t="s">
        <v>118</v>
      </c>
    </row>
    <row r="317" spans="1:4" ht="13.5" hidden="1">
      <c r="A317" s="143">
        <v>820</v>
      </c>
      <c r="B317" s="143" t="s">
        <v>92</v>
      </c>
      <c r="C317" s="146" t="s">
        <v>132</v>
      </c>
      <c r="D317" s="143" t="s">
        <v>118</v>
      </c>
    </row>
    <row r="318" spans="1:4" ht="13.5" hidden="1">
      <c r="A318" s="143">
        <v>821</v>
      </c>
      <c r="B318" s="143" t="s">
        <v>94</v>
      </c>
      <c r="C318" s="146" t="s">
        <v>132</v>
      </c>
      <c r="D318" s="143" t="s">
        <v>118</v>
      </c>
    </row>
    <row r="319" spans="1:4" ht="13.5" hidden="1">
      <c r="A319" s="143">
        <v>822</v>
      </c>
      <c r="B319" s="143" t="s">
        <v>97</v>
      </c>
      <c r="C319" s="146" t="s">
        <v>132</v>
      </c>
      <c r="D319" s="143" t="s">
        <v>118</v>
      </c>
    </row>
    <row r="320" spans="1:4" ht="13.5" hidden="1">
      <c r="A320" s="143">
        <v>823</v>
      </c>
      <c r="B320" s="143" t="s">
        <v>108</v>
      </c>
      <c r="C320" s="146" t="s">
        <v>132</v>
      </c>
      <c r="D320" s="143" t="s">
        <v>118</v>
      </c>
    </row>
    <row r="321" spans="1:4" ht="13.5" hidden="1">
      <c r="A321" s="143">
        <v>824</v>
      </c>
      <c r="B321" s="143" t="s">
        <v>120</v>
      </c>
      <c r="C321" s="146" t="s">
        <v>132</v>
      </c>
      <c r="D321" s="143" t="s">
        <v>118</v>
      </c>
    </row>
    <row r="322" spans="1:4" ht="13.5" hidden="1">
      <c r="A322" s="143">
        <v>825</v>
      </c>
      <c r="B322" s="143" t="s">
        <v>109</v>
      </c>
      <c r="C322" s="146" t="s">
        <v>132</v>
      </c>
      <c r="D322" s="143" t="s">
        <v>118</v>
      </c>
    </row>
    <row r="323" spans="1:4" ht="13.5" hidden="1">
      <c r="A323" s="143">
        <v>826</v>
      </c>
      <c r="B323" s="143" t="s">
        <v>101</v>
      </c>
      <c r="C323" s="146" t="s">
        <v>132</v>
      </c>
      <c r="D323" s="143" t="s">
        <v>96</v>
      </c>
    </row>
    <row r="324" spans="1:4" ht="13.5" hidden="1">
      <c r="A324" s="143">
        <v>827</v>
      </c>
      <c r="B324" s="143" t="s">
        <v>108</v>
      </c>
      <c r="C324" s="146" t="s">
        <v>132</v>
      </c>
      <c r="D324" s="143" t="s">
        <v>118</v>
      </c>
    </row>
    <row r="325" spans="1:4" ht="13.5" hidden="1">
      <c r="A325" s="143">
        <v>828</v>
      </c>
      <c r="B325" s="143" t="s">
        <v>99</v>
      </c>
      <c r="C325" s="146" t="s">
        <v>132</v>
      </c>
      <c r="D325" s="143" t="s">
        <v>118</v>
      </c>
    </row>
    <row r="326" spans="1:4" ht="13.5" hidden="1">
      <c r="A326" s="143">
        <v>829</v>
      </c>
      <c r="B326" s="143" t="s">
        <v>134</v>
      </c>
      <c r="C326" s="146" t="s">
        <v>132</v>
      </c>
      <c r="D326" s="143" t="s">
        <v>118</v>
      </c>
    </row>
    <row r="327" spans="1:4" ht="13.5" hidden="1">
      <c r="A327" s="143">
        <v>830</v>
      </c>
      <c r="B327" s="143" t="s">
        <v>102</v>
      </c>
      <c r="C327" s="146" t="s">
        <v>132</v>
      </c>
      <c r="D327" s="143" t="s">
        <v>118</v>
      </c>
    </row>
    <row r="328" spans="1:4" ht="13.5" hidden="1">
      <c r="A328" s="143">
        <v>831</v>
      </c>
      <c r="B328" s="143" t="s">
        <v>105</v>
      </c>
      <c r="C328" s="146" t="s">
        <v>132</v>
      </c>
      <c r="D328" s="143" t="s">
        <v>118</v>
      </c>
    </row>
    <row r="329" spans="1:4" ht="13.5" hidden="1">
      <c r="A329" s="143">
        <v>832</v>
      </c>
      <c r="B329" s="143" t="s">
        <v>105</v>
      </c>
      <c r="C329" s="146" t="s">
        <v>132</v>
      </c>
      <c r="D329" s="143" t="s">
        <v>118</v>
      </c>
    </row>
    <row r="330" spans="1:4" ht="13.5" hidden="1">
      <c r="A330" s="143">
        <v>833</v>
      </c>
      <c r="B330" s="143" t="s">
        <v>105</v>
      </c>
      <c r="C330" s="146" t="s">
        <v>132</v>
      </c>
      <c r="D330" s="143" t="s">
        <v>118</v>
      </c>
    </row>
    <row r="331" spans="1:4" ht="13.5" hidden="1">
      <c r="A331" s="143">
        <v>834</v>
      </c>
      <c r="B331" s="143" t="s">
        <v>95</v>
      </c>
      <c r="C331" s="146" t="s">
        <v>132</v>
      </c>
      <c r="D331" s="143" t="s">
        <v>118</v>
      </c>
    </row>
    <row r="332" spans="1:4" ht="13.5" hidden="1">
      <c r="A332" s="143">
        <v>835</v>
      </c>
      <c r="B332" s="143" t="s">
        <v>113</v>
      </c>
      <c r="C332" s="146" t="s">
        <v>132</v>
      </c>
      <c r="D332" s="143" t="s">
        <v>118</v>
      </c>
    </row>
    <row r="333" spans="1:4" ht="13.5" hidden="1">
      <c r="A333" s="143">
        <v>836</v>
      </c>
      <c r="B333" s="143" t="s">
        <v>89</v>
      </c>
      <c r="C333" s="146" t="s">
        <v>132</v>
      </c>
      <c r="D333" s="143" t="s">
        <v>118</v>
      </c>
    </row>
    <row r="334" spans="1:4" ht="13.5" hidden="1">
      <c r="A334" s="143">
        <v>837</v>
      </c>
      <c r="B334" s="143" t="s">
        <v>122</v>
      </c>
      <c r="C334" s="146" t="s">
        <v>132</v>
      </c>
      <c r="D334" s="143" t="s">
        <v>118</v>
      </c>
    </row>
    <row r="335" spans="1:4" ht="13.5" hidden="1">
      <c r="A335" s="143">
        <v>838</v>
      </c>
      <c r="B335" s="143" t="s">
        <v>131</v>
      </c>
      <c r="C335" s="146" t="s">
        <v>132</v>
      </c>
      <c r="D335" s="143" t="s">
        <v>118</v>
      </c>
    </row>
    <row r="336" spans="1:4" ht="13.5" hidden="1">
      <c r="A336" s="143">
        <v>839</v>
      </c>
      <c r="B336" s="143" t="s">
        <v>103</v>
      </c>
      <c r="C336" s="146" t="s">
        <v>132</v>
      </c>
      <c r="D336" s="143" t="s">
        <v>118</v>
      </c>
    </row>
    <row r="337" spans="1:4" ht="13.5" hidden="1">
      <c r="A337" s="143">
        <v>840</v>
      </c>
      <c r="B337" s="143" t="s">
        <v>119</v>
      </c>
      <c r="C337" s="146" t="s">
        <v>132</v>
      </c>
      <c r="D337" s="143" t="s">
        <v>118</v>
      </c>
    </row>
    <row r="338" spans="1:4" ht="13.5" hidden="1">
      <c r="A338" s="143">
        <v>841</v>
      </c>
      <c r="B338" s="143" t="s">
        <v>92</v>
      </c>
      <c r="C338" s="146" t="s">
        <v>132</v>
      </c>
      <c r="D338" s="143" t="s">
        <v>126</v>
      </c>
    </row>
    <row r="339" spans="1:4" ht="13.5" hidden="1">
      <c r="A339" s="143">
        <v>842</v>
      </c>
      <c r="B339" s="143" t="s">
        <v>99</v>
      </c>
      <c r="C339" s="146" t="s">
        <v>132</v>
      </c>
      <c r="D339" s="143" t="s">
        <v>126</v>
      </c>
    </row>
    <row r="340" spans="1:4" ht="13.5" hidden="1">
      <c r="A340" s="143">
        <v>843</v>
      </c>
      <c r="B340" s="143" t="s">
        <v>131</v>
      </c>
      <c r="C340" s="146" t="s">
        <v>132</v>
      </c>
      <c r="D340" s="143" t="s">
        <v>126</v>
      </c>
    </row>
    <row r="341" spans="1:4" ht="13.5" hidden="1">
      <c r="A341" s="143">
        <v>844</v>
      </c>
      <c r="B341" s="143" t="s">
        <v>112</v>
      </c>
      <c r="C341" s="146" t="s">
        <v>132</v>
      </c>
      <c r="D341" s="143" t="s">
        <v>126</v>
      </c>
    </row>
    <row r="342" spans="1:4" ht="13.5" hidden="1">
      <c r="A342" s="143">
        <v>867</v>
      </c>
      <c r="B342" s="143" t="s">
        <v>92</v>
      </c>
      <c r="C342" s="146" t="s">
        <v>136</v>
      </c>
      <c r="D342" s="143" t="s">
        <v>91</v>
      </c>
    </row>
    <row r="343" spans="1:4" ht="13.5" hidden="1">
      <c r="A343" s="143">
        <v>868</v>
      </c>
      <c r="B343" s="143" t="s">
        <v>105</v>
      </c>
      <c r="C343" s="146" t="s">
        <v>136</v>
      </c>
      <c r="D343" s="143" t="s">
        <v>93</v>
      </c>
    </row>
    <row r="344" spans="1:4" ht="13.5" hidden="1">
      <c r="A344" s="143">
        <v>869</v>
      </c>
      <c r="B344" s="143" t="s">
        <v>97</v>
      </c>
      <c r="C344" s="146" t="s">
        <v>136</v>
      </c>
      <c r="D344" s="143" t="s">
        <v>93</v>
      </c>
    </row>
    <row r="345" spans="1:4" ht="13.5" hidden="1">
      <c r="A345" s="143">
        <v>870</v>
      </c>
      <c r="B345" s="143" t="s">
        <v>117</v>
      </c>
      <c r="C345" s="146" t="s">
        <v>136</v>
      </c>
      <c r="D345" s="143" t="s">
        <v>96</v>
      </c>
    </row>
    <row r="346" spans="1:4" ht="13.5" hidden="1">
      <c r="A346" s="143">
        <v>871</v>
      </c>
      <c r="B346" s="143" t="s">
        <v>108</v>
      </c>
      <c r="C346" s="146" t="s">
        <v>136</v>
      </c>
      <c r="D346" s="143" t="s">
        <v>96</v>
      </c>
    </row>
    <row r="347" spans="1:4" ht="13.5" hidden="1">
      <c r="A347" s="143">
        <v>872</v>
      </c>
      <c r="B347" s="143" t="s">
        <v>103</v>
      </c>
      <c r="C347" s="146" t="s">
        <v>136</v>
      </c>
      <c r="D347" s="143" t="s">
        <v>96</v>
      </c>
    </row>
    <row r="348" spans="1:4" ht="13.5" hidden="1">
      <c r="A348" s="143">
        <v>873</v>
      </c>
      <c r="B348" s="143" t="s">
        <v>95</v>
      </c>
      <c r="C348" s="146" t="s">
        <v>136</v>
      </c>
      <c r="D348" s="143" t="s">
        <v>96</v>
      </c>
    </row>
    <row r="349" spans="1:4" ht="13.5" hidden="1">
      <c r="A349" s="143">
        <v>874</v>
      </c>
      <c r="B349" s="143" t="s">
        <v>95</v>
      </c>
      <c r="C349" s="146" t="s">
        <v>136</v>
      </c>
      <c r="D349" s="143" t="s">
        <v>96</v>
      </c>
    </row>
    <row r="350" spans="1:4" ht="13.5" hidden="1">
      <c r="A350" s="143">
        <v>875</v>
      </c>
      <c r="B350" s="143" t="s">
        <v>107</v>
      </c>
      <c r="C350" s="146" t="s">
        <v>136</v>
      </c>
      <c r="D350" s="143" t="s">
        <v>96</v>
      </c>
    </row>
    <row r="351" spans="1:4" ht="13.5" hidden="1">
      <c r="A351" s="143">
        <v>876</v>
      </c>
      <c r="B351" s="143" t="s">
        <v>101</v>
      </c>
      <c r="C351" s="146" t="s">
        <v>136</v>
      </c>
      <c r="D351" s="143" t="s">
        <v>96</v>
      </c>
    </row>
    <row r="352" spans="1:4" ht="13.5" hidden="1">
      <c r="A352" s="143">
        <v>877</v>
      </c>
      <c r="B352" s="143" t="s">
        <v>100</v>
      </c>
      <c r="C352" s="146" t="s">
        <v>136</v>
      </c>
      <c r="D352" s="143" t="s">
        <v>96</v>
      </c>
    </row>
    <row r="353" spans="1:4" ht="13.5" hidden="1">
      <c r="A353" s="143">
        <v>878</v>
      </c>
      <c r="B353" s="143" t="s">
        <v>119</v>
      </c>
      <c r="C353" s="146" t="s">
        <v>136</v>
      </c>
      <c r="D353" s="143" t="s">
        <v>96</v>
      </c>
    </row>
    <row r="354" spans="1:4" ht="13.5" hidden="1">
      <c r="A354" s="143">
        <v>879</v>
      </c>
      <c r="B354" s="143" t="s">
        <v>97</v>
      </c>
      <c r="C354" s="146" t="s">
        <v>136</v>
      </c>
      <c r="D354" s="143" t="s">
        <v>115</v>
      </c>
    </row>
    <row r="355" spans="1:4" ht="13.5" hidden="1">
      <c r="A355" s="143">
        <v>880</v>
      </c>
      <c r="B355" s="143" t="s">
        <v>98</v>
      </c>
      <c r="C355" s="146" t="s">
        <v>136</v>
      </c>
      <c r="D355" s="143" t="s">
        <v>115</v>
      </c>
    </row>
    <row r="356" spans="1:4" ht="13.5" hidden="1">
      <c r="A356" s="143">
        <v>881</v>
      </c>
      <c r="B356" s="143" t="s">
        <v>131</v>
      </c>
      <c r="C356" s="146" t="s">
        <v>136</v>
      </c>
      <c r="D356" s="143" t="s">
        <v>115</v>
      </c>
    </row>
    <row r="357" spans="1:4" ht="13.5" hidden="1">
      <c r="A357" s="143">
        <v>882</v>
      </c>
      <c r="B357" s="143" t="s">
        <v>109</v>
      </c>
      <c r="C357" s="146" t="s">
        <v>136</v>
      </c>
      <c r="D357" s="143" t="s">
        <v>115</v>
      </c>
    </row>
    <row r="358" spans="1:4" ht="13.5" hidden="1">
      <c r="A358" s="143">
        <v>883</v>
      </c>
      <c r="B358" s="143" t="s">
        <v>92</v>
      </c>
      <c r="C358" s="146" t="s">
        <v>136</v>
      </c>
      <c r="D358" s="143" t="s">
        <v>115</v>
      </c>
    </row>
    <row r="359" spans="1:4" ht="13.5" hidden="1">
      <c r="A359" s="143">
        <v>884</v>
      </c>
      <c r="B359" s="143" t="s">
        <v>120</v>
      </c>
      <c r="C359" s="146" t="s">
        <v>136</v>
      </c>
      <c r="D359" s="143" t="s">
        <v>115</v>
      </c>
    </row>
    <row r="360" spans="1:4" ht="13.5" hidden="1">
      <c r="A360" s="143">
        <v>885</v>
      </c>
      <c r="B360" s="143" t="s">
        <v>105</v>
      </c>
      <c r="C360" s="146" t="s">
        <v>136</v>
      </c>
      <c r="D360" s="143" t="s">
        <v>115</v>
      </c>
    </row>
    <row r="361" spans="1:4" ht="13.5" hidden="1">
      <c r="A361" s="143">
        <v>886</v>
      </c>
      <c r="B361" s="143" t="s">
        <v>92</v>
      </c>
      <c r="C361" s="146" t="s">
        <v>136</v>
      </c>
      <c r="D361" s="143" t="s">
        <v>115</v>
      </c>
    </row>
    <row r="362" spans="1:4" ht="13.5" hidden="1">
      <c r="A362" s="143">
        <v>887</v>
      </c>
      <c r="B362" s="143" t="s">
        <v>98</v>
      </c>
      <c r="C362" s="146" t="s">
        <v>136</v>
      </c>
      <c r="D362" s="143" t="s">
        <v>115</v>
      </c>
    </row>
    <row r="363" spans="1:4" ht="13.5" hidden="1">
      <c r="A363" s="143">
        <v>888</v>
      </c>
      <c r="B363" s="143" t="s">
        <v>95</v>
      </c>
      <c r="C363" s="146" t="s">
        <v>136</v>
      </c>
      <c r="D363" s="143" t="s">
        <v>115</v>
      </c>
    </row>
    <row r="364" spans="1:4" ht="13.5" hidden="1">
      <c r="A364" s="143">
        <v>889</v>
      </c>
      <c r="B364" s="143" t="s">
        <v>100</v>
      </c>
      <c r="C364" s="146" t="s">
        <v>136</v>
      </c>
      <c r="D364" s="143" t="s">
        <v>115</v>
      </c>
    </row>
    <row r="365" spans="1:4" ht="13.5" hidden="1">
      <c r="A365" s="143">
        <v>890</v>
      </c>
      <c r="B365" s="143" t="s">
        <v>107</v>
      </c>
      <c r="C365" s="146" t="s">
        <v>136</v>
      </c>
      <c r="D365" s="143" t="s">
        <v>115</v>
      </c>
    </row>
    <row r="366" spans="1:4" ht="13.5" hidden="1">
      <c r="A366" s="143">
        <v>891</v>
      </c>
      <c r="B366" s="143" t="s">
        <v>111</v>
      </c>
      <c r="C366" s="146" t="s">
        <v>136</v>
      </c>
      <c r="D366" s="143" t="s">
        <v>115</v>
      </c>
    </row>
    <row r="367" spans="1:4" ht="13.5" hidden="1">
      <c r="A367" s="143">
        <v>892</v>
      </c>
      <c r="B367" s="143" t="s">
        <v>105</v>
      </c>
      <c r="C367" s="146" t="s">
        <v>136</v>
      </c>
      <c r="D367" s="143" t="s">
        <v>118</v>
      </c>
    </row>
    <row r="368" spans="1:4" ht="13.5" hidden="1">
      <c r="A368" s="143">
        <v>893</v>
      </c>
      <c r="B368" s="143" t="s">
        <v>102</v>
      </c>
      <c r="C368" s="146" t="s">
        <v>136</v>
      </c>
      <c r="D368" s="143" t="s">
        <v>118</v>
      </c>
    </row>
    <row r="369" spans="1:4" ht="13.5" hidden="1">
      <c r="A369" s="143">
        <v>894</v>
      </c>
      <c r="B369" s="143" t="s">
        <v>120</v>
      </c>
      <c r="C369" s="146" t="s">
        <v>136</v>
      </c>
      <c r="D369" s="143" t="s">
        <v>118</v>
      </c>
    </row>
    <row r="370" spans="1:4" ht="13.5" hidden="1">
      <c r="A370" s="143">
        <v>895</v>
      </c>
      <c r="B370" s="143" t="s">
        <v>97</v>
      </c>
      <c r="C370" s="146" t="s">
        <v>136</v>
      </c>
      <c r="D370" s="143" t="s">
        <v>118</v>
      </c>
    </row>
    <row r="371" spans="1:4" ht="13.5" hidden="1">
      <c r="A371" s="143">
        <v>896</v>
      </c>
      <c r="B371" s="143" t="s">
        <v>110</v>
      </c>
      <c r="C371" s="146" t="s">
        <v>136</v>
      </c>
      <c r="D371" s="143" t="s">
        <v>118</v>
      </c>
    </row>
    <row r="372" spans="1:4" ht="13.5" hidden="1">
      <c r="A372" s="143">
        <v>897</v>
      </c>
      <c r="B372" s="143" t="s">
        <v>89</v>
      </c>
      <c r="C372" s="146" t="s">
        <v>136</v>
      </c>
      <c r="D372" s="143" t="s">
        <v>118</v>
      </c>
    </row>
    <row r="373" spans="1:4" ht="13.5" hidden="1">
      <c r="A373" s="143">
        <v>898</v>
      </c>
      <c r="B373" s="143" t="s">
        <v>105</v>
      </c>
      <c r="C373" s="146" t="s">
        <v>136</v>
      </c>
      <c r="D373" s="143" t="s">
        <v>118</v>
      </c>
    </row>
    <row r="374" spans="1:4" ht="13.5" hidden="1">
      <c r="A374" s="143">
        <v>899</v>
      </c>
      <c r="B374" s="143" t="s">
        <v>99</v>
      </c>
      <c r="C374" s="146" t="s">
        <v>136</v>
      </c>
      <c r="D374" s="143" t="s">
        <v>118</v>
      </c>
    </row>
    <row r="375" spans="1:4" ht="13.5" hidden="1">
      <c r="A375" s="143">
        <v>900</v>
      </c>
      <c r="B375" s="143" t="s">
        <v>109</v>
      </c>
      <c r="C375" s="146" t="s">
        <v>136</v>
      </c>
      <c r="D375" s="143" t="s">
        <v>118</v>
      </c>
    </row>
    <row r="376" spans="1:4" ht="13.5" hidden="1">
      <c r="A376" s="143">
        <v>901</v>
      </c>
      <c r="B376" s="143" t="s">
        <v>112</v>
      </c>
      <c r="C376" s="146" t="s">
        <v>136</v>
      </c>
      <c r="D376" s="143" t="s">
        <v>118</v>
      </c>
    </row>
    <row r="377" spans="1:4" ht="13.5" hidden="1">
      <c r="A377" s="143">
        <v>902</v>
      </c>
      <c r="B377" s="143" t="s">
        <v>119</v>
      </c>
      <c r="C377" s="146" t="s">
        <v>136</v>
      </c>
      <c r="D377" s="143" t="s">
        <v>118</v>
      </c>
    </row>
    <row r="378" spans="1:4" ht="13.5" hidden="1">
      <c r="A378" s="143">
        <v>903</v>
      </c>
      <c r="B378" s="143" t="s">
        <v>113</v>
      </c>
      <c r="C378" s="146" t="s">
        <v>136</v>
      </c>
      <c r="D378" s="143" t="s">
        <v>118</v>
      </c>
    </row>
    <row r="379" spans="1:4" ht="13.5" hidden="1">
      <c r="A379" s="143">
        <v>904</v>
      </c>
      <c r="B379" s="143" t="s">
        <v>112</v>
      </c>
      <c r="C379" s="146" t="s">
        <v>136</v>
      </c>
      <c r="D379" s="143" t="s">
        <v>118</v>
      </c>
    </row>
    <row r="380" spans="1:4" ht="13.5" hidden="1">
      <c r="A380" s="143">
        <v>905</v>
      </c>
      <c r="B380" s="143" t="s">
        <v>114</v>
      </c>
      <c r="C380" s="146" t="s">
        <v>136</v>
      </c>
      <c r="D380" s="143" t="s">
        <v>118</v>
      </c>
    </row>
    <row r="381" spans="1:4" ht="13.5" hidden="1">
      <c r="A381" s="143">
        <v>906</v>
      </c>
      <c r="B381" s="143" t="s">
        <v>120</v>
      </c>
      <c r="C381" s="146" t="s">
        <v>136</v>
      </c>
      <c r="D381" s="143" t="s">
        <v>118</v>
      </c>
    </row>
    <row r="382" spans="1:4" ht="13.5" hidden="1">
      <c r="A382" s="143">
        <v>907</v>
      </c>
      <c r="B382" s="143" t="s">
        <v>99</v>
      </c>
      <c r="C382" s="146" t="s">
        <v>136</v>
      </c>
      <c r="D382" s="143" t="s">
        <v>118</v>
      </c>
    </row>
    <row r="383" spans="1:4" ht="13.5" hidden="1">
      <c r="A383" s="143">
        <v>908</v>
      </c>
      <c r="B383" s="143" t="s">
        <v>92</v>
      </c>
      <c r="C383" s="146" t="s">
        <v>136</v>
      </c>
      <c r="D383" s="143" t="s">
        <v>118</v>
      </c>
    </row>
    <row r="384" spans="1:4" ht="13.5" hidden="1">
      <c r="A384" s="143">
        <v>909</v>
      </c>
      <c r="B384" s="143" t="s">
        <v>134</v>
      </c>
      <c r="C384" s="146" t="s">
        <v>136</v>
      </c>
      <c r="D384" s="143" t="s">
        <v>118</v>
      </c>
    </row>
    <row r="385" spans="1:4" ht="13.5" hidden="1">
      <c r="A385" s="143">
        <v>910</v>
      </c>
      <c r="B385" s="143" t="s">
        <v>95</v>
      </c>
      <c r="C385" s="146" t="s">
        <v>136</v>
      </c>
      <c r="D385" s="143" t="s">
        <v>118</v>
      </c>
    </row>
    <row r="386" spans="1:4" ht="13.5" hidden="1">
      <c r="A386" s="143">
        <v>911</v>
      </c>
      <c r="B386" s="143" t="s">
        <v>112</v>
      </c>
      <c r="C386" s="146" t="s">
        <v>136</v>
      </c>
      <c r="D386" s="143" t="s">
        <v>118</v>
      </c>
    </row>
    <row r="387" spans="1:4" ht="13.5" hidden="1">
      <c r="A387" s="143">
        <v>912</v>
      </c>
      <c r="B387" s="143" t="s">
        <v>99</v>
      </c>
      <c r="C387" s="146" t="s">
        <v>136</v>
      </c>
      <c r="D387" s="143" t="s">
        <v>118</v>
      </c>
    </row>
    <row r="388" spans="1:4" ht="13.5" hidden="1">
      <c r="A388" s="143">
        <v>913</v>
      </c>
      <c r="B388" s="143" t="s">
        <v>99</v>
      </c>
      <c r="C388" s="146" t="s">
        <v>136</v>
      </c>
      <c r="D388" s="143" t="s">
        <v>118</v>
      </c>
    </row>
    <row r="389" spans="1:4" ht="13.5" hidden="1">
      <c r="A389" s="143">
        <v>914</v>
      </c>
      <c r="B389" s="143" t="s">
        <v>94</v>
      </c>
      <c r="C389" s="146" t="s">
        <v>136</v>
      </c>
      <c r="D389" s="143" t="s">
        <v>118</v>
      </c>
    </row>
    <row r="390" spans="1:4" ht="13.5" hidden="1">
      <c r="A390" s="143">
        <v>915</v>
      </c>
      <c r="B390" s="143" t="s">
        <v>114</v>
      </c>
      <c r="C390" s="146" t="s">
        <v>136</v>
      </c>
      <c r="D390" s="143" t="s">
        <v>118</v>
      </c>
    </row>
    <row r="391" spans="1:4" ht="13.5" hidden="1">
      <c r="A391" s="143">
        <v>916</v>
      </c>
      <c r="B391" s="143" t="s">
        <v>97</v>
      </c>
      <c r="C391" s="146" t="s">
        <v>136</v>
      </c>
      <c r="D391" s="143" t="s">
        <v>118</v>
      </c>
    </row>
    <row r="392" spans="1:4" ht="13.5" hidden="1">
      <c r="A392" s="143">
        <v>917</v>
      </c>
      <c r="B392" s="143" t="s">
        <v>113</v>
      </c>
      <c r="C392" s="146" t="s">
        <v>136</v>
      </c>
      <c r="D392" s="143" t="s">
        <v>126</v>
      </c>
    </row>
    <row r="393" spans="1:4" ht="13.5" hidden="1">
      <c r="A393" s="143">
        <v>918</v>
      </c>
      <c r="B393" s="143" t="s">
        <v>94</v>
      </c>
      <c r="C393" s="146" t="s">
        <v>136</v>
      </c>
      <c r="D393" s="143" t="s">
        <v>126</v>
      </c>
    </row>
    <row r="394" spans="1:4" ht="13.5" hidden="1">
      <c r="A394" s="143">
        <v>919</v>
      </c>
      <c r="B394" s="143" t="s">
        <v>101</v>
      </c>
      <c r="C394" s="146" t="s">
        <v>136</v>
      </c>
      <c r="D394" s="143" t="s">
        <v>126</v>
      </c>
    </row>
    <row r="395" spans="1:4" ht="13.5" hidden="1">
      <c r="A395" s="143">
        <v>920</v>
      </c>
      <c r="B395" s="143" t="s">
        <v>95</v>
      </c>
      <c r="C395" s="146" t="s">
        <v>136</v>
      </c>
      <c r="D395" s="143" t="s">
        <v>126</v>
      </c>
    </row>
    <row r="396" spans="1:4" ht="13.5" hidden="1">
      <c r="A396" s="143">
        <v>921</v>
      </c>
      <c r="B396" s="143" t="s">
        <v>99</v>
      </c>
      <c r="C396" s="146" t="s">
        <v>136</v>
      </c>
      <c r="D396" s="143" t="s">
        <v>126</v>
      </c>
    </row>
    <row r="397" spans="1:4" ht="13.5" hidden="1">
      <c r="A397" s="143">
        <v>922</v>
      </c>
      <c r="B397" s="143" t="s">
        <v>103</v>
      </c>
      <c r="C397" s="146" t="s">
        <v>136</v>
      </c>
      <c r="D397" s="143" t="s">
        <v>126</v>
      </c>
    </row>
    <row r="398" spans="1:4" ht="13.5" hidden="1">
      <c r="A398" s="143">
        <v>923</v>
      </c>
      <c r="B398" s="143" t="s">
        <v>127</v>
      </c>
      <c r="C398" s="146" t="s">
        <v>136</v>
      </c>
      <c r="D398" s="143" t="s">
        <v>126</v>
      </c>
    </row>
    <row r="399" spans="1:4" ht="13.5" hidden="1">
      <c r="A399" s="143">
        <v>924</v>
      </c>
      <c r="B399" s="143" t="s">
        <v>89</v>
      </c>
      <c r="C399" s="146" t="s">
        <v>136</v>
      </c>
      <c r="D399" s="143" t="s">
        <v>126</v>
      </c>
    </row>
    <row r="400" spans="1:4" ht="13.5" hidden="1">
      <c r="A400" s="143">
        <v>925</v>
      </c>
      <c r="B400" s="143" t="s">
        <v>98</v>
      </c>
      <c r="C400" s="146" t="s">
        <v>136</v>
      </c>
      <c r="D400" s="143" t="s">
        <v>126</v>
      </c>
    </row>
    <row r="401" spans="1:4" ht="13.5" hidden="1">
      <c r="A401" s="143">
        <v>926</v>
      </c>
      <c r="B401" s="143" t="s">
        <v>99</v>
      </c>
      <c r="C401" s="146" t="s">
        <v>137</v>
      </c>
      <c r="D401" s="143" t="s">
        <v>138</v>
      </c>
    </row>
    <row r="402" spans="1:4" ht="13.5" hidden="1">
      <c r="A402" s="143">
        <v>927</v>
      </c>
      <c r="B402" s="143" t="s">
        <v>112</v>
      </c>
      <c r="C402" s="146" t="s">
        <v>137</v>
      </c>
      <c r="D402" s="143" t="s">
        <v>91</v>
      </c>
    </row>
    <row r="403" spans="1:4" ht="13.5" hidden="1">
      <c r="A403" s="143">
        <v>928</v>
      </c>
      <c r="B403" s="143" t="s">
        <v>104</v>
      </c>
      <c r="C403" s="146" t="s">
        <v>137</v>
      </c>
      <c r="D403" s="143" t="s">
        <v>91</v>
      </c>
    </row>
    <row r="404" spans="1:4" ht="13.5" hidden="1">
      <c r="A404" s="143">
        <v>929</v>
      </c>
      <c r="B404" s="143" t="s">
        <v>117</v>
      </c>
      <c r="C404" s="146" t="s">
        <v>137</v>
      </c>
      <c r="D404" s="143" t="s">
        <v>91</v>
      </c>
    </row>
    <row r="405" spans="1:4" ht="13.5" hidden="1">
      <c r="A405" s="143">
        <v>930</v>
      </c>
      <c r="B405" s="143" t="s">
        <v>97</v>
      </c>
      <c r="C405" s="146" t="s">
        <v>137</v>
      </c>
      <c r="D405" s="143" t="s">
        <v>91</v>
      </c>
    </row>
    <row r="406" spans="1:4" ht="13.5" hidden="1">
      <c r="A406" s="143">
        <v>931</v>
      </c>
      <c r="B406" s="143" t="s">
        <v>111</v>
      </c>
      <c r="C406" s="146" t="s">
        <v>137</v>
      </c>
      <c r="D406" s="143" t="s">
        <v>91</v>
      </c>
    </row>
    <row r="407" spans="1:4" ht="13.5" hidden="1">
      <c r="A407" s="143">
        <v>932</v>
      </c>
      <c r="B407" s="143" t="s">
        <v>120</v>
      </c>
      <c r="C407" s="146" t="s">
        <v>137</v>
      </c>
      <c r="D407" s="143" t="s">
        <v>91</v>
      </c>
    </row>
    <row r="408" spans="1:4" ht="13.5" hidden="1">
      <c r="A408" s="143">
        <v>933</v>
      </c>
      <c r="B408" s="143" t="s">
        <v>113</v>
      </c>
      <c r="C408" s="146" t="s">
        <v>137</v>
      </c>
      <c r="D408" s="143" t="s">
        <v>91</v>
      </c>
    </row>
    <row r="409" spans="1:4" ht="13.5" hidden="1">
      <c r="A409" s="143">
        <v>934</v>
      </c>
      <c r="B409" s="143" t="s">
        <v>120</v>
      </c>
      <c r="C409" s="146" t="s">
        <v>137</v>
      </c>
      <c r="D409" s="143" t="s">
        <v>91</v>
      </c>
    </row>
    <row r="410" spans="1:4" ht="13.5" hidden="1">
      <c r="A410" s="143">
        <v>935</v>
      </c>
      <c r="B410" s="143" t="s">
        <v>105</v>
      </c>
      <c r="C410" s="146" t="s">
        <v>137</v>
      </c>
      <c r="D410" s="143" t="s">
        <v>91</v>
      </c>
    </row>
    <row r="411" spans="1:4" ht="13.5" hidden="1">
      <c r="A411" s="143">
        <v>936</v>
      </c>
      <c r="B411" s="143" t="s">
        <v>101</v>
      </c>
      <c r="C411" s="146" t="s">
        <v>137</v>
      </c>
      <c r="D411" s="143" t="s">
        <v>91</v>
      </c>
    </row>
    <row r="412" spans="1:4" ht="13.5" hidden="1">
      <c r="A412" s="143">
        <v>937</v>
      </c>
      <c r="B412" s="143" t="s">
        <v>120</v>
      </c>
      <c r="C412" s="146" t="s">
        <v>137</v>
      </c>
      <c r="D412" s="143" t="s">
        <v>91</v>
      </c>
    </row>
    <row r="413" spans="1:4" ht="13.5" hidden="1">
      <c r="A413" s="143">
        <v>938</v>
      </c>
      <c r="B413" s="143" t="s">
        <v>97</v>
      </c>
      <c r="C413" s="146" t="s">
        <v>137</v>
      </c>
      <c r="D413" s="143" t="s">
        <v>91</v>
      </c>
    </row>
    <row r="414" spans="1:4" ht="13.5" hidden="1">
      <c r="A414" s="143">
        <v>939</v>
      </c>
      <c r="B414" s="143" t="s">
        <v>106</v>
      </c>
      <c r="C414" s="146" t="s">
        <v>137</v>
      </c>
      <c r="D414" s="143" t="s">
        <v>91</v>
      </c>
    </row>
    <row r="415" spans="1:4" ht="13.5" hidden="1">
      <c r="A415" s="143">
        <v>940</v>
      </c>
      <c r="B415" s="143" t="s">
        <v>103</v>
      </c>
      <c r="C415" s="146" t="s">
        <v>137</v>
      </c>
      <c r="D415" s="143" t="s">
        <v>91</v>
      </c>
    </row>
    <row r="416" spans="1:4" ht="13.5" hidden="1">
      <c r="A416" s="143">
        <v>941</v>
      </c>
      <c r="B416" s="143" t="s">
        <v>95</v>
      </c>
      <c r="C416" s="146" t="s">
        <v>137</v>
      </c>
      <c r="D416" s="143" t="s">
        <v>133</v>
      </c>
    </row>
    <row r="417" spans="1:4" ht="13.5" hidden="1">
      <c r="A417" s="143">
        <v>942</v>
      </c>
      <c r="B417" s="143" t="s">
        <v>120</v>
      </c>
      <c r="C417" s="146" t="s">
        <v>137</v>
      </c>
      <c r="D417" s="143" t="s">
        <v>93</v>
      </c>
    </row>
    <row r="418" spans="1:4" ht="13.5" hidden="1">
      <c r="A418" s="143">
        <v>943</v>
      </c>
      <c r="B418" s="143" t="s">
        <v>112</v>
      </c>
      <c r="C418" s="146" t="s">
        <v>137</v>
      </c>
      <c r="D418" s="143" t="s">
        <v>93</v>
      </c>
    </row>
    <row r="419" spans="1:4" ht="13.5" hidden="1">
      <c r="A419" s="143">
        <v>944</v>
      </c>
      <c r="B419" s="143" t="s">
        <v>103</v>
      </c>
      <c r="C419" s="146" t="s">
        <v>137</v>
      </c>
      <c r="D419" s="143" t="s">
        <v>93</v>
      </c>
    </row>
    <row r="420" spans="1:4" ht="13.5" hidden="1">
      <c r="A420" s="143">
        <v>945</v>
      </c>
      <c r="B420" s="143" t="s">
        <v>131</v>
      </c>
      <c r="C420" s="146" t="s">
        <v>137</v>
      </c>
      <c r="D420" s="143" t="s">
        <v>93</v>
      </c>
    </row>
    <row r="421" spans="1:4" ht="13.5" hidden="1">
      <c r="A421" s="143">
        <v>946</v>
      </c>
      <c r="B421" s="143" t="s">
        <v>131</v>
      </c>
      <c r="C421" s="146" t="s">
        <v>137</v>
      </c>
      <c r="D421" s="143" t="s">
        <v>93</v>
      </c>
    </row>
    <row r="422" spans="1:4" ht="13.5" hidden="1">
      <c r="A422" s="143">
        <v>947</v>
      </c>
      <c r="B422" s="143" t="s">
        <v>101</v>
      </c>
      <c r="C422" s="146" t="s">
        <v>137</v>
      </c>
      <c r="D422" s="143" t="s">
        <v>93</v>
      </c>
    </row>
    <row r="423" spans="1:4" ht="13.5" hidden="1">
      <c r="A423" s="143">
        <v>948</v>
      </c>
      <c r="B423" s="143" t="s">
        <v>120</v>
      </c>
      <c r="C423" s="146" t="s">
        <v>137</v>
      </c>
      <c r="D423" s="143" t="s">
        <v>133</v>
      </c>
    </row>
    <row r="424" spans="1:4" ht="13.5" hidden="1">
      <c r="A424" s="143">
        <v>949</v>
      </c>
      <c r="B424" s="143" t="s">
        <v>109</v>
      </c>
      <c r="C424" s="146" t="s">
        <v>137</v>
      </c>
      <c r="D424" s="143" t="s">
        <v>93</v>
      </c>
    </row>
    <row r="425" spans="1:4" ht="13.5" hidden="1">
      <c r="A425" s="143">
        <v>950</v>
      </c>
      <c r="B425" s="143" t="s">
        <v>95</v>
      </c>
      <c r="C425" s="146" t="s">
        <v>137</v>
      </c>
      <c r="D425" s="143" t="s">
        <v>93</v>
      </c>
    </row>
    <row r="426" spans="1:4" ht="13.5" hidden="1">
      <c r="A426" s="143">
        <v>951</v>
      </c>
      <c r="B426" s="143" t="s">
        <v>107</v>
      </c>
      <c r="C426" s="146" t="s">
        <v>137</v>
      </c>
      <c r="D426" s="143" t="s">
        <v>93</v>
      </c>
    </row>
    <row r="427" spans="1:4" ht="13.5" hidden="1">
      <c r="A427" s="143">
        <v>952</v>
      </c>
      <c r="B427" s="143" t="s">
        <v>131</v>
      </c>
      <c r="C427" s="146" t="s">
        <v>137</v>
      </c>
      <c r="D427" s="143" t="s">
        <v>93</v>
      </c>
    </row>
    <row r="428" spans="1:4" ht="13.5" hidden="1">
      <c r="A428" s="143">
        <v>953</v>
      </c>
      <c r="B428" s="143" t="s">
        <v>95</v>
      </c>
      <c r="C428" s="146" t="s">
        <v>137</v>
      </c>
      <c r="D428" s="143" t="s">
        <v>96</v>
      </c>
    </row>
    <row r="429" spans="1:4" ht="13.5" hidden="1">
      <c r="A429" s="143">
        <v>954</v>
      </c>
      <c r="B429" s="143" t="s">
        <v>103</v>
      </c>
      <c r="C429" s="146" t="s">
        <v>137</v>
      </c>
      <c r="D429" s="143" t="s">
        <v>96</v>
      </c>
    </row>
    <row r="430" spans="1:4" ht="13.5" hidden="1">
      <c r="A430" s="143">
        <v>955</v>
      </c>
      <c r="B430" s="143" t="s">
        <v>104</v>
      </c>
      <c r="C430" s="146" t="s">
        <v>137</v>
      </c>
      <c r="D430" s="143" t="s">
        <v>96</v>
      </c>
    </row>
    <row r="431" spans="1:4" ht="13.5" hidden="1">
      <c r="A431" s="143">
        <v>956</v>
      </c>
      <c r="B431" s="143" t="s">
        <v>99</v>
      </c>
      <c r="C431" s="146" t="s">
        <v>137</v>
      </c>
      <c r="D431" s="143" t="s">
        <v>96</v>
      </c>
    </row>
    <row r="432" spans="1:4" ht="13.5" hidden="1">
      <c r="A432" s="143">
        <v>957</v>
      </c>
      <c r="B432" s="143" t="s">
        <v>103</v>
      </c>
      <c r="C432" s="146" t="s">
        <v>137</v>
      </c>
      <c r="D432" s="143" t="s">
        <v>96</v>
      </c>
    </row>
    <row r="433" spans="1:4" ht="13.5" hidden="1">
      <c r="A433" s="143">
        <v>958</v>
      </c>
      <c r="B433" s="143" t="s">
        <v>99</v>
      </c>
      <c r="C433" s="146" t="s">
        <v>137</v>
      </c>
      <c r="D433" s="143" t="s">
        <v>96</v>
      </c>
    </row>
    <row r="434" spans="1:4" ht="13.5" hidden="1">
      <c r="A434" s="143">
        <v>959</v>
      </c>
      <c r="B434" s="143" t="s">
        <v>119</v>
      </c>
      <c r="C434" s="146" t="s">
        <v>137</v>
      </c>
      <c r="D434" s="143" t="s">
        <v>96</v>
      </c>
    </row>
    <row r="435" spans="1:4" ht="13.5" hidden="1">
      <c r="A435" s="143">
        <v>960</v>
      </c>
      <c r="B435" s="143" t="s">
        <v>108</v>
      </c>
      <c r="C435" s="146" t="s">
        <v>137</v>
      </c>
      <c r="D435" s="143" t="s">
        <v>96</v>
      </c>
    </row>
    <row r="436" spans="1:4" ht="13.5" hidden="1">
      <c r="A436" s="143">
        <v>961</v>
      </c>
      <c r="B436" s="143" t="s">
        <v>101</v>
      </c>
      <c r="C436" s="146" t="s">
        <v>137</v>
      </c>
      <c r="D436" s="143" t="s">
        <v>96</v>
      </c>
    </row>
    <row r="437" spans="1:4" ht="13.5" hidden="1">
      <c r="A437" s="143">
        <v>962</v>
      </c>
      <c r="B437" s="143" t="s">
        <v>111</v>
      </c>
      <c r="C437" s="146" t="s">
        <v>137</v>
      </c>
      <c r="D437" s="143" t="s">
        <v>96</v>
      </c>
    </row>
    <row r="438" spans="1:4" ht="13.5" hidden="1">
      <c r="A438" s="143">
        <v>963</v>
      </c>
      <c r="B438" s="143" t="s">
        <v>106</v>
      </c>
      <c r="C438" s="146" t="s">
        <v>137</v>
      </c>
      <c r="D438" s="143" t="s">
        <v>96</v>
      </c>
    </row>
    <row r="439" spans="1:4" ht="13.5" hidden="1">
      <c r="A439" s="143">
        <v>964</v>
      </c>
      <c r="B439" s="143" t="s">
        <v>101</v>
      </c>
      <c r="C439" s="146" t="s">
        <v>137</v>
      </c>
      <c r="D439" s="143" t="s">
        <v>96</v>
      </c>
    </row>
    <row r="440" spans="1:4" ht="13.5" hidden="1">
      <c r="A440" s="143">
        <v>965</v>
      </c>
      <c r="B440" s="143" t="s">
        <v>97</v>
      </c>
      <c r="C440" s="146" t="s">
        <v>137</v>
      </c>
      <c r="D440" s="143" t="s">
        <v>96</v>
      </c>
    </row>
    <row r="441" spans="1:4" ht="13.5" hidden="1">
      <c r="A441" s="143">
        <v>966</v>
      </c>
      <c r="B441" s="143" t="s">
        <v>95</v>
      </c>
      <c r="C441" s="146" t="s">
        <v>137</v>
      </c>
      <c r="D441" s="143" t="s">
        <v>96</v>
      </c>
    </row>
    <row r="442" spans="1:4" ht="13.5" hidden="1">
      <c r="A442" s="143">
        <v>967</v>
      </c>
      <c r="B442" s="143" t="s">
        <v>112</v>
      </c>
      <c r="C442" s="146" t="s">
        <v>137</v>
      </c>
      <c r="D442" s="143" t="s">
        <v>96</v>
      </c>
    </row>
    <row r="443" spans="1:4" ht="13.5" hidden="1">
      <c r="A443" s="143">
        <v>968</v>
      </c>
      <c r="B443" s="143" t="s">
        <v>97</v>
      </c>
      <c r="C443" s="146" t="s">
        <v>137</v>
      </c>
      <c r="D443" s="143" t="s">
        <v>115</v>
      </c>
    </row>
    <row r="444" spans="1:4" ht="13.5" hidden="1">
      <c r="A444" s="143">
        <v>969</v>
      </c>
      <c r="B444" s="143" t="s">
        <v>107</v>
      </c>
      <c r="C444" s="146" t="s">
        <v>137</v>
      </c>
      <c r="D444" s="143" t="s">
        <v>115</v>
      </c>
    </row>
    <row r="445" spans="1:4" ht="13.5" hidden="1">
      <c r="A445" s="143">
        <v>970</v>
      </c>
      <c r="B445" s="143" t="s">
        <v>95</v>
      </c>
      <c r="C445" s="146" t="s">
        <v>137</v>
      </c>
      <c r="D445" s="143" t="s">
        <v>115</v>
      </c>
    </row>
    <row r="446" spans="1:4" ht="13.5" hidden="1">
      <c r="A446" s="143">
        <v>971</v>
      </c>
      <c r="B446" s="143" t="s">
        <v>101</v>
      </c>
      <c r="C446" s="146" t="s">
        <v>137</v>
      </c>
      <c r="D446" s="143" t="s">
        <v>115</v>
      </c>
    </row>
    <row r="447" spans="1:4" ht="13.5" hidden="1">
      <c r="A447" s="143">
        <v>972</v>
      </c>
      <c r="B447" s="143" t="s">
        <v>92</v>
      </c>
      <c r="C447" s="146" t="s">
        <v>137</v>
      </c>
      <c r="D447" s="143" t="s">
        <v>115</v>
      </c>
    </row>
    <row r="448" spans="1:4" ht="13.5" hidden="1">
      <c r="A448" s="143">
        <v>973</v>
      </c>
      <c r="B448" s="143" t="s">
        <v>108</v>
      </c>
      <c r="C448" s="146" t="s">
        <v>137</v>
      </c>
      <c r="D448" s="143" t="s">
        <v>115</v>
      </c>
    </row>
    <row r="449" spans="1:4" ht="13.5" hidden="1">
      <c r="A449" s="143">
        <v>974</v>
      </c>
      <c r="B449" s="143" t="s">
        <v>121</v>
      </c>
      <c r="C449" s="146" t="s">
        <v>137</v>
      </c>
      <c r="D449" s="143" t="s">
        <v>115</v>
      </c>
    </row>
    <row r="450" spans="1:4" ht="13.5" hidden="1">
      <c r="A450" s="143">
        <v>975</v>
      </c>
      <c r="B450" s="143" t="s">
        <v>120</v>
      </c>
      <c r="C450" s="146" t="s">
        <v>137</v>
      </c>
      <c r="D450" s="143" t="s">
        <v>115</v>
      </c>
    </row>
    <row r="451" spans="1:4" ht="13.5" hidden="1">
      <c r="A451" s="143">
        <v>976</v>
      </c>
      <c r="B451" s="143" t="s">
        <v>103</v>
      </c>
      <c r="C451" s="146" t="s">
        <v>137</v>
      </c>
      <c r="D451" s="143" t="s">
        <v>115</v>
      </c>
    </row>
    <row r="452" spans="1:4" ht="13.5" hidden="1">
      <c r="A452" s="143">
        <v>977</v>
      </c>
      <c r="B452" s="143" t="s">
        <v>108</v>
      </c>
      <c r="C452" s="146" t="s">
        <v>137</v>
      </c>
      <c r="D452" s="143" t="s">
        <v>115</v>
      </c>
    </row>
    <row r="453" spans="1:4" ht="13.5" hidden="1">
      <c r="A453" s="143">
        <v>978</v>
      </c>
      <c r="B453" s="143" t="s">
        <v>113</v>
      </c>
      <c r="C453" s="146" t="s">
        <v>137</v>
      </c>
      <c r="D453" s="143" t="s">
        <v>115</v>
      </c>
    </row>
    <row r="454" spans="1:4" ht="13.5" hidden="1">
      <c r="A454" s="143">
        <v>979</v>
      </c>
      <c r="B454" s="143" t="s">
        <v>103</v>
      </c>
      <c r="C454" s="146" t="s">
        <v>137</v>
      </c>
      <c r="D454" s="143" t="s">
        <v>115</v>
      </c>
    </row>
    <row r="455" spans="1:4" ht="13.5" hidden="1">
      <c r="A455" s="143">
        <v>980</v>
      </c>
      <c r="B455" s="143" t="s">
        <v>97</v>
      </c>
      <c r="C455" s="146" t="s">
        <v>137</v>
      </c>
      <c r="D455" s="143" t="s">
        <v>115</v>
      </c>
    </row>
    <row r="456" spans="1:4" ht="13.5" hidden="1">
      <c r="A456" s="143">
        <v>981</v>
      </c>
      <c r="B456" s="143" t="s">
        <v>120</v>
      </c>
      <c r="C456" s="146" t="s">
        <v>137</v>
      </c>
      <c r="D456" s="143" t="s">
        <v>115</v>
      </c>
    </row>
    <row r="457" spans="1:4" ht="13.5" hidden="1">
      <c r="A457" s="143">
        <v>982</v>
      </c>
      <c r="B457" s="143" t="s">
        <v>92</v>
      </c>
      <c r="C457" s="146" t="s">
        <v>137</v>
      </c>
      <c r="D457" s="143" t="s">
        <v>115</v>
      </c>
    </row>
    <row r="458" spans="1:4" ht="13.5" hidden="1">
      <c r="A458" s="143">
        <v>983</v>
      </c>
      <c r="B458" s="143" t="s">
        <v>113</v>
      </c>
      <c r="C458" s="146" t="s">
        <v>137</v>
      </c>
      <c r="D458" s="143" t="s">
        <v>115</v>
      </c>
    </row>
    <row r="459" spans="1:4" ht="13.5" hidden="1">
      <c r="A459" s="143">
        <v>984</v>
      </c>
      <c r="B459" s="143" t="s">
        <v>92</v>
      </c>
      <c r="C459" s="146" t="s">
        <v>137</v>
      </c>
      <c r="D459" s="143" t="s">
        <v>115</v>
      </c>
    </row>
    <row r="460" spans="1:4" ht="13.5" hidden="1">
      <c r="A460" s="143">
        <v>985</v>
      </c>
      <c r="B460" s="143" t="s">
        <v>108</v>
      </c>
      <c r="C460" s="146" t="s">
        <v>137</v>
      </c>
      <c r="D460" s="143" t="s">
        <v>115</v>
      </c>
    </row>
    <row r="461" spans="1:4" ht="13.5" hidden="1">
      <c r="A461" s="143">
        <v>986</v>
      </c>
      <c r="B461" s="143" t="s">
        <v>109</v>
      </c>
      <c r="C461" s="146" t="s">
        <v>137</v>
      </c>
      <c r="D461" s="143" t="s">
        <v>115</v>
      </c>
    </row>
    <row r="462" spans="1:4" ht="13.5" hidden="1">
      <c r="A462" s="143">
        <v>987</v>
      </c>
      <c r="B462" s="143" t="s">
        <v>120</v>
      </c>
      <c r="C462" s="146" t="s">
        <v>137</v>
      </c>
      <c r="D462" s="143" t="s">
        <v>115</v>
      </c>
    </row>
    <row r="463" spans="1:4" ht="13.5" hidden="1">
      <c r="A463" s="143">
        <v>988</v>
      </c>
      <c r="B463" s="143" t="s">
        <v>98</v>
      </c>
      <c r="C463" s="146" t="s">
        <v>137</v>
      </c>
      <c r="D463" s="143" t="s">
        <v>115</v>
      </c>
    </row>
    <row r="464" spans="1:4" ht="13.5" hidden="1">
      <c r="A464" s="143">
        <v>989</v>
      </c>
      <c r="B464" s="143" t="s">
        <v>94</v>
      </c>
      <c r="C464" s="146" t="s">
        <v>137</v>
      </c>
      <c r="D464" s="143" t="s">
        <v>115</v>
      </c>
    </row>
    <row r="465" spans="1:4" ht="13.5" hidden="1">
      <c r="A465" s="143">
        <v>990</v>
      </c>
      <c r="B465" s="143" t="s">
        <v>94</v>
      </c>
      <c r="C465" s="146" t="s">
        <v>137</v>
      </c>
      <c r="D465" s="143" t="s">
        <v>115</v>
      </c>
    </row>
    <row r="466" spans="1:4" ht="13.5" hidden="1">
      <c r="A466" s="143">
        <v>991</v>
      </c>
      <c r="B466" s="143" t="s">
        <v>97</v>
      </c>
      <c r="C466" s="146" t="s">
        <v>137</v>
      </c>
      <c r="D466" s="143" t="s">
        <v>115</v>
      </c>
    </row>
    <row r="467" spans="1:4" ht="13.5" hidden="1">
      <c r="A467" s="143">
        <v>992</v>
      </c>
      <c r="B467" s="143" t="s">
        <v>109</v>
      </c>
      <c r="C467" s="146" t="s">
        <v>137</v>
      </c>
      <c r="D467" s="143" t="s">
        <v>115</v>
      </c>
    </row>
    <row r="468" spans="1:4" ht="13.5" hidden="1">
      <c r="A468" s="143">
        <v>993</v>
      </c>
      <c r="B468" s="143" t="s">
        <v>98</v>
      </c>
      <c r="C468" s="146" t="s">
        <v>137</v>
      </c>
      <c r="D468" s="143" t="s">
        <v>115</v>
      </c>
    </row>
    <row r="469" spans="1:4" ht="13.5" hidden="1">
      <c r="A469" s="143">
        <v>994</v>
      </c>
      <c r="B469" s="143" t="s">
        <v>106</v>
      </c>
      <c r="C469" s="146" t="s">
        <v>137</v>
      </c>
      <c r="D469" s="143" t="s">
        <v>118</v>
      </c>
    </row>
    <row r="470" spans="1:4" ht="13.5" hidden="1">
      <c r="A470" s="143">
        <v>995</v>
      </c>
      <c r="B470" s="143" t="s">
        <v>104</v>
      </c>
      <c r="C470" s="146" t="s">
        <v>137</v>
      </c>
      <c r="D470" s="143" t="s">
        <v>118</v>
      </c>
    </row>
    <row r="471" spans="1:4" ht="13.5" hidden="1">
      <c r="A471" s="143">
        <v>996</v>
      </c>
      <c r="B471" s="143" t="s">
        <v>109</v>
      </c>
      <c r="C471" s="146" t="s">
        <v>137</v>
      </c>
      <c r="D471" s="143" t="s">
        <v>118</v>
      </c>
    </row>
    <row r="472" spans="1:4" ht="13.5" hidden="1">
      <c r="A472" s="143">
        <v>997</v>
      </c>
      <c r="B472" s="143" t="s">
        <v>94</v>
      </c>
      <c r="C472" s="146" t="s">
        <v>137</v>
      </c>
      <c r="D472" s="143" t="s">
        <v>118</v>
      </c>
    </row>
    <row r="473" spans="1:4" ht="13.5" hidden="1">
      <c r="A473" s="143">
        <v>998</v>
      </c>
      <c r="B473" s="143" t="s">
        <v>108</v>
      </c>
      <c r="C473" s="146" t="s">
        <v>137</v>
      </c>
      <c r="D473" s="143" t="s">
        <v>118</v>
      </c>
    </row>
    <row r="474" spans="1:4" ht="13.5" hidden="1">
      <c r="A474" s="143">
        <v>999</v>
      </c>
      <c r="B474" s="143" t="s">
        <v>111</v>
      </c>
      <c r="C474" s="146" t="s">
        <v>137</v>
      </c>
      <c r="D474" s="143" t="s">
        <v>118</v>
      </c>
    </row>
    <row r="475" spans="1:4" ht="13.5" hidden="1">
      <c r="A475" s="143">
        <v>1000</v>
      </c>
      <c r="B475" s="143" t="s">
        <v>108</v>
      </c>
      <c r="C475" s="146" t="s">
        <v>137</v>
      </c>
      <c r="D475" s="143" t="s">
        <v>118</v>
      </c>
    </row>
    <row r="476" spans="1:4" ht="13.5" hidden="1">
      <c r="A476" s="143">
        <v>1001</v>
      </c>
      <c r="B476" s="143" t="s">
        <v>127</v>
      </c>
      <c r="C476" s="146" t="s">
        <v>137</v>
      </c>
      <c r="D476" s="143" t="s">
        <v>118</v>
      </c>
    </row>
    <row r="477" spans="1:4" ht="13.5" hidden="1">
      <c r="A477" s="143">
        <v>1002</v>
      </c>
      <c r="B477" s="143" t="s">
        <v>98</v>
      </c>
      <c r="C477" s="146" t="s">
        <v>137</v>
      </c>
      <c r="D477" s="143" t="s">
        <v>118</v>
      </c>
    </row>
    <row r="478" spans="1:4" ht="13.5" hidden="1">
      <c r="A478" s="143">
        <v>1003</v>
      </c>
      <c r="B478" s="143" t="s">
        <v>117</v>
      </c>
      <c r="C478" s="146" t="s">
        <v>137</v>
      </c>
      <c r="D478" s="143" t="s">
        <v>118</v>
      </c>
    </row>
    <row r="479" spans="1:4" ht="13.5" hidden="1">
      <c r="A479" s="143">
        <v>1004</v>
      </c>
      <c r="B479" s="143" t="s">
        <v>95</v>
      </c>
      <c r="C479" s="146" t="s">
        <v>137</v>
      </c>
      <c r="D479" s="143" t="s">
        <v>115</v>
      </c>
    </row>
    <row r="480" spans="1:4" ht="13.5" hidden="1">
      <c r="A480" s="143">
        <v>1005</v>
      </c>
      <c r="B480" s="143" t="s">
        <v>131</v>
      </c>
      <c r="C480" s="146" t="s">
        <v>137</v>
      </c>
      <c r="D480" s="143" t="s">
        <v>118</v>
      </c>
    </row>
    <row r="481" spans="1:4" ht="13.5" hidden="1">
      <c r="A481" s="143">
        <v>1006</v>
      </c>
      <c r="B481" s="143" t="s">
        <v>97</v>
      </c>
      <c r="C481" s="146" t="s">
        <v>137</v>
      </c>
      <c r="D481" s="143" t="s">
        <v>118</v>
      </c>
    </row>
    <row r="482" spans="1:4" ht="13.5" hidden="1">
      <c r="A482" s="143">
        <v>1007</v>
      </c>
      <c r="B482" s="143" t="s">
        <v>89</v>
      </c>
      <c r="C482" s="146" t="s">
        <v>137</v>
      </c>
      <c r="D482" s="143" t="s">
        <v>118</v>
      </c>
    </row>
    <row r="483" spans="1:4" ht="13.5" hidden="1">
      <c r="A483" s="143">
        <v>1008</v>
      </c>
      <c r="B483" s="143" t="s">
        <v>97</v>
      </c>
      <c r="C483" s="146" t="s">
        <v>137</v>
      </c>
      <c r="D483" s="143" t="s">
        <v>118</v>
      </c>
    </row>
    <row r="484" spans="1:4" ht="13.5" hidden="1">
      <c r="A484" s="143">
        <v>1009</v>
      </c>
      <c r="B484" s="143" t="s">
        <v>110</v>
      </c>
      <c r="C484" s="146" t="s">
        <v>137</v>
      </c>
      <c r="D484" s="143" t="s">
        <v>118</v>
      </c>
    </row>
    <row r="485" spans="1:4" ht="13.5" hidden="1">
      <c r="A485" s="143">
        <v>1010</v>
      </c>
      <c r="B485" s="143" t="s">
        <v>108</v>
      </c>
      <c r="C485" s="146" t="s">
        <v>137</v>
      </c>
      <c r="D485" s="143" t="s">
        <v>118</v>
      </c>
    </row>
    <row r="486" spans="1:4" ht="13.5" hidden="1">
      <c r="A486" s="143">
        <v>1011</v>
      </c>
      <c r="B486" s="143" t="s">
        <v>101</v>
      </c>
      <c r="C486" s="146" t="s">
        <v>137</v>
      </c>
      <c r="D486" s="143" t="s">
        <v>118</v>
      </c>
    </row>
    <row r="487" spans="1:4" ht="13.5" hidden="1">
      <c r="A487" s="143">
        <v>1012</v>
      </c>
      <c r="B487" s="143" t="s">
        <v>120</v>
      </c>
      <c r="C487" s="146" t="s">
        <v>137</v>
      </c>
      <c r="D487" s="143" t="s">
        <v>118</v>
      </c>
    </row>
    <row r="488" spans="1:4" ht="13.5" hidden="1">
      <c r="A488" s="143">
        <v>1013</v>
      </c>
      <c r="B488" s="143" t="s">
        <v>102</v>
      </c>
      <c r="C488" s="146" t="s">
        <v>137</v>
      </c>
      <c r="D488" s="143" t="s">
        <v>118</v>
      </c>
    </row>
    <row r="489" spans="1:4" ht="13.5" hidden="1">
      <c r="A489" s="143">
        <v>1014</v>
      </c>
      <c r="B489" s="143" t="s">
        <v>107</v>
      </c>
      <c r="C489" s="146" t="s">
        <v>137</v>
      </c>
      <c r="D489" s="143" t="s">
        <v>118</v>
      </c>
    </row>
    <row r="490" spans="1:4" ht="13.5" hidden="1">
      <c r="A490" s="143">
        <v>1015</v>
      </c>
      <c r="B490" s="143" t="s">
        <v>107</v>
      </c>
      <c r="C490" s="146" t="s">
        <v>137</v>
      </c>
      <c r="D490" s="143" t="s">
        <v>118</v>
      </c>
    </row>
    <row r="491" spans="1:4" ht="13.5" hidden="1">
      <c r="A491" s="143">
        <v>1016</v>
      </c>
      <c r="B491" s="143" t="s">
        <v>121</v>
      </c>
      <c r="C491" s="146" t="s">
        <v>137</v>
      </c>
      <c r="D491" s="143" t="s">
        <v>118</v>
      </c>
    </row>
    <row r="492" spans="1:4" ht="13.5" hidden="1">
      <c r="A492" s="143">
        <v>1017</v>
      </c>
      <c r="B492" s="143" t="s">
        <v>100</v>
      </c>
      <c r="C492" s="146" t="s">
        <v>137</v>
      </c>
      <c r="D492" s="143" t="s">
        <v>118</v>
      </c>
    </row>
    <row r="493" spans="1:4" ht="13.5" hidden="1">
      <c r="A493" s="143">
        <v>1018</v>
      </c>
      <c r="B493" s="143" t="s">
        <v>97</v>
      </c>
      <c r="C493" s="146" t="s">
        <v>137</v>
      </c>
      <c r="D493" s="143" t="s">
        <v>118</v>
      </c>
    </row>
    <row r="494" spans="1:4" ht="13.5" hidden="1">
      <c r="A494" s="143">
        <v>1019</v>
      </c>
      <c r="B494" s="143" t="s">
        <v>97</v>
      </c>
      <c r="C494" s="146" t="s">
        <v>137</v>
      </c>
      <c r="D494" s="143" t="s">
        <v>118</v>
      </c>
    </row>
    <row r="495" spans="1:4" ht="13.5" hidden="1">
      <c r="A495" s="143">
        <v>1020</v>
      </c>
      <c r="B495" s="143" t="s">
        <v>112</v>
      </c>
      <c r="C495" s="146" t="s">
        <v>137</v>
      </c>
      <c r="D495" s="143" t="s">
        <v>118</v>
      </c>
    </row>
    <row r="496" spans="1:4" ht="13.5" hidden="1">
      <c r="A496" s="143">
        <v>1021</v>
      </c>
      <c r="B496" s="143" t="s">
        <v>108</v>
      </c>
      <c r="C496" s="146" t="s">
        <v>137</v>
      </c>
      <c r="D496" s="143" t="s">
        <v>118</v>
      </c>
    </row>
    <row r="497" spans="1:4" ht="13.5" hidden="1">
      <c r="A497" s="143">
        <v>1022</v>
      </c>
      <c r="B497" s="143" t="s">
        <v>101</v>
      </c>
      <c r="C497" s="146" t="s">
        <v>137</v>
      </c>
      <c r="D497" s="143" t="s">
        <v>118</v>
      </c>
    </row>
    <row r="498" spans="1:4" ht="13.5" hidden="1">
      <c r="A498" s="143">
        <v>1023</v>
      </c>
      <c r="B498" s="143" t="s">
        <v>108</v>
      </c>
      <c r="C498" s="146" t="s">
        <v>137</v>
      </c>
      <c r="D498" s="143" t="s">
        <v>133</v>
      </c>
    </row>
    <row r="499" spans="1:4" ht="13.5" hidden="1">
      <c r="A499" s="143">
        <v>1024</v>
      </c>
      <c r="B499" s="143" t="s">
        <v>95</v>
      </c>
      <c r="C499" s="146" t="s">
        <v>137</v>
      </c>
      <c r="D499" s="143" t="s">
        <v>118</v>
      </c>
    </row>
    <row r="500" spans="1:4" ht="13.5" hidden="1">
      <c r="A500" s="143">
        <v>1025</v>
      </c>
      <c r="B500" s="143" t="s">
        <v>100</v>
      </c>
      <c r="C500" s="146" t="s">
        <v>137</v>
      </c>
      <c r="D500" s="143" t="s">
        <v>118</v>
      </c>
    </row>
    <row r="501" spans="1:4" ht="13.5" hidden="1">
      <c r="A501" s="143">
        <v>1026</v>
      </c>
      <c r="B501" s="143" t="s">
        <v>101</v>
      </c>
      <c r="C501" s="146" t="s">
        <v>137</v>
      </c>
      <c r="D501" s="143" t="s">
        <v>118</v>
      </c>
    </row>
    <row r="502" spans="1:4" ht="13.5" hidden="1">
      <c r="A502" s="143">
        <v>1027</v>
      </c>
      <c r="B502" s="143" t="s">
        <v>108</v>
      </c>
      <c r="C502" s="146" t="s">
        <v>137</v>
      </c>
      <c r="D502" s="143" t="s">
        <v>115</v>
      </c>
    </row>
    <row r="503" spans="1:4" ht="13.5" hidden="1">
      <c r="A503" s="143">
        <v>1028</v>
      </c>
      <c r="B503" s="143" t="s">
        <v>89</v>
      </c>
      <c r="C503" s="146" t="s">
        <v>137</v>
      </c>
      <c r="D503" s="143" t="s">
        <v>118</v>
      </c>
    </row>
    <row r="504" spans="1:4" ht="13.5" hidden="1">
      <c r="A504" s="143">
        <v>1029</v>
      </c>
      <c r="B504" s="143" t="s">
        <v>99</v>
      </c>
      <c r="C504" s="146" t="s">
        <v>137</v>
      </c>
      <c r="D504" s="143" t="s">
        <v>118</v>
      </c>
    </row>
    <row r="505" spans="1:4" ht="13.5" hidden="1">
      <c r="A505" s="143">
        <v>1031</v>
      </c>
      <c r="B505" s="143" t="s">
        <v>95</v>
      </c>
      <c r="C505" s="146" t="s">
        <v>137</v>
      </c>
      <c r="D505" s="143" t="s">
        <v>96</v>
      </c>
    </row>
    <row r="506" spans="1:4" ht="13.5" hidden="1">
      <c r="A506" s="143">
        <v>1620</v>
      </c>
      <c r="B506" s="143" t="s">
        <v>92</v>
      </c>
      <c r="C506" s="146" t="s">
        <v>139</v>
      </c>
      <c r="D506" s="143" t="s">
        <v>96</v>
      </c>
    </row>
    <row r="507" spans="1:4" ht="13.5" hidden="1">
      <c r="A507" s="143">
        <v>1621</v>
      </c>
      <c r="B507" s="143" t="s">
        <v>101</v>
      </c>
      <c r="C507" s="146" t="s">
        <v>139</v>
      </c>
      <c r="D507" s="143" t="s">
        <v>115</v>
      </c>
    </row>
    <row r="508" spans="1:4" ht="13.5" hidden="1">
      <c r="A508" s="143">
        <v>1622</v>
      </c>
      <c r="B508" s="143" t="s">
        <v>94</v>
      </c>
      <c r="C508" s="146" t="s">
        <v>139</v>
      </c>
      <c r="D508" s="143" t="s">
        <v>115</v>
      </c>
    </row>
    <row r="509" spans="1:4" ht="13.5" hidden="1">
      <c r="A509" s="143">
        <v>1623</v>
      </c>
      <c r="B509" s="143" t="s">
        <v>95</v>
      </c>
      <c r="C509" s="146" t="s">
        <v>139</v>
      </c>
      <c r="D509" s="143" t="s">
        <v>115</v>
      </c>
    </row>
    <row r="510" spans="1:4" ht="13.5" hidden="1">
      <c r="A510" s="143">
        <v>1624</v>
      </c>
      <c r="B510" s="143" t="s">
        <v>140</v>
      </c>
      <c r="C510" s="146" t="s">
        <v>139</v>
      </c>
      <c r="D510" s="143" t="s">
        <v>118</v>
      </c>
    </row>
    <row r="511" spans="1:4" ht="13.5" hidden="1">
      <c r="A511" s="143">
        <v>1625</v>
      </c>
      <c r="B511" s="143" t="s">
        <v>101</v>
      </c>
      <c r="C511" s="146" t="s">
        <v>139</v>
      </c>
      <c r="D511" s="143" t="s">
        <v>126</v>
      </c>
    </row>
    <row r="512" spans="1:4" ht="13.5" hidden="1">
      <c r="A512" s="143">
        <v>1626</v>
      </c>
      <c r="B512" s="143" t="s">
        <v>105</v>
      </c>
      <c r="C512" s="146" t="s">
        <v>139</v>
      </c>
      <c r="D512" s="143" t="s">
        <v>126</v>
      </c>
    </row>
    <row r="513" spans="1:4" ht="13.5" hidden="1">
      <c r="A513" s="143">
        <v>1630</v>
      </c>
      <c r="B513" s="143" t="s">
        <v>98</v>
      </c>
      <c r="C513" s="146" t="s">
        <v>141</v>
      </c>
      <c r="D513" s="143" t="s">
        <v>96</v>
      </c>
    </row>
    <row r="514" spans="1:4" ht="13.5" hidden="1">
      <c r="A514" s="143">
        <v>1634</v>
      </c>
      <c r="B514" s="143" t="s">
        <v>101</v>
      </c>
      <c r="C514" s="146" t="s">
        <v>141</v>
      </c>
      <c r="D514" s="143" t="s">
        <v>96</v>
      </c>
    </row>
    <row r="515" spans="1:4" ht="13.5" hidden="1">
      <c r="A515" s="143">
        <v>1635</v>
      </c>
      <c r="B515" s="143" t="s">
        <v>97</v>
      </c>
      <c r="C515" s="146" t="s">
        <v>141</v>
      </c>
      <c r="D515" s="143" t="s">
        <v>115</v>
      </c>
    </row>
    <row r="516" spans="1:4" ht="13.5" hidden="1">
      <c r="A516" s="143">
        <v>1636</v>
      </c>
      <c r="B516" s="143" t="s">
        <v>99</v>
      </c>
      <c r="C516" s="146" t="s">
        <v>141</v>
      </c>
      <c r="D516" s="143" t="s">
        <v>115</v>
      </c>
    </row>
    <row r="517" spans="1:4" ht="13.5" hidden="1">
      <c r="A517" s="143">
        <v>1638</v>
      </c>
      <c r="B517" s="143" t="s">
        <v>99</v>
      </c>
      <c r="C517" s="146" t="s">
        <v>141</v>
      </c>
      <c r="D517" s="143" t="s">
        <v>115</v>
      </c>
    </row>
    <row r="518" spans="1:4" ht="13.5" hidden="1">
      <c r="A518" s="143">
        <v>1639</v>
      </c>
      <c r="B518" s="143" t="s">
        <v>109</v>
      </c>
      <c r="C518" s="146" t="s">
        <v>141</v>
      </c>
      <c r="D518" s="143" t="s">
        <v>115</v>
      </c>
    </row>
    <row r="519" spans="1:4" ht="13.5" hidden="1">
      <c r="A519" s="143">
        <v>1640</v>
      </c>
      <c r="B519" s="143" t="s">
        <v>114</v>
      </c>
      <c r="C519" s="146" t="s">
        <v>141</v>
      </c>
      <c r="D519" s="143" t="s">
        <v>115</v>
      </c>
    </row>
    <row r="520" spans="1:4" ht="13.5" hidden="1">
      <c r="A520" s="143">
        <v>1641</v>
      </c>
      <c r="B520" s="143" t="s">
        <v>92</v>
      </c>
      <c r="C520" s="146" t="s">
        <v>141</v>
      </c>
      <c r="D520" s="143" t="s">
        <v>115</v>
      </c>
    </row>
    <row r="521" spans="1:4" ht="13.5" hidden="1">
      <c r="A521" s="143">
        <v>1642</v>
      </c>
      <c r="B521" s="143" t="s">
        <v>107</v>
      </c>
      <c r="C521" s="146" t="s">
        <v>141</v>
      </c>
      <c r="D521" s="143" t="s">
        <v>118</v>
      </c>
    </row>
    <row r="522" spans="1:4" ht="13.5" hidden="1">
      <c r="A522" s="143">
        <v>1644</v>
      </c>
      <c r="B522" s="143" t="s">
        <v>95</v>
      </c>
      <c r="C522" s="146" t="s">
        <v>141</v>
      </c>
      <c r="D522" s="143" t="s">
        <v>118</v>
      </c>
    </row>
    <row r="523" spans="1:4" ht="13.5" hidden="1">
      <c r="A523" s="143">
        <v>1645</v>
      </c>
      <c r="B523" s="143" t="s">
        <v>99</v>
      </c>
      <c r="C523" s="146" t="s">
        <v>141</v>
      </c>
      <c r="D523" s="143" t="s">
        <v>118</v>
      </c>
    </row>
    <row r="524" spans="1:4" ht="13.5" hidden="1">
      <c r="A524" s="143">
        <v>1647</v>
      </c>
      <c r="B524" s="143" t="s">
        <v>106</v>
      </c>
      <c r="C524" s="146" t="s">
        <v>142</v>
      </c>
      <c r="D524" s="143" t="s">
        <v>96</v>
      </c>
    </row>
    <row r="525" spans="1:4" ht="13.5" hidden="1">
      <c r="A525" s="143">
        <v>1648</v>
      </c>
      <c r="B525" s="143" t="s">
        <v>108</v>
      </c>
      <c r="C525" s="146" t="s">
        <v>142</v>
      </c>
      <c r="D525" s="143" t="s">
        <v>96</v>
      </c>
    </row>
    <row r="526" spans="1:4" ht="13.5" hidden="1">
      <c r="A526" s="143">
        <v>1649</v>
      </c>
      <c r="B526" s="143" t="s">
        <v>95</v>
      </c>
      <c r="C526" s="146" t="s">
        <v>142</v>
      </c>
      <c r="D526" s="143" t="s">
        <v>96</v>
      </c>
    </row>
    <row r="527" spans="1:4" ht="13.5" hidden="1">
      <c r="A527" s="143">
        <v>1650</v>
      </c>
      <c r="B527" s="143" t="s">
        <v>111</v>
      </c>
      <c r="C527" s="146" t="s">
        <v>142</v>
      </c>
      <c r="D527" s="143" t="s">
        <v>96</v>
      </c>
    </row>
    <row r="528" spans="1:4" ht="13.5" hidden="1">
      <c r="A528" s="143">
        <v>1651</v>
      </c>
      <c r="B528" s="143" t="s">
        <v>122</v>
      </c>
      <c r="C528" s="146" t="s">
        <v>142</v>
      </c>
      <c r="D528" s="143" t="s">
        <v>96</v>
      </c>
    </row>
    <row r="529" spans="1:4" ht="13.5" hidden="1">
      <c r="A529" s="143">
        <v>1652</v>
      </c>
      <c r="B529" s="143" t="s">
        <v>95</v>
      </c>
      <c r="C529" s="146" t="s">
        <v>142</v>
      </c>
      <c r="D529" s="143" t="s">
        <v>96</v>
      </c>
    </row>
    <row r="530" spans="1:4" ht="13.5" hidden="1">
      <c r="A530" s="143">
        <v>1653</v>
      </c>
      <c r="B530" s="143" t="s">
        <v>101</v>
      </c>
      <c r="C530" s="146" t="s">
        <v>142</v>
      </c>
      <c r="D530" s="143" t="s">
        <v>96</v>
      </c>
    </row>
    <row r="531" spans="1:4" ht="13.5" hidden="1">
      <c r="A531" s="143">
        <v>1654</v>
      </c>
      <c r="B531" s="143" t="s">
        <v>107</v>
      </c>
      <c r="C531" s="146" t="s">
        <v>142</v>
      </c>
      <c r="D531" s="143" t="s">
        <v>115</v>
      </c>
    </row>
    <row r="532" spans="1:4" ht="13.5" hidden="1">
      <c r="A532" s="143">
        <v>1655</v>
      </c>
      <c r="B532" s="143" t="s">
        <v>101</v>
      </c>
      <c r="C532" s="146" t="s">
        <v>142</v>
      </c>
      <c r="D532" s="143" t="s">
        <v>115</v>
      </c>
    </row>
    <row r="533" spans="1:4" ht="13.5" hidden="1">
      <c r="A533" s="143">
        <v>1656</v>
      </c>
      <c r="B533" s="143" t="s">
        <v>103</v>
      </c>
      <c r="C533" s="146" t="s">
        <v>142</v>
      </c>
      <c r="D533" s="143" t="s">
        <v>115</v>
      </c>
    </row>
    <row r="534" spans="1:4" ht="13.5" hidden="1">
      <c r="A534" s="143">
        <v>1657</v>
      </c>
      <c r="B534" s="143" t="s">
        <v>94</v>
      </c>
      <c r="C534" s="146" t="s">
        <v>142</v>
      </c>
      <c r="D534" s="143" t="s">
        <v>115</v>
      </c>
    </row>
    <row r="535" spans="1:4" ht="13.5" hidden="1">
      <c r="A535" s="143">
        <v>1658</v>
      </c>
      <c r="B535" s="143" t="s">
        <v>95</v>
      </c>
      <c r="C535" s="146" t="s">
        <v>142</v>
      </c>
      <c r="D535" s="143" t="s">
        <v>115</v>
      </c>
    </row>
    <row r="536" spans="1:4" ht="13.5" hidden="1">
      <c r="A536" s="143">
        <v>1659</v>
      </c>
      <c r="B536" s="143" t="s">
        <v>107</v>
      </c>
      <c r="C536" s="146" t="s">
        <v>142</v>
      </c>
      <c r="D536" s="143" t="s">
        <v>115</v>
      </c>
    </row>
    <row r="537" spans="1:4" ht="13.5" hidden="1">
      <c r="A537" s="143">
        <v>1660</v>
      </c>
      <c r="B537" s="143" t="s">
        <v>109</v>
      </c>
      <c r="C537" s="146" t="s">
        <v>142</v>
      </c>
      <c r="D537" s="143" t="s">
        <v>115</v>
      </c>
    </row>
    <row r="538" spans="1:4" ht="13.5" hidden="1">
      <c r="A538" s="143">
        <v>1661</v>
      </c>
      <c r="B538" s="143" t="s">
        <v>101</v>
      </c>
      <c r="C538" s="146" t="s">
        <v>142</v>
      </c>
      <c r="D538" s="143" t="s">
        <v>115</v>
      </c>
    </row>
    <row r="539" spans="1:4" ht="13.5" hidden="1">
      <c r="A539" s="143">
        <v>1662</v>
      </c>
      <c r="B539" s="143" t="s">
        <v>134</v>
      </c>
      <c r="C539" s="146" t="s">
        <v>142</v>
      </c>
      <c r="D539" s="143" t="s">
        <v>118</v>
      </c>
    </row>
    <row r="540" spans="1:4" ht="13.5" hidden="1">
      <c r="A540" s="143">
        <v>1663</v>
      </c>
      <c r="B540" s="143" t="s">
        <v>109</v>
      </c>
      <c r="C540" s="146" t="s">
        <v>142</v>
      </c>
      <c r="D540" s="143" t="s">
        <v>118</v>
      </c>
    </row>
    <row r="541" spans="1:4" ht="13.5" hidden="1">
      <c r="A541" s="143">
        <v>1664</v>
      </c>
      <c r="B541" s="143" t="s">
        <v>112</v>
      </c>
      <c r="C541" s="146" t="s">
        <v>142</v>
      </c>
      <c r="D541" s="143" t="s">
        <v>118</v>
      </c>
    </row>
    <row r="542" spans="1:4" ht="13.5" hidden="1">
      <c r="A542" s="143">
        <v>1665</v>
      </c>
      <c r="B542" s="143" t="s">
        <v>101</v>
      </c>
      <c r="C542" s="146" t="s">
        <v>142</v>
      </c>
      <c r="D542" s="143" t="s">
        <v>118</v>
      </c>
    </row>
    <row r="543" spans="1:4" ht="13.5" hidden="1">
      <c r="A543" s="143">
        <v>1666</v>
      </c>
      <c r="B543" s="143" t="s">
        <v>114</v>
      </c>
      <c r="C543" s="146" t="s">
        <v>142</v>
      </c>
      <c r="D543" s="143" t="s">
        <v>118</v>
      </c>
    </row>
    <row r="544" spans="1:4" ht="13.5" hidden="1">
      <c r="A544" s="143">
        <v>1667</v>
      </c>
      <c r="B544" s="143" t="s">
        <v>121</v>
      </c>
      <c r="C544" s="146" t="s">
        <v>142</v>
      </c>
      <c r="D544" s="143" t="s">
        <v>118</v>
      </c>
    </row>
    <row r="545" spans="1:4" ht="13.5" hidden="1">
      <c r="A545" s="143">
        <v>1668</v>
      </c>
      <c r="B545" s="143" t="s">
        <v>95</v>
      </c>
      <c r="C545" s="146" t="s">
        <v>142</v>
      </c>
      <c r="D545" s="143" t="s">
        <v>126</v>
      </c>
    </row>
    <row r="546" spans="1:4" ht="13.5" hidden="1">
      <c r="A546" s="143">
        <v>1669</v>
      </c>
      <c r="B546" s="143" t="s">
        <v>95</v>
      </c>
      <c r="C546" s="146" t="s">
        <v>143</v>
      </c>
      <c r="D546" s="143" t="s">
        <v>96</v>
      </c>
    </row>
    <row r="547" spans="1:4" ht="13.5" hidden="1">
      <c r="A547" s="143">
        <v>1670</v>
      </c>
      <c r="B547" s="143" t="s">
        <v>95</v>
      </c>
      <c r="C547" s="146" t="s">
        <v>143</v>
      </c>
      <c r="D547" s="143" t="s">
        <v>96</v>
      </c>
    </row>
    <row r="548" spans="1:4" ht="13.5" hidden="1">
      <c r="A548" s="143">
        <v>1671</v>
      </c>
      <c r="B548" s="143" t="s">
        <v>120</v>
      </c>
      <c r="C548" s="146" t="s">
        <v>143</v>
      </c>
      <c r="D548" s="143" t="s">
        <v>96</v>
      </c>
    </row>
    <row r="549" spans="1:4" ht="13.5" hidden="1">
      <c r="A549" s="143">
        <v>1672</v>
      </c>
      <c r="B549" s="143" t="s">
        <v>108</v>
      </c>
      <c r="C549" s="146" t="s">
        <v>143</v>
      </c>
      <c r="D549" s="143" t="s">
        <v>96</v>
      </c>
    </row>
    <row r="550" spans="1:4" ht="13.5" hidden="1">
      <c r="A550" s="143">
        <v>1673</v>
      </c>
      <c r="B550" s="143" t="s">
        <v>97</v>
      </c>
      <c r="C550" s="146" t="s">
        <v>143</v>
      </c>
      <c r="D550" s="143" t="s">
        <v>96</v>
      </c>
    </row>
    <row r="551" spans="1:4" ht="13.5" hidden="1">
      <c r="A551" s="143">
        <v>1674</v>
      </c>
      <c r="B551" s="143" t="s">
        <v>101</v>
      </c>
      <c r="C551" s="146" t="s">
        <v>143</v>
      </c>
      <c r="D551" s="143" t="s">
        <v>96</v>
      </c>
    </row>
    <row r="552" spans="1:4" ht="13.5" hidden="1">
      <c r="A552" s="143">
        <v>1675</v>
      </c>
      <c r="B552" s="143" t="s">
        <v>106</v>
      </c>
      <c r="C552" s="146" t="s">
        <v>143</v>
      </c>
      <c r="D552" s="143" t="s">
        <v>96</v>
      </c>
    </row>
    <row r="553" spans="1:4" ht="13.5" hidden="1">
      <c r="A553" s="143">
        <v>1676</v>
      </c>
      <c r="B553" s="143" t="s">
        <v>97</v>
      </c>
      <c r="C553" s="146" t="s">
        <v>143</v>
      </c>
      <c r="D553" s="143" t="s">
        <v>115</v>
      </c>
    </row>
    <row r="554" spans="1:4" ht="13.5" hidden="1">
      <c r="A554" s="143">
        <v>1677</v>
      </c>
      <c r="B554" s="143" t="s">
        <v>92</v>
      </c>
      <c r="C554" s="146" t="s">
        <v>143</v>
      </c>
      <c r="D554" s="143" t="s">
        <v>115</v>
      </c>
    </row>
    <row r="555" spans="1:4" ht="13.5" hidden="1">
      <c r="A555" s="143">
        <v>1678</v>
      </c>
      <c r="B555" s="143" t="s">
        <v>117</v>
      </c>
      <c r="C555" s="146" t="s">
        <v>143</v>
      </c>
      <c r="D555" s="143" t="s">
        <v>115</v>
      </c>
    </row>
    <row r="556" spans="1:4" ht="13.5" hidden="1">
      <c r="A556" s="143">
        <v>1679</v>
      </c>
      <c r="B556" s="143" t="s">
        <v>119</v>
      </c>
      <c r="C556" s="146" t="s">
        <v>143</v>
      </c>
      <c r="D556" s="143" t="s">
        <v>115</v>
      </c>
    </row>
    <row r="557" spans="1:4" ht="13.5" hidden="1">
      <c r="A557" s="143">
        <v>1680</v>
      </c>
      <c r="B557" s="143" t="s">
        <v>112</v>
      </c>
      <c r="C557" s="146" t="s">
        <v>143</v>
      </c>
      <c r="D557" s="143" t="s">
        <v>115</v>
      </c>
    </row>
    <row r="558" spans="1:4" ht="13.5" hidden="1">
      <c r="A558" s="143">
        <v>1681</v>
      </c>
      <c r="B558" s="143" t="s">
        <v>106</v>
      </c>
      <c r="C558" s="146" t="s">
        <v>143</v>
      </c>
      <c r="D558" s="143" t="s">
        <v>115</v>
      </c>
    </row>
    <row r="559" spans="1:4" ht="13.5" hidden="1">
      <c r="A559" s="143">
        <v>1682</v>
      </c>
      <c r="B559" s="143" t="s">
        <v>95</v>
      </c>
      <c r="C559" s="146" t="s">
        <v>143</v>
      </c>
      <c r="D559" s="143" t="s">
        <v>115</v>
      </c>
    </row>
    <row r="560" spans="1:4" ht="13.5" hidden="1">
      <c r="A560" s="143">
        <v>1683</v>
      </c>
      <c r="B560" s="143" t="s">
        <v>94</v>
      </c>
      <c r="C560" s="146" t="s">
        <v>143</v>
      </c>
      <c r="D560" s="143" t="s">
        <v>115</v>
      </c>
    </row>
    <row r="561" spans="1:4" ht="13.5" hidden="1">
      <c r="A561" s="143">
        <v>1684</v>
      </c>
      <c r="B561" s="143" t="s">
        <v>105</v>
      </c>
      <c r="C561" s="146" t="s">
        <v>143</v>
      </c>
      <c r="D561" s="143" t="s">
        <v>115</v>
      </c>
    </row>
    <row r="562" spans="1:4" ht="13.5" hidden="1">
      <c r="A562" s="143">
        <v>1685</v>
      </c>
      <c r="B562" s="143" t="s">
        <v>121</v>
      </c>
      <c r="C562" s="146" t="s">
        <v>143</v>
      </c>
      <c r="D562" s="143" t="s">
        <v>115</v>
      </c>
    </row>
    <row r="563" spans="1:4" ht="13.5" hidden="1">
      <c r="A563" s="143">
        <v>1686</v>
      </c>
      <c r="B563" s="143" t="s">
        <v>92</v>
      </c>
      <c r="C563" s="146" t="s">
        <v>143</v>
      </c>
      <c r="D563" s="143" t="s">
        <v>115</v>
      </c>
    </row>
    <row r="564" spans="1:4" ht="13.5" hidden="1">
      <c r="A564" s="143">
        <v>1687</v>
      </c>
      <c r="B564" s="143" t="s">
        <v>89</v>
      </c>
      <c r="C564" s="146" t="s">
        <v>143</v>
      </c>
      <c r="D564" s="143" t="s">
        <v>115</v>
      </c>
    </row>
    <row r="565" spans="1:4" ht="13.5" hidden="1">
      <c r="A565" s="143">
        <v>1688</v>
      </c>
      <c r="B565" s="143" t="s">
        <v>109</v>
      </c>
      <c r="C565" s="146" t="s">
        <v>143</v>
      </c>
      <c r="D565" s="143" t="s">
        <v>115</v>
      </c>
    </row>
    <row r="566" spans="1:4" ht="13.5" hidden="1">
      <c r="A566" s="143">
        <v>1689</v>
      </c>
      <c r="B566" s="143" t="s">
        <v>103</v>
      </c>
      <c r="C566" s="146" t="s">
        <v>143</v>
      </c>
      <c r="D566" s="143" t="s">
        <v>115</v>
      </c>
    </row>
    <row r="567" spans="1:4" ht="13.5" hidden="1">
      <c r="A567" s="143">
        <v>1690</v>
      </c>
      <c r="B567" s="143" t="s">
        <v>95</v>
      </c>
      <c r="C567" s="146" t="s">
        <v>143</v>
      </c>
      <c r="D567" s="143" t="s">
        <v>118</v>
      </c>
    </row>
    <row r="568" spans="1:4" ht="13.5" hidden="1">
      <c r="A568" s="143">
        <v>1691</v>
      </c>
      <c r="B568" s="143" t="s">
        <v>117</v>
      </c>
      <c r="C568" s="146" t="s">
        <v>143</v>
      </c>
      <c r="D568" s="143" t="s">
        <v>118</v>
      </c>
    </row>
    <row r="569" spans="1:4" ht="13.5" hidden="1">
      <c r="A569" s="143">
        <v>1692</v>
      </c>
      <c r="B569" s="143" t="s">
        <v>108</v>
      </c>
      <c r="C569" s="146" t="s">
        <v>143</v>
      </c>
      <c r="D569" s="143" t="s">
        <v>118</v>
      </c>
    </row>
    <row r="570" spans="1:4" ht="13.5" hidden="1">
      <c r="A570" s="143">
        <v>1693</v>
      </c>
      <c r="B570" s="143" t="s">
        <v>97</v>
      </c>
      <c r="C570" s="146" t="s">
        <v>143</v>
      </c>
      <c r="D570" s="143" t="s">
        <v>118</v>
      </c>
    </row>
    <row r="571" spans="1:4" ht="13.5" hidden="1">
      <c r="A571" s="143">
        <v>1694</v>
      </c>
      <c r="B571" s="143" t="s">
        <v>98</v>
      </c>
      <c r="C571" s="146" t="s">
        <v>143</v>
      </c>
      <c r="D571" s="143" t="s">
        <v>118</v>
      </c>
    </row>
    <row r="572" spans="1:4" ht="13.5" hidden="1">
      <c r="A572" s="143">
        <v>1695</v>
      </c>
      <c r="B572" s="143" t="s">
        <v>109</v>
      </c>
      <c r="C572" s="146" t="s">
        <v>143</v>
      </c>
      <c r="D572" s="143" t="s">
        <v>118</v>
      </c>
    </row>
    <row r="573" spans="1:4" ht="13.5" hidden="1">
      <c r="A573" s="143">
        <v>1696</v>
      </c>
      <c r="B573" s="143" t="s">
        <v>135</v>
      </c>
      <c r="C573" s="146" t="s">
        <v>143</v>
      </c>
      <c r="D573" s="143" t="s">
        <v>118</v>
      </c>
    </row>
    <row r="574" spans="1:4" ht="13.5" hidden="1">
      <c r="A574" s="143">
        <v>1697</v>
      </c>
      <c r="B574" s="143" t="s">
        <v>119</v>
      </c>
      <c r="C574" s="146" t="s">
        <v>143</v>
      </c>
      <c r="D574" s="143" t="s">
        <v>118</v>
      </c>
    </row>
    <row r="575" spans="1:4" ht="13.5" hidden="1">
      <c r="A575" s="143">
        <v>1698</v>
      </c>
      <c r="B575" s="143" t="s">
        <v>94</v>
      </c>
      <c r="C575" s="146" t="s">
        <v>143</v>
      </c>
      <c r="D575" s="143" t="s">
        <v>118</v>
      </c>
    </row>
    <row r="576" spans="1:4" ht="13.5" hidden="1">
      <c r="A576" s="143">
        <v>1699</v>
      </c>
      <c r="B576" s="143" t="s">
        <v>102</v>
      </c>
      <c r="C576" s="146" t="s">
        <v>143</v>
      </c>
      <c r="D576" s="143" t="s">
        <v>118</v>
      </c>
    </row>
    <row r="577" spans="1:4" ht="13.5" hidden="1">
      <c r="A577" s="143">
        <v>1700</v>
      </c>
      <c r="B577" s="143" t="s">
        <v>112</v>
      </c>
      <c r="C577" s="146" t="s">
        <v>143</v>
      </c>
      <c r="D577" s="143" t="s">
        <v>118</v>
      </c>
    </row>
    <row r="578" spans="1:4" ht="13.5" hidden="1">
      <c r="A578" s="143">
        <v>1701</v>
      </c>
      <c r="B578" s="143" t="s">
        <v>101</v>
      </c>
      <c r="C578" s="146" t="s">
        <v>143</v>
      </c>
      <c r="D578" s="143" t="s">
        <v>118</v>
      </c>
    </row>
    <row r="579" spans="1:4" ht="13.5" hidden="1">
      <c r="A579" s="143">
        <v>1702</v>
      </c>
      <c r="B579" s="143" t="s">
        <v>101</v>
      </c>
      <c r="C579" s="146" t="s">
        <v>143</v>
      </c>
      <c r="D579" s="143" t="s">
        <v>118</v>
      </c>
    </row>
    <row r="580" spans="1:4" ht="13.5" hidden="1">
      <c r="A580" s="143">
        <v>1703</v>
      </c>
      <c r="B580" s="143" t="s">
        <v>134</v>
      </c>
      <c r="C580" s="146" t="s">
        <v>143</v>
      </c>
      <c r="D580" s="143" t="s">
        <v>118</v>
      </c>
    </row>
    <row r="581" spans="1:4" ht="13.5" hidden="1">
      <c r="A581" s="143">
        <v>1704</v>
      </c>
      <c r="B581" s="143" t="s">
        <v>94</v>
      </c>
      <c r="C581" s="146" t="s">
        <v>143</v>
      </c>
      <c r="D581" s="143" t="s">
        <v>126</v>
      </c>
    </row>
    <row r="582" spans="1:4" ht="13.5" hidden="1">
      <c r="A582" s="143">
        <v>1705</v>
      </c>
      <c r="B582" s="143" t="s">
        <v>99</v>
      </c>
      <c r="C582" s="146" t="s">
        <v>143</v>
      </c>
      <c r="D582" s="143" t="s">
        <v>126</v>
      </c>
    </row>
    <row r="583" spans="1:4" ht="13.5" hidden="1">
      <c r="A583" s="143">
        <v>1706</v>
      </c>
      <c r="B583" s="143" t="s">
        <v>108</v>
      </c>
      <c r="C583" s="146" t="s">
        <v>143</v>
      </c>
      <c r="D583" s="143" t="s">
        <v>126</v>
      </c>
    </row>
    <row r="584" spans="1:4" ht="13.5" hidden="1">
      <c r="A584" s="143">
        <v>1707</v>
      </c>
      <c r="B584" s="143" t="s">
        <v>108</v>
      </c>
      <c r="C584" s="146" t="s">
        <v>143</v>
      </c>
      <c r="D584" s="143" t="s">
        <v>126</v>
      </c>
    </row>
    <row r="585" spans="1:4" ht="13.5" hidden="1">
      <c r="A585" s="143">
        <v>1708</v>
      </c>
      <c r="B585" s="143" t="s">
        <v>95</v>
      </c>
      <c r="C585" s="146" t="s">
        <v>143</v>
      </c>
      <c r="D585" s="143" t="s">
        <v>126</v>
      </c>
    </row>
    <row r="586" spans="1:4" ht="13.5" hidden="1">
      <c r="A586" s="143">
        <v>1709</v>
      </c>
      <c r="B586" s="143" t="s">
        <v>97</v>
      </c>
      <c r="C586" s="146" t="s">
        <v>143</v>
      </c>
      <c r="D586" s="143" t="s">
        <v>126</v>
      </c>
    </row>
    <row r="587" spans="1:4" ht="13.5" hidden="1">
      <c r="A587" s="143">
        <v>1710</v>
      </c>
      <c r="B587" s="143" t="s">
        <v>94</v>
      </c>
      <c r="C587" s="146" t="s">
        <v>143</v>
      </c>
      <c r="D587" s="143" t="s">
        <v>126</v>
      </c>
    </row>
    <row r="588" spans="1:4" ht="13.5" hidden="1">
      <c r="A588" s="143">
        <v>1711</v>
      </c>
      <c r="B588" s="143" t="s">
        <v>120</v>
      </c>
      <c r="C588" s="146" t="s">
        <v>143</v>
      </c>
      <c r="D588" s="143" t="s">
        <v>126</v>
      </c>
    </row>
    <row r="589" spans="1:4" ht="13.5" hidden="1">
      <c r="A589" s="143">
        <v>1712</v>
      </c>
      <c r="B589" s="143" t="s">
        <v>102</v>
      </c>
      <c r="C589" s="146" t="s">
        <v>143</v>
      </c>
      <c r="D589" s="143" t="s">
        <v>126</v>
      </c>
    </row>
    <row r="590" spans="1:4" ht="13.5" hidden="1">
      <c r="A590" s="143">
        <v>1713</v>
      </c>
      <c r="B590" s="143" t="s">
        <v>117</v>
      </c>
      <c r="C590" s="146" t="s">
        <v>144</v>
      </c>
      <c r="D590" s="143" t="s">
        <v>91</v>
      </c>
    </row>
    <row r="591" spans="1:4" ht="13.5" hidden="1">
      <c r="A591" s="143">
        <v>1714</v>
      </c>
      <c r="B591" s="143" t="s">
        <v>101</v>
      </c>
      <c r="C591" s="146" t="s">
        <v>144</v>
      </c>
      <c r="D591" s="143" t="s">
        <v>96</v>
      </c>
    </row>
    <row r="592" spans="1:4" ht="13.5" hidden="1">
      <c r="A592" s="143">
        <v>1715</v>
      </c>
      <c r="B592" s="143" t="s">
        <v>110</v>
      </c>
      <c r="C592" s="146" t="s">
        <v>144</v>
      </c>
      <c r="D592" s="143" t="s">
        <v>96</v>
      </c>
    </row>
    <row r="593" spans="1:4" ht="13.5" hidden="1">
      <c r="A593" s="143">
        <v>1716</v>
      </c>
      <c r="B593" s="143" t="s">
        <v>114</v>
      </c>
      <c r="C593" s="146" t="s">
        <v>144</v>
      </c>
      <c r="D593" s="143" t="s">
        <v>96</v>
      </c>
    </row>
    <row r="594" spans="1:4" ht="13.5" hidden="1">
      <c r="A594" s="143">
        <v>1717</v>
      </c>
      <c r="B594" s="143" t="s">
        <v>95</v>
      </c>
      <c r="C594" s="146" t="s">
        <v>144</v>
      </c>
      <c r="D594" s="143" t="s">
        <v>115</v>
      </c>
    </row>
    <row r="595" spans="1:4" ht="13.5" hidden="1">
      <c r="A595" s="143">
        <v>1718</v>
      </c>
      <c r="B595" s="143" t="s">
        <v>92</v>
      </c>
      <c r="C595" s="146" t="s">
        <v>144</v>
      </c>
      <c r="D595" s="143" t="s">
        <v>118</v>
      </c>
    </row>
    <row r="596" spans="1:4" ht="13.5" hidden="1">
      <c r="A596" s="143">
        <v>1719</v>
      </c>
      <c r="B596" s="143" t="s">
        <v>92</v>
      </c>
      <c r="C596" s="146" t="s">
        <v>144</v>
      </c>
      <c r="D596" s="143" t="s">
        <v>118</v>
      </c>
    </row>
    <row r="597" spans="1:4" ht="13.5" hidden="1">
      <c r="A597" s="143">
        <v>1720</v>
      </c>
      <c r="B597" s="143" t="s">
        <v>120</v>
      </c>
      <c r="C597" s="146" t="s">
        <v>144</v>
      </c>
      <c r="D597" s="143" t="s">
        <v>118</v>
      </c>
    </row>
    <row r="598" spans="1:4" ht="13.5" hidden="1">
      <c r="A598" s="143">
        <v>1721</v>
      </c>
      <c r="B598" s="143" t="s">
        <v>101</v>
      </c>
      <c r="C598" s="146" t="s">
        <v>128</v>
      </c>
      <c r="D598" s="143" t="s">
        <v>126</v>
      </c>
    </row>
    <row r="599" spans="1:4" ht="13.5" hidden="1">
      <c r="A599" s="143">
        <v>1722</v>
      </c>
      <c r="B599" s="143" t="s">
        <v>103</v>
      </c>
      <c r="C599" s="146" t="s">
        <v>128</v>
      </c>
      <c r="D599" s="143" t="s">
        <v>126</v>
      </c>
    </row>
    <row r="600" spans="1:4" ht="13.5" hidden="1">
      <c r="A600" s="143">
        <v>1723</v>
      </c>
      <c r="B600" s="143" t="s">
        <v>112</v>
      </c>
      <c r="C600" s="146" t="s">
        <v>128</v>
      </c>
      <c r="D600" s="143" t="s">
        <v>126</v>
      </c>
    </row>
    <row r="601" spans="1:4" ht="13.5" hidden="1">
      <c r="A601" s="143">
        <v>1724</v>
      </c>
      <c r="B601" s="143" t="s">
        <v>94</v>
      </c>
      <c r="C601" s="146" t="s">
        <v>128</v>
      </c>
      <c r="D601" s="143" t="s">
        <v>126</v>
      </c>
    </row>
    <row r="602" spans="1:4" ht="13.5" hidden="1">
      <c r="A602" s="143">
        <v>1725</v>
      </c>
      <c r="B602" s="143" t="s">
        <v>119</v>
      </c>
      <c r="C602" s="146" t="s">
        <v>128</v>
      </c>
      <c r="D602" s="143" t="s">
        <v>126</v>
      </c>
    </row>
    <row r="603" spans="1:4" ht="13.5" hidden="1">
      <c r="A603" s="143">
        <v>1726</v>
      </c>
      <c r="B603" s="143" t="s">
        <v>120</v>
      </c>
      <c r="C603" s="146" t="s">
        <v>128</v>
      </c>
      <c r="D603" s="143" t="s">
        <v>126</v>
      </c>
    </row>
    <row r="604" spans="1:4" ht="13.5" hidden="1">
      <c r="A604" s="143">
        <v>1727</v>
      </c>
      <c r="B604" s="143" t="s">
        <v>111</v>
      </c>
      <c r="C604" s="146" t="s">
        <v>128</v>
      </c>
      <c r="D604" s="143" t="s">
        <v>96</v>
      </c>
    </row>
    <row r="605" spans="1:4" ht="13.5" hidden="1">
      <c r="A605" s="143">
        <v>1728</v>
      </c>
      <c r="B605" s="143" t="s">
        <v>100</v>
      </c>
      <c r="C605" s="146" t="s">
        <v>128</v>
      </c>
      <c r="D605" s="143" t="s">
        <v>126</v>
      </c>
    </row>
    <row r="606" spans="1:4" ht="13.5" hidden="1">
      <c r="A606" s="143">
        <v>1729</v>
      </c>
      <c r="B606" s="143" t="s">
        <v>99</v>
      </c>
      <c r="C606" s="146" t="s">
        <v>128</v>
      </c>
      <c r="D606" s="143" t="s">
        <v>126</v>
      </c>
    </row>
    <row r="607" spans="1:4" ht="13.5" hidden="1">
      <c r="A607" s="143">
        <v>1730</v>
      </c>
      <c r="B607" s="143" t="s">
        <v>97</v>
      </c>
      <c r="C607" s="146" t="s">
        <v>145</v>
      </c>
      <c r="D607" s="143" t="s">
        <v>91</v>
      </c>
    </row>
    <row r="608" spans="1:3" ht="13.5" hidden="1">
      <c r="A608" s="143">
        <v>1731</v>
      </c>
      <c r="B608" s="143" t="s">
        <v>131</v>
      </c>
      <c r="C608" s="146" t="s">
        <v>145</v>
      </c>
    </row>
    <row r="609" spans="1:4" ht="13.5" hidden="1">
      <c r="A609" s="143">
        <v>1732</v>
      </c>
      <c r="B609" s="143" t="s">
        <v>109</v>
      </c>
      <c r="C609" s="146" t="s">
        <v>145</v>
      </c>
      <c r="D609" s="143" t="s">
        <v>91</v>
      </c>
    </row>
    <row r="610" spans="1:4" ht="13.5" hidden="1">
      <c r="A610" s="143">
        <v>1733</v>
      </c>
      <c r="B610" s="143" t="s">
        <v>92</v>
      </c>
      <c r="C610" s="146" t="s">
        <v>145</v>
      </c>
      <c r="D610" s="143" t="s">
        <v>93</v>
      </c>
    </row>
    <row r="611" spans="1:4" ht="13.5" hidden="1">
      <c r="A611" s="143">
        <v>1734</v>
      </c>
      <c r="B611" s="143" t="s">
        <v>105</v>
      </c>
      <c r="C611" s="146" t="s">
        <v>145</v>
      </c>
      <c r="D611" s="143" t="s">
        <v>93</v>
      </c>
    </row>
    <row r="612" spans="1:4" ht="13.5" hidden="1">
      <c r="A612" s="143">
        <v>1735</v>
      </c>
      <c r="B612" s="143" t="s">
        <v>131</v>
      </c>
      <c r="C612" s="146" t="s">
        <v>145</v>
      </c>
      <c r="D612" s="143" t="s">
        <v>96</v>
      </c>
    </row>
    <row r="613" spans="1:4" ht="13.5" hidden="1">
      <c r="A613" s="143">
        <v>1736</v>
      </c>
      <c r="B613" s="143" t="s">
        <v>107</v>
      </c>
      <c r="C613" s="146" t="s">
        <v>145</v>
      </c>
      <c r="D613" s="143" t="s">
        <v>96</v>
      </c>
    </row>
    <row r="614" spans="1:4" ht="13.5" hidden="1">
      <c r="A614" s="143">
        <v>1737</v>
      </c>
      <c r="B614" s="143" t="s">
        <v>107</v>
      </c>
      <c r="C614" s="146" t="s">
        <v>145</v>
      </c>
      <c r="D614" s="143" t="s">
        <v>96</v>
      </c>
    </row>
    <row r="615" spans="1:4" ht="13.5" hidden="1">
      <c r="A615" s="143">
        <v>1738</v>
      </c>
      <c r="B615" s="143" t="s">
        <v>92</v>
      </c>
      <c r="C615" s="146" t="s">
        <v>145</v>
      </c>
      <c r="D615" s="143" t="s">
        <v>96</v>
      </c>
    </row>
    <row r="616" spans="1:4" ht="13.5" hidden="1">
      <c r="A616" s="143">
        <v>1739</v>
      </c>
      <c r="B616" s="143" t="s">
        <v>89</v>
      </c>
      <c r="C616" s="146" t="s">
        <v>145</v>
      </c>
      <c r="D616" s="143" t="s">
        <v>96</v>
      </c>
    </row>
    <row r="617" spans="1:4" ht="13.5" hidden="1">
      <c r="A617" s="143">
        <v>1740</v>
      </c>
      <c r="B617" s="143" t="s">
        <v>105</v>
      </c>
      <c r="C617" s="146" t="s">
        <v>145</v>
      </c>
      <c r="D617" s="143" t="s">
        <v>96</v>
      </c>
    </row>
    <row r="618" spans="1:4" ht="13.5" hidden="1">
      <c r="A618" s="143">
        <v>1741</v>
      </c>
      <c r="B618" s="143" t="s">
        <v>108</v>
      </c>
      <c r="C618" s="146" t="s">
        <v>145</v>
      </c>
      <c r="D618" s="143" t="s">
        <v>115</v>
      </c>
    </row>
    <row r="619" spans="1:4" ht="13.5" hidden="1">
      <c r="A619" s="143">
        <v>1742</v>
      </c>
      <c r="B619" s="143" t="s">
        <v>97</v>
      </c>
      <c r="C619" s="146" t="s">
        <v>145</v>
      </c>
      <c r="D619" s="143" t="s">
        <v>115</v>
      </c>
    </row>
    <row r="620" spans="1:4" ht="13.5" hidden="1">
      <c r="A620" s="143">
        <v>1743</v>
      </c>
      <c r="B620" s="143" t="s">
        <v>98</v>
      </c>
      <c r="C620" s="146" t="s">
        <v>145</v>
      </c>
      <c r="D620" s="143" t="s">
        <v>115</v>
      </c>
    </row>
    <row r="621" spans="1:4" ht="13.5" hidden="1">
      <c r="A621" s="143">
        <v>1744</v>
      </c>
      <c r="B621" s="143" t="s">
        <v>99</v>
      </c>
      <c r="C621" s="146" t="s">
        <v>145</v>
      </c>
      <c r="D621" s="143" t="s">
        <v>115</v>
      </c>
    </row>
    <row r="622" spans="1:4" ht="13.5" hidden="1">
      <c r="A622" s="143">
        <v>1745</v>
      </c>
      <c r="B622" s="143" t="s">
        <v>140</v>
      </c>
      <c r="C622" s="146" t="s">
        <v>145</v>
      </c>
      <c r="D622" s="143" t="s">
        <v>115</v>
      </c>
    </row>
    <row r="623" spans="1:4" ht="13.5" hidden="1">
      <c r="A623" s="143">
        <v>1746</v>
      </c>
      <c r="B623" s="143" t="s">
        <v>111</v>
      </c>
      <c r="C623" s="146" t="s">
        <v>145</v>
      </c>
      <c r="D623" s="143" t="s">
        <v>115</v>
      </c>
    </row>
    <row r="624" spans="1:4" ht="13.5" hidden="1">
      <c r="A624" s="143">
        <v>1747</v>
      </c>
      <c r="B624" s="143" t="s">
        <v>89</v>
      </c>
      <c r="C624" s="146" t="s">
        <v>145</v>
      </c>
      <c r="D624" s="143" t="s">
        <v>115</v>
      </c>
    </row>
    <row r="625" spans="1:4" ht="13.5" hidden="1">
      <c r="A625" s="143">
        <v>1748</v>
      </c>
      <c r="B625" s="143" t="s">
        <v>105</v>
      </c>
      <c r="C625" s="146" t="s">
        <v>145</v>
      </c>
      <c r="D625" s="143" t="s">
        <v>115</v>
      </c>
    </row>
    <row r="626" spans="1:4" ht="13.5" hidden="1">
      <c r="A626" s="143">
        <v>1749</v>
      </c>
      <c r="B626" s="143" t="s">
        <v>95</v>
      </c>
      <c r="C626" s="146" t="s">
        <v>145</v>
      </c>
      <c r="D626" s="143" t="s">
        <v>118</v>
      </c>
    </row>
    <row r="627" spans="1:4" ht="13.5" hidden="1">
      <c r="A627" s="143">
        <v>1750</v>
      </c>
      <c r="B627" s="143" t="s">
        <v>108</v>
      </c>
      <c r="C627" s="146" t="s">
        <v>145</v>
      </c>
      <c r="D627" s="143" t="s">
        <v>118</v>
      </c>
    </row>
    <row r="628" spans="1:4" ht="13.5" hidden="1">
      <c r="A628" s="143">
        <v>1751</v>
      </c>
      <c r="B628" s="143" t="s">
        <v>92</v>
      </c>
      <c r="C628" s="146" t="s">
        <v>145</v>
      </c>
      <c r="D628" s="143" t="s">
        <v>118</v>
      </c>
    </row>
    <row r="629" spans="1:4" ht="13.5" hidden="1">
      <c r="A629" s="143">
        <v>1752</v>
      </c>
      <c r="B629" s="143" t="s">
        <v>92</v>
      </c>
      <c r="C629" s="146" t="s">
        <v>145</v>
      </c>
      <c r="D629" s="143" t="s">
        <v>118</v>
      </c>
    </row>
    <row r="630" spans="1:4" ht="13.5" hidden="1">
      <c r="A630" s="143">
        <v>1753</v>
      </c>
      <c r="B630" s="143" t="s">
        <v>89</v>
      </c>
      <c r="C630" s="146" t="s">
        <v>145</v>
      </c>
      <c r="D630" s="143" t="s">
        <v>118</v>
      </c>
    </row>
    <row r="631" spans="1:4" ht="13.5" hidden="1">
      <c r="A631" s="143">
        <v>1754</v>
      </c>
      <c r="B631" s="143" t="s">
        <v>105</v>
      </c>
      <c r="C631" s="146" t="s">
        <v>145</v>
      </c>
      <c r="D631" s="143" t="s">
        <v>118</v>
      </c>
    </row>
    <row r="632" spans="1:4" ht="13.5" hidden="1">
      <c r="A632" s="143">
        <v>1755</v>
      </c>
      <c r="B632" s="143" t="s">
        <v>95</v>
      </c>
      <c r="C632" s="146" t="s">
        <v>146</v>
      </c>
      <c r="D632" s="143" t="s">
        <v>91</v>
      </c>
    </row>
    <row r="633" spans="1:4" ht="13.5" hidden="1">
      <c r="A633" s="143">
        <v>1756</v>
      </c>
      <c r="B633" s="143" t="s">
        <v>112</v>
      </c>
      <c r="C633" s="146" t="s">
        <v>146</v>
      </c>
      <c r="D633" s="143" t="s">
        <v>91</v>
      </c>
    </row>
    <row r="634" spans="1:4" ht="13.5" hidden="1">
      <c r="A634" s="143">
        <v>1757</v>
      </c>
      <c r="B634" s="143" t="s">
        <v>117</v>
      </c>
      <c r="C634" s="146" t="s">
        <v>146</v>
      </c>
      <c r="D634" s="143" t="s">
        <v>96</v>
      </c>
    </row>
    <row r="635" spans="1:4" ht="13.5" hidden="1">
      <c r="A635" s="143">
        <v>1758</v>
      </c>
      <c r="B635" s="143" t="s">
        <v>98</v>
      </c>
      <c r="C635" s="146" t="s">
        <v>146</v>
      </c>
      <c r="D635" s="143" t="s">
        <v>96</v>
      </c>
    </row>
    <row r="636" spans="1:4" ht="13.5" hidden="1">
      <c r="A636" s="143">
        <v>1759</v>
      </c>
      <c r="B636" s="143" t="s">
        <v>101</v>
      </c>
      <c r="C636" s="146" t="s">
        <v>146</v>
      </c>
      <c r="D636" s="143" t="s">
        <v>96</v>
      </c>
    </row>
    <row r="637" spans="1:4" ht="13.5" hidden="1">
      <c r="A637" s="143">
        <v>1760</v>
      </c>
      <c r="B637" s="143" t="s">
        <v>94</v>
      </c>
      <c r="C637" s="146" t="s">
        <v>146</v>
      </c>
      <c r="D637" s="143" t="s">
        <v>96</v>
      </c>
    </row>
    <row r="638" spans="1:4" ht="13.5" hidden="1">
      <c r="A638" s="143">
        <v>1761</v>
      </c>
      <c r="B638" s="143" t="s">
        <v>94</v>
      </c>
      <c r="C638" s="146" t="s">
        <v>146</v>
      </c>
      <c r="D638" s="143" t="s">
        <v>96</v>
      </c>
    </row>
    <row r="639" spans="1:4" ht="13.5" hidden="1">
      <c r="A639" s="143">
        <v>1762</v>
      </c>
      <c r="B639" s="143" t="s">
        <v>89</v>
      </c>
      <c r="C639" s="146" t="s">
        <v>146</v>
      </c>
      <c r="D639" s="143" t="s">
        <v>96</v>
      </c>
    </row>
    <row r="640" spans="1:4" ht="13.5" hidden="1">
      <c r="A640" s="143">
        <v>1763</v>
      </c>
      <c r="B640" s="143" t="s">
        <v>112</v>
      </c>
      <c r="C640" s="146" t="s">
        <v>146</v>
      </c>
      <c r="D640" s="143" t="s">
        <v>96</v>
      </c>
    </row>
    <row r="641" spans="1:4" ht="13.5" hidden="1">
      <c r="A641" s="143">
        <v>1764</v>
      </c>
      <c r="B641" s="143" t="s">
        <v>112</v>
      </c>
      <c r="C641" s="146" t="s">
        <v>146</v>
      </c>
      <c r="D641" s="143" t="s">
        <v>115</v>
      </c>
    </row>
    <row r="642" spans="1:4" ht="13.5" hidden="1">
      <c r="A642" s="143">
        <v>1765</v>
      </c>
      <c r="B642" s="143" t="s">
        <v>92</v>
      </c>
      <c r="C642" s="146" t="s">
        <v>146</v>
      </c>
      <c r="D642" s="143" t="s">
        <v>115</v>
      </c>
    </row>
    <row r="643" spans="1:4" ht="13.5" hidden="1">
      <c r="A643" s="143">
        <v>1766</v>
      </c>
      <c r="B643" s="143" t="s">
        <v>113</v>
      </c>
      <c r="C643" s="146" t="s">
        <v>146</v>
      </c>
      <c r="D643" s="143" t="s">
        <v>115</v>
      </c>
    </row>
    <row r="644" spans="1:4" ht="13.5" hidden="1">
      <c r="A644" s="143">
        <v>1767</v>
      </c>
      <c r="B644" s="143" t="s">
        <v>147</v>
      </c>
      <c r="C644" s="146" t="s">
        <v>146</v>
      </c>
      <c r="D644" s="143" t="s">
        <v>115</v>
      </c>
    </row>
    <row r="645" spans="1:4" ht="13.5" hidden="1">
      <c r="A645" s="143">
        <v>1768</v>
      </c>
      <c r="B645" s="143" t="s">
        <v>99</v>
      </c>
      <c r="C645" s="146" t="s">
        <v>146</v>
      </c>
      <c r="D645" s="143" t="s">
        <v>115</v>
      </c>
    </row>
    <row r="646" spans="1:4" ht="13.5" hidden="1">
      <c r="A646" s="143">
        <v>1769</v>
      </c>
      <c r="B646" s="143" t="s">
        <v>107</v>
      </c>
      <c r="C646" s="146" t="s">
        <v>146</v>
      </c>
      <c r="D646" s="143" t="s">
        <v>115</v>
      </c>
    </row>
    <row r="647" spans="1:4" ht="13.5" hidden="1">
      <c r="A647" s="143">
        <v>1770</v>
      </c>
      <c r="B647" s="143" t="s">
        <v>101</v>
      </c>
      <c r="C647" s="146" t="s">
        <v>146</v>
      </c>
      <c r="D647" s="143" t="s">
        <v>115</v>
      </c>
    </row>
    <row r="648" spans="1:4" ht="13.5" hidden="1">
      <c r="A648" s="143">
        <v>1771</v>
      </c>
      <c r="B648" s="143" t="s">
        <v>108</v>
      </c>
      <c r="C648" s="146" t="s">
        <v>146</v>
      </c>
      <c r="D648" s="143" t="s">
        <v>115</v>
      </c>
    </row>
    <row r="649" spans="1:4" ht="13.5" hidden="1">
      <c r="A649" s="143">
        <v>1772</v>
      </c>
      <c r="B649" s="143" t="s">
        <v>95</v>
      </c>
      <c r="C649" s="146" t="s">
        <v>146</v>
      </c>
      <c r="D649" s="143" t="s">
        <v>118</v>
      </c>
    </row>
    <row r="650" spans="1:4" ht="13.5" hidden="1">
      <c r="A650" s="143">
        <v>1773</v>
      </c>
      <c r="B650" s="143" t="s">
        <v>117</v>
      </c>
      <c r="C650" s="146" t="s">
        <v>146</v>
      </c>
      <c r="D650" s="143" t="s">
        <v>118</v>
      </c>
    </row>
    <row r="651" spans="1:4" ht="13.5" hidden="1">
      <c r="A651" s="143">
        <v>1774</v>
      </c>
      <c r="B651" s="143" t="s">
        <v>112</v>
      </c>
      <c r="C651" s="146" t="s">
        <v>146</v>
      </c>
      <c r="D651" s="143" t="s">
        <v>118</v>
      </c>
    </row>
    <row r="652" spans="1:4" ht="13.5" hidden="1">
      <c r="A652" s="143">
        <v>1775</v>
      </c>
      <c r="B652" s="143" t="s">
        <v>99</v>
      </c>
      <c r="C652" s="146" t="s">
        <v>146</v>
      </c>
      <c r="D652" s="143" t="s">
        <v>118</v>
      </c>
    </row>
    <row r="653" spans="1:4" ht="13.5" hidden="1">
      <c r="A653" s="143">
        <v>1776</v>
      </c>
      <c r="B653" s="143" t="s">
        <v>101</v>
      </c>
      <c r="C653" s="146" t="s">
        <v>146</v>
      </c>
      <c r="D653" s="143" t="s">
        <v>118</v>
      </c>
    </row>
    <row r="654" spans="1:4" ht="13.5" hidden="1">
      <c r="A654" s="143">
        <v>1777</v>
      </c>
      <c r="B654" s="143" t="s">
        <v>108</v>
      </c>
      <c r="C654" s="146" t="s">
        <v>146</v>
      </c>
      <c r="D654" s="143" t="s">
        <v>118</v>
      </c>
    </row>
    <row r="655" spans="1:4" ht="13.5" hidden="1">
      <c r="A655" s="143">
        <v>1778</v>
      </c>
      <c r="B655" s="143" t="s">
        <v>94</v>
      </c>
      <c r="C655" s="146" t="s">
        <v>148</v>
      </c>
      <c r="D655" s="143" t="s">
        <v>96</v>
      </c>
    </row>
    <row r="656" spans="1:4" ht="13.5" hidden="1">
      <c r="A656" s="143">
        <v>1779</v>
      </c>
      <c r="B656" s="143" t="s">
        <v>112</v>
      </c>
      <c r="C656" s="146" t="s">
        <v>148</v>
      </c>
      <c r="D656" s="143" t="s">
        <v>96</v>
      </c>
    </row>
    <row r="657" spans="1:4" ht="13.5" hidden="1">
      <c r="A657" s="143">
        <v>1780</v>
      </c>
      <c r="B657" s="143" t="s">
        <v>117</v>
      </c>
      <c r="C657" s="146" t="s">
        <v>148</v>
      </c>
      <c r="D657" s="143" t="s">
        <v>96</v>
      </c>
    </row>
    <row r="658" spans="1:4" ht="13.5" hidden="1">
      <c r="A658" s="143">
        <v>1781</v>
      </c>
      <c r="B658" s="143" t="s">
        <v>97</v>
      </c>
      <c r="C658" s="146" t="s">
        <v>148</v>
      </c>
      <c r="D658" s="143" t="s">
        <v>96</v>
      </c>
    </row>
    <row r="659" spans="1:4" ht="13.5" hidden="1">
      <c r="A659" s="143">
        <v>1782</v>
      </c>
      <c r="B659" s="143" t="s">
        <v>123</v>
      </c>
      <c r="C659" s="146" t="s">
        <v>148</v>
      </c>
      <c r="D659" s="143" t="s">
        <v>96</v>
      </c>
    </row>
    <row r="660" spans="1:4" ht="13.5" hidden="1">
      <c r="A660" s="143">
        <v>1783</v>
      </c>
      <c r="B660" s="143" t="s">
        <v>95</v>
      </c>
      <c r="C660" s="146" t="s">
        <v>148</v>
      </c>
      <c r="D660" s="143" t="s">
        <v>115</v>
      </c>
    </row>
    <row r="661" spans="1:4" ht="13.5" hidden="1">
      <c r="A661" s="143">
        <v>1784</v>
      </c>
      <c r="B661" s="143" t="s">
        <v>106</v>
      </c>
      <c r="C661" s="146" t="s">
        <v>148</v>
      </c>
      <c r="D661" s="143" t="s">
        <v>115</v>
      </c>
    </row>
    <row r="662" spans="1:4" ht="13.5" hidden="1">
      <c r="A662" s="143">
        <v>1785</v>
      </c>
      <c r="B662" s="143" t="s">
        <v>102</v>
      </c>
      <c r="C662" s="146" t="s">
        <v>148</v>
      </c>
      <c r="D662" s="143" t="s">
        <v>115</v>
      </c>
    </row>
    <row r="663" spans="1:4" ht="13.5" hidden="1">
      <c r="A663" s="143">
        <v>1786</v>
      </c>
      <c r="B663" s="143" t="s">
        <v>105</v>
      </c>
      <c r="C663" s="146" t="s">
        <v>148</v>
      </c>
      <c r="D663" s="143" t="s">
        <v>96</v>
      </c>
    </row>
    <row r="664" spans="1:4" ht="13.5" hidden="1">
      <c r="A664" s="143">
        <v>1787</v>
      </c>
      <c r="B664" s="143" t="s">
        <v>101</v>
      </c>
      <c r="C664" s="146" t="s">
        <v>148</v>
      </c>
      <c r="D664" s="143" t="s">
        <v>118</v>
      </c>
    </row>
    <row r="665" spans="1:4" ht="13.5" hidden="1">
      <c r="A665" s="143">
        <v>1788</v>
      </c>
      <c r="B665" s="143" t="s">
        <v>106</v>
      </c>
      <c r="C665" s="146" t="s">
        <v>148</v>
      </c>
      <c r="D665" s="143" t="s">
        <v>118</v>
      </c>
    </row>
    <row r="666" spans="1:4" ht="13.5" hidden="1">
      <c r="A666" s="143">
        <v>1789</v>
      </c>
      <c r="B666" s="143" t="s">
        <v>108</v>
      </c>
      <c r="C666" s="146" t="s">
        <v>148</v>
      </c>
      <c r="D666" s="143" t="s">
        <v>118</v>
      </c>
    </row>
    <row r="667" spans="1:4" ht="13.5" hidden="1">
      <c r="A667" s="143">
        <v>1790</v>
      </c>
      <c r="B667" s="143" t="s">
        <v>101</v>
      </c>
      <c r="C667" s="146" t="s">
        <v>148</v>
      </c>
      <c r="D667" s="143" t="s">
        <v>118</v>
      </c>
    </row>
    <row r="668" spans="1:4" ht="13.5" hidden="1">
      <c r="A668" s="143">
        <v>1791</v>
      </c>
      <c r="B668" s="143" t="s">
        <v>109</v>
      </c>
      <c r="C668" s="146" t="s">
        <v>148</v>
      </c>
      <c r="D668" s="143" t="s">
        <v>118</v>
      </c>
    </row>
    <row r="669" spans="1:4" ht="13.5" hidden="1">
      <c r="A669" s="143">
        <v>1792</v>
      </c>
      <c r="B669" s="143" t="s">
        <v>101</v>
      </c>
      <c r="C669" s="146" t="s">
        <v>148</v>
      </c>
      <c r="D669" s="143" t="s">
        <v>118</v>
      </c>
    </row>
    <row r="670" spans="1:4" ht="13.5" hidden="1">
      <c r="A670" s="143">
        <v>1793</v>
      </c>
      <c r="B670" s="143" t="s">
        <v>89</v>
      </c>
      <c r="C670" s="146" t="s">
        <v>148</v>
      </c>
      <c r="D670" s="143" t="s">
        <v>118</v>
      </c>
    </row>
    <row r="671" spans="1:4" ht="13.5" hidden="1">
      <c r="A671" s="143">
        <v>1794</v>
      </c>
      <c r="B671" s="143" t="s">
        <v>108</v>
      </c>
      <c r="C671" s="146" t="s">
        <v>148</v>
      </c>
      <c r="D671" s="143" t="s">
        <v>118</v>
      </c>
    </row>
    <row r="672" spans="1:4" ht="13.5" hidden="1">
      <c r="A672" s="143">
        <v>1795</v>
      </c>
      <c r="B672" s="143" t="s">
        <v>97</v>
      </c>
      <c r="C672" s="146" t="s">
        <v>149</v>
      </c>
      <c r="D672" s="143" t="s">
        <v>93</v>
      </c>
    </row>
    <row r="673" spans="1:4" ht="13.5" hidden="1">
      <c r="A673" s="143">
        <v>1796</v>
      </c>
      <c r="B673" s="143" t="s">
        <v>92</v>
      </c>
      <c r="C673" s="146" t="s">
        <v>149</v>
      </c>
      <c r="D673" s="143" t="s">
        <v>91</v>
      </c>
    </row>
    <row r="674" spans="1:4" ht="13.5" hidden="1">
      <c r="A674" s="143">
        <v>1797</v>
      </c>
      <c r="B674" s="143" t="s">
        <v>107</v>
      </c>
      <c r="C674" s="146" t="s">
        <v>149</v>
      </c>
      <c r="D674" s="143" t="s">
        <v>93</v>
      </c>
    </row>
    <row r="675" spans="1:4" ht="13.5" hidden="1">
      <c r="A675" s="143">
        <v>1798</v>
      </c>
      <c r="B675" s="143" t="s">
        <v>103</v>
      </c>
      <c r="C675" s="146" t="s">
        <v>149</v>
      </c>
      <c r="D675" s="143" t="s">
        <v>93</v>
      </c>
    </row>
    <row r="676" spans="1:4" ht="13.5" hidden="1">
      <c r="A676" s="143">
        <v>1799</v>
      </c>
      <c r="B676" s="143" t="s">
        <v>122</v>
      </c>
      <c r="C676" s="146" t="s">
        <v>149</v>
      </c>
      <c r="D676" s="143" t="s">
        <v>96</v>
      </c>
    </row>
    <row r="677" spans="1:4" ht="13.5" hidden="1">
      <c r="A677" s="143">
        <v>1800</v>
      </c>
      <c r="B677" s="143" t="s">
        <v>109</v>
      </c>
      <c r="C677" s="146" t="s">
        <v>149</v>
      </c>
      <c r="D677" s="143" t="s">
        <v>96</v>
      </c>
    </row>
    <row r="678" spans="1:4" ht="13.5" hidden="1">
      <c r="A678" s="143">
        <v>1801</v>
      </c>
      <c r="B678" s="143" t="s">
        <v>89</v>
      </c>
      <c r="C678" s="146" t="s">
        <v>149</v>
      </c>
      <c r="D678" s="143" t="s">
        <v>96</v>
      </c>
    </row>
    <row r="679" spans="1:4" ht="13.5" hidden="1">
      <c r="A679" s="143">
        <v>1802</v>
      </c>
      <c r="B679" s="143" t="s">
        <v>95</v>
      </c>
      <c r="C679" s="146" t="s">
        <v>149</v>
      </c>
      <c r="D679" s="143" t="s">
        <v>96</v>
      </c>
    </row>
    <row r="680" spans="1:4" ht="13.5" hidden="1">
      <c r="A680" s="143">
        <v>1803</v>
      </c>
      <c r="B680" s="143" t="s">
        <v>108</v>
      </c>
      <c r="C680" s="146" t="s">
        <v>149</v>
      </c>
      <c r="D680" s="143" t="s">
        <v>96</v>
      </c>
    </row>
    <row r="681" spans="1:4" ht="13.5" hidden="1">
      <c r="A681" s="143">
        <v>1804</v>
      </c>
      <c r="B681" s="143" t="s">
        <v>101</v>
      </c>
      <c r="C681" s="146" t="s">
        <v>149</v>
      </c>
      <c r="D681" s="143" t="s">
        <v>96</v>
      </c>
    </row>
    <row r="682" spans="1:4" ht="13.5" hidden="1">
      <c r="A682" s="143">
        <v>1805</v>
      </c>
      <c r="B682" s="143" t="s">
        <v>89</v>
      </c>
      <c r="C682" s="146" t="s">
        <v>149</v>
      </c>
      <c r="D682" s="143" t="s">
        <v>96</v>
      </c>
    </row>
    <row r="683" spans="1:4" ht="13.5" hidden="1">
      <c r="A683" s="143">
        <v>1806</v>
      </c>
      <c r="B683" s="143" t="s">
        <v>120</v>
      </c>
      <c r="C683" s="146" t="s">
        <v>149</v>
      </c>
      <c r="D683" s="143" t="s">
        <v>96</v>
      </c>
    </row>
    <row r="684" spans="1:4" ht="13.5" hidden="1">
      <c r="A684" s="143">
        <v>1807</v>
      </c>
      <c r="B684" s="143" t="s">
        <v>92</v>
      </c>
      <c r="C684" s="146" t="s">
        <v>149</v>
      </c>
      <c r="D684" s="143" t="s">
        <v>96</v>
      </c>
    </row>
    <row r="685" spans="1:4" ht="13.5" hidden="1">
      <c r="A685" s="143">
        <v>1808</v>
      </c>
      <c r="B685" s="143" t="s">
        <v>95</v>
      </c>
      <c r="C685" s="146" t="s">
        <v>149</v>
      </c>
      <c r="D685" s="143" t="s">
        <v>96</v>
      </c>
    </row>
    <row r="686" spans="1:4" ht="13.5" hidden="1">
      <c r="A686" s="143">
        <v>1809</v>
      </c>
      <c r="B686" s="143" t="s">
        <v>103</v>
      </c>
      <c r="C686" s="146" t="s">
        <v>149</v>
      </c>
      <c r="D686" s="143" t="s">
        <v>96</v>
      </c>
    </row>
    <row r="687" spans="1:4" ht="13.5" hidden="1">
      <c r="A687" s="143">
        <v>1810</v>
      </c>
      <c r="B687" s="143" t="s">
        <v>102</v>
      </c>
      <c r="C687" s="146" t="s">
        <v>149</v>
      </c>
      <c r="D687" s="143" t="s">
        <v>96</v>
      </c>
    </row>
    <row r="688" spans="1:4" ht="13.5" hidden="1">
      <c r="A688" s="143">
        <v>1811</v>
      </c>
      <c r="B688" s="143" t="s">
        <v>120</v>
      </c>
      <c r="C688" s="146" t="s">
        <v>149</v>
      </c>
      <c r="D688" s="143" t="s">
        <v>96</v>
      </c>
    </row>
    <row r="689" spans="1:4" ht="13.5" hidden="1">
      <c r="A689" s="143">
        <v>1812</v>
      </c>
      <c r="B689" s="143" t="s">
        <v>97</v>
      </c>
      <c r="C689" s="146" t="s">
        <v>149</v>
      </c>
      <c r="D689" s="143" t="s">
        <v>115</v>
      </c>
    </row>
    <row r="690" spans="1:4" ht="13.5" hidden="1">
      <c r="A690" s="143">
        <v>1813</v>
      </c>
      <c r="B690" s="143" t="s">
        <v>92</v>
      </c>
      <c r="C690" s="146" t="s">
        <v>149</v>
      </c>
      <c r="D690" s="143" t="s">
        <v>115</v>
      </c>
    </row>
    <row r="691" spans="1:4" ht="13.5" hidden="1">
      <c r="A691" s="143">
        <v>1814</v>
      </c>
      <c r="B691" s="143" t="s">
        <v>89</v>
      </c>
      <c r="C691" s="146" t="s">
        <v>149</v>
      </c>
      <c r="D691" s="143" t="s">
        <v>115</v>
      </c>
    </row>
    <row r="692" spans="1:4" ht="13.5" hidden="1">
      <c r="A692" s="143">
        <v>1815</v>
      </c>
      <c r="B692" s="143" t="s">
        <v>92</v>
      </c>
      <c r="C692" s="146" t="s">
        <v>149</v>
      </c>
      <c r="D692" s="143" t="s">
        <v>115</v>
      </c>
    </row>
    <row r="693" spans="1:4" ht="13.5" hidden="1">
      <c r="A693" s="143">
        <v>1816</v>
      </c>
      <c r="B693" s="143" t="s">
        <v>117</v>
      </c>
      <c r="C693" s="146" t="s">
        <v>149</v>
      </c>
      <c r="D693" s="143" t="s">
        <v>115</v>
      </c>
    </row>
    <row r="694" spans="1:4" ht="13.5" hidden="1">
      <c r="A694" s="143">
        <v>1817</v>
      </c>
      <c r="B694" s="143" t="s">
        <v>135</v>
      </c>
      <c r="C694" s="146" t="s">
        <v>149</v>
      </c>
      <c r="D694" s="143" t="s">
        <v>115</v>
      </c>
    </row>
    <row r="695" spans="1:4" ht="13.5" hidden="1">
      <c r="A695" s="143">
        <v>1818</v>
      </c>
      <c r="B695" s="143" t="s">
        <v>107</v>
      </c>
      <c r="C695" s="146" t="s">
        <v>149</v>
      </c>
      <c r="D695" s="143" t="s">
        <v>115</v>
      </c>
    </row>
    <row r="696" spans="1:4" ht="13.5" hidden="1">
      <c r="A696" s="143">
        <v>1819</v>
      </c>
      <c r="B696" s="143" t="s">
        <v>109</v>
      </c>
      <c r="C696" s="146" t="s">
        <v>149</v>
      </c>
      <c r="D696" s="143" t="s">
        <v>115</v>
      </c>
    </row>
    <row r="697" spans="1:4" ht="13.5" hidden="1">
      <c r="A697" s="143">
        <v>1820</v>
      </c>
      <c r="B697" s="143" t="s">
        <v>111</v>
      </c>
      <c r="C697" s="146" t="s">
        <v>149</v>
      </c>
      <c r="D697" s="143" t="s">
        <v>115</v>
      </c>
    </row>
    <row r="698" spans="1:4" ht="13.5" hidden="1">
      <c r="A698" s="143">
        <v>1821</v>
      </c>
      <c r="B698" s="143" t="s">
        <v>89</v>
      </c>
      <c r="C698" s="146" t="s">
        <v>149</v>
      </c>
      <c r="D698" s="143" t="s">
        <v>115</v>
      </c>
    </row>
    <row r="699" spans="1:4" ht="13.5" hidden="1">
      <c r="A699" s="143">
        <v>1822</v>
      </c>
      <c r="B699" s="143" t="s">
        <v>89</v>
      </c>
      <c r="C699" s="146" t="s">
        <v>149</v>
      </c>
      <c r="D699" s="143" t="s">
        <v>115</v>
      </c>
    </row>
    <row r="700" spans="1:4" ht="13.5" hidden="1">
      <c r="A700" s="143">
        <v>1823</v>
      </c>
      <c r="B700" s="143" t="s">
        <v>112</v>
      </c>
      <c r="C700" s="146" t="s">
        <v>149</v>
      </c>
      <c r="D700" s="143" t="s">
        <v>96</v>
      </c>
    </row>
    <row r="701" spans="1:4" ht="13.5" hidden="1">
      <c r="A701" s="143">
        <v>1824</v>
      </c>
      <c r="B701" s="143" t="s">
        <v>97</v>
      </c>
      <c r="C701" s="146" t="s">
        <v>149</v>
      </c>
      <c r="D701" s="143" t="s">
        <v>115</v>
      </c>
    </row>
    <row r="702" spans="1:4" ht="13.5" hidden="1">
      <c r="A702" s="143">
        <v>1825</v>
      </c>
      <c r="B702" s="143" t="s">
        <v>89</v>
      </c>
      <c r="C702" s="146" t="s">
        <v>149</v>
      </c>
      <c r="D702" s="143" t="s">
        <v>118</v>
      </c>
    </row>
    <row r="703" spans="1:4" ht="13.5" hidden="1">
      <c r="A703" s="143">
        <v>1826</v>
      </c>
      <c r="B703" s="143" t="s">
        <v>108</v>
      </c>
      <c r="C703" s="146" t="s">
        <v>149</v>
      </c>
      <c r="D703" s="143" t="s">
        <v>118</v>
      </c>
    </row>
    <row r="704" spans="1:4" ht="13.5" hidden="1">
      <c r="A704" s="143">
        <v>1827</v>
      </c>
      <c r="B704" s="143" t="s">
        <v>114</v>
      </c>
      <c r="C704" s="146" t="s">
        <v>149</v>
      </c>
      <c r="D704" s="143" t="s">
        <v>118</v>
      </c>
    </row>
    <row r="705" spans="1:4" ht="13.5" hidden="1">
      <c r="A705" s="143">
        <v>1828</v>
      </c>
      <c r="B705" s="143" t="s">
        <v>114</v>
      </c>
      <c r="C705" s="146" t="s">
        <v>149</v>
      </c>
      <c r="D705" s="143" t="s">
        <v>118</v>
      </c>
    </row>
    <row r="706" spans="1:4" ht="13.5" hidden="1">
      <c r="A706" s="143">
        <v>1829</v>
      </c>
      <c r="B706" s="143" t="s">
        <v>112</v>
      </c>
      <c r="C706" s="146" t="s">
        <v>149</v>
      </c>
      <c r="D706" s="143" t="s">
        <v>118</v>
      </c>
    </row>
    <row r="707" spans="1:4" ht="13.5" hidden="1">
      <c r="A707" s="143">
        <v>1830</v>
      </c>
      <c r="B707" s="143" t="s">
        <v>117</v>
      </c>
      <c r="C707" s="146" t="s">
        <v>149</v>
      </c>
      <c r="D707" s="143" t="s">
        <v>118</v>
      </c>
    </row>
    <row r="708" spans="1:4" ht="13.5" hidden="1">
      <c r="A708" s="143">
        <v>1831</v>
      </c>
      <c r="B708" s="143" t="s">
        <v>95</v>
      </c>
      <c r="C708" s="146" t="s">
        <v>149</v>
      </c>
      <c r="D708" s="143" t="s">
        <v>115</v>
      </c>
    </row>
    <row r="709" spans="1:4" ht="13.5" hidden="1">
      <c r="A709" s="143">
        <v>1832</v>
      </c>
      <c r="B709" s="143" t="s">
        <v>113</v>
      </c>
      <c r="C709" s="146" t="s">
        <v>149</v>
      </c>
      <c r="D709" s="143" t="s">
        <v>118</v>
      </c>
    </row>
    <row r="710" spans="1:4" ht="13.5" hidden="1">
      <c r="A710" s="143">
        <v>1833</v>
      </c>
      <c r="B710" s="143" t="s">
        <v>102</v>
      </c>
      <c r="C710" s="146" t="s">
        <v>149</v>
      </c>
      <c r="D710" s="143" t="s">
        <v>118</v>
      </c>
    </row>
    <row r="711" spans="1:4" ht="13.5" hidden="1">
      <c r="A711" s="143">
        <v>1834</v>
      </c>
      <c r="B711" s="143" t="s">
        <v>94</v>
      </c>
      <c r="C711" s="146" t="s">
        <v>149</v>
      </c>
      <c r="D711" s="143" t="s">
        <v>118</v>
      </c>
    </row>
    <row r="712" spans="1:4" ht="13.5" hidden="1">
      <c r="A712" s="143">
        <v>1835</v>
      </c>
      <c r="B712" s="143" t="s">
        <v>120</v>
      </c>
      <c r="C712" s="146" t="s">
        <v>149</v>
      </c>
      <c r="D712" s="143" t="s">
        <v>118</v>
      </c>
    </row>
    <row r="713" spans="1:4" ht="13.5" hidden="1">
      <c r="A713" s="143">
        <v>1836</v>
      </c>
      <c r="B713" s="143" t="s">
        <v>101</v>
      </c>
      <c r="C713" s="146" t="s">
        <v>125</v>
      </c>
      <c r="D713" s="143" t="s">
        <v>150</v>
      </c>
    </row>
    <row r="714" spans="1:4" ht="13.5" hidden="1">
      <c r="A714" s="143">
        <v>1837</v>
      </c>
      <c r="B714" s="143" t="s">
        <v>101</v>
      </c>
      <c r="C714" s="146" t="s">
        <v>151</v>
      </c>
      <c r="D714" s="143" t="s">
        <v>96</v>
      </c>
    </row>
    <row r="715" spans="1:4" ht="13.5" hidden="1">
      <c r="A715" s="143">
        <v>1838</v>
      </c>
      <c r="B715" s="143" t="s">
        <v>92</v>
      </c>
      <c r="C715" s="146" t="s">
        <v>151</v>
      </c>
      <c r="D715" s="143" t="s">
        <v>96</v>
      </c>
    </row>
    <row r="716" spans="1:4" ht="13.5" hidden="1">
      <c r="A716" s="143">
        <v>1839</v>
      </c>
      <c r="B716" s="143" t="s">
        <v>124</v>
      </c>
      <c r="C716" s="146" t="s">
        <v>151</v>
      </c>
      <c r="D716" s="143" t="s">
        <v>96</v>
      </c>
    </row>
    <row r="717" spans="1:4" ht="13.5" hidden="1">
      <c r="A717" s="143">
        <v>1840</v>
      </c>
      <c r="B717" s="143" t="s">
        <v>95</v>
      </c>
      <c r="C717" s="146" t="s">
        <v>151</v>
      </c>
      <c r="D717" s="143" t="s">
        <v>96</v>
      </c>
    </row>
    <row r="718" spans="1:4" ht="13.5" hidden="1">
      <c r="A718" s="143">
        <v>1841</v>
      </c>
      <c r="B718" s="143" t="s">
        <v>95</v>
      </c>
      <c r="C718" s="146" t="s">
        <v>151</v>
      </c>
      <c r="D718" s="143" t="s">
        <v>115</v>
      </c>
    </row>
    <row r="719" spans="1:4" ht="13.5" hidden="1">
      <c r="A719" s="143">
        <v>1842</v>
      </c>
      <c r="B719" s="143" t="s">
        <v>105</v>
      </c>
      <c r="C719" s="146" t="s">
        <v>151</v>
      </c>
      <c r="D719" s="143" t="s">
        <v>115</v>
      </c>
    </row>
    <row r="720" spans="1:4" ht="13.5" hidden="1">
      <c r="A720" s="143">
        <v>1843</v>
      </c>
      <c r="B720" s="143" t="s">
        <v>117</v>
      </c>
      <c r="C720" s="146" t="s">
        <v>151</v>
      </c>
      <c r="D720" s="143" t="s">
        <v>115</v>
      </c>
    </row>
    <row r="721" spans="1:4" ht="13.5" hidden="1">
      <c r="A721" s="143">
        <v>1844</v>
      </c>
      <c r="B721" s="143" t="s">
        <v>97</v>
      </c>
      <c r="C721" s="146" t="s">
        <v>151</v>
      </c>
      <c r="D721" s="143" t="s">
        <v>115</v>
      </c>
    </row>
    <row r="722" spans="1:4" ht="13.5" hidden="1">
      <c r="A722" s="143">
        <v>1845</v>
      </c>
      <c r="B722" s="143" t="s">
        <v>97</v>
      </c>
      <c r="C722" s="146" t="s">
        <v>151</v>
      </c>
      <c r="D722" s="143" t="s">
        <v>115</v>
      </c>
    </row>
    <row r="723" spans="1:4" ht="13.5" hidden="1">
      <c r="A723" s="143">
        <v>1846</v>
      </c>
      <c r="B723" s="143" t="s">
        <v>99</v>
      </c>
      <c r="C723" s="146" t="s">
        <v>151</v>
      </c>
      <c r="D723" s="143" t="s">
        <v>115</v>
      </c>
    </row>
    <row r="724" spans="1:4" ht="13.5" hidden="1">
      <c r="A724" s="143">
        <v>1847</v>
      </c>
      <c r="B724" s="143" t="s">
        <v>134</v>
      </c>
      <c r="C724" s="146" t="s">
        <v>151</v>
      </c>
      <c r="D724" s="143" t="s">
        <v>115</v>
      </c>
    </row>
    <row r="725" spans="1:4" ht="13.5" hidden="1">
      <c r="A725" s="143">
        <v>1848</v>
      </c>
      <c r="B725" s="143" t="s">
        <v>102</v>
      </c>
      <c r="C725" s="146" t="s">
        <v>151</v>
      </c>
      <c r="D725" s="143" t="s">
        <v>115</v>
      </c>
    </row>
    <row r="726" spans="1:4" ht="13.5" hidden="1">
      <c r="A726" s="143">
        <v>1849</v>
      </c>
      <c r="B726" s="143" t="s">
        <v>122</v>
      </c>
      <c r="C726" s="146" t="s">
        <v>151</v>
      </c>
      <c r="D726" s="143" t="s">
        <v>115</v>
      </c>
    </row>
    <row r="727" spans="1:4" ht="13.5" hidden="1">
      <c r="A727" s="143">
        <v>1850</v>
      </c>
      <c r="B727" s="143" t="s">
        <v>95</v>
      </c>
      <c r="C727" s="146" t="s">
        <v>151</v>
      </c>
      <c r="D727" s="143" t="s">
        <v>118</v>
      </c>
    </row>
    <row r="728" spans="1:4" ht="13.5" hidden="1">
      <c r="A728" s="143">
        <v>1851</v>
      </c>
      <c r="B728" s="143" t="s">
        <v>117</v>
      </c>
      <c r="C728" s="146" t="s">
        <v>151</v>
      </c>
      <c r="D728" s="143" t="s">
        <v>118</v>
      </c>
    </row>
    <row r="729" spans="1:4" ht="13.5" hidden="1">
      <c r="A729" s="143">
        <v>1852</v>
      </c>
      <c r="B729" s="143" t="s">
        <v>97</v>
      </c>
      <c r="C729" s="146" t="s">
        <v>151</v>
      </c>
      <c r="D729" s="143" t="s">
        <v>118</v>
      </c>
    </row>
    <row r="730" spans="1:4" ht="13.5" hidden="1">
      <c r="A730" s="143">
        <v>1853</v>
      </c>
      <c r="B730" s="143" t="s">
        <v>99</v>
      </c>
      <c r="C730" s="146" t="s">
        <v>151</v>
      </c>
      <c r="D730" s="143" t="s">
        <v>118</v>
      </c>
    </row>
    <row r="731" spans="1:4" ht="13.5" hidden="1">
      <c r="A731" s="143">
        <v>1854</v>
      </c>
      <c r="B731" s="143" t="s">
        <v>89</v>
      </c>
      <c r="C731" s="146" t="s">
        <v>151</v>
      </c>
      <c r="D731" s="143" t="s">
        <v>118</v>
      </c>
    </row>
    <row r="732" spans="1:4" ht="13.5" hidden="1">
      <c r="A732" s="143">
        <v>1855</v>
      </c>
      <c r="B732" s="143" t="s">
        <v>89</v>
      </c>
      <c r="C732" s="146" t="s">
        <v>151</v>
      </c>
      <c r="D732" s="143" t="s">
        <v>118</v>
      </c>
    </row>
    <row r="733" spans="1:4" ht="13.5" hidden="1">
      <c r="A733" s="143">
        <v>1856</v>
      </c>
      <c r="B733" s="143" t="s">
        <v>120</v>
      </c>
      <c r="C733" s="146" t="s">
        <v>151</v>
      </c>
      <c r="D733" s="143" t="s">
        <v>118</v>
      </c>
    </row>
    <row r="734" spans="1:4" ht="13.5" hidden="1">
      <c r="A734" s="143">
        <v>1857</v>
      </c>
      <c r="B734" s="143" t="s">
        <v>108</v>
      </c>
      <c r="C734" s="146" t="s">
        <v>151</v>
      </c>
      <c r="D734" s="143" t="s">
        <v>118</v>
      </c>
    </row>
    <row r="735" spans="1:4" ht="13.5" hidden="1">
      <c r="A735" s="143">
        <v>1858</v>
      </c>
      <c r="B735" s="143" t="s">
        <v>97</v>
      </c>
      <c r="C735" s="146" t="s">
        <v>151</v>
      </c>
      <c r="D735" s="143" t="s">
        <v>118</v>
      </c>
    </row>
    <row r="736" spans="1:4" ht="13.5" hidden="1">
      <c r="A736" s="143">
        <v>1859</v>
      </c>
      <c r="B736" s="143" t="s">
        <v>94</v>
      </c>
      <c r="C736" s="146" t="s">
        <v>151</v>
      </c>
      <c r="D736" s="143" t="s">
        <v>118</v>
      </c>
    </row>
    <row r="737" spans="1:4" ht="13.5" hidden="1">
      <c r="A737" s="143">
        <v>1860</v>
      </c>
      <c r="B737" s="143" t="s">
        <v>113</v>
      </c>
      <c r="C737" s="146" t="s">
        <v>151</v>
      </c>
      <c r="D737" s="143" t="s">
        <v>126</v>
      </c>
    </row>
    <row r="738" spans="1:4" ht="13.5" hidden="1">
      <c r="A738" s="143">
        <v>1861</v>
      </c>
      <c r="B738" s="143" t="s">
        <v>120</v>
      </c>
      <c r="C738" s="146" t="s">
        <v>151</v>
      </c>
      <c r="D738" s="143" t="s">
        <v>126</v>
      </c>
    </row>
    <row r="739" spans="1:4" ht="13.5" hidden="1">
      <c r="A739" s="143">
        <v>1862</v>
      </c>
      <c r="B739" s="143" t="s">
        <v>97</v>
      </c>
      <c r="C739" s="146" t="s">
        <v>151</v>
      </c>
      <c r="D739" s="143" t="s">
        <v>126</v>
      </c>
    </row>
    <row r="740" spans="1:4" ht="13.5" hidden="1">
      <c r="A740" s="143">
        <v>1864</v>
      </c>
      <c r="B740" s="143" t="s">
        <v>109</v>
      </c>
      <c r="C740" s="146" t="s">
        <v>151</v>
      </c>
      <c r="D740" s="143" t="s">
        <v>126</v>
      </c>
    </row>
    <row r="741" spans="1:4" ht="13.5" hidden="1">
      <c r="A741" s="143">
        <v>1865</v>
      </c>
      <c r="B741" s="143" t="s">
        <v>94</v>
      </c>
      <c r="C741" s="146" t="s">
        <v>152</v>
      </c>
      <c r="D741" s="143" t="s">
        <v>153</v>
      </c>
    </row>
    <row r="742" spans="1:4" ht="13.5" hidden="1">
      <c r="A742" s="143">
        <v>1866</v>
      </c>
      <c r="B742" s="143" t="s">
        <v>119</v>
      </c>
      <c r="C742" s="146" t="s">
        <v>152</v>
      </c>
      <c r="D742" s="143" t="s">
        <v>133</v>
      </c>
    </row>
    <row r="743" spans="1:4" ht="13.5" hidden="1">
      <c r="A743" s="143">
        <v>1867</v>
      </c>
      <c r="B743" s="143" t="s">
        <v>117</v>
      </c>
      <c r="C743" s="146" t="s">
        <v>152</v>
      </c>
      <c r="D743" s="143" t="s">
        <v>115</v>
      </c>
    </row>
    <row r="744" spans="1:4" ht="13.5" hidden="1">
      <c r="A744" s="143">
        <v>1868</v>
      </c>
      <c r="B744" s="143" t="s">
        <v>108</v>
      </c>
      <c r="C744" s="146" t="s">
        <v>152</v>
      </c>
      <c r="D744" s="143" t="s">
        <v>115</v>
      </c>
    </row>
    <row r="745" spans="1:4" ht="13.5" hidden="1">
      <c r="A745" s="143">
        <v>1869</v>
      </c>
      <c r="B745" s="143" t="s">
        <v>108</v>
      </c>
      <c r="C745" s="146" t="s">
        <v>152</v>
      </c>
      <c r="D745" s="143" t="s">
        <v>115</v>
      </c>
    </row>
    <row r="746" spans="1:4" ht="13.5" hidden="1">
      <c r="A746" s="143">
        <v>1870</v>
      </c>
      <c r="B746" s="143" t="s">
        <v>98</v>
      </c>
      <c r="C746" s="146" t="s">
        <v>152</v>
      </c>
      <c r="D746" s="143" t="s">
        <v>115</v>
      </c>
    </row>
    <row r="747" spans="1:4" ht="13.5" hidden="1">
      <c r="A747" s="143">
        <v>1871</v>
      </c>
      <c r="B747" s="143" t="s">
        <v>112</v>
      </c>
      <c r="C747" s="146" t="s">
        <v>152</v>
      </c>
      <c r="D747" s="143" t="s">
        <v>118</v>
      </c>
    </row>
    <row r="748" spans="1:4" ht="13.5" hidden="1">
      <c r="A748" s="143">
        <v>1872</v>
      </c>
      <c r="B748" s="143" t="s">
        <v>108</v>
      </c>
      <c r="C748" s="146" t="s">
        <v>152</v>
      </c>
      <c r="D748" s="143" t="s">
        <v>118</v>
      </c>
    </row>
    <row r="749" spans="1:4" ht="13.5" hidden="1">
      <c r="A749" s="143">
        <v>1873</v>
      </c>
      <c r="B749" s="143" t="s">
        <v>94</v>
      </c>
      <c r="C749" s="146" t="s">
        <v>152</v>
      </c>
      <c r="D749" s="143" t="s">
        <v>118</v>
      </c>
    </row>
    <row r="750" spans="1:4" ht="13.5" hidden="1">
      <c r="A750" s="143">
        <v>1874</v>
      </c>
      <c r="B750" s="143" t="s">
        <v>108</v>
      </c>
      <c r="C750" s="146" t="s">
        <v>152</v>
      </c>
      <c r="D750" s="143" t="s">
        <v>118</v>
      </c>
    </row>
    <row r="751" spans="1:4" ht="13.5" hidden="1">
      <c r="A751" s="143">
        <v>1875</v>
      </c>
      <c r="B751" s="143" t="s">
        <v>134</v>
      </c>
      <c r="C751" s="146" t="s">
        <v>154</v>
      </c>
      <c r="D751" s="143" t="s">
        <v>115</v>
      </c>
    </row>
    <row r="752" spans="1:4" ht="13.5" hidden="1">
      <c r="A752" s="143">
        <v>1876</v>
      </c>
      <c r="B752" s="143" t="s">
        <v>97</v>
      </c>
      <c r="C752" s="146" t="s">
        <v>154</v>
      </c>
      <c r="D752" s="143" t="s">
        <v>115</v>
      </c>
    </row>
    <row r="753" spans="1:4" ht="13.5" hidden="1">
      <c r="A753" s="143">
        <v>1877</v>
      </c>
      <c r="B753" s="143" t="s">
        <v>103</v>
      </c>
      <c r="C753" s="146" t="s">
        <v>154</v>
      </c>
      <c r="D753" s="143" t="s">
        <v>115</v>
      </c>
    </row>
    <row r="754" spans="1:4" ht="13.5" hidden="1">
      <c r="A754" s="143">
        <v>1878</v>
      </c>
      <c r="B754" s="143" t="s">
        <v>95</v>
      </c>
      <c r="C754" s="146" t="s">
        <v>154</v>
      </c>
      <c r="D754" s="143" t="s">
        <v>115</v>
      </c>
    </row>
    <row r="755" spans="1:4" ht="13.5" hidden="1">
      <c r="A755" s="143">
        <v>1879</v>
      </c>
      <c r="B755" s="143" t="s">
        <v>120</v>
      </c>
      <c r="C755" s="146" t="s">
        <v>154</v>
      </c>
      <c r="D755" s="143" t="s">
        <v>118</v>
      </c>
    </row>
    <row r="756" spans="1:4" ht="13.5" hidden="1">
      <c r="A756" s="143">
        <v>1880</v>
      </c>
      <c r="B756" s="143" t="s">
        <v>106</v>
      </c>
      <c r="C756" s="146" t="s">
        <v>154</v>
      </c>
      <c r="D756" s="143" t="s">
        <v>118</v>
      </c>
    </row>
    <row r="757" spans="1:4" ht="13.5" hidden="1">
      <c r="A757" s="143">
        <v>1881</v>
      </c>
      <c r="B757" s="143" t="s">
        <v>120</v>
      </c>
      <c r="C757" s="146" t="s">
        <v>154</v>
      </c>
      <c r="D757" s="143" t="s">
        <v>118</v>
      </c>
    </row>
    <row r="758" spans="1:4" ht="13.5" hidden="1">
      <c r="A758" s="143">
        <v>1882</v>
      </c>
      <c r="B758" s="143" t="s">
        <v>98</v>
      </c>
      <c r="C758" s="146" t="s">
        <v>154</v>
      </c>
      <c r="D758" s="143" t="s">
        <v>118</v>
      </c>
    </row>
    <row r="759" spans="1:4" ht="13.5" hidden="1">
      <c r="A759" s="143">
        <v>1883</v>
      </c>
      <c r="B759" s="143" t="s">
        <v>130</v>
      </c>
      <c r="C759" s="146" t="s">
        <v>154</v>
      </c>
      <c r="D759" s="143" t="s">
        <v>118</v>
      </c>
    </row>
    <row r="760" spans="1:4" ht="13.5" hidden="1">
      <c r="A760" s="143">
        <v>1884</v>
      </c>
      <c r="B760" s="143" t="s">
        <v>108</v>
      </c>
      <c r="C760" s="146" t="s">
        <v>154</v>
      </c>
      <c r="D760" s="143" t="s">
        <v>118</v>
      </c>
    </row>
    <row r="761" spans="1:4" ht="13.5" hidden="1">
      <c r="A761" s="143">
        <v>1885</v>
      </c>
      <c r="B761" s="143" t="s">
        <v>117</v>
      </c>
      <c r="C761" s="146" t="s">
        <v>154</v>
      </c>
      <c r="D761" s="143" t="s">
        <v>118</v>
      </c>
    </row>
    <row r="762" spans="1:4" ht="13.5" hidden="1">
      <c r="A762" s="143">
        <v>1886</v>
      </c>
      <c r="B762" s="143" t="s">
        <v>97</v>
      </c>
      <c r="C762" s="146" t="s">
        <v>154</v>
      </c>
      <c r="D762" s="143" t="s">
        <v>118</v>
      </c>
    </row>
    <row r="763" spans="1:4" ht="13.5" hidden="1">
      <c r="A763" s="143">
        <v>1887</v>
      </c>
      <c r="B763" s="143" t="s">
        <v>105</v>
      </c>
      <c r="C763" s="146" t="s">
        <v>155</v>
      </c>
      <c r="D763" s="143" t="s">
        <v>96</v>
      </c>
    </row>
    <row r="764" spans="1:4" ht="13.5" hidden="1">
      <c r="A764" s="143">
        <v>1888</v>
      </c>
      <c r="B764" s="143" t="s">
        <v>92</v>
      </c>
      <c r="C764" s="146" t="s">
        <v>155</v>
      </c>
      <c r="D764" s="143" t="s">
        <v>96</v>
      </c>
    </row>
    <row r="765" spans="1:4" ht="13.5" hidden="1">
      <c r="A765" s="143">
        <v>1889</v>
      </c>
      <c r="B765" s="143" t="s">
        <v>89</v>
      </c>
      <c r="C765" s="146" t="s">
        <v>155</v>
      </c>
      <c r="D765" s="143" t="s">
        <v>115</v>
      </c>
    </row>
    <row r="766" spans="1:4" ht="13.5" hidden="1">
      <c r="A766" s="143">
        <v>1890</v>
      </c>
      <c r="B766" s="143" t="s">
        <v>112</v>
      </c>
      <c r="C766" s="146" t="s">
        <v>155</v>
      </c>
      <c r="D766" s="143" t="s">
        <v>115</v>
      </c>
    </row>
    <row r="767" spans="1:4" ht="13.5" hidden="1">
      <c r="A767" s="143">
        <v>1891</v>
      </c>
      <c r="B767" s="143" t="s">
        <v>89</v>
      </c>
      <c r="C767" s="146" t="s">
        <v>155</v>
      </c>
      <c r="D767" s="143" t="s">
        <v>115</v>
      </c>
    </row>
    <row r="768" spans="1:4" ht="13.5" hidden="1">
      <c r="A768" s="143">
        <v>1892</v>
      </c>
      <c r="B768" s="143" t="s">
        <v>109</v>
      </c>
      <c r="C768" s="146" t="s">
        <v>155</v>
      </c>
      <c r="D768" s="143" t="s">
        <v>118</v>
      </c>
    </row>
    <row r="769" spans="1:4" ht="13.5" hidden="1">
      <c r="A769" s="143">
        <v>1893</v>
      </c>
      <c r="B769" s="143" t="s">
        <v>112</v>
      </c>
      <c r="C769" s="146" t="s">
        <v>155</v>
      </c>
      <c r="D769" s="143" t="s">
        <v>118</v>
      </c>
    </row>
    <row r="770" spans="1:4" ht="13.5" hidden="1">
      <c r="A770" s="143">
        <v>1894</v>
      </c>
      <c r="B770" s="143" t="s">
        <v>92</v>
      </c>
      <c r="C770" s="146" t="s">
        <v>155</v>
      </c>
      <c r="D770" s="143" t="s">
        <v>118</v>
      </c>
    </row>
    <row r="771" spans="1:4" ht="13.5" hidden="1">
      <c r="A771" s="143">
        <v>1895</v>
      </c>
      <c r="B771" s="143" t="s">
        <v>92</v>
      </c>
      <c r="C771" s="146" t="s">
        <v>155</v>
      </c>
      <c r="D771" s="143" t="s">
        <v>118</v>
      </c>
    </row>
    <row r="772" spans="1:4" ht="13.5" hidden="1">
      <c r="A772" s="143">
        <v>1896</v>
      </c>
      <c r="B772" s="143" t="s">
        <v>89</v>
      </c>
      <c r="C772" s="146" t="s">
        <v>155</v>
      </c>
      <c r="D772" s="143" t="s">
        <v>118</v>
      </c>
    </row>
    <row r="773" spans="1:4" ht="13.5" hidden="1">
      <c r="A773" s="143">
        <v>1897</v>
      </c>
      <c r="B773" s="143" t="s">
        <v>112</v>
      </c>
      <c r="C773" s="146" t="s">
        <v>155</v>
      </c>
      <c r="D773" s="143" t="s">
        <v>115</v>
      </c>
    </row>
    <row r="774" spans="1:4" ht="13.5" hidden="1">
      <c r="A774" s="143">
        <v>1898</v>
      </c>
      <c r="B774" s="143" t="s">
        <v>107</v>
      </c>
      <c r="C774" s="146" t="s">
        <v>156</v>
      </c>
      <c r="D774" s="143" t="s">
        <v>157</v>
      </c>
    </row>
    <row r="775" spans="1:4" ht="13.5" hidden="1">
      <c r="A775" s="143">
        <v>1899</v>
      </c>
      <c r="B775" s="143" t="s">
        <v>108</v>
      </c>
      <c r="C775" s="146" t="s">
        <v>156</v>
      </c>
      <c r="D775" s="143" t="s">
        <v>157</v>
      </c>
    </row>
    <row r="776" spans="1:4" ht="13.5" hidden="1">
      <c r="A776" s="143">
        <v>1900</v>
      </c>
      <c r="B776" s="143" t="s">
        <v>102</v>
      </c>
      <c r="C776" s="146" t="s">
        <v>156</v>
      </c>
      <c r="D776" s="143" t="s">
        <v>157</v>
      </c>
    </row>
    <row r="777" spans="1:4" ht="13.5" hidden="1">
      <c r="A777" s="143">
        <v>1901</v>
      </c>
      <c r="B777" s="143" t="s">
        <v>127</v>
      </c>
      <c r="C777" s="146" t="s">
        <v>156</v>
      </c>
      <c r="D777" s="143" t="s">
        <v>158</v>
      </c>
    </row>
    <row r="778" spans="1:4" ht="13.5" hidden="1">
      <c r="A778" s="143">
        <v>1902</v>
      </c>
      <c r="B778" s="143" t="s">
        <v>101</v>
      </c>
      <c r="C778" s="146" t="s">
        <v>156</v>
      </c>
      <c r="D778" s="143" t="s">
        <v>158</v>
      </c>
    </row>
    <row r="779" spans="1:4" ht="13.5" hidden="1">
      <c r="A779" s="143">
        <v>1903</v>
      </c>
      <c r="B779" s="143" t="s">
        <v>95</v>
      </c>
      <c r="C779" s="146" t="s">
        <v>159</v>
      </c>
      <c r="D779" s="143" t="s">
        <v>96</v>
      </c>
    </row>
    <row r="780" spans="1:4" ht="13.5" hidden="1">
      <c r="A780" s="143">
        <v>1904</v>
      </c>
      <c r="B780" s="143" t="s">
        <v>113</v>
      </c>
      <c r="C780" s="146" t="s">
        <v>159</v>
      </c>
      <c r="D780" s="143" t="s">
        <v>96</v>
      </c>
    </row>
    <row r="781" spans="1:4" ht="13.5" hidden="1">
      <c r="A781" s="143">
        <v>1905</v>
      </c>
      <c r="B781" s="143" t="s">
        <v>98</v>
      </c>
      <c r="C781" s="146" t="s">
        <v>159</v>
      </c>
      <c r="D781" s="143" t="s">
        <v>96</v>
      </c>
    </row>
    <row r="782" spans="1:4" ht="13.5" hidden="1">
      <c r="A782" s="143">
        <v>1906</v>
      </c>
      <c r="B782" s="143" t="s">
        <v>109</v>
      </c>
      <c r="C782" s="146" t="s">
        <v>159</v>
      </c>
      <c r="D782" s="143" t="s">
        <v>96</v>
      </c>
    </row>
    <row r="783" spans="1:4" ht="13.5" hidden="1">
      <c r="A783" s="143">
        <v>1907</v>
      </c>
      <c r="B783" s="143" t="s">
        <v>110</v>
      </c>
      <c r="C783" s="146" t="s">
        <v>159</v>
      </c>
      <c r="D783" s="143" t="s">
        <v>96</v>
      </c>
    </row>
    <row r="784" spans="1:4" ht="13.5" hidden="1">
      <c r="A784" s="143">
        <v>1908</v>
      </c>
      <c r="B784" s="143" t="s">
        <v>105</v>
      </c>
      <c r="C784" s="146" t="s">
        <v>159</v>
      </c>
      <c r="D784" s="143" t="s">
        <v>115</v>
      </c>
    </row>
    <row r="785" spans="1:4" ht="13.5" hidden="1">
      <c r="A785" s="143">
        <v>1909</v>
      </c>
      <c r="B785" s="143" t="s">
        <v>98</v>
      </c>
      <c r="C785" s="146" t="s">
        <v>159</v>
      </c>
      <c r="D785" s="143" t="s">
        <v>115</v>
      </c>
    </row>
    <row r="786" spans="1:4" ht="13.5" hidden="1">
      <c r="A786" s="143">
        <v>1910</v>
      </c>
      <c r="B786" s="143" t="s">
        <v>131</v>
      </c>
      <c r="C786" s="146" t="s">
        <v>159</v>
      </c>
      <c r="D786" s="143" t="s">
        <v>115</v>
      </c>
    </row>
    <row r="787" spans="1:4" ht="13.5" hidden="1">
      <c r="A787" s="143">
        <v>1911</v>
      </c>
      <c r="B787" s="143" t="s">
        <v>131</v>
      </c>
      <c r="C787" s="146" t="s">
        <v>159</v>
      </c>
      <c r="D787" s="143" t="s">
        <v>115</v>
      </c>
    </row>
    <row r="788" spans="1:4" ht="13.5" hidden="1">
      <c r="A788" s="143">
        <v>1912</v>
      </c>
      <c r="B788" s="143" t="s">
        <v>105</v>
      </c>
      <c r="C788" s="146" t="s">
        <v>159</v>
      </c>
      <c r="D788" s="143" t="s">
        <v>115</v>
      </c>
    </row>
    <row r="789" spans="1:4" ht="13.5" hidden="1">
      <c r="A789" s="143">
        <v>1913</v>
      </c>
      <c r="B789" s="143" t="s">
        <v>103</v>
      </c>
      <c r="C789" s="146" t="s">
        <v>159</v>
      </c>
      <c r="D789" s="143" t="s">
        <v>115</v>
      </c>
    </row>
    <row r="790" spans="1:4" ht="13.5" hidden="1">
      <c r="A790" s="143">
        <v>1914</v>
      </c>
      <c r="B790" s="143" t="s">
        <v>95</v>
      </c>
      <c r="C790" s="146" t="s">
        <v>159</v>
      </c>
      <c r="D790" s="143" t="s">
        <v>115</v>
      </c>
    </row>
    <row r="791" spans="1:4" ht="13.5" hidden="1">
      <c r="A791" s="143">
        <v>1915</v>
      </c>
      <c r="B791" s="143" t="s">
        <v>101</v>
      </c>
      <c r="C791" s="146" t="s">
        <v>159</v>
      </c>
      <c r="D791" s="143" t="s">
        <v>115</v>
      </c>
    </row>
    <row r="792" spans="1:4" ht="13.5" hidden="1">
      <c r="A792" s="143">
        <v>1916</v>
      </c>
      <c r="B792" s="143" t="s">
        <v>108</v>
      </c>
      <c r="C792" s="146" t="s">
        <v>159</v>
      </c>
      <c r="D792" s="143" t="s">
        <v>115</v>
      </c>
    </row>
    <row r="793" spans="1:4" ht="13.5" hidden="1">
      <c r="A793" s="143">
        <v>1917</v>
      </c>
      <c r="B793" s="143" t="s">
        <v>108</v>
      </c>
      <c r="C793" s="146" t="s">
        <v>159</v>
      </c>
      <c r="D793" s="143" t="s">
        <v>118</v>
      </c>
    </row>
    <row r="794" spans="1:4" ht="13.5" hidden="1">
      <c r="A794" s="143">
        <v>1918</v>
      </c>
      <c r="B794" s="143" t="s">
        <v>105</v>
      </c>
      <c r="C794" s="146" t="s">
        <v>159</v>
      </c>
      <c r="D794" s="143" t="s">
        <v>118</v>
      </c>
    </row>
    <row r="795" spans="1:4" ht="13.5" hidden="1">
      <c r="A795" s="143">
        <v>1919</v>
      </c>
      <c r="B795" s="143" t="s">
        <v>112</v>
      </c>
      <c r="C795" s="146" t="s">
        <v>159</v>
      </c>
      <c r="D795" s="143" t="s">
        <v>118</v>
      </c>
    </row>
    <row r="796" spans="1:4" ht="13.5" hidden="1">
      <c r="A796" s="143">
        <v>1920</v>
      </c>
      <c r="B796" s="143" t="s">
        <v>106</v>
      </c>
      <c r="C796" s="146" t="s">
        <v>159</v>
      </c>
      <c r="D796" s="143" t="s">
        <v>118</v>
      </c>
    </row>
    <row r="797" spans="1:4" ht="13.5" hidden="1">
      <c r="A797" s="143">
        <v>1921</v>
      </c>
      <c r="B797" s="143" t="s">
        <v>117</v>
      </c>
      <c r="C797" s="146" t="s">
        <v>159</v>
      </c>
      <c r="D797" s="143" t="s">
        <v>118</v>
      </c>
    </row>
    <row r="798" spans="1:4" ht="13.5" hidden="1">
      <c r="A798" s="143">
        <v>1922</v>
      </c>
      <c r="B798" s="143" t="s">
        <v>92</v>
      </c>
      <c r="C798" s="146" t="s">
        <v>159</v>
      </c>
      <c r="D798" s="143" t="s">
        <v>118</v>
      </c>
    </row>
    <row r="799" spans="1:4" ht="13.5" hidden="1">
      <c r="A799" s="143">
        <v>1923</v>
      </c>
      <c r="B799" s="143" t="s">
        <v>120</v>
      </c>
      <c r="C799" s="146" t="s">
        <v>159</v>
      </c>
      <c r="D799" s="143" t="s">
        <v>118</v>
      </c>
    </row>
    <row r="800" spans="1:4" ht="13.5" hidden="1">
      <c r="A800" s="143">
        <v>1924</v>
      </c>
      <c r="B800" s="143" t="s">
        <v>97</v>
      </c>
      <c r="C800" s="146" t="s">
        <v>159</v>
      </c>
      <c r="D800" s="143" t="s">
        <v>118</v>
      </c>
    </row>
    <row r="801" spans="1:4" ht="13.5" hidden="1">
      <c r="A801" s="143">
        <v>1925</v>
      </c>
      <c r="B801" s="143" t="s">
        <v>113</v>
      </c>
      <c r="C801" s="146" t="s">
        <v>159</v>
      </c>
      <c r="D801" s="143" t="s">
        <v>118</v>
      </c>
    </row>
    <row r="802" spans="1:4" ht="13.5" hidden="1">
      <c r="A802" s="143">
        <v>1926</v>
      </c>
      <c r="B802" s="143" t="s">
        <v>122</v>
      </c>
      <c r="C802" s="146" t="s">
        <v>159</v>
      </c>
      <c r="D802" s="143" t="s">
        <v>118</v>
      </c>
    </row>
    <row r="803" spans="1:4" ht="13.5" hidden="1">
      <c r="A803" s="143">
        <v>1927</v>
      </c>
      <c r="B803" s="143" t="s">
        <v>113</v>
      </c>
      <c r="C803" s="146" t="s">
        <v>159</v>
      </c>
      <c r="D803" s="143" t="s">
        <v>118</v>
      </c>
    </row>
    <row r="804" spans="1:4" ht="13.5" hidden="1">
      <c r="A804" s="143">
        <v>1928</v>
      </c>
      <c r="B804" s="143" t="s">
        <v>117</v>
      </c>
      <c r="C804" s="146" t="s">
        <v>159</v>
      </c>
      <c r="D804" s="143" t="s">
        <v>115</v>
      </c>
    </row>
    <row r="805" spans="1:4" ht="13.5" hidden="1">
      <c r="A805" s="143">
        <v>1929</v>
      </c>
      <c r="B805" s="143" t="s">
        <v>101</v>
      </c>
      <c r="C805" s="146" t="s">
        <v>159</v>
      </c>
      <c r="D805" s="143" t="s">
        <v>118</v>
      </c>
    </row>
    <row r="806" spans="1:4" ht="13.5" hidden="1">
      <c r="A806" s="143">
        <v>1930</v>
      </c>
      <c r="B806" s="143" t="s">
        <v>92</v>
      </c>
      <c r="C806" s="146" t="s">
        <v>160</v>
      </c>
      <c r="D806" s="143" t="s">
        <v>96</v>
      </c>
    </row>
    <row r="807" spans="1:4" ht="13.5" hidden="1">
      <c r="A807" s="143">
        <v>1931</v>
      </c>
      <c r="B807" s="143" t="s">
        <v>117</v>
      </c>
      <c r="C807" s="146" t="s">
        <v>160</v>
      </c>
      <c r="D807" s="143" t="s">
        <v>96</v>
      </c>
    </row>
    <row r="808" spans="1:4" ht="13.5" hidden="1">
      <c r="A808" s="143">
        <v>1932</v>
      </c>
      <c r="B808" s="143" t="s">
        <v>110</v>
      </c>
      <c r="C808" s="146" t="s">
        <v>160</v>
      </c>
      <c r="D808" s="143" t="s">
        <v>96</v>
      </c>
    </row>
    <row r="809" spans="1:4" ht="13.5" hidden="1">
      <c r="A809" s="143">
        <v>1933</v>
      </c>
      <c r="B809" s="143" t="s">
        <v>89</v>
      </c>
      <c r="C809" s="146" t="s">
        <v>160</v>
      </c>
      <c r="D809" s="143" t="s">
        <v>96</v>
      </c>
    </row>
    <row r="810" spans="1:4" ht="13.5" hidden="1">
      <c r="A810" s="143">
        <v>1934</v>
      </c>
      <c r="B810" s="143" t="s">
        <v>94</v>
      </c>
      <c r="C810" s="146" t="s">
        <v>160</v>
      </c>
      <c r="D810" s="143" t="s">
        <v>96</v>
      </c>
    </row>
    <row r="811" spans="1:4" ht="13.5" hidden="1">
      <c r="A811" s="143">
        <v>1935</v>
      </c>
      <c r="B811" s="143" t="s">
        <v>101</v>
      </c>
      <c r="C811" s="146" t="s">
        <v>160</v>
      </c>
      <c r="D811" s="143" t="s">
        <v>96</v>
      </c>
    </row>
    <row r="812" spans="1:4" ht="13.5" hidden="1">
      <c r="A812" s="143">
        <v>1936</v>
      </c>
      <c r="B812" s="143" t="s">
        <v>120</v>
      </c>
      <c r="C812" s="146" t="s">
        <v>160</v>
      </c>
      <c r="D812" s="143" t="s">
        <v>115</v>
      </c>
    </row>
    <row r="813" spans="1:4" ht="13.5" hidden="1">
      <c r="A813" s="143">
        <v>1937</v>
      </c>
      <c r="B813" s="143" t="s">
        <v>101</v>
      </c>
      <c r="C813" s="146" t="s">
        <v>160</v>
      </c>
      <c r="D813" s="143" t="s">
        <v>115</v>
      </c>
    </row>
    <row r="814" spans="1:4" ht="13.5" hidden="1">
      <c r="A814" s="143">
        <v>1938</v>
      </c>
      <c r="B814" s="143" t="s">
        <v>89</v>
      </c>
      <c r="C814" s="146" t="s">
        <v>160</v>
      </c>
      <c r="D814" s="143" t="s">
        <v>115</v>
      </c>
    </row>
    <row r="815" spans="1:4" ht="13.5" hidden="1">
      <c r="A815" s="143">
        <v>1939</v>
      </c>
      <c r="B815" s="143" t="s">
        <v>101</v>
      </c>
      <c r="C815" s="146" t="s">
        <v>160</v>
      </c>
      <c r="D815" s="143" t="s">
        <v>115</v>
      </c>
    </row>
    <row r="816" spans="1:4" ht="13.5" hidden="1">
      <c r="A816" s="143">
        <v>1940</v>
      </c>
      <c r="B816" s="143" t="s">
        <v>117</v>
      </c>
      <c r="C816" s="146" t="s">
        <v>160</v>
      </c>
      <c r="D816" s="143" t="s">
        <v>118</v>
      </c>
    </row>
    <row r="817" spans="1:4" ht="13.5" hidden="1">
      <c r="A817" s="143">
        <v>1941</v>
      </c>
      <c r="B817" s="143" t="s">
        <v>97</v>
      </c>
      <c r="C817" s="146" t="s">
        <v>160</v>
      </c>
      <c r="D817" s="143" t="s">
        <v>118</v>
      </c>
    </row>
    <row r="818" spans="1:4" ht="13.5" hidden="1">
      <c r="A818" s="143">
        <v>1942</v>
      </c>
      <c r="B818" s="143" t="s">
        <v>99</v>
      </c>
      <c r="C818" s="146" t="s">
        <v>160</v>
      </c>
      <c r="D818" s="143" t="s">
        <v>118</v>
      </c>
    </row>
    <row r="819" spans="1:4" ht="13.5" hidden="1">
      <c r="A819" s="143">
        <v>1943</v>
      </c>
      <c r="B819" s="143" t="s">
        <v>101</v>
      </c>
      <c r="C819" s="146" t="s">
        <v>160</v>
      </c>
      <c r="D819" s="143" t="s">
        <v>118</v>
      </c>
    </row>
    <row r="820" spans="1:4" ht="13.5" hidden="1">
      <c r="A820" s="143">
        <v>1944</v>
      </c>
      <c r="B820" s="143" t="s">
        <v>101</v>
      </c>
      <c r="C820" s="146" t="s">
        <v>160</v>
      </c>
      <c r="D820" s="143" t="s">
        <v>118</v>
      </c>
    </row>
    <row r="821" spans="1:4" ht="13.5" hidden="1">
      <c r="A821" s="143">
        <v>1945</v>
      </c>
      <c r="B821" s="143" t="s">
        <v>92</v>
      </c>
      <c r="C821" s="146" t="s">
        <v>160</v>
      </c>
      <c r="D821" s="143" t="s">
        <v>118</v>
      </c>
    </row>
    <row r="822" spans="1:4" ht="13.5" hidden="1">
      <c r="A822" s="143">
        <v>1946</v>
      </c>
      <c r="B822" s="143" t="s">
        <v>94</v>
      </c>
      <c r="C822" s="146" t="s">
        <v>160</v>
      </c>
      <c r="D822" s="143" t="s">
        <v>118</v>
      </c>
    </row>
    <row r="823" spans="1:4" ht="13.5" hidden="1">
      <c r="A823" s="143">
        <v>1947</v>
      </c>
      <c r="B823" s="143" t="s">
        <v>89</v>
      </c>
      <c r="C823" s="146" t="s">
        <v>160</v>
      </c>
      <c r="D823" s="143" t="s">
        <v>118</v>
      </c>
    </row>
    <row r="824" spans="1:4" ht="13.5" hidden="1">
      <c r="A824" s="143">
        <v>1948</v>
      </c>
      <c r="B824" s="143" t="s">
        <v>99</v>
      </c>
      <c r="C824" s="146" t="s">
        <v>160</v>
      </c>
      <c r="D824" s="143" t="s">
        <v>118</v>
      </c>
    </row>
    <row r="825" spans="1:4" ht="13.5" hidden="1">
      <c r="A825" s="143">
        <v>1949</v>
      </c>
      <c r="B825" s="143" t="s">
        <v>101</v>
      </c>
      <c r="C825" s="146" t="s">
        <v>160</v>
      </c>
      <c r="D825" s="143" t="s">
        <v>118</v>
      </c>
    </row>
    <row r="826" spans="1:4" ht="13.5" hidden="1">
      <c r="A826" s="143">
        <v>1950</v>
      </c>
      <c r="B826" s="143" t="s">
        <v>106</v>
      </c>
      <c r="C826" s="146" t="s">
        <v>160</v>
      </c>
      <c r="D826" s="143" t="s">
        <v>118</v>
      </c>
    </row>
    <row r="827" spans="1:4" ht="13.5" hidden="1">
      <c r="A827" s="143">
        <v>1951</v>
      </c>
      <c r="B827" s="143" t="s">
        <v>119</v>
      </c>
      <c r="C827" s="146" t="s">
        <v>160</v>
      </c>
      <c r="D827" s="143" t="s">
        <v>118</v>
      </c>
    </row>
    <row r="828" spans="1:4" ht="13.5" hidden="1">
      <c r="A828" s="143">
        <v>1952</v>
      </c>
      <c r="B828" s="143" t="s">
        <v>97</v>
      </c>
      <c r="C828" s="146" t="s">
        <v>161</v>
      </c>
      <c r="D828" s="143" t="s">
        <v>96</v>
      </c>
    </row>
    <row r="829" spans="1:4" ht="13.5" hidden="1">
      <c r="A829" s="143">
        <v>1953</v>
      </c>
      <c r="B829" s="143" t="s">
        <v>98</v>
      </c>
      <c r="C829" s="146" t="s">
        <v>161</v>
      </c>
      <c r="D829" s="143" t="s">
        <v>96</v>
      </c>
    </row>
    <row r="830" spans="1:4" ht="13.5" hidden="1">
      <c r="A830" s="143">
        <v>1954</v>
      </c>
      <c r="B830" s="143" t="s">
        <v>109</v>
      </c>
      <c r="C830" s="146" t="s">
        <v>161</v>
      </c>
      <c r="D830" s="143" t="s">
        <v>96</v>
      </c>
    </row>
    <row r="831" spans="1:4" ht="13.5" hidden="1">
      <c r="A831" s="143">
        <v>1955</v>
      </c>
      <c r="B831" s="143" t="s">
        <v>105</v>
      </c>
      <c r="C831" s="146" t="s">
        <v>161</v>
      </c>
      <c r="D831" s="143" t="s">
        <v>96</v>
      </c>
    </row>
    <row r="832" spans="1:4" ht="13.5" hidden="1">
      <c r="A832" s="143">
        <v>1956</v>
      </c>
      <c r="B832" s="143" t="s">
        <v>122</v>
      </c>
      <c r="C832" s="146" t="s">
        <v>161</v>
      </c>
      <c r="D832" s="143" t="s">
        <v>96</v>
      </c>
    </row>
    <row r="833" spans="1:4" ht="13.5" hidden="1">
      <c r="A833" s="143">
        <v>1957</v>
      </c>
      <c r="B833" s="143" t="s">
        <v>108</v>
      </c>
      <c r="C833" s="146" t="s">
        <v>161</v>
      </c>
      <c r="D833" s="143" t="s">
        <v>115</v>
      </c>
    </row>
    <row r="834" spans="1:4" ht="13.5" hidden="1">
      <c r="A834" s="143">
        <v>1958</v>
      </c>
      <c r="B834" s="143" t="s">
        <v>131</v>
      </c>
      <c r="C834" s="146" t="s">
        <v>161</v>
      </c>
      <c r="D834" s="143" t="s">
        <v>115</v>
      </c>
    </row>
    <row r="835" spans="1:4" ht="13.5" hidden="1">
      <c r="A835" s="143">
        <v>1959</v>
      </c>
      <c r="B835" s="143" t="s">
        <v>134</v>
      </c>
      <c r="C835" s="146" t="s">
        <v>161</v>
      </c>
      <c r="D835" s="143" t="s">
        <v>115</v>
      </c>
    </row>
    <row r="836" spans="1:4" ht="13.5" hidden="1">
      <c r="A836" s="143">
        <v>1960</v>
      </c>
      <c r="B836" s="143" t="s">
        <v>94</v>
      </c>
      <c r="C836" s="146" t="s">
        <v>161</v>
      </c>
      <c r="D836" s="143" t="s">
        <v>115</v>
      </c>
    </row>
    <row r="837" spans="1:4" ht="13.5" hidden="1">
      <c r="A837" s="143">
        <v>1961</v>
      </c>
      <c r="B837" s="143" t="s">
        <v>94</v>
      </c>
      <c r="C837" s="146" t="s">
        <v>161</v>
      </c>
      <c r="D837" s="143" t="s">
        <v>115</v>
      </c>
    </row>
    <row r="838" spans="1:4" ht="13.5" hidden="1">
      <c r="A838" s="143">
        <v>1962</v>
      </c>
      <c r="B838" s="143" t="s">
        <v>95</v>
      </c>
      <c r="C838" s="146" t="s">
        <v>161</v>
      </c>
      <c r="D838" s="143" t="s">
        <v>118</v>
      </c>
    </row>
    <row r="839" spans="1:4" ht="13.5" hidden="1">
      <c r="A839" s="143">
        <v>1963</v>
      </c>
      <c r="B839" s="143" t="s">
        <v>99</v>
      </c>
      <c r="C839" s="146" t="s">
        <v>161</v>
      </c>
      <c r="D839" s="143" t="s">
        <v>118</v>
      </c>
    </row>
    <row r="840" spans="1:4" ht="13.5" hidden="1">
      <c r="A840" s="143">
        <v>1964</v>
      </c>
      <c r="B840" s="143" t="s">
        <v>117</v>
      </c>
      <c r="C840" s="146" t="s">
        <v>161</v>
      </c>
      <c r="D840" s="143" t="s">
        <v>126</v>
      </c>
    </row>
    <row r="841" spans="1:4" ht="13.5" hidden="1">
      <c r="A841" s="143">
        <v>1965</v>
      </c>
      <c r="B841" s="143" t="s">
        <v>99</v>
      </c>
      <c r="C841" s="146" t="s">
        <v>161</v>
      </c>
      <c r="D841" s="143" t="s">
        <v>126</v>
      </c>
    </row>
    <row r="842" spans="1:4" ht="13.5" hidden="1">
      <c r="A842" s="143">
        <v>1966</v>
      </c>
      <c r="B842" s="143" t="s">
        <v>92</v>
      </c>
      <c r="C842" s="146" t="s">
        <v>161</v>
      </c>
      <c r="D842" s="143" t="s">
        <v>126</v>
      </c>
    </row>
    <row r="843" spans="1:4" ht="13.5" hidden="1">
      <c r="A843" s="143">
        <v>1967</v>
      </c>
      <c r="B843" s="143" t="s">
        <v>103</v>
      </c>
      <c r="C843" s="146" t="s">
        <v>161</v>
      </c>
      <c r="D843" s="143" t="s">
        <v>126</v>
      </c>
    </row>
    <row r="844" spans="1:4" ht="13.5" hidden="1">
      <c r="A844" s="143">
        <v>1968</v>
      </c>
      <c r="B844" s="143" t="s">
        <v>120</v>
      </c>
      <c r="C844" s="146" t="s">
        <v>162</v>
      </c>
      <c r="D844" s="143" t="s">
        <v>96</v>
      </c>
    </row>
    <row r="845" spans="1:4" ht="13.5" hidden="1">
      <c r="A845" s="143">
        <v>1969</v>
      </c>
      <c r="B845" s="143" t="s">
        <v>121</v>
      </c>
      <c r="C845" s="146" t="s">
        <v>162</v>
      </c>
      <c r="D845" s="143" t="s">
        <v>96</v>
      </c>
    </row>
    <row r="846" spans="1:4" ht="13.5" hidden="1">
      <c r="A846" s="143">
        <v>1970</v>
      </c>
      <c r="B846" s="143" t="s">
        <v>120</v>
      </c>
      <c r="C846" s="146" t="s">
        <v>162</v>
      </c>
      <c r="D846" s="143" t="s">
        <v>96</v>
      </c>
    </row>
    <row r="847" spans="1:4" ht="13.5" hidden="1">
      <c r="A847" s="143">
        <v>1971</v>
      </c>
      <c r="B847" s="143" t="s">
        <v>109</v>
      </c>
      <c r="C847" s="146" t="s">
        <v>162</v>
      </c>
      <c r="D847" s="143" t="s">
        <v>96</v>
      </c>
    </row>
    <row r="848" spans="1:4" ht="13.5" hidden="1">
      <c r="A848" s="143">
        <v>1972</v>
      </c>
      <c r="B848" s="143" t="s">
        <v>120</v>
      </c>
      <c r="C848" s="146" t="s">
        <v>162</v>
      </c>
      <c r="D848" s="143" t="s">
        <v>96</v>
      </c>
    </row>
    <row r="849" spans="1:4" ht="13.5" hidden="1">
      <c r="A849" s="143">
        <v>1973</v>
      </c>
      <c r="B849" s="143" t="s">
        <v>89</v>
      </c>
      <c r="C849" s="146" t="s">
        <v>162</v>
      </c>
      <c r="D849" s="143" t="s">
        <v>96</v>
      </c>
    </row>
    <row r="850" spans="1:4" ht="13.5" hidden="1">
      <c r="A850" s="143">
        <v>1974</v>
      </c>
      <c r="B850" s="143" t="s">
        <v>110</v>
      </c>
      <c r="C850" s="146" t="s">
        <v>162</v>
      </c>
      <c r="D850" s="143" t="s">
        <v>96</v>
      </c>
    </row>
    <row r="851" spans="1:4" ht="13.5" hidden="1">
      <c r="A851" s="143">
        <v>1975</v>
      </c>
      <c r="B851" s="143" t="s">
        <v>94</v>
      </c>
      <c r="C851" s="146" t="s">
        <v>162</v>
      </c>
      <c r="D851" s="143" t="s">
        <v>96</v>
      </c>
    </row>
    <row r="852" spans="1:4" ht="13.5" hidden="1">
      <c r="A852" s="143">
        <v>1976</v>
      </c>
      <c r="B852" s="143" t="s">
        <v>98</v>
      </c>
      <c r="C852" s="146" t="s">
        <v>162</v>
      </c>
      <c r="D852" s="143" t="s">
        <v>96</v>
      </c>
    </row>
    <row r="853" spans="1:4" ht="13.5" hidden="1">
      <c r="A853" s="143">
        <v>1977</v>
      </c>
      <c r="B853" s="143" t="s">
        <v>101</v>
      </c>
      <c r="C853" s="146" t="s">
        <v>162</v>
      </c>
      <c r="D853" s="143" t="s">
        <v>115</v>
      </c>
    </row>
    <row r="854" spans="1:4" ht="13.5" hidden="1">
      <c r="A854" s="143">
        <v>1978</v>
      </c>
      <c r="B854" s="143" t="s">
        <v>119</v>
      </c>
      <c r="C854" s="146" t="s">
        <v>162</v>
      </c>
      <c r="D854" s="143" t="s">
        <v>115</v>
      </c>
    </row>
    <row r="855" spans="1:4" ht="13.5" hidden="1">
      <c r="A855" s="143">
        <v>1979</v>
      </c>
      <c r="B855" s="143" t="s">
        <v>134</v>
      </c>
      <c r="C855" s="146" t="s">
        <v>162</v>
      </c>
      <c r="D855" s="143" t="s">
        <v>115</v>
      </c>
    </row>
    <row r="856" spans="1:4" ht="13.5" hidden="1">
      <c r="A856" s="143">
        <v>1980</v>
      </c>
      <c r="B856" s="143" t="s">
        <v>105</v>
      </c>
      <c r="C856" s="146" t="s">
        <v>162</v>
      </c>
      <c r="D856" s="143" t="s">
        <v>115</v>
      </c>
    </row>
    <row r="857" spans="1:4" ht="13.5" hidden="1">
      <c r="A857" s="143">
        <v>1981</v>
      </c>
      <c r="B857" s="143" t="s">
        <v>107</v>
      </c>
      <c r="C857" s="146" t="s">
        <v>162</v>
      </c>
      <c r="D857" s="143" t="s">
        <v>115</v>
      </c>
    </row>
    <row r="858" spans="1:4" ht="13.5" hidden="1">
      <c r="A858" s="143">
        <v>1982</v>
      </c>
      <c r="B858" s="143" t="s">
        <v>120</v>
      </c>
      <c r="C858" s="146" t="s">
        <v>162</v>
      </c>
      <c r="D858" s="143" t="s">
        <v>115</v>
      </c>
    </row>
    <row r="859" spans="1:4" ht="13.5" hidden="1">
      <c r="A859" s="143">
        <v>1983</v>
      </c>
      <c r="B859" s="143" t="s">
        <v>120</v>
      </c>
      <c r="C859" s="146" t="s">
        <v>162</v>
      </c>
      <c r="D859" s="143" t="s">
        <v>115</v>
      </c>
    </row>
    <row r="860" spans="1:4" ht="13.5" hidden="1">
      <c r="A860" s="143">
        <v>1984</v>
      </c>
      <c r="B860" s="143" t="s">
        <v>89</v>
      </c>
      <c r="C860" s="146" t="s">
        <v>162</v>
      </c>
      <c r="D860" s="143" t="s">
        <v>115</v>
      </c>
    </row>
    <row r="861" spans="1:4" ht="13.5" hidden="1">
      <c r="A861" s="143">
        <v>1985</v>
      </c>
      <c r="B861" s="143" t="s">
        <v>114</v>
      </c>
      <c r="C861" s="146" t="s">
        <v>162</v>
      </c>
      <c r="D861" s="143" t="s">
        <v>115</v>
      </c>
    </row>
    <row r="862" spans="1:4" ht="13.5" hidden="1">
      <c r="A862" s="143">
        <v>1986</v>
      </c>
      <c r="B862" s="143" t="s">
        <v>101</v>
      </c>
      <c r="C862" s="146" t="s">
        <v>162</v>
      </c>
      <c r="D862" s="143" t="s">
        <v>115</v>
      </c>
    </row>
    <row r="863" spans="1:4" ht="13.5" hidden="1">
      <c r="A863" s="143">
        <v>1987</v>
      </c>
      <c r="B863" s="143" t="s">
        <v>95</v>
      </c>
      <c r="C863" s="146" t="s">
        <v>162</v>
      </c>
      <c r="D863" s="143" t="s">
        <v>118</v>
      </c>
    </row>
    <row r="864" spans="1:4" ht="13.5" hidden="1">
      <c r="A864" s="143">
        <v>1988</v>
      </c>
      <c r="B864" s="143" t="s">
        <v>117</v>
      </c>
      <c r="C864" s="146" t="s">
        <v>162</v>
      </c>
      <c r="D864" s="143" t="s">
        <v>118</v>
      </c>
    </row>
    <row r="865" spans="1:4" ht="13.5" hidden="1">
      <c r="A865" s="143">
        <v>1989</v>
      </c>
      <c r="B865" s="143" t="s">
        <v>97</v>
      </c>
      <c r="C865" s="146" t="s">
        <v>162</v>
      </c>
      <c r="D865" s="143" t="s">
        <v>118</v>
      </c>
    </row>
    <row r="866" spans="1:4" ht="13.5" hidden="1">
      <c r="A866" s="143">
        <v>1990</v>
      </c>
      <c r="B866" s="143" t="s">
        <v>89</v>
      </c>
      <c r="C866" s="146" t="s">
        <v>162</v>
      </c>
      <c r="D866" s="143" t="s">
        <v>118</v>
      </c>
    </row>
    <row r="867" spans="1:4" ht="13.5" hidden="1">
      <c r="A867" s="143">
        <v>1991</v>
      </c>
      <c r="B867" s="143" t="s">
        <v>112</v>
      </c>
      <c r="C867" s="146" t="s">
        <v>162</v>
      </c>
      <c r="D867" s="143" t="s">
        <v>118</v>
      </c>
    </row>
    <row r="868" spans="1:4" ht="13.5" hidden="1">
      <c r="A868" s="143">
        <v>1992</v>
      </c>
      <c r="B868" s="143" t="s">
        <v>112</v>
      </c>
      <c r="C868" s="146" t="s">
        <v>162</v>
      </c>
      <c r="D868" s="143" t="s">
        <v>118</v>
      </c>
    </row>
    <row r="869" spans="1:4" ht="13.5" hidden="1">
      <c r="A869" s="143">
        <v>1993</v>
      </c>
      <c r="B869" s="143" t="s">
        <v>95</v>
      </c>
      <c r="C869" s="146" t="s">
        <v>162</v>
      </c>
      <c r="D869" s="143" t="s">
        <v>118</v>
      </c>
    </row>
    <row r="870" spans="1:4" ht="13.5" hidden="1">
      <c r="A870" s="143">
        <v>1994</v>
      </c>
      <c r="B870" s="143" t="s">
        <v>120</v>
      </c>
      <c r="C870" s="146" t="s">
        <v>162</v>
      </c>
      <c r="D870" s="143" t="s">
        <v>115</v>
      </c>
    </row>
    <row r="871" spans="1:4" ht="13.5" hidden="1">
      <c r="A871" s="143">
        <v>1995</v>
      </c>
      <c r="B871" s="143" t="s">
        <v>131</v>
      </c>
      <c r="C871" s="146" t="s">
        <v>162</v>
      </c>
      <c r="D871" s="143" t="s">
        <v>115</v>
      </c>
    </row>
    <row r="872" spans="1:4" ht="13.5" hidden="1">
      <c r="A872" s="143">
        <v>1996</v>
      </c>
      <c r="B872" s="143" t="s">
        <v>108</v>
      </c>
      <c r="C872" s="146" t="s">
        <v>162</v>
      </c>
      <c r="D872" s="143" t="s">
        <v>115</v>
      </c>
    </row>
    <row r="873" spans="1:4" ht="13.5" hidden="1">
      <c r="A873" s="143">
        <v>1997</v>
      </c>
      <c r="B873" s="143" t="s">
        <v>109</v>
      </c>
      <c r="C873" s="146" t="s">
        <v>162</v>
      </c>
      <c r="D873" s="143" t="s">
        <v>115</v>
      </c>
    </row>
    <row r="874" spans="1:4" ht="13.5" hidden="1">
      <c r="A874" s="143">
        <v>1998</v>
      </c>
      <c r="B874" s="143" t="s">
        <v>111</v>
      </c>
      <c r="C874" s="146" t="s">
        <v>162</v>
      </c>
      <c r="D874" s="143" t="s">
        <v>115</v>
      </c>
    </row>
    <row r="875" spans="1:4" ht="13.5" hidden="1">
      <c r="A875" s="143">
        <v>1999</v>
      </c>
      <c r="B875" s="143" t="s">
        <v>101</v>
      </c>
      <c r="C875" s="146" t="s">
        <v>162</v>
      </c>
      <c r="D875" s="143" t="s">
        <v>115</v>
      </c>
    </row>
    <row r="876" spans="1:4" ht="13.5" hidden="1">
      <c r="A876" s="143">
        <v>2000</v>
      </c>
      <c r="B876" s="143" t="s">
        <v>95</v>
      </c>
      <c r="C876" s="146" t="s">
        <v>162</v>
      </c>
      <c r="D876" s="143" t="s">
        <v>115</v>
      </c>
    </row>
    <row r="877" spans="1:4" ht="13.5" hidden="1">
      <c r="A877" s="143">
        <v>2001</v>
      </c>
      <c r="B877" s="143" t="s">
        <v>103</v>
      </c>
      <c r="C877" s="146" t="s">
        <v>162</v>
      </c>
      <c r="D877" s="143" t="s">
        <v>115</v>
      </c>
    </row>
    <row r="878" spans="1:4" ht="13.5" hidden="1">
      <c r="A878" s="143">
        <v>2002</v>
      </c>
      <c r="B878" s="143" t="s">
        <v>117</v>
      </c>
      <c r="C878" s="146" t="s">
        <v>162</v>
      </c>
      <c r="D878" s="143" t="s">
        <v>118</v>
      </c>
    </row>
    <row r="879" spans="1:4" ht="13.5" hidden="1">
      <c r="A879" s="143">
        <v>2003</v>
      </c>
      <c r="B879" s="143" t="s">
        <v>123</v>
      </c>
      <c r="C879" s="146" t="s">
        <v>162</v>
      </c>
      <c r="D879" s="143" t="s">
        <v>118</v>
      </c>
    </row>
    <row r="880" spans="1:4" ht="13.5" hidden="1">
      <c r="A880" s="143">
        <v>2004</v>
      </c>
      <c r="B880" s="143" t="s">
        <v>113</v>
      </c>
      <c r="C880" s="146" t="s">
        <v>162</v>
      </c>
      <c r="D880" s="143" t="s">
        <v>118</v>
      </c>
    </row>
    <row r="881" spans="1:4" ht="13.5" hidden="1">
      <c r="A881" s="143">
        <v>2005</v>
      </c>
      <c r="B881" s="143" t="s">
        <v>108</v>
      </c>
      <c r="C881" s="146" t="s">
        <v>162</v>
      </c>
      <c r="D881" s="143" t="s">
        <v>118</v>
      </c>
    </row>
    <row r="882" spans="1:4" ht="13.5" hidden="1">
      <c r="A882" s="143">
        <v>2006</v>
      </c>
      <c r="B882" s="143" t="s">
        <v>94</v>
      </c>
      <c r="C882" s="146" t="s">
        <v>162</v>
      </c>
      <c r="D882" s="143" t="s">
        <v>118</v>
      </c>
    </row>
    <row r="883" spans="1:4" ht="13.5" hidden="1">
      <c r="A883" s="143">
        <v>2007</v>
      </c>
      <c r="B883" s="143" t="s">
        <v>117</v>
      </c>
      <c r="C883" s="146" t="s">
        <v>162</v>
      </c>
      <c r="D883" s="143" t="s">
        <v>118</v>
      </c>
    </row>
    <row r="884" spans="1:4" ht="13.5" hidden="1">
      <c r="A884" s="143">
        <v>2008</v>
      </c>
      <c r="B884" s="143" t="s">
        <v>97</v>
      </c>
      <c r="C884" s="146" t="s">
        <v>162</v>
      </c>
      <c r="D884" s="143" t="s">
        <v>118</v>
      </c>
    </row>
    <row r="885" spans="1:4" ht="13.5" hidden="1">
      <c r="A885" s="143">
        <v>2009</v>
      </c>
      <c r="B885" s="143" t="s">
        <v>120</v>
      </c>
      <c r="C885" s="146" t="s">
        <v>162</v>
      </c>
      <c r="D885" s="143" t="s">
        <v>118</v>
      </c>
    </row>
    <row r="886" spans="1:4" ht="13.5" hidden="1">
      <c r="A886" s="143">
        <v>2010</v>
      </c>
      <c r="B886" s="143" t="s">
        <v>97</v>
      </c>
      <c r="C886" s="146" t="s">
        <v>162</v>
      </c>
      <c r="D886" s="143" t="s">
        <v>118</v>
      </c>
    </row>
    <row r="887" spans="1:4" ht="13.5" hidden="1">
      <c r="A887" s="143">
        <v>2011</v>
      </c>
      <c r="B887" s="143" t="s">
        <v>95</v>
      </c>
      <c r="C887" s="146" t="s">
        <v>162</v>
      </c>
      <c r="D887" s="143" t="s">
        <v>118</v>
      </c>
    </row>
    <row r="888" spans="1:4" ht="13.5" hidden="1">
      <c r="A888" s="143">
        <v>2012</v>
      </c>
      <c r="B888" s="143" t="s">
        <v>114</v>
      </c>
      <c r="C888" s="146" t="s">
        <v>162</v>
      </c>
      <c r="D888" s="143" t="s">
        <v>126</v>
      </c>
    </row>
    <row r="889" spans="1:4" ht="13.5" hidden="1">
      <c r="A889" s="143">
        <v>2013</v>
      </c>
      <c r="B889" s="143" t="s">
        <v>101</v>
      </c>
      <c r="C889" s="146" t="s">
        <v>162</v>
      </c>
      <c r="D889" s="143" t="s">
        <v>126</v>
      </c>
    </row>
    <row r="890" spans="1:4" ht="13.5" hidden="1">
      <c r="A890" s="143">
        <v>2014</v>
      </c>
      <c r="B890" s="143" t="s">
        <v>119</v>
      </c>
      <c r="C890" s="146" t="s">
        <v>162</v>
      </c>
      <c r="D890" s="143" t="s">
        <v>126</v>
      </c>
    </row>
    <row r="891" spans="1:4" ht="13.5" hidden="1">
      <c r="A891" s="143">
        <v>2015</v>
      </c>
      <c r="B891" s="143" t="s">
        <v>99</v>
      </c>
      <c r="C891" s="146" t="s">
        <v>162</v>
      </c>
      <c r="D891" s="143" t="s">
        <v>126</v>
      </c>
    </row>
    <row r="892" spans="1:4" ht="13.5" hidden="1">
      <c r="A892" s="143">
        <v>2016</v>
      </c>
      <c r="B892" s="143" t="s">
        <v>127</v>
      </c>
      <c r="C892" s="146" t="s">
        <v>162</v>
      </c>
      <c r="D892" s="143" t="s">
        <v>126</v>
      </c>
    </row>
    <row r="893" spans="1:4" ht="13.5" hidden="1">
      <c r="A893" s="143">
        <v>2017</v>
      </c>
      <c r="B893" s="143" t="s">
        <v>134</v>
      </c>
      <c r="C893" s="146" t="s">
        <v>162</v>
      </c>
      <c r="D893" s="143" t="s">
        <v>126</v>
      </c>
    </row>
    <row r="894" spans="1:4" ht="13.5" hidden="1">
      <c r="A894" s="143">
        <v>2018</v>
      </c>
      <c r="B894" s="143" t="s">
        <v>117</v>
      </c>
      <c r="C894" s="146" t="s">
        <v>162</v>
      </c>
      <c r="D894" s="143" t="s">
        <v>126</v>
      </c>
    </row>
    <row r="895" spans="1:4" ht="13.5" hidden="1">
      <c r="A895" s="143">
        <v>2019</v>
      </c>
      <c r="B895" s="143" t="s">
        <v>107</v>
      </c>
      <c r="C895" s="146" t="s">
        <v>162</v>
      </c>
      <c r="D895" s="143" t="s">
        <v>126</v>
      </c>
    </row>
    <row r="896" spans="1:4" ht="13.5" hidden="1">
      <c r="A896" s="143">
        <v>2020</v>
      </c>
      <c r="B896" s="143" t="s">
        <v>89</v>
      </c>
      <c r="C896" s="146" t="s">
        <v>162</v>
      </c>
      <c r="D896" s="143" t="s">
        <v>126</v>
      </c>
    </row>
    <row r="897" spans="1:4" ht="13.5" hidden="1">
      <c r="A897" s="143">
        <v>2021</v>
      </c>
      <c r="B897" s="143" t="s">
        <v>105</v>
      </c>
      <c r="C897" s="146" t="s">
        <v>162</v>
      </c>
      <c r="D897" s="143" t="s">
        <v>126</v>
      </c>
    </row>
    <row r="898" spans="1:4" ht="13.5" hidden="1">
      <c r="A898" s="143">
        <v>2022</v>
      </c>
      <c r="B898" s="143" t="s">
        <v>114</v>
      </c>
      <c r="C898" s="146" t="s">
        <v>163</v>
      </c>
      <c r="D898" s="143" t="s">
        <v>133</v>
      </c>
    </row>
    <row r="899" spans="1:4" ht="13.5" hidden="1">
      <c r="A899" s="143">
        <v>2023</v>
      </c>
      <c r="B899" s="143" t="s">
        <v>112</v>
      </c>
      <c r="C899" s="146" t="s">
        <v>163</v>
      </c>
      <c r="D899" s="143" t="s">
        <v>133</v>
      </c>
    </row>
    <row r="900" spans="1:4" ht="13.5" hidden="1">
      <c r="A900" s="143">
        <v>2024</v>
      </c>
      <c r="B900" s="143" t="s">
        <v>113</v>
      </c>
      <c r="C900" s="146" t="s">
        <v>163</v>
      </c>
      <c r="D900" s="143" t="s">
        <v>96</v>
      </c>
    </row>
    <row r="901" spans="1:4" ht="13.5" hidden="1">
      <c r="A901" s="143">
        <v>2025</v>
      </c>
      <c r="B901" s="143" t="s">
        <v>100</v>
      </c>
      <c r="C901" s="146" t="s">
        <v>163</v>
      </c>
      <c r="D901" s="143" t="s">
        <v>96</v>
      </c>
    </row>
    <row r="902" spans="1:4" ht="13.5" hidden="1">
      <c r="A902" s="143">
        <v>2026</v>
      </c>
      <c r="B902" s="143" t="s">
        <v>105</v>
      </c>
      <c r="C902" s="146" t="s">
        <v>163</v>
      </c>
      <c r="D902" s="143" t="s">
        <v>96</v>
      </c>
    </row>
    <row r="903" spans="1:4" ht="13.5" hidden="1">
      <c r="A903" s="143">
        <v>2027</v>
      </c>
      <c r="B903" s="143" t="s">
        <v>97</v>
      </c>
      <c r="C903" s="146" t="s">
        <v>163</v>
      </c>
      <c r="D903" s="143" t="s">
        <v>96</v>
      </c>
    </row>
    <row r="904" spans="1:4" ht="13.5" hidden="1">
      <c r="A904" s="143">
        <v>2028</v>
      </c>
      <c r="B904" s="143" t="s">
        <v>102</v>
      </c>
      <c r="C904" s="146" t="s">
        <v>163</v>
      </c>
      <c r="D904" s="143" t="s">
        <v>96</v>
      </c>
    </row>
    <row r="905" spans="1:4" ht="13.5" hidden="1">
      <c r="A905" s="143">
        <v>2029</v>
      </c>
      <c r="B905" s="143" t="s">
        <v>108</v>
      </c>
      <c r="C905" s="146" t="s">
        <v>163</v>
      </c>
      <c r="D905" s="143" t="s">
        <v>96</v>
      </c>
    </row>
    <row r="906" spans="1:4" ht="13.5" hidden="1">
      <c r="A906" s="143">
        <v>2030</v>
      </c>
      <c r="B906" s="143" t="s">
        <v>108</v>
      </c>
      <c r="C906" s="146" t="s">
        <v>163</v>
      </c>
      <c r="D906" s="143" t="s">
        <v>96</v>
      </c>
    </row>
    <row r="907" spans="1:4" ht="13.5" hidden="1">
      <c r="A907" s="143">
        <v>2031</v>
      </c>
      <c r="B907" s="143" t="s">
        <v>119</v>
      </c>
      <c r="C907" s="146" t="s">
        <v>163</v>
      </c>
      <c r="D907" s="143" t="s">
        <v>96</v>
      </c>
    </row>
    <row r="908" spans="1:4" ht="13.5" hidden="1">
      <c r="A908" s="143">
        <v>2032</v>
      </c>
      <c r="B908" s="143" t="s">
        <v>97</v>
      </c>
      <c r="C908" s="146" t="s">
        <v>163</v>
      </c>
      <c r="D908" s="143" t="s">
        <v>96</v>
      </c>
    </row>
    <row r="909" spans="1:4" ht="13.5" hidden="1">
      <c r="A909" s="143">
        <v>2033</v>
      </c>
      <c r="B909" s="143" t="s">
        <v>113</v>
      </c>
      <c r="C909" s="146" t="s">
        <v>163</v>
      </c>
      <c r="D909" s="143" t="s">
        <v>96</v>
      </c>
    </row>
    <row r="910" spans="1:4" ht="13.5" hidden="1">
      <c r="A910" s="143">
        <v>2034</v>
      </c>
      <c r="B910" s="143" t="s">
        <v>112</v>
      </c>
      <c r="C910" s="146" t="s">
        <v>163</v>
      </c>
      <c r="D910" s="143" t="s">
        <v>96</v>
      </c>
    </row>
    <row r="911" spans="1:4" ht="13.5" hidden="1">
      <c r="A911" s="143">
        <v>2035</v>
      </c>
      <c r="B911" s="143" t="s">
        <v>111</v>
      </c>
      <c r="C911" s="146" t="s">
        <v>163</v>
      </c>
      <c r="D911" s="143" t="s">
        <v>96</v>
      </c>
    </row>
    <row r="912" spans="1:4" ht="13.5" hidden="1">
      <c r="A912" s="143">
        <v>2036</v>
      </c>
      <c r="B912" s="143" t="s">
        <v>92</v>
      </c>
      <c r="C912" s="146" t="s">
        <v>163</v>
      </c>
      <c r="D912" s="143" t="s">
        <v>96</v>
      </c>
    </row>
    <row r="913" spans="1:4" ht="13.5" hidden="1">
      <c r="A913" s="143">
        <v>2037</v>
      </c>
      <c r="B913" s="143" t="s">
        <v>92</v>
      </c>
      <c r="C913" s="146" t="s">
        <v>163</v>
      </c>
      <c r="D913" s="143" t="s">
        <v>96</v>
      </c>
    </row>
    <row r="914" spans="1:4" ht="13.5" hidden="1">
      <c r="A914" s="143">
        <v>2038</v>
      </c>
      <c r="B914" s="143" t="s">
        <v>112</v>
      </c>
      <c r="C914" s="146" t="s">
        <v>163</v>
      </c>
      <c r="D914" s="143" t="s">
        <v>115</v>
      </c>
    </row>
    <row r="915" spans="1:4" ht="13.5" hidden="1">
      <c r="A915" s="143">
        <v>2039</v>
      </c>
      <c r="B915" s="143" t="s">
        <v>89</v>
      </c>
      <c r="C915" s="146" t="s">
        <v>163</v>
      </c>
      <c r="D915" s="143" t="s">
        <v>115</v>
      </c>
    </row>
    <row r="916" spans="1:4" ht="13.5" hidden="1">
      <c r="A916" s="143">
        <v>2040</v>
      </c>
      <c r="B916" s="143" t="s">
        <v>94</v>
      </c>
      <c r="C916" s="146" t="s">
        <v>163</v>
      </c>
      <c r="D916" s="143" t="s">
        <v>115</v>
      </c>
    </row>
    <row r="917" spans="1:4" ht="13.5" hidden="1">
      <c r="A917" s="143">
        <v>2041</v>
      </c>
      <c r="B917" s="143" t="s">
        <v>99</v>
      </c>
      <c r="C917" s="146" t="s">
        <v>163</v>
      </c>
      <c r="D917" s="143" t="s">
        <v>115</v>
      </c>
    </row>
    <row r="918" spans="1:4" ht="13.5" hidden="1">
      <c r="A918" s="143">
        <v>2042</v>
      </c>
      <c r="B918" s="143" t="s">
        <v>140</v>
      </c>
      <c r="C918" s="146" t="s">
        <v>163</v>
      </c>
      <c r="D918" s="143" t="s">
        <v>115</v>
      </c>
    </row>
    <row r="919" spans="1:4" ht="13.5" hidden="1">
      <c r="A919" s="143">
        <v>2043</v>
      </c>
      <c r="B919" s="143" t="s">
        <v>97</v>
      </c>
      <c r="C919" s="146" t="s">
        <v>163</v>
      </c>
      <c r="D919" s="143" t="s">
        <v>115</v>
      </c>
    </row>
    <row r="920" spans="1:4" ht="13.5" hidden="1">
      <c r="A920" s="143">
        <v>2044</v>
      </c>
      <c r="B920" s="143" t="s">
        <v>119</v>
      </c>
      <c r="C920" s="146" t="s">
        <v>163</v>
      </c>
      <c r="D920" s="143" t="s">
        <v>115</v>
      </c>
    </row>
    <row r="921" spans="1:4" ht="13.5" hidden="1">
      <c r="A921" s="143">
        <v>2045</v>
      </c>
      <c r="B921" s="143" t="s">
        <v>92</v>
      </c>
      <c r="C921" s="146" t="s">
        <v>163</v>
      </c>
      <c r="D921" s="143" t="s">
        <v>115</v>
      </c>
    </row>
    <row r="922" spans="1:4" ht="13.5" hidden="1">
      <c r="A922" s="143">
        <v>2046</v>
      </c>
      <c r="B922" s="143" t="s">
        <v>122</v>
      </c>
      <c r="C922" s="146" t="s">
        <v>163</v>
      </c>
      <c r="D922" s="143" t="s">
        <v>115</v>
      </c>
    </row>
    <row r="923" spans="1:4" ht="13.5" hidden="1">
      <c r="A923" s="143">
        <v>2047</v>
      </c>
      <c r="B923" s="143" t="s">
        <v>105</v>
      </c>
      <c r="C923" s="146" t="s">
        <v>163</v>
      </c>
      <c r="D923" s="143" t="s">
        <v>115</v>
      </c>
    </row>
    <row r="924" spans="1:4" ht="13.5" hidden="1">
      <c r="A924" s="143">
        <v>2048</v>
      </c>
      <c r="B924" s="143" t="s">
        <v>95</v>
      </c>
      <c r="C924" s="146" t="s">
        <v>163</v>
      </c>
      <c r="D924" s="143" t="s">
        <v>115</v>
      </c>
    </row>
    <row r="925" spans="1:4" ht="13.5" hidden="1">
      <c r="A925" s="143">
        <v>2049</v>
      </c>
      <c r="B925" s="143" t="s">
        <v>92</v>
      </c>
      <c r="C925" s="146" t="s">
        <v>163</v>
      </c>
      <c r="D925" s="143" t="s">
        <v>115</v>
      </c>
    </row>
    <row r="926" spans="1:4" ht="13.5" hidden="1">
      <c r="A926" s="143">
        <v>2050</v>
      </c>
      <c r="B926" s="143" t="s">
        <v>117</v>
      </c>
      <c r="C926" s="146" t="s">
        <v>163</v>
      </c>
      <c r="D926" s="143" t="s">
        <v>115</v>
      </c>
    </row>
    <row r="927" spans="1:4" ht="13.5" hidden="1">
      <c r="A927" s="143">
        <v>2051</v>
      </c>
      <c r="B927" s="143" t="s">
        <v>99</v>
      </c>
      <c r="C927" s="146" t="s">
        <v>163</v>
      </c>
      <c r="D927" s="143" t="s">
        <v>115</v>
      </c>
    </row>
    <row r="928" spans="1:4" ht="13.5" hidden="1">
      <c r="A928" s="143">
        <v>2052</v>
      </c>
      <c r="B928" s="143" t="s">
        <v>101</v>
      </c>
      <c r="C928" s="146" t="s">
        <v>163</v>
      </c>
      <c r="D928" s="143" t="s">
        <v>115</v>
      </c>
    </row>
    <row r="929" spans="1:4" ht="13.5" hidden="1">
      <c r="A929" s="143">
        <v>2053</v>
      </c>
      <c r="B929" s="143" t="s">
        <v>94</v>
      </c>
      <c r="C929" s="146" t="s">
        <v>163</v>
      </c>
      <c r="D929" s="143" t="s">
        <v>115</v>
      </c>
    </row>
    <row r="930" spans="1:4" ht="13.5" hidden="1">
      <c r="A930" s="143">
        <v>2054</v>
      </c>
      <c r="B930" s="143" t="s">
        <v>112</v>
      </c>
      <c r="C930" s="146" t="s">
        <v>163</v>
      </c>
      <c r="D930" s="143" t="s">
        <v>115</v>
      </c>
    </row>
    <row r="931" spans="1:4" ht="13.5" hidden="1">
      <c r="A931" s="143">
        <v>2055</v>
      </c>
      <c r="B931" s="143" t="s">
        <v>112</v>
      </c>
      <c r="C931" s="146" t="s">
        <v>163</v>
      </c>
      <c r="D931" s="143" t="s">
        <v>115</v>
      </c>
    </row>
    <row r="932" spans="1:4" ht="13.5" hidden="1">
      <c r="A932" s="143">
        <v>2056</v>
      </c>
      <c r="B932" s="143" t="s">
        <v>97</v>
      </c>
      <c r="C932" s="146" t="s">
        <v>163</v>
      </c>
      <c r="D932" s="143" t="s">
        <v>118</v>
      </c>
    </row>
    <row r="933" spans="1:4" ht="13.5" hidden="1">
      <c r="A933" s="143">
        <v>2057</v>
      </c>
      <c r="B933" s="143" t="s">
        <v>112</v>
      </c>
      <c r="C933" s="146" t="s">
        <v>163</v>
      </c>
      <c r="D933" s="143" t="s">
        <v>118</v>
      </c>
    </row>
    <row r="934" spans="1:4" ht="13.5" hidden="1">
      <c r="A934" s="143">
        <v>2058</v>
      </c>
      <c r="B934" s="143" t="s">
        <v>100</v>
      </c>
      <c r="C934" s="146" t="s">
        <v>163</v>
      </c>
      <c r="D934" s="143" t="s">
        <v>118</v>
      </c>
    </row>
    <row r="935" spans="1:4" ht="13.5" hidden="1">
      <c r="A935" s="143">
        <v>2059</v>
      </c>
      <c r="B935" s="143" t="s">
        <v>107</v>
      </c>
      <c r="C935" s="146" t="s">
        <v>163</v>
      </c>
      <c r="D935" s="143" t="s">
        <v>118</v>
      </c>
    </row>
    <row r="936" spans="1:4" ht="13.5" hidden="1">
      <c r="A936" s="143">
        <v>2060</v>
      </c>
      <c r="B936" s="143" t="s">
        <v>134</v>
      </c>
      <c r="C936" s="146" t="s">
        <v>163</v>
      </c>
      <c r="D936" s="143" t="s">
        <v>118</v>
      </c>
    </row>
    <row r="937" spans="1:4" ht="13.5" hidden="1">
      <c r="A937" s="143">
        <v>2061</v>
      </c>
      <c r="B937" s="143" t="s">
        <v>95</v>
      </c>
      <c r="C937" s="146" t="s">
        <v>163</v>
      </c>
      <c r="D937" s="143" t="s">
        <v>118</v>
      </c>
    </row>
    <row r="938" spans="1:4" ht="13.5" hidden="1">
      <c r="A938" s="143">
        <v>2062</v>
      </c>
      <c r="B938" s="143" t="s">
        <v>89</v>
      </c>
      <c r="C938" s="146" t="s">
        <v>163</v>
      </c>
      <c r="D938" s="143" t="s">
        <v>118</v>
      </c>
    </row>
    <row r="939" spans="1:4" ht="13.5" hidden="1">
      <c r="A939" s="143">
        <v>2063</v>
      </c>
      <c r="B939" s="143" t="s">
        <v>123</v>
      </c>
      <c r="C939" s="146" t="s">
        <v>163</v>
      </c>
      <c r="D939" s="143" t="s">
        <v>118</v>
      </c>
    </row>
    <row r="940" spans="1:4" ht="13.5" hidden="1">
      <c r="A940" s="143">
        <v>2064</v>
      </c>
      <c r="B940" s="143" t="s">
        <v>105</v>
      </c>
      <c r="C940" s="146" t="s">
        <v>163</v>
      </c>
      <c r="D940" s="143" t="s">
        <v>118</v>
      </c>
    </row>
    <row r="941" spans="1:4" ht="13.5" hidden="1">
      <c r="A941" s="143">
        <v>2065</v>
      </c>
      <c r="B941" s="143" t="s">
        <v>92</v>
      </c>
      <c r="C941" s="146" t="s">
        <v>163</v>
      </c>
      <c r="D941" s="143" t="s">
        <v>118</v>
      </c>
    </row>
    <row r="942" spans="1:4" ht="13.5" hidden="1">
      <c r="A942" s="143">
        <v>2066</v>
      </c>
      <c r="B942" s="143" t="s">
        <v>102</v>
      </c>
      <c r="C942" s="146" t="s">
        <v>163</v>
      </c>
      <c r="D942" s="143" t="s">
        <v>115</v>
      </c>
    </row>
    <row r="943" spans="1:4" ht="13.5" hidden="1">
      <c r="A943" s="143">
        <v>2067</v>
      </c>
      <c r="B943" s="143" t="s">
        <v>92</v>
      </c>
      <c r="C943" s="146" t="s">
        <v>163</v>
      </c>
      <c r="D943" s="143" t="s">
        <v>118</v>
      </c>
    </row>
    <row r="944" spans="1:4" ht="13.5" hidden="1">
      <c r="A944" s="143">
        <v>2068</v>
      </c>
      <c r="B944" s="143" t="s">
        <v>131</v>
      </c>
      <c r="C944" s="146" t="s">
        <v>163</v>
      </c>
      <c r="D944" s="143" t="s">
        <v>118</v>
      </c>
    </row>
    <row r="945" spans="1:4" ht="13.5" hidden="1">
      <c r="A945" s="143">
        <v>2069</v>
      </c>
      <c r="B945" s="143" t="s">
        <v>112</v>
      </c>
      <c r="C945" s="146" t="s">
        <v>163</v>
      </c>
      <c r="D945" s="143" t="s">
        <v>118</v>
      </c>
    </row>
    <row r="946" spans="1:4" ht="13.5" hidden="1">
      <c r="A946" s="143">
        <v>2070</v>
      </c>
      <c r="B946" s="143" t="s">
        <v>113</v>
      </c>
      <c r="C946" s="146" t="s">
        <v>163</v>
      </c>
      <c r="D946" s="143" t="s">
        <v>118</v>
      </c>
    </row>
    <row r="947" spans="1:4" ht="13.5" hidden="1">
      <c r="A947" s="143">
        <v>2071</v>
      </c>
      <c r="B947" s="143" t="s">
        <v>98</v>
      </c>
      <c r="C947" s="146" t="s">
        <v>163</v>
      </c>
      <c r="D947" s="143" t="s">
        <v>118</v>
      </c>
    </row>
    <row r="948" spans="1:4" ht="13.5" hidden="1">
      <c r="A948" s="143">
        <v>2072</v>
      </c>
      <c r="B948" s="143" t="s">
        <v>120</v>
      </c>
      <c r="C948" s="146" t="s">
        <v>163</v>
      </c>
      <c r="D948" s="143" t="s">
        <v>126</v>
      </c>
    </row>
    <row r="949" spans="1:4" ht="13.5" hidden="1">
      <c r="A949" s="143">
        <v>2073</v>
      </c>
      <c r="B949" s="143" t="s">
        <v>95</v>
      </c>
      <c r="C949" s="146" t="s">
        <v>163</v>
      </c>
      <c r="D949" s="143" t="s">
        <v>126</v>
      </c>
    </row>
    <row r="950" spans="1:4" ht="13.5" hidden="1">
      <c r="A950" s="143">
        <v>2074</v>
      </c>
      <c r="B950" s="143" t="s">
        <v>134</v>
      </c>
      <c r="C950" s="146" t="s">
        <v>163</v>
      </c>
      <c r="D950" s="143" t="s">
        <v>126</v>
      </c>
    </row>
    <row r="951" spans="1:4" ht="13.5" hidden="1">
      <c r="A951" s="143">
        <v>2075</v>
      </c>
      <c r="B951" s="143" t="s">
        <v>95</v>
      </c>
      <c r="C951" s="146" t="s">
        <v>163</v>
      </c>
      <c r="D951" s="143" t="s">
        <v>126</v>
      </c>
    </row>
    <row r="952" spans="1:4" ht="13.5" hidden="1">
      <c r="A952" s="143">
        <v>2076</v>
      </c>
      <c r="B952" s="143" t="s">
        <v>108</v>
      </c>
      <c r="C952" s="146" t="s">
        <v>163</v>
      </c>
      <c r="D952" s="143" t="s">
        <v>126</v>
      </c>
    </row>
    <row r="953" spans="1:4" ht="13.5" hidden="1">
      <c r="A953" s="143">
        <v>2077</v>
      </c>
      <c r="B953" s="143" t="s">
        <v>112</v>
      </c>
      <c r="C953" s="146" t="s">
        <v>163</v>
      </c>
      <c r="D953" s="143" t="s">
        <v>126</v>
      </c>
    </row>
    <row r="954" spans="1:4" ht="13.5" hidden="1">
      <c r="A954" s="143">
        <v>2078</v>
      </c>
      <c r="B954" s="143" t="s">
        <v>92</v>
      </c>
      <c r="C954" s="146" t="s">
        <v>163</v>
      </c>
      <c r="D954" s="143" t="s">
        <v>126</v>
      </c>
    </row>
    <row r="955" spans="1:4" ht="13.5" hidden="1">
      <c r="A955" s="143">
        <v>2079</v>
      </c>
      <c r="B955" s="143" t="s">
        <v>101</v>
      </c>
      <c r="C955" s="146" t="s">
        <v>163</v>
      </c>
      <c r="D955" s="143" t="s">
        <v>126</v>
      </c>
    </row>
    <row r="956" spans="1:4" ht="13.5" hidden="1">
      <c r="A956" s="143">
        <v>2080</v>
      </c>
      <c r="B956" s="143" t="s">
        <v>97</v>
      </c>
      <c r="C956" s="146" t="s">
        <v>163</v>
      </c>
      <c r="D956" s="143" t="s">
        <v>126</v>
      </c>
    </row>
    <row r="957" spans="1:4" ht="13.5" hidden="1">
      <c r="A957" s="143">
        <v>2081</v>
      </c>
      <c r="B957" s="143" t="s">
        <v>99</v>
      </c>
      <c r="C957" s="146" t="s">
        <v>163</v>
      </c>
      <c r="D957" s="143" t="s">
        <v>126</v>
      </c>
    </row>
    <row r="958" spans="1:4" ht="13.5" hidden="1">
      <c r="A958" s="143">
        <v>2082</v>
      </c>
      <c r="B958" s="143" t="s">
        <v>100</v>
      </c>
      <c r="C958" s="146" t="s">
        <v>163</v>
      </c>
      <c r="D958" s="143" t="s">
        <v>126</v>
      </c>
    </row>
    <row r="959" spans="1:4" ht="13.5" hidden="1">
      <c r="A959" s="143">
        <v>2083</v>
      </c>
      <c r="B959" s="143" t="s">
        <v>98</v>
      </c>
      <c r="C959" s="146" t="s">
        <v>163</v>
      </c>
      <c r="D959" s="143" t="s">
        <v>126</v>
      </c>
    </row>
    <row r="960" spans="1:4" ht="13.5" hidden="1">
      <c r="A960" s="143">
        <v>2084</v>
      </c>
      <c r="B960" s="143" t="s">
        <v>102</v>
      </c>
      <c r="C960" s="146" t="s">
        <v>163</v>
      </c>
      <c r="D960" s="143" t="s">
        <v>126</v>
      </c>
    </row>
    <row r="961" spans="1:4" ht="13.5" hidden="1">
      <c r="A961" s="143">
        <v>2085</v>
      </c>
      <c r="B961" s="143" t="s">
        <v>99</v>
      </c>
      <c r="C961" s="146" t="s">
        <v>163</v>
      </c>
      <c r="D961" s="143" t="s">
        <v>115</v>
      </c>
    </row>
    <row r="962" spans="1:4" ht="13.5" hidden="1">
      <c r="A962" s="143">
        <v>2086</v>
      </c>
      <c r="B962" s="143" t="s">
        <v>89</v>
      </c>
      <c r="C962" s="146" t="s">
        <v>164</v>
      </c>
      <c r="D962" s="143" t="s">
        <v>96</v>
      </c>
    </row>
    <row r="963" spans="1:4" ht="13.5" hidden="1">
      <c r="A963" s="143">
        <v>2087</v>
      </c>
      <c r="B963" s="143" t="s">
        <v>101</v>
      </c>
      <c r="C963" s="146" t="s">
        <v>164</v>
      </c>
      <c r="D963" s="143" t="s">
        <v>115</v>
      </c>
    </row>
    <row r="964" spans="1:4" ht="13.5" hidden="1">
      <c r="A964" s="143">
        <v>2088</v>
      </c>
      <c r="B964" s="143" t="s">
        <v>117</v>
      </c>
      <c r="C964" s="146" t="s">
        <v>164</v>
      </c>
      <c r="D964" s="143" t="s">
        <v>118</v>
      </c>
    </row>
    <row r="965" spans="1:4" ht="13.5" hidden="1">
      <c r="A965" s="143">
        <v>2089</v>
      </c>
      <c r="B965" s="143" t="s">
        <v>89</v>
      </c>
      <c r="C965" s="146" t="s">
        <v>164</v>
      </c>
      <c r="D965" s="143" t="s">
        <v>118</v>
      </c>
    </row>
    <row r="966" spans="1:4" ht="13.5" hidden="1">
      <c r="A966" s="143">
        <v>2090</v>
      </c>
      <c r="B966" s="143" t="s">
        <v>92</v>
      </c>
      <c r="C966" s="146" t="s">
        <v>165</v>
      </c>
      <c r="D966" s="143" t="s">
        <v>96</v>
      </c>
    </row>
    <row r="967" spans="1:4" ht="13.5" hidden="1">
      <c r="A967" s="143">
        <v>2091</v>
      </c>
      <c r="B967" s="143" t="s">
        <v>119</v>
      </c>
      <c r="C967" s="146" t="s">
        <v>165</v>
      </c>
      <c r="D967" s="143" t="s">
        <v>96</v>
      </c>
    </row>
    <row r="968" spans="1:4" ht="13.5" hidden="1">
      <c r="A968" s="143">
        <v>2092</v>
      </c>
      <c r="B968" s="143" t="s">
        <v>101</v>
      </c>
      <c r="C968" s="146" t="s">
        <v>165</v>
      </c>
      <c r="D968" s="143" t="s">
        <v>115</v>
      </c>
    </row>
    <row r="969" spans="1:4" ht="13.5" hidden="1">
      <c r="A969" s="143">
        <v>2093</v>
      </c>
      <c r="B969" s="143" t="s">
        <v>89</v>
      </c>
      <c r="C969" s="146" t="s">
        <v>165</v>
      </c>
      <c r="D969" s="143" t="s">
        <v>115</v>
      </c>
    </row>
    <row r="970" spans="1:4" ht="13.5" hidden="1">
      <c r="A970" s="143">
        <v>2094</v>
      </c>
      <c r="B970" s="143" t="s">
        <v>112</v>
      </c>
      <c r="C970" s="146" t="s">
        <v>165</v>
      </c>
      <c r="D970" s="143" t="s">
        <v>115</v>
      </c>
    </row>
    <row r="971" spans="1:4" ht="13.5" hidden="1">
      <c r="A971" s="143">
        <v>2095</v>
      </c>
      <c r="B971" s="143" t="s">
        <v>117</v>
      </c>
      <c r="C971" s="146" t="s">
        <v>165</v>
      </c>
      <c r="D971" s="143" t="s">
        <v>115</v>
      </c>
    </row>
    <row r="972" spans="1:4" ht="13.5" hidden="1">
      <c r="A972" s="143">
        <v>2096</v>
      </c>
      <c r="B972" s="143" t="s">
        <v>101</v>
      </c>
      <c r="C972" s="146" t="s">
        <v>165</v>
      </c>
      <c r="D972" s="143" t="s">
        <v>115</v>
      </c>
    </row>
    <row r="973" spans="1:4" ht="13.5" hidden="1">
      <c r="A973" s="143">
        <v>2097</v>
      </c>
      <c r="B973" s="143" t="s">
        <v>127</v>
      </c>
      <c r="C973" s="146" t="s">
        <v>165</v>
      </c>
      <c r="D973" s="143" t="s">
        <v>115</v>
      </c>
    </row>
    <row r="974" spans="1:4" ht="13.5" hidden="1">
      <c r="A974" s="143">
        <v>2098</v>
      </c>
      <c r="B974" s="143" t="s">
        <v>101</v>
      </c>
      <c r="C974" s="146" t="s">
        <v>165</v>
      </c>
      <c r="D974" s="143" t="s">
        <v>118</v>
      </c>
    </row>
    <row r="975" spans="1:4" ht="13.5" hidden="1">
      <c r="A975" s="143">
        <v>2099</v>
      </c>
      <c r="B975" s="143" t="s">
        <v>119</v>
      </c>
      <c r="C975" s="146" t="s">
        <v>165</v>
      </c>
      <c r="D975" s="143" t="s">
        <v>118</v>
      </c>
    </row>
    <row r="976" spans="1:4" ht="13.5" hidden="1">
      <c r="A976" s="143">
        <v>2100</v>
      </c>
      <c r="B976" s="143" t="s">
        <v>119</v>
      </c>
      <c r="C976" s="146" t="s">
        <v>165</v>
      </c>
      <c r="D976" s="143" t="s">
        <v>118</v>
      </c>
    </row>
    <row r="977" spans="1:4" ht="13.5" hidden="1">
      <c r="A977" s="143">
        <v>2101</v>
      </c>
      <c r="B977" s="143" t="s">
        <v>99</v>
      </c>
      <c r="C977" s="146" t="s">
        <v>165</v>
      </c>
      <c r="D977" s="143" t="s">
        <v>118</v>
      </c>
    </row>
    <row r="978" spans="1:4" ht="13.5" hidden="1">
      <c r="A978" s="143">
        <v>2102</v>
      </c>
      <c r="B978" s="143" t="s">
        <v>89</v>
      </c>
      <c r="C978" s="146" t="s">
        <v>165</v>
      </c>
      <c r="D978" s="143" t="s">
        <v>118</v>
      </c>
    </row>
    <row r="979" spans="1:4" ht="13.5" hidden="1">
      <c r="A979" s="143">
        <v>2103</v>
      </c>
      <c r="B979" s="143" t="s">
        <v>108</v>
      </c>
      <c r="C979" s="146" t="s">
        <v>165</v>
      </c>
      <c r="D979" s="143" t="s">
        <v>118</v>
      </c>
    </row>
    <row r="980" spans="1:4" ht="13.5" hidden="1">
      <c r="A980" s="143">
        <v>2105</v>
      </c>
      <c r="B980" s="143" t="s">
        <v>89</v>
      </c>
      <c r="C980" s="146" t="s">
        <v>132</v>
      </c>
      <c r="D980" s="143" t="s">
        <v>126</v>
      </c>
    </row>
    <row r="981" spans="1:4" ht="13.5" hidden="1">
      <c r="A981" s="143">
        <v>2106</v>
      </c>
      <c r="B981" s="143" t="s">
        <v>111</v>
      </c>
      <c r="C981" s="146" t="s">
        <v>132</v>
      </c>
      <c r="D981" s="143" t="s">
        <v>126</v>
      </c>
    </row>
    <row r="982" spans="1:4" ht="13.5" hidden="1">
      <c r="A982" s="143">
        <v>2107</v>
      </c>
      <c r="B982" s="143" t="s">
        <v>95</v>
      </c>
      <c r="C982" s="146" t="s">
        <v>132</v>
      </c>
      <c r="D982" s="143" t="s">
        <v>126</v>
      </c>
    </row>
    <row r="983" spans="1:4" ht="13.5" hidden="1">
      <c r="A983" s="143">
        <v>2108</v>
      </c>
      <c r="B983" s="143" t="s">
        <v>101</v>
      </c>
      <c r="C983" s="146" t="s">
        <v>132</v>
      </c>
      <c r="D983" s="143" t="s">
        <v>126</v>
      </c>
    </row>
    <row r="984" spans="1:4" ht="13.5" hidden="1">
      <c r="A984" s="143">
        <v>2109</v>
      </c>
      <c r="B984" s="143" t="s">
        <v>113</v>
      </c>
      <c r="C984" s="146" t="s">
        <v>132</v>
      </c>
      <c r="D984" s="143" t="s">
        <v>126</v>
      </c>
    </row>
    <row r="985" spans="1:4" ht="13.5" hidden="1">
      <c r="A985" s="143">
        <v>2110</v>
      </c>
      <c r="B985" s="143" t="s">
        <v>99</v>
      </c>
      <c r="C985" s="146" t="s">
        <v>132</v>
      </c>
      <c r="D985" s="143" t="s">
        <v>126</v>
      </c>
    </row>
    <row r="986" spans="1:4" ht="13.5" hidden="1">
      <c r="A986" s="143">
        <v>2111</v>
      </c>
      <c r="B986" s="143" t="s">
        <v>92</v>
      </c>
      <c r="C986" s="146" t="s">
        <v>132</v>
      </c>
      <c r="D986" s="143" t="s">
        <v>126</v>
      </c>
    </row>
    <row r="987" spans="1:4" ht="13.5" hidden="1">
      <c r="A987" s="143">
        <v>2112</v>
      </c>
      <c r="B987" s="143" t="s">
        <v>131</v>
      </c>
      <c r="C987" s="146" t="s">
        <v>132</v>
      </c>
      <c r="D987" s="143" t="s">
        <v>118</v>
      </c>
    </row>
    <row r="988" spans="1:4" ht="13.5" hidden="1">
      <c r="A988" s="143">
        <v>2113</v>
      </c>
      <c r="B988" s="143" t="s">
        <v>97</v>
      </c>
      <c r="C988" s="146" t="s">
        <v>132</v>
      </c>
      <c r="D988" s="143" t="s">
        <v>118</v>
      </c>
    </row>
    <row r="989" ht="13.5" hidden="1">
      <c r="C989" s="146"/>
    </row>
    <row r="990" ht="13.5" hidden="1">
      <c r="C990" s="146"/>
    </row>
    <row r="991" ht="13.5" hidden="1">
      <c r="C991" s="146"/>
    </row>
    <row r="992" ht="13.5" hidden="1">
      <c r="C992" s="146"/>
    </row>
    <row r="993" ht="13.5" hidden="1">
      <c r="C993" s="146"/>
    </row>
    <row r="994" ht="13.5" hidden="1">
      <c r="C994" s="146"/>
    </row>
    <row r="995" ht="13.5" hidden="1">
      <c r="C995" s="146"/>
    </row>
    <row r="996" ht="13.5" hidden="1">
      <c r="C996" s="146"/>
    </row>
    <row r="997" ht="13.5" hidden="1">
      <c r="C997" s="146"/>
    </row>
    <row r="998" ht="13.5" hidden="1">
      <c r="C998" s="146"/>
    </row>
    <row r="999" ht="13.5" hidden="1">
      <c r="C999" s="146"/>
    </row>
    <row r="1000" ht="13.5" hidden="1">
      <c r="C1000" s="146"/>
    </row>
    <row r="1001" ht="13.5" hidden="1">
      <c r="C1001" s="146"/>
    </row>
    <row r="1002" ht="13.5" hidden="1">
      <c r="C1002" s="146"/>
    </row>
    <row r="1003" ht="13.5" hidden="1">
      <c r="C1003" s="146"/>
    </row>
    <row r="1004" ht="13.5" hidden="1">
      <c r="C1004" s="146"/>
    </row>
    <row r="1005" ht="13.5" hidden="1">
      <c r="C1005" s="146"/>
    </row>
    <row r="1006" ht="13.5" hidden="1">
      <c r="C1006" s="146"/>
    </row>
    <row r="1007" ht="13.5" hidden="1">
      <c r="C1007" s="146"/>
    </row>
    <row r="1008" ht="13.5" hidden="1">
      <c r="C1008" s="146"/>
    </row>
    <row r="1009" ht="13.5" hidden="1">
      <c r="C1009" s="146"/>
    </row>
    <row r="1010" ht="13.5" hidden="1">
      <c r="C1010" s="146"/>
    </row>
    <row r="1011" ht="13.5" hidden="1">
      <c r="C1011" s="146"/>
    </row>
    <row r="1012" ht="13.5" hidden="1">
      <c r="C1012" s="146"/>
    </row>
    <row r="1013" ht="13.5" hidden="1">
      <c r="C1013" s="146"/>
    </row>
    <row r="1014" ht="13.5" hidden="1">
      <c r="C1014" s="146"/>
    </row>
    <row r="1015" ht="13.5" hidden="1">
      <c r="C1015" s="146"/>
    </row>
    <row r="1016" ht="13.5" hidden="1">
      <c r="C1016" s="146"/>
    </row>
    <row r="1017" ht="13.5" hidden="1">
      <c r="C1017" s="146"/>
    </row>
    <row r="1018" ht="13.5" hidden="1">
      <c r="C1018" s="146"/>
    </row>
    <row r="1019" ht="13.5" hidden="1">
      <c r="C1019" s="146"/>
    </row>
    <row r="1020" ht="13.5" hidden="1">
      <c r="C1020" s="146"/>
    </row>
    <row r="1021" ht="13.5" hidden="1">
      <c r="C1021" s="146"/>
    </row>
    <row r="1022" ht="13.5" hidden="1">
      <c r="C1022" s="146"/>
    </row>
    <row r="1023" ht="13.5" hidden="1">
      <c r="C1023" s="146"/>
    </row>
    <row r="1024" ht="13.5" hidden="1">
      <c r="C1024" s="146"/>
    </row>
    <row r="1025" ht="13.5" hidden="1">
      <c r="C1025" s="146"/>
    </row>
    <row r="1026" ht="13.5" hidden="1">
      <c r="C1026" s="146"/>
    </row>
    <row r="1027" ht="13.5" hidden="1">
      <c r="C1027" s="146"/>
    </row>
    <row r="1028" ht="13.5" hidden="1">
      <c r="C1028" s="146"/>
    </row>
    <row r="1029" ht="13.5" hidden="1">
      <c r="C1029" s="146"/>
    </row>
    <row r="1030" ht="13.5" hidden="1">
      <c r="C1030" s="146"/>
    </row>
    <row r="1031" ht="13.5" hidden="1">
      <c r="C1031" s="146"/>
    </row>
    <row r="1032" ht="13.5" hidden="1">
      <c r="C1032" s="146"/>
    </row>
    <row r="1033" ht="13.5" hidden="1">
      <c r="C1033" s="146"/>
    </row>
    <row r="1034" ht="13.5" hidden="1">
      <c r="C1034" s="146"/>
    </row>
    <row r="1035" ht="13.5" hidden="1">
      <c r="C1035" s="146"/>
    </row>
    <row r="1036" ht="13.5" hidden="1">
      <c r="C1036" s="146"/>
    </row>
    <row r="1037" ht="13.5" hidden="1">
      <c r="C1037" s="146"/>
    </row>
    <row r="1038" ht="13.5" hidden="1">
      <c r="C1038" s="146"/>
    </row>
    <row r="1039" ht="13.5" hidden="1">
      <c r="C1039" s="146"/>
    </row>
    <row r="1040" ht="13.5" hidden="1">
      <c r="C1040" s="146"/>
    </row>
    <row r="1041" ht="13.5" hidden="1">
      <c r="C1041" s="146"/>
    </row>
    <row r="1042" ht="13.5" hidden="1">
      <c r="C1042" s="146"/>
    </row>
    <row r="1043" ht="13.5" hidden="1">
      <c r="C1043" s="146"/>
    </row>
    <row r="1044" ht="13.5" hidden="1">
      <c r="C1044" s="146"/>
    </row>
    <row r="1045" ht="13.5" hidden="1">
      <c r="C1045" s="146"/>
    </row>
    <row r="1046" ht="13.5" hidden="1">
      <c r="C1046" s="146"/>
    </row>
    <row r="1047" ht="13.5" hidden="1">
      <c r="C1047" s="146"/>
    </row>
    <row r="1048" ht="13.5" hidden="1">
      <c r="C1048" s="146"/>
    </row>
    <row r="1049" ht="13.5" hidden="1">
      <c r="C1049" s="146"/>
    </row>
    <row r="1050" ht="13.5" hidden="1">
      <c r="C1050" s="146"/>
    </row>
    <row r="1051" ht="13.5" hidden="1">
      <c r="C1051" s="146"/>
    </row>
    <row r="1052" ht="13.5" hidden="1">
      <c r="C1052" s="146"/>
    </row>
    <row r="1053" ht="13.5" hidden="1">
      <c r="C1053" s="146"/>
    </row>
    <row r="1054" ht="13.5" hidden="1">
      <c r="C1054" s="146"/>
    </row>
    <row r="1055" ht="13.5" hidden="1">
      <c r="C1055" s="146"/>
    </row>
    <row r="1056" ht="13.5" hidden="1">
      <c r="C1056" s="146"/>
    </row>
    <row r="1057" ht="13.5" hidden="1">
      <c r="C1057" s="146"/>
    </row>
    <row r="1058" ht="13.5" hidden="1">
      <c r="C1058" s="146"/>
    </row>
    <row r="1059" ht="13.5" hidden="1">
      <c r="C1059" s="146"/>
    </row>
    <row r="1060" ht="13.5" hidden="1">
      <c r="C1060" s="146"/>
    </row>
    <row r="1061" ht="13.5" hidden="1">
      <c r="C1061" s="146"/>
    </row>
    <row r="1062" ht="13.5" hidden="1">
      <c r="C1062" s="146"/>
    </row>
    <row r="1063" ht="13.5" hidden="1">
      <c r="C1063" s="146"/>
    </row>
    <row r="1064" ht="13.5" hidden="1">
      <c r="C1064" s="146"/>
    </row>
    <row r="1065" ht="13.5" hidden="1">
      <c r="C1065" s="146"/>
    </row>
    <row r="1066" ht="13.5" hidden="1">
      <c r="C1066" s="146"/>
    </row>
    <row r="1067" ht="13.5" hidden="1">
      <c r="C1067" s="146"/>
    </row>
    <row r="1068" ht="13.5" hidden="1">
      <c r="C1068" s="146"/>
    </row>
    <row r="1069" ht="13.5" hidden="1">
      <c r="C1069" s="146"/>
    </row>
    <row r="1070" ht="13.5" hidden="1">
      <c r="C1070" s="146"/>
    </row>
    <row r="1071" ht="13.5" hidden="1">
      <c r="C1071" s="146"/>
    </row>
    <row r="1072" ht="13.5" hidden="1">
      <c r="C1072" s="146"/>
    </row>
    <row r="1073" ht="13.5" hidden="1">
      <c r="C1073" s="146"/>
    </row>
    <row r="1074" ht="13.5" hidden="1">
      <c r="C1074" s="146"/>
    </row>
    <row r="1075" ht="13.5" hidden="1">
      <c r="C1075" s="146"/>
    </row>
    <row r="1076" ht="13.5" hidden="1">
      <c r="C1076" s="146"/>
    </row>
    <row r="1077" ht="13.5" hidden="1">
      <c r="C1077" s="146"/>
    </row>
    <row r="1078" ht="13.5" hidden="1">
      <c r="C1078" s="146"/>
    </row>
    <row r="1079" ht="13.5" hidden="1">
      <c r="C1079" s="146"/>
    </row>
    <row r="1080" ht="13.5" hidden="1">
      <c r="C1080" s="146"/>
    </row>
    <row r="1081" ht="13.5" hidden="1">
      <c r="C1081" s="146"/>
    </row>
    <row r="1082" ht="13.5" hidden="1">
      <c r="C1082" s="146"/>
    </row>
    <row r="1083" ht="13.5" hidden="1">
      <c r="C1083" s="146"/>
    </row>
    <row r="1084" ht="13.5" hidden="1">
      <c r="C1084" s="146"/>
    </row>
    <row r="1085" ht="13.5" hidden="1">
      <c r="C1085" s="146"/>
    </row>
    <row r="1086" ht="13.5" hidden="1">
      <c r="C1086" s="146"/>
    </row>
    <row r="1087" ht="13.5" hidden="1">
      <c r="C1087" s="146"/>
    </row>
    <row r="1088" ht="13.5" hidden="1">
      <c r="C1088" s="146"/>
    </row>
    <row r="1089" ht="13.5" hidden="1">
      <c r="C1089" s="146"/>
    </row>
    <row r="1090" ht="13.5" hidden="1">
      <c r="C1090" s="146"/>
    </row>
    <row r="1091" ht="13.5" hidden="1">
      <c r="C1091" s="146"/>
    </row>
    <row r="1092" ht="13.5" hidden="1">
      <c r="C1092" s="146"/>
    </row>
    <row r="1093" ht="13.5" hidden="1">
      <c r="C1093" s="146"/>
    </row>
    <row r="1094" ht="13.5" hidden="1">
      <c r="C1094" s="146"/>
    </row>
    <row r="1095" ht="13.5" hidden="1">
      <c r="C1095" s="146"/>
    </row>
    <row r="1096" ht="13.5" hidden="1">
      <c r="C1096" s="146"/>
    </row>
    <row r="1097" ht="13.5" hidden="1">
      <c r="C1097" s="146"/>
    </row>
    <row r="1098" ht="13.5" hidden="1">
      <c r="C1098" s="146"/>
    </row>
    <row r="1099" ht="13.5" hidden="1">
      <c r="C1099" s="146"/>
    </row>
    <row r="1100" ht="13.5" hidden="1">
      <c r="C1100" s="146"/>
    </row>
    <row r="1101" ht="13.5" hidden="1">
      <c r="C1101" s="146"/>
    </row>
    <row r="1102" ht="13.5" hidden="1">
      <c r="C1102" s="146"/>
    </row>
    <row r="1103" ht="13.5" hidden="1">
      <c r="C1103" s="146"/>
    </row>
    <row r="1104" ht="13.5" hidden="1">
      <c r="C1104" s="146"/>
    </row>
    <row r="1105" ht="13.5" hidden="1">
      <c r="C1105" s="146"/>
    </row>
    <row r="1106" ht="13.5" hidden="1">
      <c r="C1106" s="146"/>
    </row>
    <row r="1107" ht="13.5" hidden="1">
      <c r="C1107" s="146"/>
    </row>
    <row r="1108" ht="13.5" hidden="1">
      <c r="C1108" s="146"/>
    </row>
    <row r="1109" ht="13.5" hidden="1">
      <c r="C1109" s="146"/>
    </row>
    <row r="1110" ht="13.5" hidden="1">
      <c r="C1110" s="146"/>
    </row>
    <row r="1111" ht="13.5" hidden="1">
      <c r="C1111" s="146"/>
    </row>
    <row r="1112" ht="13.5" hidden="1">
      <c r="C1112" s="146"/>
    </row>
    <row r="1113" ht="13.5" hidden="1">
      <c r="C1113" s="146"/>
    </row>
    <row r="1114" ht="13.5" hidden="1">
      <c r="C1114" s="146"/>
    </row>
    <row r="1115" ht="13.5" hidden="1">
      <c r="C1115" s="146"/>
    </row>
    <row r="1116" ht="13.5" hidden="1">
      <c r="C1116" s="146"/>
    </row>
    <row r="1117" ht="13.5" hidden="1">
      <c r="C1117" s="146"/>
    </row>
    <row r="1118" ht="13.5" hidden="1">
      <c r="C1118" s="146"/>
    </row>
    <row r="1119" ht="13.5" hidden="1">
      <c r="C1119" s="146"/>
    </row>
    <row r="1120" ht="13.5" hidden="1">
      <c r="C1120" s="146"/>
    </row>
    <row r="1121" ht="13.5" hidden="1">
      <c r="C1121" s="146"/>
    </row>
    <row r="1122" ht="13.5" hidden="1">
      <c r="C1122" s="146"/>
    </row>
    <row r="1123" ht="13.5" hidden="1">
      <c r="C1123" s="146"/>
    </row>
    <row r="1124" ht="13.5" hidden="1">
      <c r="C1124" s="146"/>
    </row>
    <row r="1125" ht="13.5" hidden="1">
      <c r="C1125" s="146"/>
    </row>
    <row r="1126" ht="13.5" hidden="1">
      <c r="C1126" s="146"/>
    </row>
    <row r="1127" ht="13.5" hidden="1">
      <c r="C1127" s="146"/>
    </row>
    <row r="1128" ht="13.5" hidden="1">
      <c r="C1128" s="146"/>
    </row>
    <row r="1129" ht="13.5" hidden="1">
      <c r="C1129" s="146"/>
    </row>
    <row r="1130" ht="13.5" hidden="1">
      <c r="C1130" s="146"/>
    </row>
    <row r="1131" ht="13.5" hidden="1">
      <c r="C1131" s="146"/>
    </row>
    <row r="1132" ht="13.5" hidden="1">
      <c r="C1132" s="146"/>
    </row>
    <row r="1133" ht="13.5" hidden="1">
      <c r="C1133" s="146"/>
    </row>
    <row r="1134" ht="13.5" hidden="1">
      <c r="C1134" s="146"/>
    </row>
    <row r="1135" ht="13.5" hidden="1">
      <c r="C1135" s="146"/>
    </row>
    <row r="1136" ht="13.5" hidden="1">
      <c r="C1136" s="146"/>
    </row>
    <row r="1137" ht="13.5" hidden="1">
      <c r="C1137" s="146"/>
    </row>
    <row r="1138" ht="13.5" hidden="1">
      <c r="C1138" s="146"/>
    </row>
    <row r="1139" ht="13.5" hidden="1">
      <c r="C1139" s="146"/>
    </row>
    <row r="1140" ht="13.5" hidden="1">
      <c r="C1140" s="146"/>
    </row>
    <row r="1141" ht="13.5" hidden="1">
      <c r="C1141" s="146"/>
    </row>
    <row r="1142" ht="13.5" hidden="1">
      <c r="C1142" s="146"/>
    </row>
    <row r="1143" ht="13.5" hidden="1">
      <c r="C1143" s="146"/>
    </row>
    <row r="1144" ht="13.5" hidden="1">
      <c r="C1144" s="146"/>
    </row>
    <row r="1145" ht="13.5" hidden="1">
      <c r="C1145" s="146"/>
    </row>
    <row r="1146" ht="13.5" hidden="1">
      <c r="C1146" s="146"/>
    </row>
    <row r="1147" ht="13.5" hidden="1">
      <c r="C1147" s="146"/>
    </row>
    <row r="1148" ht="13.5" hidden="1">
      <c r="C1148" s="146"/>
    </row>
    <row r="1149" ht="13.5" hidden="1">
      <c r="C1149" s="146"/>
    </row>
    <row r="1150" ht="13.5" hidden="1">
      <c r="C1150" s="146"/>
    </row>
    <row r="1151" ht="13.5" hidden="1">
      <c r="C1151" s="146"/>
    </row>
    <row r="1152" ht="13.5" hidden="1">
      <c r="C1152" s="146"/>
    </row>
    <row r="1153" ht="13.5" hidden="1">
      <c r="C1153" s="146"/>
    </row>
    <row r="1154" ht="13.5" hidden="1">
      <c r="C1154" s="146"/>
    </row>
    <row r="1155" ht="13.5" hidden="1">
      <c r="C1155" s="146"/>
    </row>
    <row r="1156" ht="13.5" hidden="1">
      <c r="C1156" s="146"/>
    </row>
    <row r="1157" ht="13.5" hidden="1">
      <c r="C1157" s="146"/>
    </row>
    <row r="1158" ht="13.5" hidden="1">
      <c r="C1158" s="146"/>
    </row>
    <row r="1159" ht="13.5" hidden="1">
      <c r="C1159" s="146"/>
    </row>
    <row r="1160" ht="13.5" hidden="1">
      <c r="C1160" s="146"/>
    </row>
    <row r="1161" ht="13.5" hidden="1">
      <c r="C1161" s="146"/>
    </row>
    <row r="1162" ht="13.5" hidden="1">
      <c r="C1162" s="146"/>
    </row>
    <row r="1163" ht="13.5" hidden="1">
      <c r="C1163" s="146"/>
    </row>
    <row r="1164" ht="13.5" hidden="1">
      <c r="C1164" s="146"/>
    </row>
    <row r="1165" ht="13.5" hidden="1">
      <c r="C1165" s="146"/>
    </row>
    <row r="1166" ht="13.5" hidden="1">
      <c r="C1166" s="146"/>
    </row>
    <row r="1167" ht="13.5" hidden="1">
      <c r="C1167" s="146"/>
    </row>
    <row r="1168" ht="13.5" hidden="1">
      <c r="C1168" s="146"/>
    </row>
    <row r="1169" ht="13.5" hidden="1">
      <c r="C1169" s="146"/>
    </row>
    <row r="1170" ht="13.5" hidden="1">
      <c r="C1170" s="146"/>
    </row>
    <row r="1171" ht="13.5" hidden="1">
      <c r="C1171" s="146"/>
    </row>
    <row r="1172" ht="13.5" hidden="1">
      <c r="C1172" s="146"/>
    </row>
    <row r="1173" ht="13.5" hidden="1">
      <c r="C1173" s="146"/>
    </row>
    <row r="1174" ht="13.5" hidden="1">
      <c r="C1174" s="146"/>
    </row>
    <row r="1175" ht="13.5" hidden="1">
      <c r="C1175" s="146"/>
    </row>
    <row r="1176" ht="13.5" hidden="1">
      <c r="C1176" s="146"/>
    </row>
    <row r="1177" ht="13.5" hidden="1">
      <c r="C1177" s="146"/>
    </row>
    <row r="1178" ht="13.5" hidden="1">
      <c r="C1178" s="146"/>
    </row>
    <row r="1179" ht="13.5" hidden="1">
      <c r="C1179" s="146"/>
    </row>
    <row r="1180" ht="13.5" hidden="1">
      <c r="C1180" s="146"/>
    </row>
    <row r="1181" ht="13.5" hidden="1">
      <c r="C1181" s="146"/>
    </row>
    <row r="1182" ht="13.5" hidden="1">
      <c r="C1182" s="146"/>
    </row>
    <row r="1183" ht="13.5" hidden="1">
      <c r="C1183" s="146"/>
    </row>
    <row r="1184" ht="13.5" hidden="1">
      <c r="C1184" s="146"/>
    </row>
    <row r="1185" ht="13.5" hidden="1">
      <c r="C1185" s="146"/>
    </row>
    <row r="1186" ht="13.5" hidden="1">
      <c r="C1186" s="146"/>
    </row>
    <row r="1187" ht="13.5" hidden="1">
      <c r="C1187" s="146"/>
    </row>
    <row r="1188" ht="13.5" hidden="1">
      <c r="C1188" s="146"/>
    </row>
    <row r="1189" ht="13.5" hidden="1">
      <c r="C1189" s="146"/>
    </row>
    <row r="1190" ht="13.5" hidden="1">
      <c r="C1190" s="146"/>
    </row>
    <row r="1191" ht="13.5" hidden="1">
      <c r="C1191" s="146"/>
    </row>
    <row r="1192" ht="13.5" hidden="1">
      <c r="C1192" s="146"/>
    </row>
    <row r="1193" ht="13.5" hidden="1">
      <c r="C1193" s="146"/>
    </row>
    <row r="1194" ht="13.5" hidden="1">
      <c r="C1194" s="146"/>
    </row>
    <row r="1195" ht="13.5" hidden="1">
      <c r="C1195" s="146"/>
    </row>
    <row r="1196" ht="13.5" hidden="1">
      <c r="C1196" s="146"/>
    </row>
    <row r="1197" ht="13.5" hidden="1">
      <c r="C1197" s="146"/>
    </row>
    <row r="1198" ht="13.5" hidden="1">
      <c r="C1198" s="146"/>
    </row>
    <row r="1199" ht="13.5" hidden="1">
      <c r="C1199" s="146"/>
    </row>
    <row r="1200" ht="13.5" hidden="1">
      <c r="C1200" s="146"/>
    </row>
    <row r="1201" ht="13.5" hidden="1">
      <c r="C1201" s="146"/>
    </row>
    <row r="1202" ht="13.5" hidden="1">
      <c r="C1202" s="146"/>
    </row>
    <row r="1203" ht="13.5" hidden="1">
      <c r="C1203" s="146"/>
    </row>
    <row r="1204" ht="13.5" hidden="1">
      <c r="C1204" s="146"/>
    </row>
    <row r="1205" ht="13.5" hidden="1">
      <c r="C1205" s="146"/>
    </row>
    <row r="1206" ht="13.5" hidden="1">
      <c r="C1206" s="146"/>
    </row>
    <row r="1207" ht="13.5" hidden="1">
      <c r="C1207" s="146"/>
    </row>
    <row r="1208" ht="13.5" hidden="1">
      <c r="C1208" s="146"/>
    </row>
    <row r="1209" ht="13.5" hidden="1">
      <c r="C1209" s="146"/>
    </row>
    <row r="1210" ht="13.5" hidden="1">
      <c r="C1210" s="146"/>
    </row>
    <row r="1211" ht="13.5" hidden="1">
      <c r="C1211" s="146"/>
    </row>
    <row r="1212" ht="13.5" hidden="1">
      <c r="C1212" s="146"/>
    </row>
    <row r="1213" ht="13.5" hidden="1">
      <c r="C1213" s="146"/>
    </row>
    <row r="1214" ht="13.5" hidden="1">
      <c r="C1214" s="146"/>
    </row>
    <row r="1215" ht="13.5" hidden="1">
      <c r="C1215" s="146"/>
    </row>
    <row r="1216" ht="13.5" hidden="1">
      <c r="C1216" s="146"/>
    </row>
    <row r="1217" ht="13.5" hidden="1">
      <c r="C1217" s="146"/>
    </row>
    <row r="1218" ht="13.5" hidden="1">
      <c r="C1218" s="146"/>
    </row>
    <row r="1219" ht="13.5" hidden="1">
      <c r="C1219" s="146"/>
    </row>
    <row r="1220" ht="13.5" hidden="1">
      <c r="C1220" s="146"/>
    </row>
    <row r="1221" ht="13.5" hidden="1">
      <c r="C1221" s="146"/>
    </row>
    <row r="1222" ht="13.5" hidden="1">
      <c r="C1222" s="146"/>
    </row>
    <row r="1223" ht="13.5" hidden="1">
      <c r="C1223" s="146"/>
    </row>
    <row r="1224" ht="13.5" hidden="1">
      <c r="C1224" s="146"/>
    </row>
    <row r="1225" ht="13.5" hidden="1">
      <c r="C1225" s="146"/>
    </row>
    <row r="1226" ht="13.5" hidden="1">
      <c r="C1226" s="146"/>
    </row>
    <row r="1227" ht="13.5" hidden="1">
      <c r="C1227" s="146"/>
    </row>
    <row r="1228" ht="13.5" hidden="1">
      <c r="C1228" s="146"/>
    </row>
    <row r="1229" ht="13.5" hidden="1">
      <c r="C1229" s="146"/>
    </row>
    <row r="1230" ht="13.5" hidden="1">
      <c r="C1230" s="146"/>
    </row>
    <row r="1231" ht="13.5" hidden="1">
      <c r="C1231" s="146"/>
    </row>
    <row r="1232" ht="13.5" hidden="1">
      <c r="C1232" s="146"/>
    </row>
    <row r="1233" ht="13.5" hidden="1">
      <c r="C1233" s="146"/>
    </row>
    <row r="1234" ht="13.5" hidden="1">
      <c r="C1234" s="146"/>
    </row>
    <row r="1235" ht="13.5" hidden="1">
      <c r="C1235" s="146"/>
    </row>
    <row r="1236" ht="13.5" hidden="1">
      <c r="C1236" s="146"/>
    </row>
    <row r="1237" ht="13.5" hidden="1">
      <c r="C1237" s="146"/>
    </row>
    <row r="1238" ht="13.5" hidden="1">
      <c r="C1238" s="146"/>
    </row>
    <row r="1239" ht="13.5" hidden="1">
      <c r="C1239" s="146"/>
    </row>
    <row r="1240" ht="13.5" hidden="1">
      <c r="C1240" s="146"/>
    </row>
    <row r="1241" ht="13.5" hidden="1">
      <c r="C1241" s="146"/>
    </row>
    <row r="1242" ht="13.5" hidden="1">
      <c r="C1242" s="146"/>
    </row>
    <row r="1243" ht="13.5" hidden="1">
      <c r="C1243" s="146"/>
    </row>
    <row r="1244" ht="13.5" hidden="1">
      <c r="C1244" s="146"/>
    </row>
    <row r="1245" ht="13.5" hidden="1">
      <c r="C1245" s="146"/>
    </row>
    <row r="1246" ht="13.5" hidden="1">
      <c r="C1246" s="146"/>
    </row>
    <row r="1247" ht="13.5" hidden="1">
      <c r="C1247" s="146"/>
    </row>
    <row r="1248" ht="13.5" hidden="1">
      <c r="C1248" s="146"/>
    </row>
    <row r="1249" ht="13.5" hidden="1">
      <c r="C1249" s="146"/>
    </row>
    <row r="1250" ht="13.5" hidden="1">
      <c r="C1250" s="146"/>
    </row>
    <row r="1251" ht="13.5" hidden="1">
      <c r="C1251" s="146"/>
    </row>
    <row r="1252" ht="13.5" hidden="1">
      <c r="C1252" s="146"/>
    </row>
    <row r="1253" ht="13.5" hidden="1">
      <c r="C1253" s="146"/>
    </row>
    <row r="1254" ht="13.5" hidden="1">
      <c r="C1254" s="146"/>
    </row>
    <row r="1255" ht="13.5" hidden="1">
      <c r="C1255" s="146"/>
    </row>
    <row r="1256" ht="13.5" hidden="1">
      <c r="C1256" s="146"/>
    </row>
    <row r="1257" ht="13.5" hidden="1">
      <c r="C1257" s="146"/>
    </row>
    <row r="1258" ht="13.5" hidden="1">
      <c r="C1258" s="146"/>
    </row>
    <row r="1259" ht="13.5" hidden="1">
      <c r="C1259" s="146"/>
    </row>
    <row r="1260" ht="13.5" hidden="1">
      <c r="C1260" s="146"/>
    </row>
    <row r="1261" ht="13.5" hidden="1">
      <c r="C1261" s="146"/>
    </row>
    <row r="1262" ht="13.5" hidden="1">
      <c r="C1262" s="146"/>
    </row>
    <row r="1263" ht="13.5" hidden="1">
      <c r="C1263" s="146"/>
    </row>
    <row r="1264" ht="13.5" hidden="1">
      <c r="C1264" s="146"/>
    </row>
    <row r="1265" ht="13.5" hidden="1">
      <c r="C1265" s="146"/>
    </row>
    <row r="1266" ht="13.5" hidden="1">
      <c r="C1266" s="146"/>
    </row>
    <row r="1267" ht="13.5" hidden="1">
      <c r="C1267" s="146"/>
    </row>
    <row r="1268" ht="13.5" hidden="1">
      <c r="C1268" s="146"/>
    </row>
    <row r="1269" ht="13.5" hidden="1">
      <c r="C1269" s="146"/>
    </row>
    <row r="1270" ht="13.5" hidden="1">
      <c r="C1270" s="146"/>
    </row>
    <row r="1271" ht="13.5" hidden="1">
      <c r="C1271" s="146"/>
    </row>
    <row r="1272" ht="13.5" hidden="1">
      <c r="C1272" s="146"/>
    </row>
    <row r="1273" ht="13.5" hidden="1">
      <c r="C1273" s="146"/>
    </row>
    <row r="1274" ht="13.5" hidden="1">
      <c r="C1274" s="146"/>
    </row>
    <row r="1275" ht="13.5" hidden="1">
      <c r="C1275" s="146"/>
    </row>
    <row r="1276" ht="13.5" hidden="1">
      <c r="C1276" s="146"/>
    </row>
    <row r="1277" ht="13.5" hidden="1">
      <c r="C1277" s="146"/>
    </row>
    <row r="1278" ht="13.5" hidden="1">
      <c r="C1278" s="146"/>
    </row>
    <row r="1279" ht="13.5" hidden="1">
      <c r="C1279" s="146"/>
    </row>
    <row r="1280" ht="13.5" hidden="1">
      <c r="C1280" s="146"/>
    </row>
    <row r="1281" ht="13.5" hidden="1">
      <c r="C1281" s="146"/>
    </row>
    <row r="1282" ht="13.5" hidden="1">
      <c r="C1282" s="146"/>
    </row>
    <row r="1283" ht="13.5" hidden="1">
      <c r="C1283" s="146"/>
    </row>
    <row r="1284" ht="13.5" hidden="1">
      <c r="C1284" s="146"/>
    </row>
    <row r="1285" ht="13.5" hidden="1">
      <c r="C1285" s="146"/>
    </row>
    <row r="1286" ht="13.5" hidden="1">
      <c r="C1286" s="146"/>
    </row>
    <row r="1287" ht="13.5" hidden="1">
      <c r="C1287" s="146"/>
    </row>
    <row r="1288" ht="13.5" hidden="1">
      <c r="C1288" s="146"/>
    </row>
    <row r="1289" ht="13.5" hidden="1">
      <c r="C1289" s="146"/>
    </row>
    <row r="1290" ht="13.5" hidden="1">
      <c r="C1290" s="146"/>
    </row>
    <row r="1291" ht="13.5" hidden="1">
      <c r="C1291" s="146"/>
    </row>
    <row r="1292" ht="13.5" hidden="1">
      <c r="C1292" s="146"/>
    </row>
    <row r="1293" ht="13.5" hidden="1">
      <c r="C1293" s="146"/>
    </row>
    <row r="1294" ht="13.5" hidden="1">
      <c r="C1294" s="146"/>
    </row>
    <row r="1295" ht="13.5" hidden="1">
      <c r="C1295" s="146"/>
    </row>
    <row r="1296" ht="13.5" hidden="1">
      <c r="C1296" s="146"/>
    </row>
    <row r="1297" ht="13.5" hidden="1">
      <c r="C1297" s="146"/>
    </row>
    <row r="1298" ht="13.5" hidden="1">
      <c r="C1298" s="146"/>
    </row>
    <row r="1299" ht="13.5" hidden="1">
      <c r="C1299" s="146"/>
    </row>
    <row r="1300" ht="13.5" hidden="1">
      <c r="C1300" s="146"/>
    </row>
    <row r="1301" ht="13.5" hidden="1">
      <c r="C1301" s="146"/>
    </row>
    <row r="1302" ht="13.5" hidden="1">
      <c r="C1302" s="146"/>
    </row>
    <row r="1303" ht="13.5" hidden="1">
      <c r="C1303" s="146"/>
    </row>
    <row r="1304" ht="13.5" hidden="1">
      <c r="C1304" s="146"/>
    </row>
    <row r="1305" ht="13.5" hidden="1">
      <c r="C1305" s="146"/>
    </row>
    <row r="1306" ht="13.5" hidden="1">
      <c r="C1306" s="146"/>
    </row>
    <row r="1307" ht="13.5" hidden="1">
      <c r="C1307" s="146"/>
    </row>
    <row r="1308" ht="13.5" hidden="1">
      <c r="C1308" s="146"/>
    </row>
    <row r="1309" ht="13.5" hidden="1">
      <c r="C1309" s="146"/>
    </row>
    <row r="1310" ht="13.5" hidden="1">
      <c r="C1310" s="146"/>
    </row>
    <row r="1311" ht="13.5" hidden="1">
      <c r="C1311" s="146"/>
    </row>
    <row r="1312" ht="13.5" hidden="1">
      <c r="C1312" s="146"/>
    </row>
    <row r="1313" ht="13.5" hidden="1">
      <c r="C1313" s="146"/>
    </row>
    <row r="1314" ht="13.5" hidden="1">
      <c r="C1314" s="146"/>
    </row>
    <row r="1315" ht="13.5" hidden="1">
      <c r="C1315" s="146"/>
    </row>
    <row r="1316" ht="13.5" hidden="1">
      <c r="C1316" s="146"/>
    </row>
    <row r="1317" ht="13.5" hidden="1">
      <c r="C1317" s="146"/>
    </row>
    <row r="1318" ht="13.5" hidden="1">
      <c r="C1318" s="146"/>
    </row>
    <row r="1319" ht="13.5" hidden="1">
      <c r="C1319" s="146"/>
    </row>
    <row r="1320" ht="13.5" hidden="1">
      <c r="C1320" s="146"/>
    </row>
    <row r="1321" ht="13.5" hidden="1">
      <c r="C1321" s="146"/>
    </row>
    <row r="1322" ht="13.5" hidden="1">
      <c r="C1322" s="146"/>
    </row>
    <row r="1323" ht="13.5" hidden="1">
      <c r="C1323" s="146"/>
    </row>
    <row r="1324" ht="13.5" hidden="1">
      <c r="C1324" s="146"/>
    </row>
    <row r="1325" ht="13.5" hidden="1">
      <c r="C1325" s="146"/>
    </row>
    <row r="1326" ht="13.5" hidden="1">
      <c r="C1326" s="146"/>
    </row>
    <row r="1327" ht="13.5" hidden="1">
      <c r="C1327" s="146"/>
    </row>
    <row r="1328" ht="13.5" hidden="1">
      <c r="C1328" s="146"/>
    </row>
    <row r="1329" ht="13.5" hidden="1">
      <c r="C1329" s="146"/>
    </row>
    <row r="1330" ht="13.5" hidden="1">
      <c r="C1330" s="146"/>
    </row>
    <row r="1331" ht="13.5" hidden="1">
      <c r="C1331" s="146"/>
    </row>
    <row r="1332" ht="13.5" hidden="1">
      <c r="C1332" s="146"/>
    </row>
    <row r="1333" ht="13.5" hidden="1">
      <c r="C1333" s="146"/>
    </row>
    <row r="1334" ht="13.5" hidden="1">
      <c r="C1334" s="146"/>
    </row>
    <row r="1335" ht="13.5" hidden="1">
      <c r="C1335" s="146"/>
    </row>
    <row r="1336" ht="13.5" hidden="1">
      <c r="C1336" s="146"/>
    </row>
    <row r="1337" ht="13.5" hidden="1">
      <c r="C1337" s="146"/>
    </row>
    <row r="1338" ht="13.5" hidden="1">
      <c r="C1338" s="146"/>
    </row>
    <row r="1339" ht="13.5" hidden="1">
      <c r="C1339" s="146"/>
    </row>
    <row r="1340" ht="13.5" hidden="1">
      <c r="C1340" s="146"/>
    </row>
    <row r="1341" ht="13.5" hidden="1">
      <c r="C1341" s="146"/>
    </row>
    <row r="1342" ht="13.5" hidden="1">
      <c r="C1342" s="146"/>
    </row>
    <row r="1343" ht="13.5" hidden="1">
      <c r="C1343" s="146"/>
    </row>
    <row r="1344" ht="13.5" hidden="1">
      <c r="C1344" s="146"/>
    </row>
    <row r="1345" ht="13.5" hidden="1">
      <c r="C1345" s="146"/>
    </row>
    <row r="1346" ht="13.5" hidden="1">
      <c r="C1346" s="146"/>
    </row>
    <row r="1347" ht="13.5" hidden="1">
      <c r="C1347" s="146"/>
    </row>
    <row r="1348" ht="13.5" hidden="1">
      <c r="C1348" s="146"/>
    </row>
    <row r="1349" ht="13.5" hidden="1">
      <c r="C1349" s="146"/>
    </row>
    <row r="1350" ht="13.5" hidden="1">
      <c r="C1350" s="146"/>
    </row>
    <row r="1351" ht="13.5" hidden="1">
      <c r="C1351" s="146"/>
    </row>
    <row r="1352" ht="13.5" hidden="1">
      <c r="C1352" s="146"/>
    </row>
    <row r="1353" ht="13.5" hidden="1">
      <c r="C1353" s="146"/>
    </row>
    <row r="1354" ht="13.5" hidden="1">
      <c r="C1354" s="146"/>
    </row>
    <row r="1355" ht="13.5" hidden="1">
      <c r="C1355" s="146"/>
    </row>
    <row r="1356" ht="13.5" hidden="1">
      <c r="C1356" s="146"/>
    </row>
    <row r="1357" ht="13.5" hidden="1">
      <c r="C1357" s="146"/>
    </row>
    <row r="1358" ht="13.5" hidden="1">
      <c r="C1358" s="146"/>
    </row>
    <row r="1359" ht="13.5" hidden="1">
      <c r="C1359" s="146"/>
    </row>
    <row r="1360" ht="13.5" hidden="1">
      <c r="C1360" s="146"/>
    </row>
    <row r="1361" ht="13.5" hidden="1">
      <c r="C1361" s="146"/>
    </row>
    <row r="1362" ht="13.5" hidden="1">
      <c r="C1362" s="146"/>
    </row>
    <row r="1363" ht="13.5" hidden="1">
      <c r="C1363" s="146"/>
    </row>
    <row r="1364" ht="13.5" hidden="1">
      <c r="C1364" s="146"/>
    </row>
    <row r="1365" ht="13.5" hidden="1">
      <c r="C1365" s="146"/>
    </row>
    <row r="1366" ht="13.5" hidden="1">
      <c r="C1366" s="146"/>
    </row>
    <row r="1367" ht="13.5" hidden="1">
      <c r="C1367" s="146"/>
    </row>
    <row r="1368" ht="13.5" hidden="1">
      <c r="C1368" s="146"/>
    </row>
    <row r="1369" ht="13.5" hidden="1">
      <c r="C1369" s="146"/>
    </row>
    <row r="1370" ht="13.5" hidden="1">
      <c r="C1370" s="146"/>
    </row>
    <row r="1371" ht="13.5" hidden="1">
      <c r="C1371" s="146"/>
    </row>
    <row r="1372" ht="13.5" hidden="1">
      <c r="C1372" s="146"/>
    </row>
    <row r="1373" ht="13.5" hidden="1">
      <c r="C1373" s="146"/>
    </row>
    <row r="1374" ht="13.5" hidden="1">
      <c r="C1374" s="146"/>
    </row>
    <row r="1375" ht="13.5" hidden="1">
      <c r="C1375" s="146"/>
    </row>
    <row r="1376" ht="13.5" hidden="1">
      <c r="C1376" s="146"/>
    </row>
    <row r="1377" ht="13.5" hidden="1">
      <c r="C1377" s="146"/>
    </row>
    <row r="1378" ht="13.5" hidden="1">
      <c r="C1378" s="146"/>
    </row>
    <row r="1379" ht="13.5" hidden="1">
      <c r="C1379" s="146"/>
    </row>
    <row r="1380" ht="13.5" hidden="1">
      <c r="C1380" s="146"/>
    </row>
    <row r="1381" ht="13.5" hidden="1">
      <c r="C1381" s="146"/>
    </row>
    <row r="1382" ht="13.5" hidden="1">
      <c r="C1382" s="146"/>
    </row>
    <row r="1383" ht="13.5" hidden="1">
      <c r="C1383" s="146"/>
    </row>
    <row r="1384" ht="13.5" hidden="1">
      <c r="C1384" s="146"/>
    </row>
    <row r="1385" ht="13.5" hidden="1">
      <c r="C1385" s="146"/>
    </row>
    <row r="1386" ht="13.5" hidden="1">
      <c r="C1386" s="146"/>
    </row>
    <row r="1387" ht="13.5" hidden="1">
      <c r="C1387" s="146"/>
    </row>
    <row r="1388" ht="13.5" hidden="1">
      <c r="C1388" s="146"/>
    </row>
    <row r="1389" ht="13.5" hidden="1">
      <c r="C1389" s="146"/>
    </row>
    <row r="1390" ht="13.5" hidden="1">
      <c r="C1390" s="146"/>
    </row>
    <row r="1391" ht="13.5" hidden="1">
      <c r="C1391" s="146"/>
    </row>
    <row r="1392" ht="13.5" hidden="1">
      <c r="C1392" s="146"/>
    </row>
    <row r="1393" ht="13.5" hidden="1">
      <c r="C1393" s="146"/>
    </row>
    <row r="1394" ht="13.5" hidden="1">
      <c r="C1394" s="146"/>
    </row>
    <row r="1395" ht="13.5" hidden="1">
      <c r="C1395" s="146"/>
    </row>
    <row r="1396" ht="13.5" hidden="1">
      <c r="C1396" s="146"/>
    </row>
    <row r="1397" ht="13.5" hidden="1">
      <c r="C1397" s="146"/>
    </row>
    <row r="1398" ht="13.5" hidden="1">
      <c r="C1398" s="146"/>
    </row>
    <row r="1399" ht="13.5" hidden="1">
      <c r="C1399" s="146"/>
    </row>
    <row r="1400" ht="13.5" hidden="1">
      <c r="C1400" s="146"/>
    </row>
    <row r="1401" ht="13.5" hidden="1">
      <c r="C1401" s="146"/>
    </row>
    <row r="1402" ht="13.5" hidden="1">
      <c r="C1402" s="146"/>
    </row>
    <row r="1403" ht="13.5" hidden="1">
      <c r="C1403" s="146"/>
    </row>
    <row r="1404" ht="13.5" hidden="1">
      <c r="C1404" s="146"/>
    </row>
    <row r="1405" ht="13.5" hidden="1">
      <c r="C1405" s="146"/>
    </row>
    <row r="1406" ht="13.5" hidden="1">
      <c r="C1406" s="146"/>
    </row>
    <row r="1407" ht="13.5" hidden="1">
      <c r="C1407" s="146"/>
    </row>
    <row r="1408" ht="13.5" hidden="1">
      <c r="C1408" s="146"/>
    </row>
    <row r="1409" ht="13.5" hidden="1">
      <c r="C1409" s="146"/>
    </row>
    <row r="1410" ht="13.5" hidden="1">
      <c r="C1410" s="146"/>
    </row>
    <row r="1411" ht="13.5" hidden="1">
      <c r="C1411" s="146"/>
    </row>
    <row r="1412" ht="13.5" hidden="1">
      <c r="C1412" s="146"/>
    </row>
    <row r="1413" ht="13.5" hidden="1">
      <c r="C1413" s="146"/>
    </row>
    <row r="1414" ht="13.5" hidden="1">
      <c r="C1414" s="146"/>
    </row>
    <row r="1415" ht="13.5" hidden="1">
      <c r="C1415" s="146"/>
    </row>
    <row r="1416" ht="13.5" hidden="1">
      <c r="C1416" s="146"/>
    </row>
    <row r="1417" ht="13.5" hidden="1">
      <c r="C1417" s="146"/>
    </row>
    <row r="1418" ht="13.5" hidden="1">
      <c r="C1418" s="146"/>
    </row>
    <row r="1419" ht="13.5" hidden="1">
      <c r="C1419" s="146"/>
    </row>
    <row r="1420" ht="13.5" hidden="1">
      <c r="C1420" s="146"/>
    </row>
    <row r="1421" ht="13.5" hidden="1">
      <c r="C1421" s="146"/>
    </row>
    <row r="1422" ht="13.5" hidden="1">
      <c r="C1422" s="146"/>
    </row>
    <row r="1423" ht="13.5" hidden="1">
      <c r="C1423" s="146"/>
    </row>
    <row r="1424" ht="13.5" hidden="1">
      <c r="C1424" s="146"/>
    </row>
    <row r="1425" ht="13.5" hidden="1">
      <c r="C1425" s="146"/>
    </row>
    <row r="1426" ht="13.5" hidden="1">
      <c r="C1426" s="146"/>
    </row>
    <row r="1427" ht="13.5" hidden="1">
      <c r="C1427" s="146"/>
    </row>
    <row r="1428" ht="13.5" hidden="1">
      <c r="C1428" s="146"/>
    </row>
    <row r="1429" ht="13.5" hidden="1">
      <c r="C1429" s="146"/>
    </row>
    <row r="1430" ht="13.5" hidden="1">
      <c r="C1430" s="146"/>
    </row>
    <row r="1431" ht="13.5" hidden="1">
      <c r="C1431" s="146"/>
    </row>
    <row r="1432" ht="13.5" hidden="1">
      <c r="C1432" s="146"/>
    </row>
    <row r="1433" ht="13.5" hidden="1">
      <c r="C1433" s="146"/>
    </row>
    <row r="1434" ht="13.5" hidden="1">
      <c r="C1434" s="146"/>
    </row>
    <row r="1435" ht="13.5" hidden="1">
      <c r="C1435" s="146"/>
    </row>
    <row r="1436" ht="13.5" hidden="1">
      <c r="C1436" s="146"/>
    </row>
    <row r="1437" ht="13.5" hidden="1">
      <c r="C1437" s="146"/>
    </row>
    <row r="1438" ht="13.5" hidden="1">
      <c r="C1438" s="146"/>
    </row>
    <row r="1439" ht="13.5" hidden="1">
      <c r="C1439" s="146"/>
    </row>
    <row r="1440" ht="13.5" hidden="1">
      <c r="C1440" s="146"/>
    </row>
    <row r="1441" ht="13.5" hidden="1">
      <c r="C1441" s="146"/>
    </row>
    <row r="1442" ht="13.5" hidden="1">
      <c r="C1442" s="146"/>
    </row>
    <row r="1443" ht="13.5" hidden="1">
      <c r="C1443" s="146"/>
    </row>
    <row r="1444" ht="13.5" hidden="1">
      <c r="C1444" s="146"/>
    </row>
    <row r="1445" ht="13.5" hidden="1">
      <c r="C1445" s="146"/>
    </row>
    <row r="1446" ht="13.5" hidden="1">
      <c r="C1446" s="146"/>
    </row>
    <row r="1447" ht="13.5" hidden="1">
      <c r="C1447" s="146"/>
    </row>
    <row r="1448" ht="13.5" hidden="1">
      <c r="C1448" s="146"/>
    </row>
    <row r="1449" ht="13.5" hidden="1">
      <c r="C1449" s="146"/>
    </row>
    <row r="1450" ht="13.5" hidden="1">
      <c r="C1450" s="146"/>
    </row>
    <row r="1451" ht="13.5" hidden="1">
      <c r="C1451" s="146"/>
    </row>
    <row r="1452" ht="13.5" hidden="1">
      <c r="C1452" s="146"/>
    </row>
    <row r="1453" ht="13.5" hidden="1">
      <c r="C1453" s="146"/>
    </row>
    <row r="1454" ht="13.5" hidden="1">
      <c r="C1454" s="146"/>
    </row>
    <row r="1455" ht="13.5" hidden="1">
      <c r="C1455" s="146"/>
    </row>
    <row r="1456" ht="13.5" hidden="1">
      <c r="C1456" s="146"/>
    </row>
    <row r="1457" ht="13.5" hidden="1">
      <c r="C1457" s="146"/>
    </row>
    <row r="1458" ht="13.5" hidden="1">
      <c r="C1458" s="146"/>
    </row>
    <row r="1459" ht="13.5" hidden="1">
      <c r="C1459" s="146"/>
    </row>
    <row r="1460" ht="13.5" hidden="1">
      <c r="C1460" s="146"/>
    </row>
    <row r="1461" ht="13.5" hidden="1">
      <c r="C1461" s="146"/>
    </row>
    <row r="1462" ht="13.5" hidden="1">
      <c r="C1462" s="146"/>
    </row>
    <row r="1463" ht="13.5" hidden="1">
      <c r="C1463" s="146"/>
    </row>
    <row r="1464" ht="13.5" hidden="1">
      <c r="C1464" s="146"/>
    </row>
    <row r="1465" ht="13.5" hidden="1">
      <c r="C1465" s="146"/>
    </row>
    <row r="1466" ht="13.5" hidden="1">
      <c r="C1466" s="146"/>
    </row>
    <row r="1467" ht="13.5" hidden="1">
      <c r="C1467" s="146"/>
    </row>
    <row r="1468" ht="13.5" hidden="1">
      <c r="C1468" s="146"/>
    </row>
    <row r="1469" ht="13.5" hidden="1">
      <c r="C1469" s="146"/>
    </row>
    <row r="1470" ht="13.5" hidden="1">
      <c r="C1470" s="146"/>
    </row>
    <row r="1471" ht="13.5" hidden="1">
      <c r="C1471" s="146"/>
    </row>
    <row r="1472" ht="13.5" hidden="1">
      <c r="C1472" s="146"/>
    </row>
    <row r="1473" ht="13.5" hidden="1">
      <c r="C1473" s="146"/>
    </row>
    <row r="1474" ht="13.5" hidden="1">
      <c r="C1474" s="146"/>
    </row>
    <row r="1475" ht="13.5" hidden="1">
      <c r="C1475" s="146"/>
    </row>
    <row r="1476" ht="13.5" hidden="1">
      <c r="C1476" s="146"/>
    </row>
    <row r="1477" ht="13.5" hidden="1">
      <c r="C1477" s="146"/>
    </row>
    <row r="1478" ht="13.5" hidden="1">
      <c r="C1478" s="146"/>
    </row>
    <row r="1479" ht="13.5" hidden="1">
      <c r="C1479" s="146"/>
    </row>
    <row r="1480" ht="13.5" hidden="1">
      <c r="C1480" s="146"/>
    </row>
    <row r="1481" ht="13.5" hidden="1">
      <c r="C1481" s="146"/>
    </row>
    <row r="1482" ht="13.5" hidden="1">
      <c r="C1482" s="146"/>
    </row>
    <row r="1483" ht="13.5" hidden="1">
      <c r="C1483" s="146"/>
    </row>
    <row r="1484" ht="13.5" hidden="1">
      <c r="C1484" s="146"/>
    </row>
    <row r="1485" ht="13.5" hidden="1">
      <c r="C1485" s="146"/>
    </row>
    <row r="1486" ht="13.5" hidden="1">
      <c r="C1486" s="146"/>
    </row>
    <row r="1487" ht="13.5" hidden="1">
      <c r="C1487" s="146"/>
    </row>
    <row r="1488" ht="13.5" hidden="1">
      <c r="C1488" s="146"/>
    </row>
    <row r="1489" ht="13.5" hidden="1">
      <c r="C1489" s="146"/>
    </row>
    <row r="1490" ht="13.5" hidden="1">
      <c r="C1490" s="146"/>
    </row>
    <row r="1491" ht="13.5" hidden="1">
      <c r="C1491" s="146"/>
    </row>
    <row r="1492" ht="13.5" hidden="1">
      <c r="C1492" s="146"/>
    </row>
    <row r="1493" ht="13.5" hidden="1">
      <c r="C1493" s="146"/>
    </row>
    <row r="1494" ht="13.5" hidden="1">
      <c r="C1494" s="146"/>
    </row>
    <row r="1495" ht="13.5" hidden="1">
      <c r="C1495" s="146"/>
    </row>
    <row r="1496" ht="13.5" hidden="1">
      <c r="C1496" s="146"/>
    </row>
    <row r="1497" ht="13.5" hidden="1">
      <c r="C1497" s="146"/>
    </row>
    <row r="1498" ht="13.5" hidden="1">
      <c r="C1498" s="146"/>
    </row>
    <row r="1499" ht="13.5" hidden="1">
      <c r="C1499" s="146"/>
    </row>
    <row r="1500" ht="13.5" hidden="1">
      <c r="C1500" s="146"/>
    </row>
    <row r="1501" ht="13.5" hidden="1">
      <c r="C1501" s="146"/>
    </row>
    <row r="1502" ht="13.5" hidden="1">
      <c r="C1502" s="146"/>
    </row>
    <row r="1503" ht="13.5" hidden="1">
      <c r="C1503" s="146"/>
    </row>
    <row r="1504" ht="13.5" hidden="1">
      <c r="C1504" s="146"/>
    </row>
    <row r="1505" ht="13.5" hidden="1">
      <c r="C1505" s="146"/>
    </row>
    <row r="1506" ht="13.5" hidden="1">
      <c r="C1506" s="146"/>
    </row>
    <row r="1507" ht="13.5" hidden="1">
      <c r="C1507" s="146"/>
    </row>
    <row r="1508" ht="13.5" hidden="1">
      <c r="C1508" s="146"/>
    </row>
    <row r="1509" ht="13.5" hidden="1">
      <c r="C1509" s="146"/>
    </row>
    <row r="1510" ht="13.5" hidden="1">
      <c r="C1510" s="146"/>
    </row>
    <row r="1511" ht="13.5" hidden="1">
      <c r="C1511" s="146"/>
    </row>
    <row r="1512" ht="13.5" hidden="1">
      <c r="C1512" s="146"/>
    </row>
    <row r="1513" ht="13.5" hidden="1">
      <c r="C1513" s="146"/>
    </row>
    <row r="1514" ht="13.5" hidden="1">
      <c r="C1514" s="146"/>
    </row>
    <row r="1515" ht="13.5" hidden="1">
      <c r="C1515" s="146"/>
    </row>
    <row r="1516" ht="13.5" hidden="1">
      <c r="C1516" s="146"/>
    </row>
    <row r="1517" ht="13.5" hidden="1">
      <c r="C1517" s="146"/>
    </row>
    <row r="1518" ht="13.5" hidden="1">
      <c r="C1518" s="146"/>
    </row>
    <row r="1519" ht="13.5" hidden="1">
      <c r="C1519" s="146"/>
    </row>
    <row r="1520" ht="13.5" hidden="1">
      <c r="C1520" s="146"/>
    </row>
    <row r="1521" ht="13.5" hidden="1">
      <c r="C1521" s="146"/>
    </row>
    <row r="1522" ht="13.5" hidden="1">
      <c r="C1522" s="146"/>
    </row>
    <row r="1523" ht="13.5" hidden="1">
      <c r="C1523" s="146"/>
    </row>
    <row r="1524" ht="13.5" hidden="1">
      <c r="C1524" s="146"/>
    </row>
    <row r="1525" ht="13.5" hidden="1">
      <c r="C1525" s="146"/>
    </row>
    <row r="1526" ht="13.5" hidden="1">
      <c r="C1526" s="146"/>
    </row>
    <row r="1527" ht="13.5" hidden="1">
      <c r="C1527" s="146"/>
    </row>
    <row r="1528" ht="13.5" hidden="1">
      <c r="C1528" s="146"/>
    </row>
    <row r="1529" ht="13.5" hidden="1">
      <c r="C1529" s="146"/>
    </row>
    <row r="1530" ht="13.5" hidden="1">
      <c r="C1530" s="146"/>
    </row>
    <row r="1531" ht="13.5" hidden="1">
      <c r="C1531" s="146"/>
    </row>
    <row r="1532" ht="13.5" hidden="1">
      <c r="C1532" s="146"/>
    </row>
    <row r="1533" ht="13.5" hidden="1">
      <c r="C1533" s="146"/>
    </row>
    <row r="1534" ht="13.5" hidden="1">
      <c r="C1534" s="146"/>
    </row>
    <row r="1535" ht="13.5" hidden="1">
      <c r="C1535" s="146"/>
    </row>
    <row r="1536" ht="13.5" hidden="1">
      <c r="C1536" s="146"/>
    </row>
    <row r="1537" ht="13.5" hidden="1">
      <c r="C1537" s="146"/>
    </row>
    <row r="1538" ht="13.5" hidden="1">
      <c r="C1538" s="146"/>
    </row>
    <row r="1539" ht="13.5" hidden="1">
      <c r="C1539" s="146"/>
    </row>
    <row r="1540" ht="13.5" hidden="1">
      <c r="C1540" s="146"/>
    </row>
    <row r="1541" ht="13.5" hidden="1">
      <c r="C1541" s="146"/>
    </row>
    <row r="1542" ht="13.5" hidden="1">
      <c r="C1542" s="146"/>
    </row>
    <row r="1543" ht="13.5" hidden="1">
      <c r="C1543" s="146"/>
    </row>
    <row r="1544" ht="13.5" hidden="1">
      <c r="C1544" s="146"/>
    </row>
    <row r="1545" ht="13.5" hidden="1">
      <c r="C1545" s="146"/>
    </row>
    <row r="1546" ht="13.5" hidden="1">
      <c r="C1546" s="146"/>
    </row>
    <row r="1547" ht="13.5" hidden="1">
      <c r="C1547" s="146"/>
    </row>
    <row r="1548" ht="13.5" hidden="1">
      <c r="C1548" s="146"/>
    </row>
    <row r="1549" ht="13.5" hidden="1">
      <c r="C1549" s="146"/>
    </row>
    <row r="1550" ht="13.5" hidden="1">
      <c r="C1550" s="146"/>
    </row>
    <row r="1551" ht="13.5" hidden="1">
      <c r="C1551" s="146"/>
    </row>
    <row r="1552" ht="13.5" hidden="1">
      <c r="C1552" s="146"/>
    </row>
    <row r="1553" ht="13.5" hidden="1">
      <c r="C1553" s="146"/>
    </row>
    <row r="1554" ht="13.5" hidden="1">
      <c r="C1554" s="146"/>
    </row>
    <row r="1555" ht="13.5" hidden="1">
      <c r="C1555" s="146"/>
    </row>
    <row r="1556" ht="13.5" hidden="1">
      <c r="C1556" s="146"/>
    </row>
    <row r="1557" ht="13.5" hidden="1">
      <c r="C1557" s="146"/>
    </row>
    <row r="1558" ht="13.5" hidden="1">
      <c r="C1558" s="146"/>
    </row>
    <row r="1559" ht="13.5" hidden="1">
      <c r="C1559" s="146"/>
    </row>
    <row r="1560" ht="13.5" hidden="1">
      <c r="C1560" s="146"/>
    </row>
    <row r="1561" ht="13.5" hidden="1">
      <c r="C1561" s="146"/>
    </row>
    <row r="1562" ht="13.5" hidden="1">
      <c r="C1562" s="146"/>
    </row>
    <row r="1563" ht="13.5" hidden="1">
      <c r="C1563" s="146"/>
    </row>
    <row r="1564" ht="13.5" hidden="1">
      <c r="C1564" s="146"/>
    </row>
    <row r="1565" ht="13.5" hidden="1">
      <c r="C1565" s="146"/>
    </row>
    <row r="1566" ht="13.5" hidden="1">
      <c r="C1566" s="146"/>
    </row>
    <row r="1567" ht="13.5" hidden="1">
      <c r="C1567" s="146"/>
    </row>
    <row r="1568" ht="13.5" hidden="1">
      <c r="C1568" s="146"/>
    </row>
    <row r="1569" ht="13.5" hidden="1">
      <c r="C1569" s="146"/>
    </row>
    <row r="1570" ht="13.5" hidden="1">
      <c r="C1570" s="146"/>
    </row>
    <row r="1571" ht="13.5" hidden="1">
      <c r="C1571" s="146"/>
    </row>
    <row r="1572" ht="13.5" hidden="1">
      <c r="C1572" s="146"/>
    </row>
    <row r="1573" ht="13.5" hidden="1">
      <c r="C1573" s="146"/>
    </row>
    <row r="1574" ht="13.5" hidden="1">
      <c r="C1574" s="146"/>
    </row>
    <row r="1575" ht="13.5" hidden="1">
      <c r="C1575" s="146"/>
    </row>
    <row r="1576" ht="13.5" hidden="1">
      <c r="C1576" s="146"/>
    </row>
    <row r="1577" ht="13.5" hidden="1">
      <c r="C1577" s="146"/>
    </row>
    <row r="1578" ht="13.5" hidden="1">
      <c r="C1578" s="146"/>
    </row>
    <row r="1579" ht="13.5" hidden="1">
      <c r="C1579" s="146"/>
    </row>
    <row r="1580" ht="13.5" hidden="1">
      <c r="C1580" s="146"/>
    </row>
    <row r="1581" ht="13.5" hidden="1">
      <c r="C1581" s="146"/>
    </row>
    <row r="1582" ht="13.5" hidden="1">
      <c r="C1582" s="146"/>
    </row>
    <row r="1583" ht="13.5" hidden="1">
      <c r="C1583" s="146"/>
    </row>
    <row r="1584" ht="13.5" hidden="1">
      <c r="C1584" s="146"/>
    </row>
    <row r="1585" ht="13.5" hidden="1">
      <c r="C1585" s="146"/>
    </row>
    <row r="1586" ht="13.5" hidden="1">
      <c r="C1586" s="146"/>
    </row>
    <row r="1587" ht="13.5" hidden="1">
      <c r="C1587" s="146"/>
    </row>
    <row r="1588" ht="13.5" hidden="1">
      <c r="C1588" s="146"/>
    </row>
    <row r="1589" ht="13.5" hidden="1">
      <c r="C1589" s="146"/>
    </row>
    <row r="1590" ht="13.5" hidden="1">
      <c r="C1590" s="146"/>
    </row>
    <row r="1591" ht="13.5" hidden="1">
      <c r="C1591" s="146"/>
    </row>
    <row r="1592" ht="13.5" hidden="1">
      <c r="C1592" s="146"/>
    </row>
    <row r="1593" ht="13.5" hidden="1">
      <c r="C1593" s="146"/>
    </row>
    <row r="1594" ht="13.5" hidden="1">
      <c r="C1594" s="146"/>
    </row>
    <row r="1595" ht="13.5" hidden="1">
      <c r="C1595" s="146"/>
    </row>
    <row r="1596" ht="13.5" hidden="1">
      <c r="C1596" s="146"/>
    </row>
    <row r="1597" ht="13.5" hidden="1">
      <c r="C1597" s="146"/>
    </row>
    <row r="1598" ht="13.5" hidden="1">
      <c r="C1598" s="146"/>
    </row>
    <row r="1599" ht="13.5" hidden="1">
      <c r="C1599" s="146"/>
    </row>
    <row r="1600" ht="13.5" hidden="1">
      <c r="C1600" s="146"/>
    </row>
    <row r="1601" ht="13.5" hidden="1">
      <c r="C1601" s="146"/>
    </row>
    <row r="1602" ht="13.5" hidden="1">
      <c r="C1602" s="146"/>
    </row>
    <row r="1603" ht="13.5" hidden="1">
      <c r="C1603" s="146"/>
    </row>
    <row r="1604" ht="13.5" hidden="1">
      <c r="C1604" s="146"/>
    </row>
    <row r="1605" ht="13.5" hidden="1">
      <c r="C1605" s="146"/>
    </row>
    <row r="1606" ht="13.5" hidden="1">
      <c r="C1606" s="146"/>
    </row>
    <row r="1607" ht="13.5" hidden="1">
      <c r="C1607" s="146"/>
    </row>
    <row r="1608" ht="13.5" hidden="1">
      <c r="C1608" s="146"/>
    </row>
    <row r="1609" ht="13.5" hidden="1">
      <c r="C1609" s="146"/>
    </row>
    <row r="1610" ht="13.5" hidden="1">
      <c r="C1610" s="146"/>
    </row>
    <row r="1611" ht="13.5" hidden="1">
      <c r="C1611" s="146"/>
    </row>
    <row r="1612" ht="13.5" hidden="1">
      <c r="C1612" s="146"/>
    </row>
    <row r="1613" ht="13.5" hidden="1">
      <c r="C1613" s="146"/>
    </row>
    <row r="1614" ht="13.5" hidden="1">
      <c r="C1614" s="146"/>
    </row>
    <row r="1615" ht="13.5" hidden="1">
      <c r="C1615" s="146"/>
    </row>
    <row r="1616" ht="13.5" hidden="1">
      <c r="C1616" s="146"/>
    </row>
    <row r="1617" ht="13.5" hidden="1">
      <c r="C1617" s="146"/>
    </row>
    <row r="1618" ht="13.5" hidden="1">
      <c r="C1618" s="146"/>
    </row>
    <row r="1619" ht="13.5" hidden="1">
      <c r="C1619" s="146"/>
    </row>
    <row r="1620" ht="13.5" hidden="1">
      <c r="C1620" s="146"/>
    </row>
    <row r="1621" ht="13.5" hidden="1">
      <c r="C1621" s="146"/>
    </row>
    <row r="1622" ht="13.5" hidden="1">
      <c r="C1622" s="146"/>
    </row>
    <row r="1623" ht="13.5" hidden="1">
      <c r="C1623" s="146"/>
    </row>
    <row r="1624" ht="13.5" hidden="1">
      <c r="C1624" s="146"/>
    </row>
    <row r="1625" ht="13.5" hidden="1">
      <c r="C1625" s="146"/>
    </row>
    <row r="1626" ht="13.5" hidden="1">
      <c r="C1626" s="146"/>
    </row>
    <row r="1627" ht="13.5" hidden="1">
      <c r="C1627" s="146"/>
    </row>
    <row r="1628" ht="13.5" hidden="1">
      <c r="C1628" s="146"/>
    </row>
    <row r="1629" ht="13.5" hidden="1">
      <c r="C1629" s="146"/>
    </row>
    <row r="1630" ht="13.5" hidden="1">
      <c r="C1630" s="146"/>
    </row>
    <row r="1631" ht="13.5" hidden="1">
      <c r="C1631" s="146"/>
    </row>
    <row r="1632" ht="13.5" hidden="1">
      <c r="C1632" s="146"/>
    </row>
    <row r="1633" ht="13.5" hidden="1">
      <c r="C1633" s="146"/>
    </row>
    <row r="1634" ht="13.5" hidden="1">
      <c r="C1634" s="146"/>
    </row>
    <row r="1635" ht="13.5" hidden="1">
      <c r="C1635" s="146"/>
    </row>
    <row r="1636" ht="13.5" hidden="1">
      <c r="C1636" s="146"/>
    </row>
    <row r="1637" ht="13.5" hidden="1">
      <c r="C1637" s="146"/>
    </row>
    <row r="1638" ht="13.5" hidden="1">
      <c r="C1638" s="146"/>
    </row>
    <row r="1639" ht="13.5" hidden="1">
      <c r="C1639" s="146"/>
    </row>
    <row r="1640" ht="13.5" hidden="1">
      <c r="C1640" s="146"/>
    </row>
    <row r="1641" ht="13.5" hidden="1">
      <c r="C1641" s="146"/>
    </row>
    <row r="1642" ht="13.5" hidden="1">
      <c r="C1642" s="146"/>
    </row>
    <row r="1643" ht="13.5" hidden="1">
      <c r="C1643" s="146"/>
    </row>
    <row r="1644" ht="13.5" hidden="1">
      <c r="C1644" s="146"/>
    </row>
    <row r="1645" ht="13.5" hidden="1">
      <c r="C1645" s="146"/>
    </row>
    <row r="1646" ht="13.5" hidden="1">
      <c r="C1646" s="146"/>
    </row>
    <row r="1647" ht="13.5" hidden="1">
      <c r="C1647" s="146"/>
    </row>
    <row r="1648" ht="13.5" hidden="1">
      <c r="C1648" s="146"/>
    </row>
    <row r="1649" ht="13.5" hidden="1">
      <c r="C1649" s="146"/>
    </row>
    <row r="1650" ht="13.5" hidden="1">
      <c r="C1650" s="146"/>
    </row>
    <row r="1651" ht="13.5" hidden="1">
      <c r="C1651" s="146"/>
    </row>
    <row r="1652" ht="13.5" hidden="1">
      <c r="C1652" s="146"/>
    </row>
    <row r="1653" ht="13.5" hidden="1">
      <c r="C1653" s="146"/>
    </row>
    <row r="1654" ht="13.5" hidden="1">
      <c r="C1654" s="146"/>
    </row>
    <row r="1655" ht="13.5" hidden="1">
      <c r="C1655" s="146"/>
    </row>
    <row r="1656" ht="13.5" hidden="1">
      <c r="C1656" s="146"/>
    </row>
    <row r="1657" ht="13.5" hidden="1">
      <c r="C1657" s="146"/>
    </row>
    <row r="1658" ht="13.5" hidden="1">
      <c r="C1658" s="146"/>
    </row>
    <row r="1659" ht="13.5" hidden="1">
      <c r="C1659" s="146"/>
    </row>
    <row r="1660" ht="13.5" hidden="1">
      <c r="C1660" s="146"/>
    </row>
    <row r="1661" ht="13.5" hidden="1">
      <c r="C1661" s="146"/>
    </row>
    <row r="1662" ht="13.5" hidden="1">
      <c r="C1662" s="146"/>
    </row>
    <row r="1663" ht="13.5" hidden="1">
      <c r="C1663" s="146"/>
    </row>
    <row r="1664" ht="13.5" hidden="1">
      <c r="C1664" s="146"/>
    </row>
    <row r="1665" ht="13.5" hidden="1">
      <c r="C1665" s="146"/>
    </row>
    <row r="1666" ht="13.5" hidden="1">
      <c r="C1666" s="146"/>
    </row>
    <row r="1667" ht="13.5" hidden="1">
      <c r="C1667" s="146"/>
    </row>
    <row r="1668" ht="13.5" hidden="1">
      <c r="C1668" s="146"/>
    </row>
    <row r="1669" ht="13.5" hidden="1">
      <c r="C1669" s="146"/>
    </row>
    <row r="1670" ht="13.5" hidden="1">
      <c r="C1670" s="146"/>
    </row>
    <row r="1671" ht="13.5" hidden="1">
      <c r="C1671" s="146"/>
    </row>
    <row r="1672" ht="13.5" hidden="1">
      <c r="C1672" s="146"/>
    </row>
    <row r="1673" ht="13.5" hidden="1">
      <c r="C1673" s="146"/>
    </row>
    <row r="1674" ht="13.5" hidden="1">
      <c r="C1674" s="146"/>
    </row>
    <row r="1675" ht="13.5" hidden="1">
      <c r="C1675" s="146"/>
    </row>
    <row r="1676" ht="13.5" hidden="1">
      <c r="C1676" s="146"/>
    </row>
    <row r="1677" ht="13.5" hidden="1">
      <c r="C1677" s="146"/>
    </row>
    <row r="1678" ht="13.5" hidden="1">
      <c r="C1678" s="146"/>
    </row>
    <row r="1679" ht="13.5" hidden="1">
      <c r="C1679" s="146"/>
    </row>
    <row r="1680" ht="13.5" hidden="1">
      <c r="C1680" s="146"/>
    </row>
    <row r="1681" ht="13.5" hidden="1">
      <c r="C1681" s="146"/>
    </row>
    <row r="1682" ht="13.5" hidden="1">
      <c r="C1682" s="146"/>
    </row>
    <row r="1683" ht="13.5" hidden="1">
      <c r="C1683" s="146"/>
    </row>
    <row r="1684" ht="13.5" hidden="1">
      <c r="C1684" s="146"/>
    </row>
    <row r="1685" ht="13.5" hidden="1">
      <c r="C1685" s="146"/>
    </row>
    <row r="1686" ht="13.5" hidden="1">
      <c r="C1686" s="146"/>
    </row>
    <row r="1687" ht="13.5" hidden="1">
      <c r="C1687" s="146"/>
    </row>
    <row r="1688" ht="13.5" hidden="1">
      <c r="C1688" s="146"/>
    </row>
    <row r="1689" ht="13.5" hidden="1">
      <c r="C1689" s="146"/>
    </row>
    <row r="1690" ht="13.5" hidden="1">
      <c r="C1690" s="146"/>
    </row>
    <row r="1691" ht="13.5" hidden="1">
      <c r="C1691" s="146"/>
    </row>
    <row r="1692" ht="13.5" hidden="1">
      <c r="C1692" s="146"/>
    </row>
    <row r="1693" ht="13.5" hidden="1">
      <c r="C1693" s="146"/>
    </row>
    <row r="1694" ht="13.5" hidden="1">
      <c r="C1694" s="146"/>
    </row>
    <row r="1695" ht="13.5" hidden="1">
      <c r="C1695" s="146"/>
    </row>
    <row r="1696" ht="13.5" hidden="1">
      <c r="C1696" s="146"/>
    </row>
    <row r="1697" ht="13.5" hidden="1">
      <c r="C1697" s="146"/>
    </row>
    <row r="1698" ht="13.5" hidden="1">
      <c r="C1698" s="146"/>
    </row>
    <row r="1699" ht="13.5" hidden="1">
      <c r="C1699" s="146"/>
    </row>
    <row r="1700" ht="13.5" hidden="1">
      <c r="C1700" s="146"/>
    </row>
    <row r="1701" ht="13.5" hidden="1">
      <c r="C1701" s="146"/>
    </row>
    <row r="1702" ht="13.5" hidden="1">
      <c r="C1702" s="146"/>
    </row>
    <row r="1703" ht="13.5" hidden="1">
      <c r="C1703" s="146"/>
    </row>
    <row r="1704" ht="13.5" hidden="1">
      <c r="C1704" s="146"/>
    </row>
    <row r="1705" ht="13.5" hidden="1">
      <c r="C1705" s="146"/>
    </row>
    <row r="1706" ht="13.5" hidden="1">
      <c r="C1706" s="146"/>
    </row>
    <row r="1707" ht="13.5" hidden="1">
      <c r="C1707" s="146"/>
    </row>
    <row r="1708" ht="13.5" hidden="1">
      <c r="C1708" s="146"/>
    </row>
    <row r="1709" ht="13.5" hidden="1">
      <c r="C1709" s="146"/>
    </row>
    <row r="1710" ht="13.5" hidden="1">
      <c r="C1710" s="146"/>
    </row>
    <row r="1711" ht="13.5" hidden="1">
      <c r="C1711" s="146"/>
    </row>
    <row r="1712" ht="13.5" hidden="1">
      <c r="C1712" s="146"/>
    </row>
    <row r="1713" ht="13.5" hidden="1">
      <c r="C1713" s="146"/>
    </row>
    <row r="1714" ht="13.5" hidden="1">
      <c r="C1714" s="146"/>
    </row>
    <row r="1715" ht="13.5" hidden="1">
      <c r="C1715" s="146"/>
    </row>
    <row r="1716" ht="13.5" hidden="1">
      <c r="C1716" s="146"/>
    </row>
    <row r="1717" ht="13.5" hidden="1">
      <c r="C1717" s="146"/>
    </row>
    <row r="1718" ht="13.5" hidden="1">
      <c r="C1718" s="146"/>
    </row>
    <row r="1719" ht="13.5" hidden="1">
      <c r="C1719" s="146"/>
    </row>
    <row r="1720" ht="13.5" hidden="1">
      <c r="C1720" s="146"/>
    </row>
    <row r="1721" ht="13.5" hidden="1">
      <c r="C1721" s="146"/>
    </row>
    <row r="1722" ht="13.5" hidden="1">
      <c r="C1722" s="146"/>
    </row>
    <row r="1723" ht="13.5" hidden="1">
      <c r="C1723" s="146"/>
    </row>
    <row r="1724" ht="13.5" hidden="1">
      <c r="C1724" s="146"/>
    </row>
    <row r="1725" ht="13.5" hidden="1">
      <c r="C1725" s="146"/>
    </row>
    <row r="1726" ht="13.5" hidden="1">
      <c r="C1726" s="146"/>
    </row>
    <row r="1727" ht="13.5" hidden="1">
      <c r="C1727" s="146"/>
    </row>
    <row r="1728" ht="13.5" hidden="1">
      <c r="C1728" s="146"/>
    </row>
    <row r="1729" ht="13.5" hidden="1">
      <c r="C1729" s="146"/>
    </row>
    <row r="1730" ht="13.5" hidden="1">
      <c r="C1730" s="146"/>
    </row>
    <row r="1731" ht="13.5" hidden="1">
      <c r="C1731" s="146"/>
    </row>
    <row r="1732" ht="13.5" hidden="1">
      <c r="C1732" s="146"/>
    </row>
    <row r="1733" ht="13.5" hidden="1">
      <c r="C1733" s="146"/>
    </row>
    <row r="1734" ht="13.5" hidden="1">
      <c r="C1734" s="146"/>
    </row>
    <row r="1735" ht="13.5" hidden="1">
      <c r="C1735" s="146"/>
    </row>
    <row r="1736" ht="13.5" hidden="1">
      <c r="C1736" s="146"/>
    </row>
    <row r="1737" ht="13.5" hidden="1">
      <c r="C1737" s="146"/>
    </row>
    <row r="1738" ht="13.5" hidden="1">
      <c r="C1738" s="146"/>
    </row>
    <row r="1739" ht="13.5" hidden="1">
      <c r="C1739" s="146"/>
    </row>
    <row r="1740" ht="13.5" hidden="1">
      <c r="C1740" s="146"/>
    </row>
    <row r="1741" ht="13.5" hidden="1">
      <c r="C1741" s="146"/>
    </row>
    <row r="1742" ht="13.5" hidden="1">
      <c r="C1742" s="146"/>
    </row>
    <row r="1743" ht="13.5" hidden="1">
      <c r="C1743" s="146"/>
    </row>
    <row r="1744" ht="13.5" hidden="1">
      <c r="C1744" s="146"/>
    </row>
    <row r="1745" ht="13.5" hidden="1">
      <c r="C1745" s="146"/>
    </row>
    <row r="1746" ht="13.5" hidden="1">
      <c r="C1746" s="146"/>
    </row>
    <row r="1747" ht="13.5" hidden="1">
      <c r="C1747" s="146"/>
    </row>
    <row r="1748" ht="13.5" hidden="1">
      <c r="C1748" s="146"/>
    </row>
    <row r="1749" ht="13.5" hidden="1">
      <c r="C1749" s="146"/>
    </row>
    <row r="1750" ht="13.5" hidden="1">
      <c r="C1750" s="146"/>
    </row>
    <row r="1751" ht="13.5" hidden="1">
      <c r="C1751" s="146"/>
    </row>
    <row r="1752" ht="13.5" hidden="1">
      <c r="C1752" s="146"/>
    </row>
    <row r="1753" ht="13.5" hidden="1">
      <c r="C1753" s="146"/>
    </row>
    <row r="1754" ht="13.5" hidden="1">
      <c r="C1754" s="146"/>
    </row>
    <row r="1755" ht="13.5" hidden="1">
      <c r="C1755" s="146"/>
    </row>
    <row r="1756" ht="13.5" hidden="1">
      <c r="C1756" s="146"/>
    </row>
    <row r="1757" ht="13.5" hidden="1">
      <c r="C1757" s="146"/>
    </row>
    <row r="1758" ht="13.5" hidden="1">
      <c r="C1758" s="146"/>
    </row>
    <row r="1759" ht="13.5" hidden="1">
      <c r="C1759" s="146"/>
    </row>
    <row r="1760" ht="13.5" hidden="1">
      <c r="C1760" s="146"/>
    </row>
    <row r="1761" ht="13.5" hidden="1">
      <c r="C1761" s="146"/>
    </row>
    <row r="1762" ht="13.5" hidden="1">
      <c r="C1762" s="146"/>
    </row>
    <row r="1763" ht="13.5" hidden="1">
      <c r="C1763" s="146"/>
    </row>
    <row r="1764" ht="13.5" hidden="1">
      <c r="C1764" s="146"/>
    </row>
    <row r="1765" ht="13.5" hidden="1">
      <c r="C1765" s="146"/>
    </row>
    <row r="1766" ht="13.5" hidden="1">
      <c r="C1766" s="146"/>
    </row>
    <row r="1767" ht="13.5" hidden="1">
      <c r="C1767" s="146"/>
    </row>
    <row r="1768" ht="13.5" hidden="1">
      <c r="C1768" s="146"/>
    </row>
    <row r="1769" ht="13.5" hidden="1">
      <c r="C1769" s="146"/>
    </row>
    <row r="1770" ht="13.5" hidden="1">
      <c r="C1770" s="146"/>
    </row>
    <row r="1771" ht="13.5" hidden="1">
      <c r="C1771" s="146"/>
    </row>
    <row r="1772" ht="13.5" hidden="1">
      <c r="C1772" s="146"/>
    </row>
    <row r="1773" ht="13.5" hidden="1">
      <c r="C1773" s="146"/>
    </row>
    <row r="1774" ht="13.5" hidden="1">
      <c r="C1774" s="146"/>
    </row>
    <row r="1775" ht="13.5" hidden="1">
      <c r="C1775" s="146"/>
    </row>
    <row r="1776" ht="13.5" hidden="1">
      <c r="C1776" s="146"/>
    </row>
    <row r="1777" ht="13.5" hidden="1">
      <c r="C1777" s="146"/>
    </row>
    <row r="1778" ht="13.5" hidden="1">
      <c r="C1778" s="146"/>
    </row>
    <row r="1779" ht="13.5" hidden="1">
      <c r="C1779" s="146"/>
    </row>
    <row r="1780" ht="13.5" hidden="1">
      <c r="C1780" s="146"/>
    </row>
    <row r="1781" ht="13.5" hidden="1">
      <c r="C1781" s="146"/>
    </row>
    <row r="1782" ht="13.5" hidden="1">
      <c r="C1782" s="146"/>
    </row>
    <row r="1783" ht="13.5" hidden="1">
      <c r="C1783" s="146"/>
    </row>
    <row r="1784" ht="13.5" hidden="1">
      <c r="C1784" s="146"/>
    </row>
    <row r="1785" ht="13.5" hidden="1">
      <c r="C1785" s="146"/>
    </row>
    <row r="1786" ht="13.5" hidden="1">
      <c r="C1786" s="146"/>
    </row>
    <row r="1787" ht="13.5" hidden="1">
      <c r="C1787" s="146"/>
    </row>
    <row r="1788" ht="13.5" hidden="1">
      <c r="C1788" s="146"/>
    </row>
    <row r="1789" ht="13.5" hidden="1">
      <c r="C1789" s="146"/>
    </row>
    <row r="1790" ht="13.5" hidden="1">
      <c r="C1790" s="146"/>
    </row>
    <row r="1791" ht="13.5" hidden="1">
      <c r="C1791" s="146"/>
    </row>
    <row r="1792" ht="13.5" hidden="1">
      <c r="C1792" s="146"/>
    </row>
    <row r="1793" ht="13.5" hidden="1">
      <c r="C1793" s="146"/>
    </row>
    <row r="1794" ht="13.5" hidden="1">
      <c r="C1794" s="146"/>
    </row>
    <row r="1795" ht="13.5" hidden="1">
      <c r="C1795" s="146"/>
    </row>
    <row r="1796" ht="13.5" hidden="1">
      <c r="C1796" s="146"/>
    </row>
    <row r="1797" ht="13.5" hidden="1">
      <c r="C1797" s="146"/>
    </row>
    <row r="1798" ht="13.5" hidden="1">
      <c r="C1798" s="146"/>
    </row>
    <row r="1799" ht="13.5" hidden="1">
      <c r="C1799" s="146"/>
    </row>
    <row r="1800" ht="13.5" hidden="1">
      <c r="C1800" s="146"/>
    </row>
    <row r="1801" ht="13.5" hidden="1">
      <c r="C1801" s="146"/>
    </row>
    <row r="1802" ht="13.5" hidden="1">
      <c r="C1802" s="146"/>
    </row>
    <row r="1803" ht="13.5" hidden="1">
      <c r="C1803" s="146"/>
    </row>
    <row r="1804" ht="13.5" hidden="1">
      <c r="C1804" s="146"/>
    </row>
    <row r="1805" ht="13.5" hidden="1">
      <c r="C1805" s="146"/>
    </row>
    <row r="1806" ht="13.5" hidden="1">
      <c r="C1806" s="146"/>
    </row>
    <row r="1807" ht="13.5" hidden="1">
      <c r="C1807" s="146"/>
    </row>
    <row r="1808" ht="13.5" hidden="1">
      <c r="C1808" s="146"/>
    </row>
    <row r="1809" ht="13.5" hidden="1">
      <c r="C1809" s="146"/>
    </row>
    <row r="1810" ht="13.5" hidden="1">
      <c r="C1810" s="146"/>
    </row>
    <row r="1811" ht="13.5" hidden="1">
      <c r="C1811" s="146"/>
    </row>
    <row r="1812" ht="13.5" hidden="1">
      <c r="C1812" s="146"/>
    </row>
    <row r="1813" ht="13.5" hidden="1">
      <c r="C1813" s="146"/>
    </row>
    <row r="1814" ht="13.5" hidden="1">
      <c r="C1814" s="146"/>
    </row>
    <row r="1815" ht="13.5" hidden="1">
      <c r="C1815" s="146"/>
    </row>
    <row r="1816" ht="13.5" hidden="1">
      <c r="C1816" s="146"/>
    </row>
    <row r="1817" ht="13.5" hidden="1">
      <c r="C1817" s="146"/>
    </row>
    <row r="1818" ht="13.5" hidden="1">
      <c r="C1818" s="146"/>
    </row>
    <row r="1819" ht="13.5" hidden="1">
      <c r="C1819" s="146"/>
    </row>
    <row r="1820" ht="13.5" hidden="1">
      <c r="C1820" s="146"/>
    </row>
    <row r="1821" ht="13.5" hidden="1">
      <c r="C1821" s="146"/>
    </row>
    <row r="1822" ht="13.5" hidden="1">
      <c r="C1822" s="146"/>
    </row>
    <row r="1823" ht="13.5" hidden="1">
      <c r="C1823" s="146"/>
    </row>
    <row r="1824" ht="13.5" hidden="1">
      <c r="C1824" s="146"/>
    </row>
    <row r="1825" ht="13.5" hidden="1">
      <c r="C1825" s="146"/>
    </row>
    <row r="1826" ht="13.5" hidden="1">
      <c r="C1826" s="146"/>
    </row>
    <row r="1827" ht="13.5" hidden="1">
      <c r="C1827" s="146"/>
    </row>
    <row r="1828" ht="13.5" hidden="1">
      <c r="C1828" s="146"/>
    </row>
    <row r="1829" ht="13.5" hidden="1">
      <c r="C1829" s="146"/>
    </row>
    <row r="1830" ht="13.5" hidden="1">
      <c r="C1830" s="146"/>
    </row>
    <row r="1831" ht="13.5" hidden="1">
      <c r="C1831" s="146"/>
    </row>
    <row r="1832" ht="13.5" hidden="1">
      <c r="C1832" s="146"/>
    </row>
    <row r="1833" ht="13.5" hidden="1">
      <c r="C1833" s="146"/>
    </row>
    <row r="1834" ht="13.5" hidden="1">
      <c r="C1834" s="146"/>
    </row>
    <row r="1835" ht="13.5" hidden="1">
      <c r="C1835" s="146"/>
    </row>
    <row r="1836" ht="13.5" hidden="1">
      <c r="C1836" s="146"/>
    </row>
    <row r="1837" ht="13.5" hidden="1">
      <c r="C1837" s="146"/>
    </row>
    <row r="1838" ht="13.5" hidden="1">
      <c r="C1838" s="146"/>
    </row>
    <row r="1839" ht="13.5" hidden="1">
      <c r="C1839" s="146"/>
    </row>
    <row r="1840" ht="13.5" hidden="1">
      <c r="C1840" s="146"/>
    </row>
    <row r="1841" ht="13.5" hidden="1">
      <c r="C1841" s="146"/>
    </row>
    <row r="1842" ht="13.5" hidden="1">
      <c r="C1842" s="146"/>
    </row>
    <row r="1843" ht="13.5" hidden="1">
      <c r="C1843" s="146"/>
    </row>
    <row r="1844" ht="13.5" hidden="1">
      <c r="C1844" s="146"/>
    </row>
    <row r="1845" ht="13.5" hidden="1">
      <c r="C1845" s="146"/>
    </row>
    <row r="1846" ht="13.5" hidden="1">
      <c r="C1846" s="146"/>
    </row>
    <row r="1847" ht="13.5" hidden="1">
      <c r="C1847" s="146"/>
    </row>
    <row r="1848" ht="13.5" hidden="1">
      <c r="C1848" s="146"/>
    </row>
    <row r="1849" ht="13.5" hidden="1">
      <c r="C1849" s="146"/>
    </row>
    <row r="1850" ht="13.5" hidden="1">
      <c r="C1850" s="146"/>
    </row>
    <row r="1851" ht="13.5" hidden="1">
      <c r="C1851" s="146"/>
    </row>
    <row r="1852" ht="13.5" hidden="1">
      <c r="C1852" s="146"/>
    </row>
    <row r="1853" ht="13.5" hidden="1">
      <c r="C1853" s="146"/>
    </row>
    <row r="1854" ht="13.5" hidden="1">
      <c r="C1854" s="146"/>
    </row>
    <row r="1855" ht="13.5" hidden="1">
      <c r="C1855" s="146"/>
    </row>
    <row r="1856" ht="13.5" hidden="1">
      <c r="C1856" s="146"/>
    </row>
    <row r="1857" ht="13.5" hidden="1">
      <c r="C1857" s="146"/>
    </row>
    <row r="1858" ht="13.5" hidden="1">
      <c r="C1858" s="146"/>
    </row>
    <row r="1859" ht="13.5" hidden="1">
      <c r="C1859" s="146"/>
    </row>
    <row r="1860" ht="13.5" hidden="1">
      <c r="C1860" s="146"/>
    </row>
    <row r="1861" ht="13.5" hidden="1">
      <c r="C1861" s="146"/>
    </row>
    <row r="1862" ht="13.5" hidden="1">
      <c r="C1862" s="146"/>
    </row>
    <row r="1863" ht="13.5" hidden="1">
      <c r="C1863" s="146"/>
    </row>
    <row r="1864" ht="13.5" hidden="1">
      <c r="C1864" s="146"/>
    </row>
    <row r="1865" ht="13.5" hidden="1">
      <c r="C1865" s="146"/>
    </row>
    <row r="1866" ht="13.5" hidden="1">
      <c r="C1866" s="146"/>
    </row>
    <row r="1867" ht="13.5" hidden="1">
      <c r="C1867" s="146"/>
    </row>
    <row r="1868" ht="13.5" hidden="1">
      <c r="C1868" s="146"/>
    </row>
    <row r="1869" ht="13.5" hidden="1">
      <c r="C1869" s="146"/>
    </row>
    <row r="1870" ht="13.5" hidden="1">
      <c r="C1870" s="146"/>
    </row>
    <row r="1871" ht="13.5" hidden="1">
      <c r="C1871" s="146"/>
    </row>
    <row r="1872" ht="13.5" hidden="1">
      <c r="C1872" s="146"/>
    </row>
    <row r="1873" ht="13.5" hidden="1">
      <c r="C1873" s="146"/>
    </row>
    <row r="1874" ht="13.5" hidden="1">
      <c r="C1874" s="146"/>
    </row>
    <row r="1875" ht="13.5" hidden="1">
      <c r="C1875" s="146"/>
    </row>
    <row r="1876" ht="13.5" hidden="1">
      <c r="C1876" s="146"/>
    </row>
    <row r="1877" ht="13.5" hidden="1">
      <c r="C1877" s="146"/>
    </row>
    <row r="1878" ht="13.5" hidden="1">
      <c r="C1878" s="146"/>
    </row>
    <row r="1879" ht="13.5" hidden="1">
      <c r="C1879" s="146"/>
    </row>
    <row r="1880" ht="13.5" hidden="1">
      <c r="C1880" s="146"/>
    </row>
    <row r="1881" ht="13.5" hidden="1">
      <c r="C1881" s="146"/>
    </row>
    <row r="1882" ht="13.5" hidden="1">
      <c r="C1882" s="146"/>
    </row>
    <row r="1883" ht="13.5" hidden="1">
      <c r="C1883" s="146"/>
    </row>
    <row r="1884" ht="13.5" hidden="1">
      <c r="C1884" s="146"/>
    </row>
    <row r="1885" ht="13.5" hidden="1">
      <c r="C1885" s="146"/>
    </row>
    <row r="1886" ht="13.5" hidden="1">
      <c r="C1886" s="146"/>
    </row>
    <row r="1887" ht="13.5" hidden="1">
      <c r="C1887" s="146"/>
    </row>
    <row r="1888" ht="13.5" hidden="1">
      <c r="C1888" s="146"/>
    </row>
    <row r="1889" ht="13.5" hidden="1">
      <c r="C1889" s="146"/>
    </row>
    <row r="1890" ht="13.5" hidden="1">
      <c r="C1890" s="146"/>
    </row>
    <row r="1891" ht="13.5" hidden="1">
      <c r="C1891" s="146"/>
    </row>
    <row r="1892" ht="13.5" hidden="1">
      <c r="C1892" s="146"/>
    </row>
    <row r="1893" ht="13.5" hidden="1">
      <c r="C1893" s="146"/>
    </row>
    <row r="1894" ht="13.5" hidden="1">
      <c r="C1894" s="146"/>
    </row>
    <row r="1895" ht="13.5" hidden="1">
      <c r="C1895" s="146"/>
    </row>
    <row r="1896" ht="13.5" hidden="1">
      <c r="C1896" s="146"/>
    </row>
    <row r="1897" ht="13.5" hidden="1">
      <c r="C1897" s="146"/>
    </row>
    <row r="1898" ht="13.5" hidden="1">
      <c r="C1898" s="146"/>
    </row>
    <row r="1899" ht="13.5" hidden="1">
      <c r="C1899" s="146"/>
    </row>
    <row r="1900" ht="13.5" hidden="1">
      <c r="C1900" s="146"/>
    </row>
    <row r="1901" ht="13.5" hidden="1">
      <c r="C1901" s="146"/>
    </row>
    <row r="1902" ht="13.5" hidden="1">
      <c r="C1902" s="146"/>
    </row>
    <row r="1903" ht="13.5" hidden="1">
      <c r="C1903" s="146"/>
    </row>
    <row r="1904" ht="13.5" hidden="1">
      <c r="C1904" s="146"/>
    </row>
    <row r="1905" ht="13.5" hidden="1">
      <c r="C1905" s="146"/>
    </row>
    <row r="1906" ht="13.5" hidden="1">
      <c r="C1906" s="146"/>
    </row>
    <row r="1907" ht="13.5" hidden="1">
      <c r="C1907" s="146"/>
    </row>
    <row r="1908" ht="13.5" hidden="1">
      <c r="C1908" s="146"/>
    </row>
    <row r="1909" ht="13.5" hidden="1">
      <c r="C1909" s="146"/>
    </row>
    <row r="1910" ht="13.5" hidden="1">
      <c r="C1910" s="146"/>
    </row>
    <row r="1911" ht="13.5" hidden="1">
      <c r="C1911" s="146"/>
    </row>
    <row r="1912" ht="13.5" hidden="1">
      <c r="C1912" s="146"/>
    </row>
    <row r="1913" ht="13.5" hidden="1">
      <c r="C1913" s="146"/>
    </row>
    <row r="1914" ht="13.5" hidden="1">
      <c r="C1914" s="146"/>
    </row>
    <row r="1915" ht="13.5" hidden="1">
      <c r="C1915" s="146"/>
    </row>
    <row r="1916" ht="13.5" hidden="1">
      <c r="C1916" s="146"/>
    </row>
    <row r="1917" ht="13.5" hidden="1">
      <c r="C1917" s="146"/>
    </row>
    <row r="1918" ht="13.5" hidden="1">
      <c r="C1918" s="146"/>
    </row>
    <row r="1919" ht="13.5" hidden="1">
      <c r="C1919" s="146"/>
    </row>
    <row r="1920" ht="13.5" hidden="1">
      <c r="C1920" s="146"/>
    </row>
    <row r="1921" ht="13.5" hidden="1">
      <c r="C1921" s="146"/>
    </row>
    <row r="1922" ht="13.5" hidden="1">
      <c r="C1922" s="146"/>
    </row>
    <row r="1923" ht="13.5" hidden="1">
      <c r="C1923" s="146"/>
    </row>
    <row r="1924" ht="13.5" hidden="1">
      <c r="C1924" s="146"/>
    </row>
    <row r="1925" ht="13.5" hidden="1">
      <c r="C1925" s="146"/>
    </row>
    <row r="1926" ht="13.5" hidden="1">
      <c r="C1926" s="146"/>
    </row>
    <row r="1927" ht="13.5" hidden="1">
      <c r="C1927" s="146"/>
    </row>
    <row r="1928" ht="13.5" hidden="1">
      <c r="C1928" s="146"/>
    </row>
    <row r="1929" ht="13.5" hidden="1">
      <c r="C1929" s="146"/>
    </row>
    <row r="1930" ht="13.5" hidden="1">
      <c r="C1930" s="146"/>
    </row>
    <row r="1931" ht="13.5" hidden="1">
      <c r="C1931" s="146"/>
    </row>
    <row r="1932" ht="13.5" hidden="1">
      <c r="C1932" s="146"/>
    </row>
    <row r="1933" ht="13.5" hidden="1">
      <c r="C1933" s="146"/>
    </row>
    <row r="1934" ht="13.5" hidden="1">
      <c r="C1934" s="146"/>
    </row>
    <row r="1935" ht="13.5" hidden="1">
      <c r="C1935" s="146"/>
    </row>
    <row r="1936" ht="13.5" hidden="1">
      <c r="C1936" s="146"/>
    </row>
    <row r="1937" ht="13.5" hidden="1">
      <c r="C1937" s="146"/>
    </row>
    <row r="1938" ht="13.5" hidden="1">
      <c r="C1938" s="146"/>
    </row>
    <row r="1939" ht="13.5" hidden="1">
      <c r="C1939" s="146"/>
    </row>
    <row r="1940" ht="13.5" hidden="1">
      <c r="C1940" s="146"/>
    </row>
    <row r="1941" ht="13.5" hidden="1">
      <c r="C1941" s="146"/>
    </row>
    <row r="1942" ht="13.5" hidden="1">
      <c r="C1942" s="146"/>
    </row>
    <row r="1943" ht="13.5" hidden="1">
      <c r="C1943" s="146"/>
    </row>
    <row r="1944" ht="13.5" hidden="1">
      <c r="C1944" s="146"/>
    </row>
    <row r="1945" ht="13.5" hidden="1">
      <c r="C1945" s="146"/>
    </row>
    <row r="1946" ht="13.5" hidden="1">
      <c r="C1946" s="146"/>
    </row>
    <row r="1947" ht="13.5" hidden="1">
      <c r="C1947" s="146"/>
    </row>
    <row r="1948" ht="13.5" hidden="1">
      <c r="C1948" s="146"/>
    </row>
    <row r="1949" ht="13.5" hidden="1">
      <c r="C1949" s="146"/>
    </row>
    <row r="1950" ht="13.5" hidden="1">
      <c r="C1950" s="146"/>
    </row>
    <row r="1951" ht="13.5" hidden="1">
      <c r="C1951" s="146"/>
    </row>
    <row r="1952" ht="13.5" hidden="1">
      <c r="C1952" s="146"/>
    </row>
    <row r="1953" ht="13.5" hidden="1">
      <c r="C1953" s="146"/>
    </row>
    <row r="1954" ht="13.5" hidden="1">
      <c r="C1954" s="146"/>
    </row>
    <row r="1955" ht="13.5" hidden="1">
      <c r="C1955" s="146"/>
    </row>
    <row r="1956" ht="13.5" hidden="1">
      <c r="C1956" s="146"/>
    </row>
    <row r="1957" ht="13.5" hidden="1">
      <c r="C1957" s="146"/>
    </row>
    <row r="1958" ht="13.5" hidden="1">
      <c r="C1958" s="146"/>
    </row>
    <row r="1959" ht="13.5" hidden="1">
      <c r="C1959" s="146"/>
    </row>
    <row r="1960" ht="13.5" hidden="1">
      <c r="C1960" s="146"/>
    </row>
    <row r="1961" ht="13.5" hidden="1">
      <c r="C1961" s="146"/>
    </row>
    <row r="1962" ht="13.5" hidden="1">
      <c r="C1962" s="146"/>
    </row>
    <row r="1963" ht="13.5" hidden="1">
      <c r="C1963" s="146"/>
    </row>
    <row r="1964" ht="13.5" hidden="1">
      <c r="C1964" s="146"/>
    </row>
    <row r="1965" ht="13.5" hidden="1">
      <c r="C1965" s="146"/>
    </row>
    <row r="1966" ht="13.5" hidden="1">
      <c r="C1966" s="146"/>
    </row>
    <row r="1967" ht="13.5" hidden="1">
      <c r="C1967" s="146"/>
    </row>
    <row r="1968" ht="13.5" hidden="1">
      <c r="C1968" s="146"/>
    </row>
    <row r="1969" ht="13.5" hidden="1">
      <c r="C1969" s="146"/>
    </row>
    <row r="1970" ht="13.5" hidden="1">
      <c r="C1970" s="146"/>
    </row>
    <row r="1971" ht="13.5" hidden="1">
      <c r="C1971" s="146"/>
    </row>
    <row r="1972" ht="13.5" hidden="1">
      <c r="C1972" s="146"/>
    </row>
    <row r="1973" ht="13.5" hidden="1">
      <c r="C1973" s="146"/>
    </row>
    <row r="1974" ht="13.5" hidden="1">
      <c r="C1974" s="146"/>
    </row>
    <row r="1975" ht="13.5" hidden="1">
      <c r="C1975" s="146"/>
    </row>
    <row r="1976" ht="13.5" hidden="1">
      <c r="C1976" s="146"/>
    </row>
    <row r="1977" ht="13.5" hidden="1">
      <c r="C1977" s="146"/>
    </row>
    <row r="1978" ht="13.5" hidden="1">
      <c r="C1978" s="146"/>
    </row>
    <row r="1979" ht="13.5" hidden="1">
      <c r="C1979" s="146"/>
    </row>
    <row r="1980" ht="13.5" hidden="1">
      <c r="C1980" s="146"/>
    </row>
    <row r="1981" ht="13.5" hidden="1">
      <c r="C1981" s="146"/>
    </row>
    <row r="1982" ht="13.5" hidden="1">
      <c r="C1982" s="146"/>
    </row>
    <row r="1983" ht="13.5" hidden="1">
      <c r="C1983" s="146"/>
    </row>
    <row r="1984" ht="13.5" hidden="1">
      <c r="C1984" s="146"/>
    </row>
    <row r="1985" ht="13.5" hidden="1">
      <c r="C1985" s="146"/>
    </row>
    <row r="1986" ht="13.5" hidden="1">
      <c r="C1986" s="146"/>
    </row>
    <row r="1987" ht="13.5" hidden="1">
      <c r="C1987" s="146"/>
    </row>
    <row r="1988" ht="13.5" hidden="1">
      <c r="C1988" s="146"/>
    </row>
    <row r="1989" ht="13.5" hidden="1">
      <c r="C1989" s="146"/>
    </row>
    <row r="1990" ht="13.5" hidden="1">
      <c r="C1990" s="146"/>
    </row>
    <row r="1991" ht="13.5" hidden="1">
      <c r="C1991" s="146"/>
    </row>
    <row r="1992" ht="13.5" hidden="1">
      <c r="C1992" s="146"/>
    </row>
    <row r="1993" ht="13.5" hidden="1">
      <c r="C1993" s="146"/>
    </row>
    <row r="1994" ht="13.5" hidden="1">
      <c r="C1994" s="146"/>
    </row>
    <row r="1995" ht="13.5" hidden="1">
      <c r="C1995" s="146"/>
    </row>
    <row r="1996" ht="13.5" hidden="1">
      <c r="C1996" s="146"/>
    </row>
    <row r="1997" ht="13.5" hidden="1">
      <c r="C1997" s="146"/>
    </row>
    <row r="1998" ht="13.5" hidden="1">
      <c r="C1998" s="146"/>
    </row>
    <row r="1999" ht="13.5" hidden="1">
      <c r="C1999" s="146"/>
    </row>
    <row r="2000" ht="13.5" hidden="1">
      <c r="C2000" s="146"/>
    </row>
    <row r="2001" ht="13.5" hidden="1">
      <c r="C2001" s="146"/>
    </row>
    <row r="2002" ht="13.5" hidden="1">
      <c r="C2002" s="146"/>
    </row>
    <row r="2003" ht="13.5" hidden="1">
      <c r="C2003" s="146"/>
    </row>
    <row r="2004" ht="13.5" hidden="1">
      <c r="C2004" s="146"/>
    </row>
    <row r="2005" ht="13.5" hidden="1">
      <c r="C2005" s="146"/>
    </row>
    <row r="2006" ht="13.5" hidden="1">
      <c r="C2006" s="146"/>
    </row>
    <row r="2007" ht="13.5" hidden="1">
      <c r="C2007" s="146"/>
    </row>
    <row r="2008" ht="13.5" hidden="1">
      <c r="C2008" s="146"/>
    </row>
    <row r="2009" ht="13.5" hidden="1">
      <c r="C2009" s="146"/>
    </row>
    <row r="2010" ht="13.5" hidden="1">
      <c r="C2010" s="146"/>
    </row>
    <row r="2011" ht="13.5" hidden="1">
      <c r="C2011" s="146"/>
    </row>
    <row r="2012" ht="13.5" hidden="1">
      <c r="C2012" s="146"/>
    </row>
    <row r="2013" ht="13.5" hidden="1">
      <c r="C2013" s="146"/>
    </row>
    <row r="2014" ht="13.5" hidden="1">
      <c r="C2014" s="146"/>
    </row>
    <row r="2015" ht="13.5" hidden="1">
      <c r="C2015" s="146"/>
    </row>
    <row r="2016" ht="13.5" hidden="1">
      <c r="C2016" s="146"/>
    </row>
    <row r="2017" ht="13.5" hidden="1">
      <c r="C2017" s="146"/>
    </row>
    <row r="2018" ht="13.5" hidden="1">
      <c r="C2018" s="146"/>
    </row>
    <row r="2019" ht="13.5" hidden="1">
      <c r="C2019" s="146"/>
    </row>
    <row r="2020" ht="13.5" hidden="1">
      <c r="C2020" s="146"/>
    </row>
    <row r="2021" ht="13.5" hidden="1">
      <c r="C2021" s="146"/>
    </row>
    <row r="2022" ht="13.5" hidden="1">
      <c r="C2022" s="146"/>
    </row>
    <row r="2023" ht="13.5" hidden="1">
      <c r="C2023" s="146"/>
    </row>
    <row r="2024" ht="13.5" hidden="1">
      <c r="C2024" s="146"/>
    </row>
    <row r="2025" ht="13.5" hidden="1">
      <c r="C2025" s="146"/>
    </row>
    <row r="2026" ht="13.5" hidden="1">
      <c r="C2026" s="146"/>
    </row>
    <row r="2027" ht="13.5" hidden="1">
      <c r="C2027" s="146"/>
    </row>
    <row r="2028" ht="13.5" hidden="1">
      <c r="C2028" s="146"/>
    </row>
    <row r="2029" ht="13.5" hidden="1">
      <c r="C2029" s="146"/>
    </row>
    <row r="2030" ht="13.5" hidden="1">
      <c r="C2030" s="146"/>
    </row>
    <row r="2031" ht="13.5" hidden="1">
      <c r="C2031" s="146"/>
    </row>
    <row r="2032" ht="13.5" hidden="1">
      <c r="C2032" s="146"/>
    </row>
    <row r="2033" ht="13.5" hidden="1">
      <c r="C2033" s="146"/>
    </row>
    <row r="2034" ht="13.5" hidden="1">
      <c r="C2034" s="146"/>
    </row>
    <row r="2035" ht="13.5" hidden="1">
      <c r="C2035" s="146"/>
    </row>
    <row r="2036" ht="13.5" hidden="1">
      <c r="C2036" s="146"/>
    </row>
    <row r="2037" ht="13.5" hidden="1">
      <c r="C2037" s="146"/>
    </row>
    <row r="2038" ht="13.5" hidden="1">
      <c r="C2038" s="146"/>
    </row>
    <row r="2039" ht="13.5" hidden="1">
      <c r="C2039" s="146"/>
    </row>
    <row r="2040" ht="13.5" hidden="1">
      <c r="C2040" s="146"/>
    </row>
    <row r="2041" ht="13.5" hidden="1">
      <c r="C2041" s="146"/>
    </row>
    <row r="2042" ht="13.5" hidden="1">
      <c r="C2042" s="146"/>
    </row>
    <row r="2043" ht="13.5" hidden="1">
      <c r="C2043" s="146"/>
    </row>
    <row r="2044" ht="13.5" hidden="1">
      <c r="C2044" s="146"/>
    </row>
    <row r="2045" ht="13.5" hidden="1">
      <c r="C2045" s="146"/>
    </row>
    <row r="2046" ht="13.5" hidden="1">
      <c r="C2046" s="146"/>
    </row>
    <row r="2047" ht="13.5" hidden="1">
      <c r="C2047" s="146"/>
    </row>
    <row r="2048" ht="13.5" hidden="1">
      <c r="C2048" s="146"/>
    </row>
    <row r="2049" ht="13.5" hidden="1">
      <c r="C2049" s="146"/>
    </row>
    <row r="2050" ht="13.5" hidden="1">
      <c r="C2050" s="146"/>
    </row>
    <row r="2051" ht="13.5" hidden="1">
      <c r="C2051" s="146"/>
    </row>
    <row r="2052" ht="13.5" hidden="1">
      <c r="C2052" s="146"/>
    </row>
    <row r="2053" ht="13.5" hidden="1">
      <c r="C2053" s="146"/>
    </row>
    <row r="2054" ht="13.5" hidden="1">
      <c r="C2054" s="146"/>
    </row>
    <row r="2055" ht="13.5" hidden="1">
      <c r="C2055" s="146"/>
    </row>
    <row r="2056" ht="13.5" hidden="1">
      <c r="C2056" s="146"/>
    </row>
    <row r="2057" ht="13.5" hidden="1">
      <c r="C2057" s="146"/>
    </row>
    <row r="2058" ht="13.5" hidden="1">
      <c r="C2058" s="146"/>
    </row>
    <row r="2059" ht="13.5" hidden="1">
      <c r="C2059" s="146"/>
    </row>
    <row r="2060" ht="13.5" hidden="1">
      <c r="C2060" s="146"/>
    </row>
    <row r="2061" ht="13.5" hidden="1">
      <c r="C2061" s="146"/>
    </row>
    <row r="2062" ht="13.5" hidden="1">
      <c r="C2062" s="146"/>
    </row>
    <row r="2063" ht="13.5" hidden="1">
      <c r="C2063" s="146"/>
    </row>
    <row r="2064" ht="13.5" hidden="1">
      <c r="C2064" s="146"/>
    </row>
    <row r="2065" ht="13.5" hidden="1">
      <c r="C2065" s="146"/>
    </row>
    <row r="2066" ht="13.5" hidden="1">
      <c r="C2066" s="146"/>
    </row>
    <row r="2067" ht="13.5" hidden="1">
      <c r="C2067" s="146"/>
    </row>
    <row r="2068" ht="13.5" hidden="1">
      <c r="C2068" s="146"/>
    </row>
    <row r="2069" ht="13.5" hidden="1">
      <c r="C2069" s="146"/>
    </row>
    <row r="2070" ht="13.5" hidden="1">
      <c r="C2070" s="146"/>
    </row>
    <row r="2071" ht="13.5" hidden="1">
      <c r="C2071" s="146"/>
    </row>
    <row r="2072" ht="13.5" hidden="1">
      <c r="C2072" s="146"/>
    </row>
    <row r="2073" ht="13.5" hidden="1">
      <c r="C2073" s="146"/>
    </row>
    <row r="2074" ht="13.5" hidden="1">
      <c r="C2074" s="146"/>
    </row>
    <row r="2075" ht="13.5" hidden="1">
      <c r="C2075" s="146"/>
    </row>
    <row r="2076" ht="13.5" hidden="1">
      <c r="C2076" s="146"/>
    </row>
    <row r="2077" ht="13.5" hidden="1">
      <c r="C2077" s="146"/>
    </row>
    <row r="2078" ht="13.5" hidden="1">
      <c r="C2078" s="146"/>
    </row>
    <row r="2079" ht="13.5" hidden="1">
      <c r="C2079" s="146"/>
    </row>
    <row r="2080" ht="13.5" hidden="1">
      <c r="C2080" s="146"/>
    </row>
    <row r="2081" ht="13.5" hidden="1">
      <c r="C2081" s="146"/>
    </row>
    <row r="2082" ht="13.5" hidden="1">
      <c r="C2082" s="146"/>
    </row>
    <row r="2083" ht="13.5" hidden="1">
      <c r="C2083" s="146"/>
    </row>
    <row r="2084" ht="13.5" hidden="1">
      <c r="C2084" s="146"/>
    </row>
    <row r="2085" ht="13.5" hidden="1">
      <c r="C2085" s="146"/>
    </row>
    <row r="2086" ht="13.5" hidden="1">
      <c r="C2086" s="146"/>
    </row>
    <row r="2087" ht="13.5" hidden="1">
      <c r="C2087" s="146"/>
    </row>
    <row r="2088" ht="13.5" hidden="1">
      <c r="C2088" s="146"/>
    </row>
    <row r="2089" ht="13.5" hidden="1">
      <c r="C2089" s="146"/>
    </row>
    <row r="2090" ht="13.5" hidden="1">
      <c r="C2090" s="146"/>
    </row>
    <row r="2091" ht="13.5" hidden="1">
      <c r="C2091" s="146"/>
    </row>
    <row r="2092" ht="13.5" hidden="1">
      <c r="C2092" s="146"/>
    </row>
    <row r="2093" ht="13.5" hidden="1">
      <c r="C2093" s="146"/>
    </row>
    <row r="2094" ht="13.5" hidden="1">
      <c r="C2094" s="146"/>
    </row>
    <row r="2095" ht="13.5" hidden="1">
      <c r="C2095" s="146"/>
    </row>
    <row r="2096" ht="13.5" hidden="1">
      <c r="C2096" s="146"/>
    </row>
    <row r="2097" ht="13.5" hidden="1">
      <c r="C2097" s="146"/>
    </row>
    <row r="2098" ht="13.5" hidden="1">
      <c r="C2098" s="146"/>
    </row>
    <row r="2099" ht="13.5" hidden="1">
      <c r="C2099" s="146"/>
    </row>
    <row r="2100" ht="13.5" hidden="1">
      <c r="C2100" s="146"/>
    </row>
    <row r="2101" ht="13.5" hidden="1">
      <c r="C2101" s="146"/>
    </row>
    <row r="2102" ht="13.5" hidden="1">
      <c r="C2102" s="146"/>
    </row>
    <row r="2103" ht="13.5" hidden="1">
      <c r="C2103" s="146"/>
    </row>
    <row r="2104" ht="13.5" hidden="1">
      <c r="C2104" s="146"/>
    </row>
    <row r="2105" ht="13.5" hidden="1">
      <c r="C2105" s="146"/>
    </row>
    <row r="2106" ht="13.5" hidden="1">
      <c r="C2106" s="146"/>
    </row>
    <row r="2107" ht="13.5" hidden="1">
      <c r="C2107" s="146"/>
    </row>
    <row r="2108" ht="13.5" hidden="1">
      <c r="C2108" s="146"/>
    </row>
    <row r="2109" ht="13.5" hidden="1">
      <c r="C2109" s="146"/>
    </row>
    <row r="2110" ht="13.5" hidden="1">
      <c r="C2110" s="146"/>
    </row>
    <row r="2111" ht="13.5" hidden="1">
      <c r="C2111" s="146"/>
    </row>
    <row r="2112" ht="13.5" hidden="1">
      <c r="C2112" s="146"/>
    </row>
    <row r="2113" ht="13.5" hidden="1">
      <c r="C2113" s="146"/>
    </row>
    <row r="2114" ht="13.5" hidden="1">
      <c r="C2114" s="146"/>
    </row>
    <row r="2115" ht="13.5" hidden="1">
      <c r="C2115" s="146"/>
    </row>
    <row r="2116" ht="13.5" hidden="1">
      <c r="C2116" s="146"/>
    </row>
    <row r="2117" ht="13.5" hidden="1">
      <c r="C2117" s="146"/>
    </row>
    <row r="2118" ht="13.5" hidden="1">
      <c r="C2118" s="146"/>
    </row>
    <row r="2119" ht="13.5" hidden="1">
      <c r="C2119" s="146"/>
    </row>
    <row r="2120" ht="13.5" hidden="1">
      <c r="C2120" s="146"/>
    </row>
    <row r="2121" ht="13.5" hidden="1">
      <c r="C2121" s="146"/>
    </row>
    <row r="2122" ht="13.5" hidden="1">
      <c r="C2122" s="146"/>
    </row>
    <row r="2123" ht="13.5" hidden="1">
      <c r="C2123" s="146"/>
    </row>
    <row r="2124" ht="13.5" hidden="1">
      <c r="C2124" s="146"/>
    </row>
    <row r="2125" ht="13.5" hidden="1">
      <c r="C2125" s="146"/>
    </row>
    <row r="2126" ht="13.5" hidden="1">
      <c r="C2126" s="146"/>
    </row>
    <row r="2127" ht="13.5" hidden="1">
      <c r="C2127" s="146"/>
    </row>
    <row r="2128" ht="13.5" hidden="1">
      <c r="C2128" s="146"/>
    </row>
    <row r="2129" ht="13.5" hidden="1">
      <c r="C2129" s="146"/>
    </row>
    <row r="2130" ht="13.5" hidden="1">
      <c r="C2130" s="146"/>
    </row>
    <row r="2131" ht="13.5" hidden="1">
      <c r="C2131" s="146"/>
    </row>
    <row r="2132" ht="13.5" hidden="1">
      <c r="C2132" s="146"/>
    </row>
    <row r="2133" ht="13.5" hidden="1">
      <c r="C2133" s="146"/>
    </row>
    <row r="2134" ht="13.5" hidden="1">
      <c r="C2134" s="146"/>
    </row>
    <row r="2135" ht="13.5" hidden="1">
      <c r="C2135" s="146"/>
    </row>
    <row r="2136" ht="13.5" hidden="1">
      <c r="C2136" s="146"/>
    </row>
    <row r="2137" ht="13.5" hidden="1">
      <c r="C2137" s="146"/>
    </row>
    <row r="2138" ht="13.5" hidden="1">
      <c r="C2138" s="146"/>
    </row>
    <row r="2139" ht="13.5" hidden="1">
      <c r="C2139" s="146"/>
    </row>
    <row r="2140" ht="13.5" hidden="1">
      <c r="C2140" s="146"/>
    </row>
    <row r="2141" ht="13.5" hidden="1">
      <c r="C2141" s="146"/>
    </row>
    <row r="2142" ht="13.5" hidden="1">
      <c r="C2142" s="146"/>
    </row>
    <row r="2143" ht="13.5" hidden="1">
      <c r="C2143" s="146"/>
    </row>
    <row r="2144" ht="13.5" hidden="1">
      <c r="C2144" s="146"/>
    </row>
    <row r="2145" ht="13.5" hidden="1">
      <c r="C2145" s="146"/>
    </row>
    <row r="2146" ht="13.5" hidden="1">
      <c r="C2146" s="146"/>
    </row>
    <row r="2147" ht="13.5" hidden="1">
      <c r="C2147" s="146"/>
    </row>
    <row r="2148" ht="13.5" hidden="1">
      <c r="C2148" s="146"/>
    </row>
    <row r="2149" ht="13.5" hidden="1">
      <c r="C2149" s="146"/>
    </row>
    <row r="2150" ht="13.5" hidden="1">
      <c r="C2150" s="146"/>
    </row>
    <row r="2151" ht="13.5" hidden="1">
      <c r="C2151" s="146"/>
    </row>
    <row r="2152" ht="13.5" hidden="1">
      <c r="C2152" s="146"/>
    </row>
    <row r="2153" ht="13.5" hidden="1">
      <c r="C2153" s="146"/>
    </row>
    <row r="2154" ht="13.5" hidden="1">
      <c r="C2154" s="146"/>
    </row>
    <row r="2155" ht="13.5" hidden="1">
      <c r="C2155" s="146"/>
    </row>
    <row r="2156" ht="13.5" hidden="1">
      <c r="C2156" s="146"/>
    </row>
    <row r="2157" ht="13.5" hidden="1">
      <c r="C2157" s="146"/>
    </row>
    <row r="2158" ht="13.5" hidden="1">
      <c r="C2158" s="146"/>
    </row>
    <row r="2159" ht="13.5" hidden="1">
      <c r="C2159" s="146"/>
    </row>
    <row r="2160" ht="13.5" hidden="1">
      <c r="C2160" s="146"/>
    </row>
    <row r="2161" ht="13.5" hidden="1">
      <c r="C2161" s="146"/>
    </row>
    <row r="2162" ht="13.5" hidden="1">
      <c r="C2162" s="146"/>
    </row>
    <row r="2163" ht="13.5" hidden="1">
      <c r="C2163" s="146"/>
    </row>
    <row r="2164" ht="13.5" hidden="1">
      <c r="C2164" s="146"/>
    </row>
    <row r="2165" ht="13.5" hidden="1">
      <c r="C2165" s="146"/>
    </row>
    <row r="2166" ht="13.5" hidden="1">
      <c r="C2166" s="146"/>
    </row>
    <row r="2167" ht="13.5" hidden="1">
      <c r="C2167" s="146"/>
    </row>
    <row r="2168" ht="13.5" hidden="1">
      <c r="C2168" s="146"/>
    </row>
    <row r="2169" ht="13.5" hidden="1">
      <c r="C2169" s="146"/>
    </row>
    <row r="2170" ht="13.5" hidden="1">
      <c r="C2170" s="146"/>
    </row>
    <row r="2171" ht="13.5" hidden="1">
      <c r="C2171" s="146"/>
    </row>
    <row r="2172" ht="13.5" hidden="1">
      <c r="C2172" s="146"/>
    </row>
    <row r="2173" ht="13.5" hidden="1">
      <c r="C2173" s="146"/>
    </row>
    <row r="2174" ht="13.5" hidden="1">
      <c r="C2174" s="146"/>
    </row>
    <row r="2175" ht="13.5" hidden="1">
      <c r="C2175" s="146"/>
    </row>
    <row r="2176" ht="13.5" hidden="1">
      <c r="C2176" s="146"/>
    </row>
    <row r="2177" ht="13.5" hidden="1">
      <c r="C2177" s="146"/>
    </row>
    <row r="2178" ht="13.5" hidden="1">
      <c r="C2178" s="146"/>
    </row>
    <row r="2179" ht="13.5" hidden="1">
      <c r="C2179" s="146"/>
    </row>
    <row r="2180" ht="13.5" hidden="1">
      <c r="C2180" s="146"/>
    </row>
    <row r="2181" ht="13.5" hidden="1">
      <c r="C2181" s="146"/>
    </row>
    <row r="2182" ht="13.5" hidden="1">
      <c r="C2182" s="146"/>
    </row>
    <row r="2183" ht="13.5" hidden="1">
      <c r="C2183" s="146"/>
    </row>
    <row r="2184" ht="13.5" hidden="1">
      <c r="C2184" s="146"/>
    </row>
    <row r="2185" ht="13.5" hidden="1">
      <c r="C2185" s="146"/>
    </row>
    <row r="2186" ht="13.5" hidden="1">
      <c r="C2186" s="146"/>
    </row>
    <row r="2187" ht="13.5" hidden="1">
      <c r="C2187" s="146"/>
    </row>
    <row r="2188" ht="13.5" hidden="1">
      <c r="C2188" s="146"/>
    </row>
    <row r="2189" ht="13.5" hidden="1">
      <c r="C2189" s="146"/>
    </row>
    <row r="2190" ht="13.5" hidden="1">
      <c r="C2190" s="146"/>
    </row>
    <row r="2191" ht="13.5" hidden="1">
      <c r="C2191" s="146"/>
    </row>
    <row r="2192" ht="13.5" hidden="1">
      <c r="C2192" s="146"/>
    </row>
    <row r="2193" ht="13.5" hidden="1">
      <c r="C2193" s="146"/>
    </row>
    <row r="2194" ht="13.5" hidden="1">
      <c r="C2194" s="146"/>
    </row>
    <row r="2195" ht="13.5" hidden="1">
      <c r="C2195" s="146"/>
    </row>
    <row r="2196" ht="13.5" hidden="1">
      <c r="C2196" s="146"/>
    </row>
    <row r="2197" ht="13.5" hidden="1">
      <c r="C2197" s="146"/>
    </row>
    <row r="2198" ht="13.5" hidden="1">
      <c r="C2198" s="146"/>
    </row>
    <row r="2199" ht="13.5" hidden="1">
      <c r="C2199" s="146"/>
    </row>
    <row r="2200" ht="13.5" hidden="1">
      <c r="C2200" s="146"/>
    </row>
    <row r="2201" ht="13.5" hidden="1">
      <c r="C2201" s="146"/>
    </row>
    <row r="2202" ht="13.5" hidden="1">
      <c r="C2202" s="146"/>
    </row>
    <row r="2203" ht="13.5" hidden="1">
      <c r="C2203" s="146"/>
    </row>
  </sheetData>
  <sheetProtection password="CB65" sheet="1" objects="1" scenarios="1"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t08_F_Trk"/>
  <dimension ref="A1:D958"/>
  <sheetViews>
    <sheetView zoomScalePageLayoutView="0" workbookViewId="0" topLeftCell="A65536">
      <selection activeCell="A1" sqref="A1:IV16384"/>
    </sheetView>
  </sheetViews>
  <sheetFormatPr defaultColWidth="9.00390625" defaultRowHeight="13.5" customHeight="1" zeroHeight="1"/>
  <cols>
    <col min="1" max="4" width="9.00390625" style="143" customWidth="1"/>
    <col min="5" max="16384" width="9.00390625" style="144" customWidth="1"/>
  </cols>
  <sheetData>
    <row r="1" spans="2:3" ht="13.5" hidden="1">
      <c r="B1" s="144">
        <v>354</v>
      </c>
      <c r="C1" s="143" t="s">
        <v>87</v>
      </c>
    </row>
    <row r="2" spans="1:3" ht="13.5" hidden="1">
      <c r="A2" s="143" t="s">
        <v>166</v>
      </c>
      <c r="B2" s="144">
        <v>924</v>
      </c>
      <c r="C2" s="143" t="s">
        <v>88</v>
      </c>
    </row>
    <row r="3" spans="1:4" ht="13.5" hidden="1">
      <c r="A3" s="143">
        <v>122</v>
      </c>
      <c r="B3" s="143" t="s">
        <v>108</v>
      </c>
      <c r="C3" s="146" t="s">
        <v>90</v>
      </c>
      <c r="D3" s="143" t="s">
        <v>96</v>
      </c>
    </row>
    <row r="4" spans="1:4" ht="13.5" hidden="1">
      <c r="A4" s="143">
        <v>123</v>
      </c>
      <c r="B4" s="143" t="s">
        <v>92</v>
      </c>
      <c r="C4" s="146" t="s">
        <v>90</v>
      </c>
      <c r="D4" s="143" t="s">
        <v>96</v>
      </c>
    </row>
    <row r="5" spans="1:4" ht="13.5" hidden="1">
      <c r="A5" s="143">
        <v>124</v>
      </c>
      <c r="B5" s="143" t="s">
        <v>120</v>
      </c>
      <c r="C5" s="146" t="s">
        <v>90</v>
      </c>
      <c r="D5" s="143" t="s">
        <v>96</v>
      </c>
    </row>
    <row r="6" spans="1:4" ht="13.5" hidden="1">
      <c r="A6" s="143">
        <v>125</v>
      </c>
      <c r="B6" s="143" t="s">
        <v>122</v>
      </c>
      <c r="C6" s="146" t="s">
        <v>90</v>
      </c>
      <c r="D6" s="143" t="s">
        <v>96</v>
      </c>
    </row>
    <row r="7" spans="1:4" ht="13.5" hidden="1">
      <c r="A7" s="143">
        <v>126</v>
      </c>
      <c r="B7" s="143" t="s">
        <v>103</v>
      </c>
      <c r="C7" s="146" t="s">
        <v>90</v>
      </c>
      <c r="D7" s="143" t="s">
        <v>96</v>
      </c>
    </row>
    <row r="8" spans="1:4" ht="13.5" hidden="1">
      <c r="A8" s="143">
        <v>127</v>
      </c>
      <c r="B8" s="143" t="s">
        <v>108</v>
      </c>
      <c r="C8" s="146" t="s">
        <v>90</v>
      </c>
      <c r="D8" s="143" t="s">
        <v>96</v>
      </c>
    </row>
    <row r="9" spans="1:4" ht="13.5" hidden="1">
      <c r="A9" s="143">
        <v>128</v>
      </c>
      <c r="B9" s="143" t="s">
        <v>97</v>
      </c>
      <c r="C9" s="146" t="s">
        <v>90</v>
      </c>
      <c r="D9" s="143" t="s">
        <v>96</v>
      </c>
    </row>
    <row r="10" spans="1:4" ht="13.5" hidden="1">
      <c r="A10" s="143">
        <v>129</v>
      </c>
      <c r="B10" s="143" t="s">
        <v>107</v>
      </c>
      <c r="C10" s="146" t="s">
        <v>90</v>
      </c>
      <c r="D10" s="143" t="s">
        <v>96</v>
      </c>
    </row>
    <row r="11" spans="1:4" ht="13.5" hidden="1">
      <c r="A11" s="143">
        <v>130</v>
      </c>
      <c r="B11" s="143" t="s">
        <v>101</v>
      </c>
      <c r="C11" s="146" t="s">
        <v>90</v>
      </c>
      <c r="D11" s="143" t="s">
        <v>96</v>
      </c>
    </row>
    <row r="12" spans="1:4" ht="13.5" hidden="1">
      <c r="A12" s="143">
        <v>131</v>
      </c>
      <c r="B12" s="143" t="s">
        <v>111</v>
      </c>
      <c r="C12" s="146" t="s">
        <v>90</v>
      </c>
      <c r="D12" s="143" t="s">
        <v>96</v>
      </c>
    </row>
    <row r="13" spans="1:4" ht="13.5" hidden="1">
      <c r="A13" s="143">
        <v>132</v>
      </c>
      <c r="B13" s="143" t="s">
        <v>119</v>
      </c>
      <c r="C13" s="146" t="s">
        <v>90</v>
      </c>
      <c r="D13" s="143" t="s">
        <v>96</v>
      </c>
    </row>
    <row r="14" spans="1:4" ht="13.5" hidden="1">
      <c r="A14" s="143">
        <v>133</v>
      </c>
      <c r="B14" s="143" t="s">
        <v>108</v>
      </c>
      <c r="C14" s="146" t="s">
        <v>90</v>
      </c>
      <c r="D14" s="143" t="s">
        <v>96</v>
      </c>
    </row>
    <row r="15" spans="1:4" ht="13.5" hidden="1">
      <c r="A15" s="143">
        <v>134</v>
      </c>
      <c r="B15" s="143" t="s">
        <v>98</v>
      </c>
      <c r="C15" s="146" t="s">
        <v>90</v>
      </c>
      <c r="D15" s="143" t="s">
        <v>96</v>
      </c>
    </row>
    <row r="16" spans="1:4" ht="13.5" hidden="1">
      <c r="A16" s="143">
        <v>135</v>
      </c>
      <c r="B16" s="143" t="s">
        <v>101</v>
      </c>
      <c r="C16" s="146" t="s">
        <v>90</v>
      </c>
      <c r="D16" s="143" t="s">
        <v>96</v>
      </c>
    </row>
    <row r="17" spans="1:4" ht="13.5" hidden="1">
      <c r="A17" s="143">
        <v>136</v>
      </c>
      <c r="B17" s="143" t="s">
        <v>120</v>
      </c>
      <c r="C17" s="146" t="s">
        <v>90</v>
      </c>
      <c r="D17" s="143" t="s">
        <v>96</v>
      </c>
    </row>
    <row r="18" spans="1:4" ht="13.5" hidden="1">
      <c r="A18" s="143">
        <v>137</v>
      </c>
      <c r="B18" s="143" t="s">
        <v>97</v>
      </c>
      <c r="C18" s="146" t="s">
        <v>90</v>
      </c>
      <c r="D18" s="143" t="s">
        <v>115</v>
      </c>
    </row>
    <row r="19" spans="1:4" ht="13.5" hidden="1">
      <c r="A19" s="143">
        <v>138</v>
      </c>
      <c r="B19" s="143" t="s">
        <v>120</v>
      </c>
      <c r="C19" s="146" t="s">
        <v>90</v>
      </c>
      <c r="D19" s="143" t="s">
        <v>115</v>
      </c>
    </row>
    <row r="20" spans="1:4" ht="13.5" hidden="1">
      <c r="A20" s="143">
        <v>139</v>
      </c>
      <c r="B20" s="143" t="s">
        <v>102</v>
      </c>
      <c r="C20" s="146" t="s">
        <v>90</v>
      </c>
      <c r="D20" s="143" t="s">
        <v>115</v>
      </c>
    </row>
    <row r="21" spans="1:4" ht="13.5" hidden="1">
      <c r="A21" s="143">
        <v>140</v>
      </c>
      <c r="B21" s="143" t="s">
        <v>95</v>
      </c>
      <c r="C21" s="146" t="s">
        <v>90</v>
      </c>
      <c r="D21" s="143" t="s">
        <v>115</v>
      </c>
    </row>
    <row r="22" spans="1:4" ht="13.5" hidden="1">
      <c r="A22" s="143">
        <v>141</v>
      </c>
      <c r="B22" s="143" t="s">
        <v>112</v>
      </c>
      <c r="C22" s="146" t="s">
        <v>90</v>
      </c>
      <c r="D22" s="143" t="s">
        <v>115</v>
      </c>
    </row>
    <row r="23" spans="1:4" ht="13.5" hidden="1">
      <c r="A23" s="143">
        <v>142</v>
      </c>
      <c r="B23" s="143" t="s">
        <v>102</v>
      </c>
      <c r="C23" s="146" t="s">
        <v>90</v>
      </c>
      <c r="D23" s="143" t="s">
        <v>115</v>
      </c>
    </row>
    <row r="24" spans="1:4" ht="13.5" hidden="1">
      <c r="A24" s="143">
        <v>143</v>
      </c>
      <c r="B24" s="143" t="s">
        <v>117</v>
      </c>
      <c r="C24" s="146" t="s">
        <v>90</v>
      </c>
      <c r="D24" s="143" t="s">
        <v>115</v>
      </c>
    </row>
    <row r="25" spans="1:4" ht="13.5" hidden="1">
      <c r="A25" s="143">
        <v>144</v>
      </c>
      <c r="B25" s="143" t="s">
        <v>95</v>
      </c>
      <c r="C25" s="146" t="s">
        <v>90</v>
      </c>
      <c r="D25" s="143" t="s">
        <v>115</v>
      </c>
    </row>
    <row r="26" spans="1:4" ht="13.5" hidden="1">
      <c r="A26" s="143">
        <v>145</v>
      </c>
      <c r="B26" s="143" t="s">
        <v>111</v>
      </c>
      <c r="C26" s="146" t="s">
        <v>90</v>
      </c>
      <c r="D26" s="143" t="s">
        <v>115</v>
      </c>
    </row>
    <row r="27" spans="1:4" ht="13.5" hidden="1">
      <c r="A27" s="143">
        <v>146</v>
      </c>
      <c r="B27" s="143" t="s">
        <v>92</v>
      </c>
      <c r="C27" s="146" t="s">
        <v>90</v>
      </c>
      <c r="D27" s="143" t="s">
        <v>115</v>
      </c>
    </row>
    <row r="28" spans="1:4" ht="13.5" hidden="1">
      <c r="A28" s="143">
        <v>147</v>
      </c>
      <c r="B28" s="143" t="s">
        <v>108</v>
      </c>
      <c r="C28" s="146" t="s">
        <v>90</v>
      </c>
      <c r="D28" s="143" t="s">
        <v>115</v>
      </c>
    </row>
    <row r="29" spans="1:4" ht="13.5" hidden="1">
      <c r="A29" s="143">
        <v>148</v>
      </c>
      <c r="B29" s="143" t="s">
        <v>109</v>
      </c>
      <c r="C29" s="146" t="s">
        <v>90</v>
      </c>
      <c r="D29" s="143" t="s">
        <v>115</v>
      </c>
    </row>
    <row r="30" spans="1:4" ht="13.5" hidden="1">
      <c r="A30" s="143">
        <v>149</v>
      </c>
      <c r="B30" s="143" t="s">
        <v>99</v>
      </c>
      <c r="C30" s="146" t="s">
        <v>90</v>
      </c>
      <c r="D30" s="143" t="s">
        <v>115</v>
      </c>
    </row>
    <row r="31" spans="1:4" ht="13.5" hidden="1">
      <c r="A31" s="143">
        <v>150</v>
      </c>
      <c r="B31" s="143" t="s">
        <v>104</v>
      </c>
      <c r="C31" s="146" t="s">
        <v>90</v>
      </c>
      <c r="D31" s="143" t="s">
        <v>115</v>
      </c>
    </row>
    <row r="32" spans="1:4" ht="13.5" hidden="1">
      <c r="A32" s="143">
        <v>151</v>
      </c>
      <c r="B32" s="143" t="s">
        <v>121</v>
      </c>
      <c r="C32" s="146" t="s">
        <v>90</v>
      </c>
      <c r="D32" s="143" t="s">
        <v>115</v>
      </c>
    </row>
    <row r="33" spans="1:4" ht="13.5" hidden="1">
      <c r="A33" s="143">
        <v>152</v>
      </c>
      <c r="B33" s="143" t="s">
        <v>95</v>
      </c>
      <c r="C33" s="146" t="s">
        <v>90</v>
      </c>
      <c r="D33" s="143" t="s">
        <v>118</v>
      </c>
    </row>
    <row r="34" spans="1:4" ht="13.5" hidden="1">
      <c r="A34" s="143">
        <v>153</v>
      </c>
      <c r="B34" s="143" t="s">
        <v>97</v>
      </c>
      <c r="C34" s="146" t="s">
        <v>90</v>
      </c>
      <c r="D34" s="143" t="s">
        <v>118</v>
      </c>
    </row>
    <row r="35" spans="1:4" ht="13.5" hidden="1">
      <c r="A35" s="143">
        <v>154</v>
      </c>
      <c r="B35" s="143" t="s">
        <v>101</v>
      </c>
      <c r="C35" s="146" t="s">
        <v>90</v>
      </c>
      <c r="D35" s="143" t="s">
        <v>118</v>
      </c>
    </row>
    <row r="36" spans="1:4" ht="13.5" hidden="1">
      <c r="A36" s="143">
        <v>155</v>
      </c>
      <c r="B36" s="143" t="s">
        <v>113</v>
      </c>
      <c r="C36" s="146" t="s">
        <v>90</v>
      </c>
      <c r="D36" s="143" t="s">
        <v>118</v>
      </c>
    </row>
    <row r="37" spans="1:4" ht="13.5" hidden="1">
      <c r="A37" s="143">
        <v>156</v>
      </c>
      <c r="B37" s="143" t="s">
        <v>103</v>
      </c>
      <c r="C37" s="146" t="s">
        <v>90</v>
      </c>
      <c r="D37" s="143" t="s">
        <v>118</v>
      </c>
    </row>
    <row r="38" spans="1:4" ht="13.5" hidden="1">
      <c r="A38" s="143">
        <v>157</v>
      </c>
      <c r="B38" s="143" t="s">
        <v>108</v>
      </c>
      <c r="C38" s="146" t="s">
        <v>90</v>
      </c>
      <c r="D38" s="143" t="s">
        <v>118</v>
      </c>
    </row>
    <row r="39" spans="1:4" ht="13.5" hidden="1">
      <c r="A39" s="143">
        <v>158</v>
      </c>
      <c r="B39" s="143" t="s">
        <v>114</v>
      </c>
      <c r="C39" s="146" t="s">
        <v>90</v>
      </c>
      <c r="D39" s="143" t="s">
        <v>118</v>
      </c>
    </row>
    <row r="40" spans="1:4" ht="13.5" hidden="1">
      <c r="A40" s="143">
        <v>159</v>
      </c>
      <c r="B40" s="143" t="s">
        <v>131</v>
      </c>
      <c r="C40" s="146" t="s">
        <v>90</v>
      </c>
      <c r="D40" s="143" t="s">
        <v>118</v>
      </c>
    </row>
    <row r="41" spans="1:4" ht="13.5" hidden="1">
      <c r="A41" s="143">
        <v>160</v>
      </c>
      <c r="B41" s="143" t="s">
        <v>101</v>
      </c>
      <c r="C41" s="146" t="s">
        <v>90</v>
      </c>
      <c r="D41" s="143" t="s">
        <v>118</v>
      </c>
    </row>
    <row r="42" spans="1:4" ht="13.5" hidden="1">
      <c r="A42" s="143">
        <v>161</v>
      </c>
      <c r="B42" s="143" t="s">
        <v>117</v>
      </c>
      <c r="C42" s="146" t="s">
        <v>90</v>
      </c>
      <c r="D42" s="143" t="s">
        <v>118</v>
      </c>
    </row>
    <row r="43" spans="1:4" ht="13.5" hidden="1">
      <c r="A43" s="143">
        <v>162</v>
      </c>
      <c r="B43" s="143" t="s">
        <v>101</v>
      </c>
      <c r="C43" s="146" t="s">
        <v>90</v>
      </c>
      <c r="D43" s="143" t="s">
        <v>118</v>
      </c>
    </row>
    <row r="44" spans="1:4" ht="13.5" hidden="1">
      <c r="A44" s="143">
        <v>163</v>
      </c>
      <c r="B44" s="143" t="s">
        <v>112</v>
      </c>
      <c r="C44" s="146" t="s">
        <v>90</v>
      </c>
      <c r="D44" s="143" t="s">
        <v>118</v>
      </c>
    </row>
    <row r="45" spans="1:4" ht="13.5" hidden="1">
      <c r="A45" s="143">
        <v>164</v>
      </c>
      <c r="B45" s="143" t="s">
        <v>97</v>
      </c>
      <c r="C45" s="146" t="s">
        <v>90</v>
      </c>
      <c r="D45" s="143" t="s">
        <v>118</v>
      </c>
    </row>
    <row r="46" spans="1:4" ht="13.5" hidden="1">
      <c r="A46" s="143">
        <v>165</v>
      </c>
      <c r="B46" s="143" t="s">
        <v>101</v>
      </c>
      <c r="C46" s="146" t="s">
        <v>90</v>
      </c>
      <c r="D46" s="143" t="s">
        <v>118</v>
      </c>
    </row>
    <row r="47" spans="1:4" ht="13.5" hidden="1">
      <c r="A47" s="143">
        <v>166</v>
      </c>
      <c r="B47" s="143" t="s">
        <v>104</v>
      </c>
      <c r="C47" s="146" t="s">
        <v>90</v>
      </c>
      <c r="D47" s="143" t="s">
        <v>118</v>
      </c>
    </row>
    <row r="48" spans="1:4" ht="13.5" hidden="1">
      <c r="A48" s="143">
        <v>167</v>
      </c>
      <c r="B48" s="143" t="s">
        <v>95</v>
      </c>
      <c r="C48" s="146" t="s">
        <v>125</v>
      </c>
      <c r="D48" s="143" t="s">
        <v>96</v>
      </c>
    </row>
    <row r="49" spans="1:4" ht="13.5" hidden="1">
      <c r="A49" s="143">
        <v>168</v>
      </c>
      <c r="B49" s="143" t="s">
        <v>131</v>
      </c>
      <c r="C49" s="146" t="s">
        <v>125</v>
      </c>
      <c r="D49" s="143" t="s">
        <v>96</v>
      </c>
    </row>
    <row r="50" spans="1:4" ht="13.5" hidden="1">
      <c r="A50" s="143">
        <v>169</v>
      </c>
      <c r="B50" s="143" t="s">
        <v>107</v>
      </c>
      <c r="C50" s="146" t="s">
        <v>125</v>
      </c>
      <c r="D50" s="143" t="s">
        <v>96</v>
      </c>
    </row>
    <row r="51" spans="1:4" ht="13.5" hidden="1">
      <c r="A51" s="143">
        <v>170</v>
      </c>
      <c r="B51" s="143" t="s">
        <v>134</v>
      </c>
      <c r="C51" s="146" t="s">
        <v>125</v>
      </c>
      <c r="D51" s="143" t="s">
        <v>96</v>
      </c>
    </row>
    <row r="52" spans="1:4" ht="13.5" hidden="1">
      <c r="A52" s="143">
        <v>171</v>
      </c>
      <c r="B52" s="143" t="s">
        <v>120</v>
      </c>
      <c r="C52" s="146" t="s">
        <v>125</v>
      </c>
      <c r="D52" s="143" t="s">
        <v>96</v>
      </c>
    </row>
    <row r="53" spans="1:4" ht="13.5" hidden="1">
      <c r="A53" s="143">
        <v>172</v>
      </c>
      <c r="B53" s="143" t="s">
        <v>108</v>
      </c>
      <c r="C53" s="146" t="s">
        <v>125</v>
      </c>
      <c r="D53" s="143" t="s">
        <v>96</v>
      </c>
    </row>
    <row r="54" spans="1:4" ht="13.5" hidden="1">
      <c r="A54" s="143">
        <v>173</v>
      </c>
      <c r="B54" s="143" t="s">
        <v>100</v>
      </c>
      <c r="C54" s="146" t="s">
        <v>125</v>
      </c>
      <c r="D54" s="143" t="s">
        <v>96</v>
      </c>
    </row>
    <row r="55" spans="1:4" ht="13.5" hidden="1">
      <c r="A55" s="143">
        <v>174</v>
      </c>
      <c r="B55" s="143" t="s">
        <v>99</v>
      </c>
      <c r="C55" s="146" t="s">
        <v>125</v>
      </c>
      <c r="D55" s="143" t="s">
        <v>115</v>
      </c>
    </row>
    <row r="56" spans="1:4" ht="13.5" hidden="1">
      <c r="A56" s="143">
        <v>175</v>
      </c>
      <c r="B56" s="143" t="s">
        <v>92</v>
      </c>
      <c r="C56" s="146" t="s">
        <v>125</v>
      </c>
      <c r="D56" s="143" t="s">
        <v>115</v>
      </c>
    </row>
    <row r="57" spans="1:4" ht="13.5" hidden="1">
      <c r="A57" s="143">
        <v>176</v>
      </c>
      <c r="B57" s="143" t="s">
        <v>99</v>
      </c>
      <c r="C57" s="146" t="s">
        <v>125</v>
      </c>
      <c r="D57" s="143" t="s">
        <v>115</v>
      </c>
    </row>
    <row r="58" spans="1:4" ht="13.5" hidden="1">
      <c r="A58" s="143">
        <v>177</v>
      </c>
      <c r="B58" s="143" t="s">
        <v>123</v>
      </c>
      <c r="C58" s="146" t="s">
        <v>125</v>
      </c>
      <c r="D58" s="143" t="s">
        <v>115</v>
      </c>
    </row>
    <row r="59" spans="1:4" ht="13.5" hidden="1">
      <c r="A59" s="143">
        <v>178</v>
      </c>
      <c r="B59" s="143" t="s">
        <v>107</v>
      </c>
      <c r="C59" s="146" t="s">
        <v>125</v>
      </c>
      <c r="D59" s="143" t="s">
        <v>115</v>
      </c>
    </row>
    <row r="60" spans="1:4" ht="13.5" hidden="1">
      <c r="A60" s="143">
        <v>179</v>
      </c>
      <c r="B60" s="143" t="s">
        <v>101</v>
      </c>
      <c r="C60" s="146" t="s">
        <v>125</v>
      </c>
      <c r="D60" s="143" t="s">
        <v>118</v>
      </c>
    </row>
    <row r="61" spans="1:4" ht="13.5" hidden="1">
      <c r="A61" s="143">
        <v>180</v>
      </c>
      <c r="B61" s="143" t="s">
        <v>89</v>
      </c>
      <c r="C61" s="146" t="s">
        <v>125</v>
      </c>
      <c r="D61" s="143" t="s">
        <v>118</v>
      </c>
    </row>
    <row r="62" spans="1:4" ht="13.5" hidden="1">
      <c r="A62" s="143">
        <v>181</v>
      </c>
      <c r="B62" s="143" t="s">
        <v>113</v>
      </c>
      <c r="C62" s="146" t="s">
        <v>125</v>
      </c>
      <c r="D62" s="143" t="s">
        <v>118</v>
      </c>
    </row>
    <row r="63" spans="1:4" ht="13.5" hidden="1">
      <c r="A63" s="143">
        <v>182</v>
      </c>
      <c r="B63" s="143" t="s">
        <v>131</v>
      </c>
      <c r="C63" s="146" t="s">
        <v>125</v>
      </c>
      <c r="D63" s="143" t="s">
        <v>115</v>
      </c>
    </row>
    <row r="64" spans="1:4" ht="13.5" hidden="1">
      <c r="A64" s="143">
        <v>183</v>
      </c>
      <c r="B64" s="143" t="s">
        <v>92</v>
      </c>
      <c r="C64" s="146" t="s">
        <v>125</v>
      </c>
      <c r="D64" s="143" t="s">
        <v>118</v>
      </c>
    </row>
    <row r="65" spans="1:4" ht="13.5" hidden="1">
      <c r="A65" s="143">
        <v>187</v>
      </c>
      <c r="B65" s="143" t="s">
        <v>105</v>
      </c>
      <c r="C65" s="146" t="s">
        <v>128</v>
      </c>
      <c r="D65" s="143" t="s">
        <v>96</v>
      </c>
    </row>
    <row r="66" spans="1:4" ht="13.5" hidden="1">
      <c r="A66" s="143">
        <v>188</v>
      </c>
      <c r="B66" s="143" t="s">
        <v>99</v>
      </c>
      <c r="C66" s="146" t="s">
        <v>128</v>
      </c>
      <c r="D66" s="143" t="s">
        <v>115</v>
      </c>
    </row>
    <row r="67" spans="1:4" ht="13.5" hidden="1">
      <c r="A67" s="143">
        <v>189</v>
      </c>
      <c r="B67" s="143" t="s">
        <v>100</v>
      </c>
      <c r="C67" s="146" t="s">
        <v>128</v>
      </c>
      <c r="D67" s="143" t="s">
        <v>115</v>
      </c>
    </row>
    <row r="68" spans="1:4" ht="13.5" hidden="1">
      <c r="A68" s="143">
        <v>190</v>
      </c>
      <c r="B68" s="143" t="s">
        <v>94</v>
      </c>
      <c r="C68" s="146" t="s">
        <v>128</v>
      </c>
      <c r="D68" s="143" t="s">
        <v>118</v>
      </c>
    </row>
    <row r="69" spans="1:4" ht="13.5" hidden="1">
      <c r="A69" s="143">
        <v>191</v>
      </c>
      <c r="B69" s="143" t="s">
        <v>99</v>
      </c>
      <c r="C69" s="146" t="s">
        <v>128</v>
      </c>
      <c r="D69" s="143" t="s">
        <v>118</v>
      </c>
    </row>
    <row r="70" spans="1:4" ht="13.5" hidden="1">
      <c r="A70" s="143">
        <v>192</v>
      </c>
      <c r="B70" s="143" t="s">
        <v>97</v>
      </c>
      <c r="C70" s="146" t="s">
        <v>128</v>
      </c>
      <c r="D70" s="143" t="s">
        <v>118</v>
      </c>
    </row>
    <row r="71" spans="1:4" ht="13.5" hidden="1">
      <c r="A71" s="143">
        <v>205</v>
      </c>
      <c r="B71" s="143" t="s">
        <v>92</v>
      </c>
      <c r="C71" s="146" t="s">
        <v>132</v>
      </c>
      <c r="D71" s="143" t="s">
        <v>96</v>
      </c>
    </row>
    <row r="72" spans="1:4" ht="13.5" hidden="1">
      <c r="A72" s="143">
        <v>206</v>
      </c>
      <c r="B72" s="143" t="s">
        <v>95</v>
      </c>
      <c r="C72" s="146" t="s">
        <v>132</v>
      </c>
      <c r="D72" s="143" t="s">
        <v>96</v>
      </c>
    </row>
    <row r="73" spans="1:4" ht="13.5" hidden="1">
      <c r="A73" s="143">
        <v>207</v>
      </c>
      <c r="B73" s="143" t="s">
        <v>92</v>
      </c>
      <c r="C73" s="146" t="s">
        <v>132</v>
      </c>
      <c r="D73" s="143" t="s">
        <v>96</v>
      </c>
    </row>
    <row r="74" spans="1:4" ht="13.5" hidden="1">
      <c r="A74" s="143">
        <v>208</v>
      </c>
      <c r="B74" s="143" t="s">
        <v>102</v>
      </c>
      <c r="C74" s="146" t="s">
        <v>132</v>
      </c>
      <c r="D74" s="143" t="s">
        <v>96</v>
      </c>
    </row>
    <row r="75" spans="1:4" ht="13.5" hidden="1">
      <c r="A75" s="143">
        <v>209</v>
      </c>
      <c r="B75" s="143" t="s">
        <v>102</v>
      </c>
      <c r="C75" s="146" t="s">
        <v>132</v>
      </c>
      <c r="D75" s="143" t="s">
        <v>96</v>
      </c>
    </row>
    <row r="76" spans="1:4" ht="13.5" hidden="1">
      <c r="A76" s="143">
        <v>210</v>
      </c>
      <c r="B76" s="143" t="s">
        <v>103</v>
      </c>
      <c r="C76" s="146" t="s">
        <v>132</v>
      </c>
      <c r="D76" s="143" t="s">
        <v>96</v>
      </c>
    </row>
    <row r="77" spans="1:4" ht="13.5" hidden="1">
      <c r="A77" s="143">
        <v>211</v>
      </c>
      <c r="B77" s="143" t="s">
        <v>105</v>
      </c>
      <c r="C77" s="146" t="s">
        <v>132</v>
      </c>
      <c r="D77" s="143" t="s">
        <v>96</v>
      </c>
    </row>
    <row r="78" spans="1:4" ht="13.5" hidden="1">
      <c r="A78" s="143">
        <v>212</v>
      </c>
      <c r="B78" s="143" t="s">
        <v>135</v>
      </c>
      <c r="C78" s="146" t="s">
        <v>132</v>
      </c>
      <c r="D78" s="143" t="s">
        <v>96</v>
      </c>
    </row>
    <row r="79" spans="1:4" ht="13.5" hidden="1">
      <c r="A79" s="143">
        <v>213</v>
      </c>
      <c r="B79" s="143" t="s">
        <v>117</v>
      </c>
      <c r="C79" s="146" t="s">
        <v>132</v>
      </c>
      <c r="D79" s="143" t="s">
        <v>96</v>
      </c>
    </row>
    <row r="80" spans="1:4" ht="13.5" hidden="1">
      <c r="A80" s="143">
        <v>214</v>
      </c>
      <c r="B80" s="143" t="s">
        <v>117</v>
      </c>
      <c r="C80" s="146" t="s">
        <v>132</v>
      </c>
      <c r="D80" s="143" t="s">
        <v>96</v>
      </c>
    </row>
    <row r="81" spans="1:4" ht="13.5" hidden="1">
      <c r="A81" s="143">
        <v>215</v>
      </c>
      <c r="B81" s="143" t="s">
        <v>131</v>
      </c>
      <c r="C81" s="146" t="s">
        <v>132</v>
      </c>
      <c r="D81" s="143" t="s">
        <v>115</v>
      </c>
    </row>
    <row r="82" spans="1:4" ht="13.5" hidden="1">
      <c r="A82" s="143">
        <v>216</v>
      </c>
      <c r="B82" s="143" t="s">
        <v>127</v>
      </c>
      <c r="C82" s="146" t="s">
        <v>132</v>
      </c>
      <c r="D82" s="143" t="s">
        <v>115</v>
      </c>
    </row>
    <row r="83" spans="1:4" ht="13.5" hidden="1">
      <c r="A83" s="143">
        <v>217</v>
      </c>
      <c r="B83" s="143" t="s">
        <v>101</v>
      </c>
      <c r="C83" s="146" t="s">
        <v>132</v>
      </c>
      <c r="D83" s="143" t="s">
        <v>115</v>
      </c>
    </row>
    <row r="84" spans="1:4" ht="13.5" hidden="1">
      <c r="A84" s="143">
        <v>218</v>
      </c>
      <c r="B84" s="143" t="s">
        <v>98</v>
      </c>
      <c r="C84" s="146" t="s">
        <v>132</v>
      </c>
      <c r="D84" s="143" t="s">
        <v>115</v>
      </c>
    </row>
    <row r="85" spans="1:4" ht="13.5" hidden="1">
      <c r="A85" s="143">
        <v>219</v>
      </c>
      <c r="B85" s="143" t="s">
        <v>121</v>
      </c>
      <c r="C85" s="146" t="s">
        <v>132</v>
      </c>
      <c r="D85" s="143" t="s">
        <v>115</v>
      </c>
    </row>
    <row r="86" spans="1:4" ht="13.5" hidden="1">
      <c r="A86" s="143">
        <v>220</v>
      </c>
      <c r="B86" s="143" t="s">
        <v>99</v>
      </c>
      <c r="C86" s="146" t="s">
        <v>132</v>
      </c>
      <c r="D86" s="143" t="s">
        <v>115</v>
      </c>
    </row>
    <row r="87" spans="1:4" ht="13.5" hidden="1">
      <c r="A87" s="143">
        <v>221</v>
      </c>
      <c r="B87" s="143" t="s">
        <v>100</v>
      </c>
      <c r="C87" s="146" t="s">
        <v>132</v>
      </c>
      <c r="D87" s="143" t="s">
        <v>115</v>
      </c>
    </row>
    <row r="88" spans="1:4" ht="13.5" hidden="1">
      <c r="A88" s="143">
        <v>222</v>
      </c>
      <c r="B88" s="143" t="s">
        <v>101</v>
      </c>
      <c r="C88" s="146" t="s">
        <v>132</v>
      </c>
      <c r="D88" s="143" t="s">
        <v>115</v>
      </c>
    </row>
    <row r="89" spans="1:4" ht="13.5" hidden="1">
      <c r="A89" s="143">
        <v>223</v>
      </c>
      <c r="B89" s="143" t="s">
        <v>95</v>
      </c>
      <c r="C89" s="146" t="s">
        <v>132</v>
      </c>
      <c r="D89" s="143" t="s">
        <v>115</v>
      </c>
    </row>
    <row r="90" spans="1:4" ht="13.5" hidden="1">
      <c r="A90" s="143">
        <v>224</v>
      </c>
      <c r="B90" s="143" t="s">
        <v>97</v>
      </c>
      <c r="C90" s="146" t="s">
        <v>132</v>
      </c>
      <c r="D90" s="143" t="s">
        <v>115</v>
      </c>
    </row>
    <row r="91" spans="1:4" ht="13.5" hidden="1">
      <c r="A91" s="143">
        <v>225</v>
      </c>
      <c r="B91" s="143" t="s">
        <v>105</v>
      </c>
      <c r="C91" s="146" t="s">
        <v>132</v>
      </c>
      <c r="D91" s="143" t="s">
        <v>115</v>
      </c>
    </row>
    <row r="92" spans="1:4" ht="13.5" hidden="1">
      <c r="A92" s="143">
        <v>226</v>
      </c>
      <c r="B92" s="143" t="s">
        <v>134</v>
      </c>
      <c r="C92" s="146" t="s">
        <v>132</v>
      </c>
      <c r="D92" s="143" t="s">
        <v>118</v>
      </c>
    </row>
    <row r="93" spans="1:4" ht="13.5" hidden="1">
      <c r="A93" s="143">
        <v>227</v>
      </c>
      <c r="B93" s="143" t="s">
        <v>92</v>
      </c>
      <c r="C93" s="146" t="s">
        <v>132</v>
      </c>
      <c r="D93" s="143" t="s">
        <v>118</v>
      </c>
    </row>
    <row r="94" spans="1:4" ht="13.5" hidden="1">
      <c r="A94" s="143">
        <v>228</v>
      </c>
      <c r="B94" s="143" t="s">
        <v>108</v>
      </c>
      <c r="C94" s="146" t="s">
        <v>132</v>
      </c>
      <c r="D94" s="143" t="s">
        <v>118</v>
      </c>
    </row>
    <row r="95" spans="1:4" ht="13.5" hidden="1">
      <c r="A95" s="143">
        <v>229</v>
      </c>
      <c r="B95" s="143" t="s">
        <v>92</v>
      </c>
      <c r="C95" s="146" t="s">
        <v>132</v>
      </c>
      <c r="D95" s="143" t="s">
        <v>118</v>
      </c>
    </row>
    <row r="96" spans="1:4" ht="13.5" hidden="1">
      <c r="A96" s="143">
        <v>230</v>
      </c>
      <c r="B96" s="143" t="s">
        <v>121</v>
      </c>
      <c r="C96" s="146" t="s">
        <v>132</v>
      </c>
      <c r="D96" s="143" t="s">
        <v>118</v>
      </c>
    </row>
    <row r="97" spans="1:4" ht="13.5" hidden="1">
      <c r="A97" s="143">
        <v>231</v>
      </c>
      <c r="B97" s="143" t="s">
        <v>102</v>
      </c>
      <c r="C97" s="146" t="s">
        <v>132</v>
      </c>
      <c r="D97" s="143" t="s">
        <v>118</v>
      </c>
    </row>
    <row r="98" spans="1:4" ht="13.5" hidden="1">
      <c r="A98" s="143">
        <v>232</v>
      </c>
      <c r="B98" s="143" t="s">
        <v>117</v>
      </c>
      <c r="C98" s="146" t="s">
        <v>132</v>
      </c>
      <c r="D98" s="143" t="s">
        <v>118</v>
      </c>
    </row>
    <row r="99" spans="1:4" ht="13.5" hidden="1">
      <c r="A99" s="143">
        <v>233</v>
      </c>
      <c r="B99" s="143" t="s">
        <v>99</v>
      </c>
      <c r="C99" s="146" t="s">
        <v>132</v>
      </c>
      <c r="D99" s="143" t="s">
        <v>118</v>
      </c>
    </row>
    <row r="100" spans="1:4" ht="13.5" hidden="1">
      <c r="A100" s="143">
        <v>234</v>
      </c>
      <c r="B100" s="143" t="s">
        <v>95</v>
      </c>
      <c r="C100" s="146" t="s">
        <v>132</v>
      </c>
      <c r="D100" s="143" t="s">
        <v>118</v>
      </c>
    </row>
    <row r="101" spans="1:4" ht="13.5" hidden="1">
      <c r="A101" s="143">
        <v>235</v>
      </c>
      <c r="B101" s="143" t="s">
        <v>99</v>
      </c>
      <c r="C101" s="146" t="s">
        <v>132</v>
      </c>
      <c r="D101" s="143" t="s">
        <v>118</v>
      </c>
    </row>
    <row r="102" spans="1:4" ht="13.5" hidden="1">
      <c r="A102" s="143">
        <v>236</v>
      </c>
      <c r="B102" s="143" t="s">
        <v>147</v>
      </c>
      <c r="C102" s="146" t="s">
        <v>132</v>
      </c>
      <c r="D102" s="143" t="s">
        <v>96</v>
      </c>
    </row>
    <row r="103" spans="1:4" ht="13.5" hidden="1">
      <c r="A103" s="143">
        <v>237</v>
      </c>
      <c r="B103" s="143" t="s">
        <v>101</v>
      </c>
      <c r="C103" s="146" t="s">
        <v>132</v>
      </c>
      <c r="D103" s="143" t="s">
        <v>126</v>
      </c>
    </row>
    <row r="104" spans="1:4" ht="13.5" hidden="1">
      <c r="A104" s="143">
        <v>238</v>
      </c>
      <c r="B104" s="143" t="s">
        <v>99</v>
      </c>
      <c r="C104" s="146" t="s">
        <v>132</v>
      </c>
      <c r="D104" s="143" t="s">
        <v>126</v>
      </c>
    </row>
    <row r="105" spans="1:4" ht="13.5" hidden="1">
      <c r="A105" s="143">
        <v>239</v>
      </c>
      <c r="B105" s="143" t="s">
        <v>108</v>
      </c>
      <c r="C105" s="146" t="s">
        <v>132</v>
      </c>
      <c r="D105" s="143" t="s">
        <v>126</v>
      </c>
    </row>
    <row r="106" spans="1:4" ht="13.5" hidden="1">
      <c r="A106" s="143">
        <v>240</v>
      </c>
      <c r="B106" s="143" t="s">
        <v>101</v>
      </c>
      <c r="C106" s="146" t="s">
        <v>132</v>
      </c>
      <c r="D106" s="143" t="s">
        <v>126</v>
      </c>
    </row>
    <row r="107" spans="1:4" ht="13.5" hidden="1">
      <c r="A107" s="143">
        <v>241</v>
      </c>
      <c r="B107" s="143" t="s">
        <v>98</v>
      </c>
      <c r="C107" s="146" t="s">
        <v>132</v>
      </c>
      <c r="D107" s="143" t="s">
        <v>126</v>
      </c>
    </row>
    <row r="108" spans="1:4" ht="13.5" hidden="1">
      <c r="A108" s="143">
        <v>242</v>
      </c>
      <c r="B108" s="143" t="s">
        <v>104</v>
      </c>
      <c r="C108" s="146" t="s">
        <v>132</v>
      </c>
      <c r="D108" s="143" t="s">
        <v>126</v>
      </c>
    </row>
    <row r="109" spans="1:4" ht="13.5" hidden="1">
      <c r="A109" s="143">
        <v>243</v>
      </c>
      <c r="B109" s="143" t="s">
        <v>95</v>
      </c>
      <c r="C109" s="146" t="s">
        <v>132</v>
      </c>
      <c r="D109" s="143" t="s">
        <v>126</v>
      </c>
    </row>
    <row r="110" spans="1:4" ht="13.5" hidden="1">
      <c r="A110" s="143">
        <v>244</v>
      </c>
      <c r="B110" s="143" t="s">
        <v>108</v>
      </c>
      <c r="C110" s="146" t="s">
        <v>132</v>
      </c>
      <c r="D110" s="143" t="s">
        <v>126</v>
      </c>
    </row>
    <row r="111" spans="1:4" ht="13.5" hidden="1">
      <c r="A111" s="143">
        <v>267</v>
      </c>
      <c r="B111" s="143" t="s">
        <v>111</v>
      </c>
      <c r="C111" s="146" t="s">
        <v>136</v>
      </c>
      <c r="D111" s="143" t="s">
        <v>96</v>
      </c>
    </row>
    <row r="112" spans="1:4" ht="13.5" hidden="1">
      <c r="A112" s="143">
        <v>268</v>
      </c>
      <c r="B112" s="143" t="s">
        <v>101</v>
      </c>
      <c r="C112" s="146" t="s">
        <v>136</v>
      </c>
      <c r="D112" s="143" t="s">
        <v>96</v>
      </c>
    </row>
    <row r="113" spans="1:4" ht="13.5" hidden="1">
      <c r="A113" s="143">
        <v>269</v>
      </c>
      <c r="B113" s="143" t="s">
        <v>108</v>
      </c>
      <c r="C113" s="146" t="s">
        <v>136</v>
      </c>
      <c r="D113" s="143" t="s">
        <v>96</v>
      </c>
    </row>
    <row r="114" spans="1:4" ht="13.5" hidden="1">
      <c r="A114" s="143">
        <v>270</v>
      </c>
      <c r="B114" s="143" t="s">
        <v>97</v>
      </c>
      <c r="C114" s="146" t="s">
        <v>136</v>
      </c>
      <c r="D114" s="143" t="s">
        <v>96</v>
      </c>
    </row>
    <row r="115" spans="1:4" ht="13.5" hidden="1">
      <c r="A115" s="143">
        <v>271</v>
      </c>
      <c r="B115" s="143" t="s">
        <v>97</v>
      </c>
      <c r="C115" s="146" t="s">
        <v>136</v>
      </c>
      <c r="D115" s="143" t="s">
        <v>96</v>
      </c>
    </row>
    <row r="116" spans="1:4" ht="13.5" hidden="1">
      <c r="A116" s="143">
        <v>272</v>
      </c>
      <c r="B116" s="143" t="s">
        <v>92</v>
      </c>
      <c r="C116" s="146" t="s">
        <v>136</v>
      </c>
      <c r="D116" s="143" t="s">
        <v>96</v>
      </c>
    </row>
    <row r="117" spans="1:4" ht="13.5" hidden="1">
      <c r="A117" s="143">
        <v>273</v>
      </c>
      <c r="B117" s="143" t="s">
        <v>89</v>
      </c>
      <c r="C117" s="146" t="s">
        <v>136</v>
      </c>
      <c r="D117" s="143" t="s">
        <v>115</v>
      </c>
    </row>
    <row r="118" spans="1:4" ht="13.5" hidden="1">
      <c r="A118" s="143">
        <v>274</v>
      </c>
      <c r="B118" s="143" t="s">
        <v>108</v>
      </c>
      <c r="C118" s="146" t="s">
        <v>136</v>
      </c>
      <c r="D118" s="143" t="s">
        <v>115</v>
      </c>
    </row>
    <row r="119" spans="1:4" ht="13.5" hidden="1">
      <c r="A119" s="143">
        <v>275</v>
      </c>
      <c r="B119" s="143" t="s">
        <v>99</v>
      </c>
      <c r="C119" s="146" t="s">
        <v>136</v>
      </c>
      <c r="D119" s="143" t="s">
        <v>115</v>
      </c>
    </row>
    <row r="120" spans="1:4" ht="13.5" hidden="1">
      <c r="A120" s="143">
        <v>276</v>
      </c>
      <c r="B120" s="143" t="s">
        <v>89</v>
      </c>
      <c r="C120" s="146" t="s">
        <v>136</v>
      </c>
      <c r="D120" s="143" t="s">
        <v>96</v>
      </c>
    </row>
    <row r="121" spans="1:4" ht="13.5" hidden="1">
      <c r="A121" s="143">
        <v>277</v>
      </c>
      <c r="B121" s="143" t="s">
        <v>95</v>
      </c>
      <c r="C121" s="146" t="s">
        <v>136</v>
      </c>
      <c r="D121" s="143" t="s">
        <v>118</v>
      </c>
    </row>
    <row r="122" spans="1:4" ht="13.5" hidden="1">
      <c r="A122" s="143">
        <v>278</v>
      </c>
      <c r="B122" s="143" t="s">
        <v>107</v>
      </c>
      <c r="C122" s="146" t="s">
        <v>136</v>
      </c>
      <c r="D122" s="143" t="s">
        <v>118</v>
      </c>
    </row>
    <row r="123" spans="1:4" ht="13.5" hidden="1">
      <c r="A123" s="143">
        <v>279</v>
      </c>
      <c r="B123" s="143" t="s">
        <v>131</v>
      </c>
      <c r="C123" s="146" t="s">
        <v>136</v>
      </c>
      <c r="D123" s="143" t="s">
        <v>118</v>
      </c>
    </row>
    <row r="124" spans="1:4" ht="13.5" hidden="1">
      <c r="A124" s="143">
        <v>280</v>
      </c>
      <c r="B124" s="143" t="s">
        <v>103</v>
      </c>
      <c r="C124" s="146" t="s">
        <v>136</v>
      </c>
      <c r="D124" s="143" t="s">
        <v>118</v>
      </c>
    </row>
    <row r="125" spans="1:4" ht="13.5" hidden="1">
      <c r="A125" s="143">
        <v>281</v>
      </c>
      <c r="B125" s="143" t="s">
        <v>134</v>
      </c>
      <c r="C125" s="146" t="s">
        <v>136</v>
      </c>
      <c r="D125" s="143" t="s">
        <v>118</v>
      </c>
    </row>
    <row r="126" spans="1:4" ht="13.5" hidden="1">
      <c r="A126" s="143">
        <v>282</v>
      </c>
      <c r="B126" s="143" t="s">
        <v>101</v>
      </c>
      <c r="C126" s="146" t="s">
        <v>136</v>
      </c>
      <c r="D126" s="143" t="s">
        <v>118</v>
      </c>
    </row>
    <row r="127" spans="1:4" ht="13.5" hidden="1">
      <c r="A127" s="143">
        <v>283</v>
      </c>
      <c r="B127" s="143" t="s">
        <v>121</v>
      </c>
      <c r="C127" s="146" t="s">
        <v>136</v>
      </c>
      <c r="D127" s="143" t="s">
        <v>126</v>
      </c>
    </row>
    <row r="128" spans="1:4" ht="13.5" hidden="1">
      <c r="A128" s="143">
        <v>284</v>
      </c>
      <c r="B128" s="143" t="s">
        <v>108</v>
      </c>
      <c r="C128" s="146" t="s">
        <v>136</v>
      </c>
      <c r="D128" s="143" t="s">
        <v>126</v>
      </c>
    </row>
    <row r="129" spans="1:4" ht="13.5" hidden="1">
      <c r="A129" s="143">
        <v>285</v>
      </c>
      <c r="B129" s="143" t="s">
        <v>114</v>
      </c>
      <c r="C129" s="146" t="s">
        <v>137</v>
      </c>
      <c r="D129" s="143" t="s">
        <v>93</v>
      </c>
    </row>
    <row r="130" spans="1:4" ht="13.5" hidden="1">
      <c r="A130" s="143">
        <v>286</v>
      </c>
      <c r="B130" s="143" t="s">
        <v>120</v>
      </c>
      <c r="C130" s="146" t="s">
        <v>137</v>
      </c>
      <c r="D130" s="143" t="s">
        <v>96</v>
      </c>
    </row>
    <row r="131" spans="1:4" ht="13.5" hidden="1">
      <c r="A131" s="143">
        <v>287</v>
      </c>
      <c r="B131" s="143" t="s">
        <v>95</v>
      </c>
      <c r="C131" s="146" t="s">
        <v>137</v>
      </c>
      <c r="D131" s="143" t="s">
        <v>96</v>
      </c>
    </row>
    <row r="132" spans="1:4" ht="13.5" hidden="1">
      <c r="A132" s="143">
        <v>288</v>
      </c>
      <c r="B132" s="143" t="s">
        <v>122</v>
      </c>
      <c r="C132" s="146" t="s">
        <v>137</v>
      </c>
      <c r="D132" s="143" t="s">
        <v>96</v>
      </c>
    </row>
    <row r="133" spans="1:4" ht="13.5" hidden="1">
      <c r="A133" s="143">
        <v>289</v>
      </c>
      <c r="B133" s="143" t="s">
        <v>100</v>
      </c>
      <c r="C133" s="146" t="s">
        <v>137</v>
      </c>
      <c r="D133" s="143" t="s">
        <v>115</v>
      </c>
    </row>
    <row r="134" spans="1:4" ht="13.5" hidden="1">
      <c r="A134" s="143">
        <v>290</v>
      </c>
      <c r="B134" s="143" t="s">
        <v>131</v>
      </c>
      <c r="C134" s="146" t="s">
        <v>137</v>
      </c>
      <c r="D134" s="143" t="s">
        <v>115</v>
      </c>
    </row>
    <row r="135" spans="1:4" ht="13.5" hidden="1">
      <c r="A135" s="143">
        <v>291</v>
      </c>
      <c r="B135" s="143" t="s">
        <v>112</v>
      </c>
      <c r="C135" s="146" t="s">
        <v>137</v>
      </c>
      <c r="D135" s="143" t="s">
        <v>115</v>
      </c>
    </row>
    <row r="136" spans="1:4" ht="13.5" hidden="1">
      <c r="A136" s="143">
        <v>292</v>
      </c>
      <c r="B136" s="143" t="s">
        <v>119</v>
      </c>
      <c r="C136" s="146" t="s">
        <v>137</v>
      </c>
      <c r="D136" s="143" t="s">
        <v>115</v>
      </c>
    </row>
    <row r="137" spans="1:4" ht="13.5" hidden="1">
      <c r="A137" s="143">
        <v>293</v>
      </c>
      <c r="B137" s="143" t="s">
        <v>99</v>
      </c>
      <c r="C137" s="146" t="s">
        <v>137</v>
      </c>
      <c r="D137" s="143" t="s">
        <v>115</v>
      </c>
    </row>
    <row r="138" spans="1:4" ht="13.5" hidden="1">
      <c r="A138" s="143">
        <v>294</v>
      </c>
      <c r="B138" s="143" t="s">
        <v>89</v>
      </c>
      <c r="C138" s="146" t="s">
        <v>137</v>
      </c>
      <c r="D138" s="143" t="s">
        <v>115</v>
      </c>
    </row>
    <row r="139" spans="1:4" ht="13.5" hidden="1">
      <c r="A139" s="143">
        <v>295</v>
      </c>
      <c r="B139" s="143" t="s">
        <v>112</v>
      </c>
      <c r="C139" s="146" t="s">
        <v>137</v>
      </c>
      <c r="D139" s="143" t="s">
        <v>118</v>
      </c>
    </row>
    <row r="140" spans="1:4" ht="13.5" hidden="1">
      <c r="A140" s="143">
        <v>296</v>
      </c>
      <c r="B140" s="143" t="s">
        <v>112</v>
      </c>
      <c r="C140" s="146" t="s">
        <v>137</v>
      </c>
      <c r="D140" s="143" t="s">
        <v>118</v>
      </c>
    </row>
    <row r="141" spans="1:4" ht="13.5" hidden="1">
      <c r="A141" s="143">
        <v>297</v>
      </c>
      <c r="B141" s="143" t="s">
        <v>105</v>
      </c>
      <c r="C141" s="146" t="s">
        <v>137</v>
      </c>
      <c r="D141" s="143" t="s">
        <v>118</v>
      </c>
    </row>
    <row r="142" spans="1:4" ht="13.5" hidden="1">
      <c r="A142" s="143">
        <v>298</v>
      </c>
      <c r="B142" s="143" t="s">
        <v>100</v>
      </c>
      <c r="C142" s="146" t="s">
        <v>137</v>
      </c>
      <c r="D142" s="143" t="s">
        <v>118</v>
      </c>
    </row>
    <row r="143" spans="1:4" ht="13.5" hidden="1">
      <c r="A143" s="143">
        <v>705</v>
      </c>
      <c r="B143" s="143" t="s">
        <v>109</v>
      </c>
      <c r="C143" s="146" t="s">
        <v>139</v>
      </c>
      <c r="D143" s="143" t="s">
        <v>96</v>
      </c>
    </row>
    <row r="144" spans="1:4" ht="13.5" hidden="1">
      <c r="A144" s="143">
        <v>706</v>
      </c>
      <c r="B144" s="143" t="s">
        <v>134</v>
      </c>
      <c r="C144" s="146" t="s">
        <v>139</v>
      </c>
      <c r="D144" s="143" t="s">
        <v>96</v>
      </c>
    </row>
    <row r="145" spans="1:4" ht="13.5" hidden="1">
      <c r="A145" s="143">
        <v>707</v>
      </c>
      <c r="B145" s="143" t="s">
        <v>92</v>
      </c>
      <c r="C145" s="146" t="s">
        <v>139</v>
      </c>
      <c r="D145" s="143" t="s">
        <v>96</v>
      </c>
    </row>
    <row r="146" spans="1:4" ht="13.5" hidden="1">
      <c r="A146" s="143">
        <v>708</v>
      </c>
      <c r="B146" s="143" t="s">
        <v>89</v>
      </c>
      <c r="C146" s="146" t="s">
        <v>139</v>
      </c>
      <c r="D146" s="143" t="s">
        <v>96</v>
      </c>
    </row>
    <row r="147" spans="1:4" ht="13.5" hidden="1">
      <c r="A147" s="143">
        <v>709</v>
      </c>
      <c r="B147" s="143" t="s">
        <v>112</v>
      </c>
      <c r="C147" s="146" t="s">
        <v>139</v>
      </c>
      <c r="D147" s="143" t="s">
        <v>96</v>
      </c>
    </row>
    <row r="148" spans="1:4" ht="13.5" hidden="1">
      <c r="A148" s="143">
        <v>710</v>
      </c>
      <c r="B148" s="143" t="s">
        <v>113</v>
      </c>
      <c r="C148" s="146" t="s">
        <v>139</v>
      </c>
      <c r="D148" s="143" t="s">
        <v>115</v>
      </c>
    </row>
    <row r="149" spans="1:4" ht="13.5" hidden="1">
      <c r="A149" s="143">
        <v>711</v>
      </c>
      <c r="B149" s="143" t="s">
        <v>95</v>
      </c>
      <c r="C149" s="146" t="s">
        <v>139</v>
      </c>
      <c r="D149" s="143" t="s">
        <v>115</v>
      </c>
    </row>
    <row r="150" spans="1:4" ht="13.5" hidden="1">
      <c r="A150" s="143">
        <v>712</v>
      </c>
      <c r="B150" s="143" t="s">
        <v>95</v>
      </c>
      <c r="C150" s="146" t="s">
        <v>139</v>
      </c>
      <c r="D150" s="143" t="s">
        <v>115</v>
      </c>
    </row>
    <row r="151" spans="1:4" ht="13.5" hidden="1">
      <c r="A151" s="143">
        <v>713</v>
      </c>
      <c r="B151" s="143" t="s">
        <v>109</v>
      </c>
      <c r="C151" s="146" t="s">
        <v>139</v>
      </c>
      <c r="D151" s="143" t="s">
        <v>115</v>
      </c>
    </row>
    <row r="152" spans="1:4" ht="13.5" hidden="1">
      <c r="A152" s="143">
        <v>714</v>
      </c>
      <c r="B152" s="143" t="s">
        <v>97</v>
      </c>
      <c r="C152" s="146" t="s">
        <v>139</v>
      </c>
      <c r="D152" s="143" t="s">
        <v>115</v>
      </c>
    </row>
    <row r="153" spans="1:4" ht="13.5" hidden="1">
      <c r="A153" s="143">
        <v>715</v>
      </c>
      <c r="B153" s="143" t="s">
        <v>101</v>
      </c>
      <c r="C153" s="146" t="s">
        <v>139</v>
      </c>
      <c r="D153" s="143" t="s">
        <v>115</v>
      </c>
    </row>
    <row r="154" spans="1:4" ht="13.5" hidden="1">
      <c r="A154" s="143">
        <v>716</v>
      </c>
      <c r="B154" s="143" t="s">
        <v>107</v>
      </c>
      <c r="C154" s="146" t="s">
        <v>139</v>
      </c>
      <c r="D154" s="143" t="s">
        <v>115</v>
      </c>
    </row>
    <row r="155" spans="1:4" ht="13.5" hidden="1">
      <c r="A155" s="143">
        <v>717</v>
      </c>
      <c r="B155" s="143" t="s">
        <v>119</v>
      </c>
      <c r="C155" s="146" t="s">
        <v>139</v>
      </c>
      <c r="D155" s="143" t="s">
        <v>115</v>
      </c>
    </row>
    <row r="156" spans="1:4" ht="13.5" hidden="1">
      <c r="A156" s="143">
        <v>718</v>
      </c>
      <c r="B156" s="143" t="s">
        <v>109</v>
      </c>
      <c r="C156" s="146" t="s">
        <v>139</v>
      </c>
      <c r="D156" s="143" t="s">
        <v>118</v>
      </c>
    </row>
    <row r="157" spans="1:4" ht="13.5" hidden="1">
      <c r="A157" s="143">
        <v>719</v>
      </c>
      <c r="B157" s="143" t="s">
        <v>102</v>
      </c>
      <c r="C157" s="146" t="s">
        <v>139</v>
      </c>
      <c r="D157" s="143" t="s">
        <v>118</v>
      </c>
    </row>
    <row r="158" spans="1:4" ht="13.5" hidden="1">
      <c r="A158" s="143">
        <v>720</v>
      </c>
      <c r="B158" s="143" t="s">
        <v>97</v>
      </c>
      <c r="C158" s="146" t="s">
        <v>139</v>
      </c>
      <c r="D158" s="143" t="s">
        <v>118</v>
      </c>
    </row>
    <row r="159" spans="1:4" ht="13.5" hidden="1">
      <c r="A159" s="143">
        <v>721</v>
      </c>
      <c r="B159" s="143" t="s">
        <v>95</v>
      </c>
      <c r="C159" s="146" t="s">
        <v>139</v>
      </c>
      <c r="D159" s="143" t="s">
        <v>118</v>
      </c>
    </row>
    <row r="160" spans="1:4" ht="13.5" hidden="1">
      <c r="A160" s="143">
        <v>722</v>
      </c>
      <c r="B160" s="143" t="s">
        <v>97</v>
      </c>
      <c r="C160" s="146" t="s">
        <v>139</v>
      </c>
      <c r="D160" s="143" t="s">
        <v>118</v>
      </c>
    </row>
    <row r="161" spans="1:4" ht="13.5" hidden="1">
      <c r="A161" s="143">
        <v>723</v>
      </c>
      <c r="B161" s="143" t="s">
        <v>92</v>
      </c>
      <c r="C161" s="146" t="s">
        <v>139</v>
      </c>
      <c r="D161" s="143" t="s">
        <v>118</v>
      </c>
    </row>
    <row r="162" spans="1:4" ht="13.5" hidden="1">
      <c r="A162" s="143">
        <v>724</v>
      </c>
      <c r="B162" s="143" t="s">
        <v>112</v>
      </c>
      <c r="C162" s="146" t="s">
        <v>139</v>
      </c>
      <c r="D162" s="143" t="s">
        <v>118</v>
      </c>
    </row>
    <row r="163" spans="1:4" ht="13.5" hidden="1">
      <c r="A163" s="143">
        <v>725</v>
      </c>
      <c r="B163" s="143" t="s">
        <v>111</v>
      </c>
      <c r="C163" s="146" t="s">
        <v>139</v>
      </c>
      <c r="D163" s="143" t="s">
        <v>118</v>
      </c>
    </row>
    <row r="164" spans="1:4" ht="13.5" hidden="1">
      <c r="A164" s="143">
        <v>726</v>
      </c>
      <c r="B164" s="143" t="s">
        <v>104</v>
      </c>
      <c r="C164" s="146" t="s">
        <v>139</v>
      </c>
      <c r="D164" s="143" t="s">
        <v>118</v>
      </c>
    </row>
    <row r="165" spans="1:4" ht="13.5" hidden="1">
      <c r="A165" s="143">
        <v>727</v>
      </c>
      <c r="B165" s="143" t="s">
        <v>117</v>
      </c>
      <c r="C165" s="146" t="s">
        <v>139</v>
      </c>
      <c r="D165" s="143" t="s">
        <v>126</v>
      </c>
    </row>
    <row r="166" spans="1:4" ht="13.5" hidden="1">
      <c r="A166" s="143">
        <v>728</v>
      </c>
      <c r="B166" s="143" t="s">
        <v>99</v>
      </c>
      <c r="C166" s="146" t="s">
        <v>139</v>
      </c>
      <c r="D166" s="143" t="s">
        <v>126</v>
      </c>
    </row>
    <row r="167" spans="1:4" ht="13.5" hidden="1">
      <c r="A167" s="143">
        <v>729</v>
      </c>
      <c r="B167" s="143" t="s">
        <v>92</v>
      </c>
      <c r="C167" s="146" t="s">
        <v>139</v>
      </c>
      <c r="D167" s="143" t="s">
        <v>126</v>
      </c>
    </row>
    <row r="168" spans="1:4" ht="13.5" hidden="1">
      <c r="A168" s="143">
        <v>730</v>
      </c>
      <c r="B168" s="143" t="s">
        <v>94</v>
      </c>
      <c r="C168" s="146" t="s">
        <v>139</v>
      </c>
      <c r="D168" s="143" t="s">
        <v>126</v>
      </c>
    </row>
    <row r="169" spans="1:4" ht="13.5" hidden="1">
      <c r="A169" s="143">
        <v>731</v>
      </c>
      <c r="B169" s="143" t="s">
        <v>89</v>
      </c>
      <c r="C169" s="146" t="s">
        <v>139</v>
      </c>
      <c r="D169" s="143" t="s">
        <v>126</v>
      </c>
    </row>
    <row r="170" spans="1:4" ht="13.5" hidden="1">
      <c r="A170" s="143">
        <v>732</v>
      </c>
      <c r="B170" s="143" t="s">
        <v>113</v>
      </c>
      <c r="C170" s="146" t="s">
        <v>139</v>
      </c>
      <c r="D170" s="143" t="s">
        <v>126</v>
      </c>
    </row>
    <row r="171" spans="1:4" ht="13.5" hidden="1">
      <c r="A171" s="143">
        <v>733</v>
      </c>
      <c r="B171" s="143" t="s">
        <v>120</v>
      </c>
      <c r="C171" s="146" t="s">
        <v>139</v>
      </c>
      <c r="D171" s="143" t="s">
        <v>126</v>
      </c>
    </row>
    <row r="172" spans="1:4" ht="13.5" hidden="1">
      <c r="A172" s="143">
        <v>734</v>
      </c>
      <c r="B172" s="143" t="s">
        <v>111</v>
      </c>
      <c r="C172" s="146" t="s">
        <v>139</v>
      </c>
      <c r="D172" s="143" t="s">
        <v>126</v>
      </c>
    </row>
    <row r="173" spans="1:4" ht="13.5" hidden="1">
      <c r="A173" s="143">
        <v>735</v>
      </c>
      <c r="B173" s="143" t="s">
        <v>111</v>
      </c>
      <c r="C173" s="146" t="s">
        <v>139</v>
      </c>
      <c r="D173" s="143" t="s">
        <v>126</v>
      </c>
    </row>
    <row r="174" spans="1:4" ht="13.5" hidden="1">
      <c r="A174" s="143">
        <v>736</v>
      </c>
      <c r="B174" s="143" t="s">
        <v>112</v>
      </c>
      <c r="C174" s="146" t="s">
        <v>139</v>
      </c>
      <c r="D174" s="143" t="s">
        <v>126</v>
      </c>
    </row>
    <row r="175" spans="1:4" ht="13.5" hidden="1">
      <c r="A175" s="143">
        <v>737</v>
      </c>
      <c r="B175" s="143" t="s">
        <v>103</v>
      </c>
      <c r="C175" s="146" t="s">
        <v>139</v>
      </c>
      <c r="D175" s="143" t="s">
        <v>126</v>
      </c>
    </row>
    <row r="176" spans="1:4" ht="13.5" hidden="1">
      <c r="A176" s="143">
        <v>738</v>
      </c>
      <c r="B176" s="143" t="s">
        <v>109</v>
      </c>
      <c r="C176" s="146" t="s">
        <v>139</v>
      </c>
      <c r="D176" s="143" t="s">
        <v>126</v>
      </c>
    </row>
    <row r="177" spans="1:4" ht="13.5" hidden="1">
      <c r="A177" s="143">
        <v>739</v>
      </c>
      <c r="B177" s="143" t="s">
        <v>94</v>
      </c>
      <c r="C177" s="146" t="s">
        <v>139</v>
      </c>
      <c r="D177" s="143" t="s">
        <v>126</v>
      </c>
    </row>
    <row r="178" spans="1:4" ht="13.5" hidden="1">
      <c r="A178" s="143">
        <v>740</v>
      </c>
      <c r="B178" s="143" t="s">
        <v>109</v>
      </c>
      <c r="C178" s="146" t="s">
        <v>167</v>
      </c>
      <c r="D178" s="143" t="s">
        <v>96</v>
      </c>
    </row>
    <row r="179" spans="1:4" ht="13.5" hidden="1">
      <c r="A179" s="143">
        <v>741</v>
      </c>
      <c r="B179" s="143" t="s">
        <v>102</v>
      </c>
      <c r="C179" s="146" t="s">
        <v>167</v>
      </c>
      <c r="D179" s="143" t="s">
        <v>96</v>
      </c>
    </row>
    <row r="180" spans="1:4" ht="13.5" hidden="1">
      <c r="A180" s="143">
        <v>742</v>
      </c>
      <c r="B180" s="143" t="s">
        <v>112</v>
      </c>
      <c r="C180" s="146" t="s">
        <v>167</v>
      </c>
      <c r="D180" s="143" t="s">
        <v>96</v>
      </c>
    </row>
    <row r="181" spans="1:4" ht="13.5" hidden="1">
      <c r="A181" s="143">
        <v>743</v>
      </c>
      <c r="B181" s="143" t="s">
        <v>112</v>
      </c>
      <c r="C181" s="146" t="s">
        <v>167</v>
      </c>
      <c r="D181" s="143" t="s">
        <v>96</v>
      </c>
    </row>
    <row r="182" spans="1:4" ht="13.5" hidden="1">
      <c r="A182" s="143">
        <v>744</v>
      </c>
      <c r="B182" s="143" t="s">
        <v>108</v>
      </c>
      <c r="C182" s="146" t="s">
        <v>167</v>
      </c>
      <c r="D182" s="143" t="s">
        <v>115</v>
      </c>
    </row>
    <row r="183" spans="1:4" ht="13.5" hidden="1">
      <c r="A183" s="143">
        <v>745</v>
      </c>
      <c r="B183" s="143" t="s">
        <v>134</v>
      </c>
      <c r="C183" s="146" t="s">
        <v>167</v>
      </c>
      <c r="D183" s="143" t="s">
        <v>115</v>
      </c>
    </row>
    <row r="184" spans="1:4" ht="13.5" hidden="1">
      <c r="A184" s="143">
        <v>746</v>
      </c>
      <c r="B184" s="143" t="s">
        <v>108</v>
      </c>
      <c r="C184" s="146" t="s">
        <v>167</v>
      </c>
      <c r="D184" s="143" t="s">
        <v>118</v>
      </c>
    </row>
    <row r="185" spans="1:4" ht="13.5" hidden="1">
      <c r="A185" s="143">
        <v>747</v>
      </c>
      <c r="B185" s="143" t="s">
        <v>108</v>
      </c>
      <c r="C185" s="146" t="s">
        <v>167</v>
      </c>
      <c r="D185" s="143" t="s">
        <v>118</v>
      </c>
    </row>
    <row r="186" spans="1:4" ht="13.5" hidden="1">
      <c r="A186" s="143">
        <v>748</v>
      </c>
      <c r="B186" s="143" t="s">
        <v>98</v>
      </c>
      <c r="C186" s="146" t="s">
        <v>167</v>
      </c>
      <c r="D186" s="143" t="s">
        <v>118</v>
      </c>
    </row>
    <row r="187" spans="1:4" ht="13.5" hidden="1">
      <c r="A187" s="143">
        <v>749</v>
      </c>
      <c r="B187" s="143" t="s">
        <v>112</v>
      </c>
      <c r="C187" s="146" t="s">
        <v>167</v>
      </c>
      <c r="D187" s="143" t="s">
        <v>126</v>
      </c>
    </row>
    <row r="188" spans="1:4" ht="13.5" hidden="1">
      <c r="A188" s="143">
        <v>750</v>
      </c>
      <c r="B188" s="143" t="s">
        <v>120</v>
      </c>
      <c r="C188" s="146" t="s">
        <v>167</v>
      </c>
      <c r="D188" s="143" t="s">
        <v>126</v>
      </c>
    </row>
    <row r="189" spans="1:4" ht="13.5" hidden="1">
      <c r="A189" s="143">
        <v>753</v>
      </c>
      <c r="B189" s="143" t="s">
        <v>97</v>
      </c>
      <c r="C189" s="146" t="s">
        <v>141</v>
      </c>
      <c r="D189" s="143" t="s">
        <v>96</v>
      </c>
    </row>
    <row r="190" spans="1:4" ht="13.5" hidden="1">
      <c r="A190" s="143">
        <v>754</v>
      </c>
      <c r="B190" s="143" t="s">
        <v>107</v>
      </c>
      <c r="C190" s="146" t="s">
        <v>141</v>
      </c>
      <c r="D190" s="143" t="s">
        <v>96</v>
      </c>
    </row>
    <row r="191" spans="1:4" ht="13.5" hidden="1">
      <c r="A191" s="143">
        <v>755</v>
      </c>
      <c r="B191" s="143" t="s">
        <v>101</v>
      </c>
      <c r="C191" s="146" t="s">
        <v>141</v>
      </c>
      <c r="D191" s="143" t="s">
        <v>96</v>
      </c>
    </row>
    <row r="192" spans="1:4" ht="13.5" hidden="1">
      <c r="A192" s="143">
        <v>756</v>
      </c>
      <c r="B192" s="143" t="s">
        <v>105</v>
      </c>
      <c r="C192" s="146" t="s">
        <v>141</v>
      </c>
      <c r="D192" s="143" t="s">
        <v>96</v>
      </c>
    </row>
    <row r="193" spans="1:4" ht="13.5" hidden="1">
      <c r="A193" s="143">
        <v>757</v>
      </c>
      <c r="B193" s="143" t="s">
        <v>104</v>
      </c>
      <c r="C193" s="146" t="s">
        <v>141</v>
      </c>
      <c r="D193" s="143" t="s">
        <v>96</v>
      </c>
    </row>
    <row r="194" spans="1:4" ht="13.5" hidden="1">
      <c r="A194" s="143">
        <v>758</v>
      </c>
      <c r="B194" s="143" t="s">
        <v>95</v>
      </c>
      <c r="C194" s="146" t="s">
        <v>141</v>
      </c>
      <c r="D194" s="143" t="s">
        <v>115</v>
      </c>
    </row>
    <row r="195" spans="1:4" ht="13.5" hidden="1">
      <c r="A195" s="143">
        <v>759</v>
      </c>
      <c r="B195" s="143" t="s">
        <v>101</v>
      </c>
      <c r="C195" s="146" t="s">
        <v>141</v>
      </c>
      <c r="D195" s="143" t="s">
        <v>115</v>
      </c>
    </row>
    <row r="196" spans="1:4" ht="13.5" hidden="1">
      <c r="A196" s="143">
        <v>760</v>
      </c>
      <c r="B196" s="143" t="s">
        <v>101</v>
      </c>
      <c r="C196" s="146" t="s">
        <v>141</v>
      </c>
      <c r="D196" s="143" t="s">
        <v>115</v>
      </c>
    </row>
    <row r="197" spans="1:4" ht="13.5" hidden="1">
      <c r="A197" s="143">
        <v>761</v>
      </c>
      <c r="B197" s="143" t="s">
        <v>101</v>
      </c>
      <c r="C197" s="146" t="s">
        <v>141</v>
      </c>
      <c r="D197" s="143" t="s">
        <v>115</v>
      </c>
    </row>
    <row r="198" spans="1:4" ht="13.5" hidden="1">
      <c r="A198" s="143">
        <v>762</v>
      </c>
      <c r="B198" s="143" t="s">
        <v>92</v>
      </c>
      <c r="C198" s="146" t="s">
        <v>141</v>
      </c>
      <c r="D198" s="143" t="s">
        <v>115</v>
      </c>
    </row>
    <row r="199" spans="1:4" ht="13.5" hidden="1">
      <c r="A199" s="143">
        <v>763</v>
      </c>
      <c r="B199" s="143" t="s">
        <v>120</v>
      </c>
      <c r="C199" s="146" t="s">
        <v>141</v>
      </c>
      <c r="D199" s="143" t="s">
        <v>115</v>
      </c>
    </row>
    <row r="200" spans="1:4" ht="13.5" hidden="1">
      <c r="A200" s="143">
        <v>766</v>
      </c>
      <c r="B200" s="143" t="s">
        <v>111</v>
      </c>
      <c r="C200" s="146" t="s">
        <v>141</v>
      </c>
      <c r="D200" s="143" t="s">
        <v>96</v>
      </c>
    </row>
    <row r="201" spans="1:4" ht="13.5" hidden="1">
      <c r="A201" s="143">
        <v>767</v>
      </c>
      <c r="B201" s="143" t="s">
        <v>120</v>
      </c>
      <c r="C201" s="146" t="s">
        <v>141</v>
      </c>
      <c r="D201" s="143" t="s">
        <v>115</v>
      </c>
    </row>
    <row r="202" spans="1:4" ht="13.5" hidden="1">
      <c r="A202" s="143">
        <v>768</v>
      </c>
      <c r="B202" s="143" t="s">
        <v>108</v>
      </c>
      <c r="C202" s="146" t="s">
        <v>141</v>
      </c>
      <c r="D202" s="143" t="s">
        <v>115</v>
      </c>
    </row>
    <row r="203" spans="1:4" ht="13.5" hidden="1">
      <c r="A203" s="143">
        <v>771</v>
      </c>
      <c r="B203" s="143" t="s">
        <v>95</v>
      </c>
      <c r="C203" s="146" t="s">
        <v>141</v>
      </c>
      <c r="D203" s="143" t="s">
        <v>118</v>
      </c>
    </row>
    <row r="204" spans="1:4" ht="13.5" hidden="1">
      <c r="A204" s="143">
        <v>772</v>
      </c>
      <c r="B204" s="143" t="s">
        <v>92</v>
      </c>
      <c r="C204" s="146" t="s">
        <v>141</v>
      </c>
      <c r="D204" s="143" t="s">
        <v>118</v>
      </c>
    </row>
    <row r="205" spans="1:4" ht="13.5" hidden="1">
      <c r="A205" s="143">
        <v>773</v>
      </c>
      <c r="B205" s="143" t="s">
        <v>97</v>
      </c>
      <c r="C205" s="146" t="s">
        <v>141</v>
      </c>
      <c r="D205" s="143" t="s">
        <v>118</v>
      </c>
    </row>
    <row r="206" spans="1:4" ht="13.5" hidden="1">
      <c r="A206" s="143">
        <v>774</v>
      </c>
      <c r="B206" s="143" t="s">
        <v>95</v>
      </c>
      <c r="C206" s="146" t="s">
        <v>141</v>
      </c>
      <c r="D206" s="143" t="s">
        <v>126</v>
      </c>
    </row>
    <row r="207" spans="1:4" ht="13.5" hidden="1">
      <c r="A207" s="143">
        <v>775</v>
      </c>
      <c r="B207" s="143" t="s">
        <v>108</v>
      </c>
      <c r="C207" s="146" t="s">
        <v>141</v>
      </c>
      <c r="D207" s="143" t="s">
        <v>126</v>
      </c>
    </row>
    <row r="208" spans="1:4" ht="13.5" hidden="1">
      <c r="A208" s="143">
        <v>776</v>
      </c>
      <c r="B208" s="143" t="s">
        <v>107</v>
      </c>
      <c r="C208" s="146" t="s">
        <v>141</v>
      </c>
      <c r="D208" s="143" t="s">
        <v>126</v>
      </c>
    </row>
    <row r="209" spans="1:4" ht="13.5" hidden="1">
      <c r="A209" s="143">
        <v>777</v>
      </c>
      <c r="B209" s="143" t="s">
        <v>119</v>
      </c>
      <c r="C209" s="146" t="s">
        <v>141</v>
      </c>
      <c r="D209" s="143" t="s">
        <v>126</v>
      </c>
    </row>
    <row r="210" spans="1:4" ht="13.5" hidden="1">
      <c r="A210" s="143">
        <v>778</v>
      </c>
      <c r="B210" s="143" t="s">
        <v>98</v>
      </c>
      <c r="C210" s="146" t="s">
        <v>141</v>
      </c>
      <c r="D210" s="143" t="s">
        <v>118</v>
      </c>
    </row>
    <row r="211" spans="1:4" ht="13.5" hidden="1">
      <c r="A211" s="143">
        <v>779</v>
      </c>
      <c r="B211" s="143" t="s">
        <v>105</v>
      </c>
      <c r="C211" s="146" t="s">
        <v>141</v>
      </c>
      <c r="D211" s="143" t="s">
        <v>126</v>
      </c>
    </row>
    <row r="212" spans="1:4" ht="13.5" hidden="1">
      <c r="A212" s="143">
        <v>780</v>
      </c>
      <c r="B212" s="143" t="s">
        <v>89</v>
      </c>
      <c r="C212" s="146" t="s">
        <v>136</v>
      </c>
      <c r="D212" s="143" t="s">
        <v>126</v>
      </c>
    </row>
    <row r="213" spans="1:4" ht="13.5" hidden="1">
      <c r="A213" s="143">
        <v>781</v>
      </c>
      <c r="B213" s="143" t="s">
        <v>99</v>
      </c>
      <c r="C213" s="146" t="s">
        <v>142</v>
      </c>
      <c r="D213" s="143" t="s">
        <v>96</v>
      </c>
    </row>
    <row r="214" spans="1:4" ht="13.5" hidden="1">
      <c r="A214" s="143">
        <v>782</v>
      </c>
      <c r="B214" s="143" t="s">
        <v>113</v>
      </c>
      <c r="C214" s="146" t="s">
        <v>143</v>
      </c>
      <c r="D214" s="143" t="s">
        <v>96</v>
      </c>
    </row>
    <row r="215" spans="1:4" ht="13.5" hidden="1">
      <c r="A215" s="143">
        <v>783</v>
      </c>
      <c r="B215" s="143" t="s">
        <v>94</v>
      </c>
      <c r="C215" s="146" t="s">
        <v>143</v>
      </c>
      <c r="D215" s="143" t="s">
        <v>96</v>
      </c>
    </row>
    <row r="216" spans="1:4" ht="13.5" hidden="1">
      <c r="A216" s="143">
        <v>784</v>
      </c>
      <c r="B216" s="143" t="s">
        <v>94</v>
      </c>
      <c r="C216" s="146" t="s">
        <v>143</v>
      </c>
      <c r="D216" s="143" t="s">
        <v>96</v>
      </c>
    </row>
    <row r="217" spans="1:4" ht="13.5" hidden="1">
      <c r="A217" s="143">
        <v>785</v>
      </c>
      <c r="B217" s="143" t="s">
        <v>105</v>
      </c>
      <c r="C217" s="146" t="s">
        <v>143</v>
      </c>
      <c r="D217" s="143" t="s">
        <v>115</v>
      </c>
    </row>
    <row r="218" spans="1:4" ht="13.5" hidden="1">
      <c r="A218" s="143">
        <v>786</v>
      </c>
      <c r="B218" s="143" t="s">
        <v>134</v>
      </c>
      <c r="C218" s="146" t="s">
        <v>143</v>
      </c>
      <c r="D218" s="143" t="s">
        <v>115</v>
      </c>
    </row>
    <row r="219" spans="1:4" ht="13.5" hidden="1">
      <c r="A219" s="143">
        <v>787</v>
      </c>
      <c r="B219" s="143" t="s">
        <v>112</v>
      </c>
      <c r="C219" s="146" t="s">
        <v>143</v>
      </c>
      <c r="D219" s="143" t="s">
        <v>115</v>
      </c>
    </row>
    <row r="220" spans="1:4" ht="13.5" hidden="1">
      <c r="A220" s="143">
        <v>788</v>
      </c>
      <c r="B220" s="143" t="s">
        <v>105</v>
      </c>
      <c r="C220" s="146" t="s">
        <v>143</v>
      </c>
      <c r="D220" s="143" t="s">
        <v>115</v>
      </c>
    </row>
    <row r="221" spans="1:4" ht="13.5" hidden="1">
      <c r="A221" s="143">
        <v>789</v>
      </c>
      <c r="B221" s="143" t="s">
        <v>113</v>
      </c>
      <c r="C221" s="146" t="s">
        <v>143</v>
      </c>
      <c r="D221" s="143" t="s">
        <v>115</v>
      </c>
    </row>
    <row r="222" spans="1:4" ht="13.5" hidden="1">
      <c r="A222" s="143">
        <v>790</v>
      </c>
      <c r="B222" s="143" t="s">
        <v>120</v>
      </c>
      <c r="C222" s="146" t="s">
        <v>143</v>
      </c>
      <c r="D222" s="143" t="s">
        <v>96</v>
      </c>
    </row>
    <row r="223" spans="1:4" ht="13.5" hidden="1">
      <c r="A223" s="143">
        <v>791</v>
      </c>
      <c r="B223" s="143" t="s">
        <v>113</v>
      </c>
      <c r="C223" s="146" t="s">
        <v>143</v>
      </c>
      <c r="D223" s="143" t="s">
        <v>118</v>
      </c>
    </row>
    <row r="224" spans="1:4" ht="13.5" hidden="1">
      <c r="A224" s="143">
        <v>792</v>
      </c>
      <c r="B224" s="143" t="s">
        <v>117</v>
      </c>
      <c r="C224" s="146" t="s">
        <v>143</v>
      </c>
      <c r="D224" s="143" t="s">
        <v>118</v>
      </c>
    </row>
    <row r="225" spans="1:4" ht="13.5" hidden="1">
      <c r="A225" s="143">
        <v>793</v>
      </c>
      <c r="B225" s="143" t="s">
        <v>108</v>
      </c>
      <c r="C225" s="146" t="s">
        <v>143</v>
      </c>
      <c r="D225" s="143" t="s">
        <v>118</v>
      </c>
    </row>
    <row r="226" spans="1:4" ht="13.5" hidden="1">
      <c r="A226" s="143">
        <v>794</v>
      </c>
      <c r="B226" s="143" t="s">
        <v>127</v>
      </c>
      <c r="C226" s="146" t="s">
        <v>143</v>
      </c>
      <c r="D226" s="143" t="s">
        <v>118</v>
      </c>
    </row>
    <row r="227" spans="1:4" ht="13.5" hidden="1">
      <c r="A227" s="143">
        <v>795</v>
      </c>
      <c r="B227" s="143" t="s">
        <v>101</v>
      </c>
      <c r="C227" s="146" t="s">
        <v>143</v>
      </c>
      <c r="D227" s="143" t="s">
        <v>118</v>
      </c>
    </row>
    <row r="228" spans="1:4" ht="13.5" hidden="1">
      <c r="A228" s="143">
        <v>796</v>
      </c>
      <c r="B228" s="143" t="s">
        <v>92</v>
      </c>
      <c r="C228" s="146" t="s">
        <v>143</v>
      </c>
      <c r="D228" s="143" t="s">
        <v>118</v>
      </c>
    </row>
    <row r="229" spans="1:4" ht="13.5" hidden="1">
      <c r="A229" s="143">
        <v>797</v>
      </c>
      <c r="B229" s="143" t="s">
        <v>119</v>
      </c>
      <c r="C229" s="146" t="s">
        <v>143</v>
      </c>
      <c r="D229" s="143" t="s">
        <v>118</v>
      </c>
    </row>
    <row r="230" spans="1:4" ht="13.5" hidden="1">
      <c r="A230" s="143">
        <v>798</v>
      </c>
      <c r="B230" s="143" t="s">
        <v>111</v>
      </c>
      <c r="C230" s="146" t="s">
        <v>143</v>
      </c>
      <c r="D230" s="143" t="s">
        <v>118</v>
      </c>
    </row>
    <row r="231" spans="1:4" ht="13.5" hidden="1">
      <c r="A231" s="143">
        <v>799</v>
      </c>
      <c r="B231" s="143" t="s">
        <v>120</v>
      </c>
      <c r="C231" s="146" t="s">
        <v>143</v>
      </c>
      <c r="D231" s="143" t="s">
        <v>118</v>
      </c>
    </row>
    <row r="232" spans="1:4" ht="13.5" hidden="1">
      <c r="A232" s="143">
        <v>800</v>
      </c>
      <c r="B232" s="143" t="s">
        <v>106</v>
      </c>
      <c r="C232" s="146" t="s">
        <v>143</v>
      </c>
      <c r="D232" s="143" t="s">
        <v>118</v>
      </c>
    </row>
    <row r="233" spans="1:4" ht="13.5" hidden="1">
      <c r="A233" s="143">
        <v>801</v>
      </c>
      <c r="B233" s="143" t="s">
        <v>112</v>
      </c>
      <c r="C233" s="146" t="s">
        <v>143</v>
      </c>
      <c r="D233" s="143" t="s">
        <v>118</v>
      </c>
    </row>
    <row r="234" spans="1:4" ht="13.5" hidden="1">
      <c r="A234" s="143">
        <v>802</v>
      </c>
      <c r="B234" s="143" t="s">
        <v>94</v>
      </c>
      <c r="C234" s="146" t="s">
        <v>143</v>
      </c>
      <c r="D234" s="143" t="s">
        <v>118</v>
      </c>
    </row>
    <row r="235" spans="1:4" ht="13.5" hidden="1">
      <c r="A235" s="143">
        <v>803</v>
      </c>
      <c r="B235" s="143" t="s">
        <v>89</v>
      </c>
      <c r="C235" s="146" t="s">
        <v>143</v>
      </c>
      <c r="D235" s="143" t="s">
        <v>126</v>
      </c>
    </row>
    <row r="236" spans="1:4" ht="13.5" hidden="1">
      <c r="A236" s="143">
        <v>804</v>
      </c>
      <c r="B236" s="143" t="s">
        <v>119</v>
      </c>
      <c r="C236" s="146" t="s">
        <v>143</v>
      </c>
      <c r="D236" s="143" t="s">
        <v>126</v>
      </c>
    </row>
    <row r="237" spans="1:4" ht="13.5" hidden="1">
      <c r="A237" s="143">
        <v>805</v>
      </c>
      <c r="B237" s="143" t="s">
        <v>92</v>
      </c>
      <c r="C237" s="146" t="s">
        <v>143</v>
      </c>
      <c r="D237" s="143" t="s">
        <v>126</v>
      </c>
    </row>
    <row r="238" spans="1:4" ht="13.5" hidden="1">
      <c r="A238" s="143">
        <v>806</v>
      </c>
      <c r="B238" s="143" t="s">
        <v>94</v>
      </c>
      <c r="C238" s="146" t="s">
        <v>143</v>
      </c>
      <c r="D238" s="143" t="s">
        <v>126</v>
      </c>
    </row>
    <row r="239" spans="1:4" ht="13.5" hidden="1">
      <c r="A239" s="143">
        <v>807</v>
      </c>
      <c r="B239" s="143" t="s">
        <v>113</v>
      </c>
      <c r="C239" s="146" t="s">
        <v>144</v>
      </c>
      <c r="D239" s="143" t="s">
        <v>115</v>
      </c>
    </row>
    <row r="240" spans="1:4" ht="13.5" hidden="1">
      <c r="A240" s="143">
        <v>808</v>
      </c>
      <c r="B240" s="143" t="s">
        <v>113</v>
      </c>
      <c r="C240" s="146" t="s">
        <v>144</v>
      </c>
      <c r="D240" s="143" t="s">
        <v>91</v>
      </c>
    </row>
    <row r="241" spans="1:4" ht="13.5" hidden="1">
      <c r="A241" s="143">
        <v>809</v>
      </c>
      <c r="B241" s="143" t="s">
        <v>120</v>
      </c>
      <c r="C241" s="146" t="s">
        <v>144</v>
      </c>
      <c r="D241" s="143" t="s">
        <v>118</v>
      </c>
    </row>
    <row r="242" spans="1:4" ht="13.5" hidden="1">
      <c r="A242" s="143">
        <v>810</v>
      </c>
      <c r="B242" s="143" t="s">
        <v>108</v>
      </c>
      <c r="C242" s="146" t="s">
        <v>128</v>
      </c>
      <c r="D242" s="143" t="s">
        <v>126</v>
      </c>
    </row>
    <row r="243" spans="1:4" ht="13.5" hidden="1">
      <c r="A243" s="143">
        <v>811</v>
      </c>
      <c r="B243" s="143" t="s">
        <v>111</v>
      </c>
      <c r="C243" s="146" t="s">
        <v>128</v>
      </c>
      <c r="D243" s="143" t="s">
        <v>126</v>
      </c>
    </row>
    <row r="244" spans="1:4" ht="13.5" hidden="1">
      <c r="A244" s="143">
        <v>812</v>
      </c>
      <c r="B244" s="143" t="s">
        <v>111</v>
      </c>
      <c r="C244" s="146" t="s">
        <v>168</v>
      </c>
      <c r="D244" s="143" t="s">
        <v>115</v>
      </c>
    </row>
    <row r="245" spans="1:4" ht="13.5" hidden="1">
      <c r="A245" s="143">
        <v>813</v>
      </c>
      <c r="B245" s="143" t="s">
        <v>120</v>
      </c>
      <c r="C245" s="146" t="s">
        <v>168</v>
      </c>
      <c r="D245" s="143" t="s">
        <v>115</v>
      </c>
    </row>
    <row r="246" spans="1:4" ht="13.5" hidden="1">
      <c r="A246" s="143">
        <v>814</v>
      </c>
      <c r="B246" s="143" t="s">
        <v>105</v>
      </c>
      <c r="C246" s="146" t="s">
        <v>168</v>
      </c>
      <c r="D246" s="143" t="s">
        <v>118</v>
      </c>
    </row>
    <row r="247" spans="1:4" ht="13.5" hidden="1">
      <c r="A247" s="143">
        <v>815</v>
      </c>
      <c r="B247" s="143" t="s">
        <v>108</v>
      </c>
      <c r="C247" s="146" t="s">
        <v>168</v>
      </c>
      <c r="D247" s="143" t="s">
        <v>126</v>
      </c>
    </row>
    <row r="248" spans="1:4" ht="13.5" hidden="1">
      <c r="A248" s="143">
        <v>816</v>
      </c>
      <c r="B248" s="143" t="s">
        <v>94</v>
      </c>
      <c r="C248" s="146" t="s">
        <v>168</v>
      </c>
      <c r="D248" s="143" t="s">
        <v>118</v>
      </c>
    </row>
    <row r="249" spans="1:4" ht="13.5" hidden="1">
      <c r="A249" s="143">
        <v>817</v>
      </c>
      <c r="B249" s="143" t="s">
        <v>113</v>
      </c>
      <c r="C249" s="146" t="s">
        <v>168</v>
      </c>
      <c r="D249" s="143" t="s">
        <v>126</v>
      </c>
    </row>
    <row r="250" spans="1:4" ht="13.5" hidden="1">
      <c r="A250" s="143">
        <v>818</v>
      </c>
      <c r="B250" s="143" t="s">
        <v>117</v>
      </c>
      <c r="C250" s="146" t="s">
        <v>168</v>
      </c>
      <c r="D250" s="143" t="s">
        <v>126</v>
      </c>
    </row>
    <row r="251" spans="1:4" ht="13.5" hidden="1">
      <c r="A251" s="143">
        <v>819</v>
      </c>
      <c r="B251" s="143" t="s">
        <v>106</v>
      </c>
      <c r="C251" s="146" t="s">
        <v>145</v>
      </c>
      <c r="D251" s="143" t="s">
        <v>153</v>
      </c>
    </row>
    <row r="252" spans="1:4" ht="13.5" hidden="1">
      <c r="A252" s="143">
        <v>820</v>
      </c>
      <c r="B252" s="143" t="s">
        <v>95</v>
      </c>
      <c r="C252" s="146" t="s">
        <v>145</v>
      </c>
      <c r="D252" s="143" t="s">
        <v>96</v>
      </c>
    </row>
    <row r="253" spans="1:4" ht="13.5" hidden="1">
      <c r="A253" s="143">
        <v>821</v>
      </c>
      <c r="B253" s="143" t="s">
        <v>92</v>
      </c>
      <c r="C253" s="146" t="s">
        <v>145</v>
      </c>
      <c r="D253" s="143" t="s">
        <v>96</v>
      </c>
    </row>
    <row r="254" spans="1:4" ht="13.5" hidden="1">
      <c r="A254" s="143">
        <v>822</v>
      </c>
      <c r="B254" s="143" t="s">
        <v>119</v>
      </c>
      <c r="C254" s="146" t="s">
        <v>145</v>
      </c>
      <c r="D254" s="143" t="s">
        <v>96</v>
      </c>
    </row>
    <row r="255" spans="1:4" ht="13.5" hidden="1">
      <c r="A255" s="143">
        <v>823</v>
      </c>
      <c r="B255" s="143" t="s">
        <v>92</v>
      </c>
      <c r="C255" s="146" t="s">
        <v>145</v>
      </c>
      <c r="D255" s="143" t="s">
        <v>115</v>
      </c>
    </row>
    <row r="256" spans="1:4" ht="13.5" hidden="1">
      <c r="A256" s="143">
        <v>824</v>
      </c>
      <c r="B256" s="143" t="s">
        <v>102</v>
      </c>
      <c r="C256" s="146" t="s">
        <v>145</v>
      </c>
      <c r="D256" s="143" t="s">
        <v>115</v>
      </c>
    </row>
    <row r="257" spans="1:4" ht="13.5" hidden="1">
      <c r="A257" s="143">
        <v>825</v>
      </c>
      <c r="B257" s="143" t="s">
        <v>92</v>
      </c>
      <c r="C257" s="146" t="s">
        <v>145</v>
      </c>
      <c r="D257" s="143" t="s">
        <v>118</v>
      </c>
    </row>
    <row r="258" spans="1:4" ht="13.5" hidden="1">
      <c r="A258" s="143">
        <v>826</v>
      </c>
      <c r="B258" s="143" t="s">
        <v>120</v>
      </c>
      <c r="C258" s="146" t="s">
        <v>145</v>
      </c>
      <c r="D258" s="143" t="s">
        <v>118</v>
      </c>
    </row>
    <row r="259" spans="1:4" ht="13.5" hidden="1">
      <c r="A259" s="143">
        <v>827</v>
      </c>
      <c r="B259" s="143" t="s">
        <v>95</v>
      </c>
      <c r="C259" s="146" t="s">
        <v>146</v>
      </c>
      <c r="D259" s="143" t="s">
        <v>96</v>
      </c>
    </row>
    <row r="260" spans="1:4" ht="13.5" hidden="1">
      <c r="A260" s="143">
        <v>828</v>
      </c>
      <c r="B260" s="143" t="s">
        <v>108</v>
      </c>
      <c r="C260" s="146" t="s">
        <v>146</v>
      </c>
      <c r="D260" s="143" t="s">
        <v>96</v>
      </c>
    </row>
    <row r="261" spans="1:4" ht="13.5" hidden="1">
      <c r="A261" s="143">
        <v>829</v>
      </c>
      <c r="B261" s="143" t="s">
        <v>108</v>
      </c>
      <c r="C261" s="146" t="s">
        <v>146</v>
      </c>
      <c r="D261" s="143" t="s">
        <v>96</v>
      </c>
    </row>
    <row r="262" spans="1:4" ht="13.5" hidden="1">
      <c r="A262" s="143">
        <v>830</v>
      </c>
      <c r="B262" s="143" t="s">
        <v>97</v>
      </c>
      <c r="C262" s="146" t="s">
        <v>146</v>
      </c>
      <c r="D262" s="143" t="s">
        <v>96</v>
      </c>
    </row>
    <row r="263" spans="1:4" ht="13.5" hidden="1">
      <c r="A263" s="143">
        <v>831</v>
      </c>
      <c r="B263" s="143" t="s">
        <v>122</v>
      </c>
      <c r="C263" s="146" t="s">
        <v>146</v>
      </c>
      <c r="D263" s="143" t="s">
        <v>96</v>
      </c>
    </row>
    <row r="264" spans="1:4" ht="13.5" hidden="1">
      <c r="A264" s="143">
        <v>832</v>
      </c>
      <c r="B264" s="143" t="s">
        <v>95</v>
      </c>
      <c r="C264" s="146" t="s">
        <v>146</v>
      </c>
      <c r="D264" s="143" t="s">
        <v>115</v>
      </c>
    </row>
    <row r="265" spans="1:4" ht="13.5" hidden="1">
      <c r="A265" s="143">
        <v>833</v>
      </c>
      <c r="B265" s="143" t="s">
        <v>92</v>
      </c>
      <c r="C265" s="146" t="s">
        <v>146</v>
      </c>
      <c r="D265" s="143" t="s">
        <v>115</v>
      </c>
    </row>
    <row r="266" spans="1:4" ht="13.5" hidden="1">
      <c r="A266" s="143">
        <v>834</v>
      </c>
      <c r="B266" s="143" t="s">
        <v>89</v>
      </c>
      <c r="C266" s="146" t="s">
        <v>146</v>
      </c>
      <c r="D266" s="143" t="s">
        <v>118</v>
      </c>
    </row>
    <row r="267" spans="1:4" ht="13.5" hidden="1">
      <c r="A267" s="143">
        <v>835</v>
      </c>
      <c r="B267" s="143" t="s">
        <v>102</v>
      </c>
      <c r="C267" s="146" t="s">
        <v>146</v>
      </c>
      <c r="D267" s="143" t="s">
        <v>118</v>
      </c>
    </row>
    <row r="268" spans="1:4" ht="13.5" hidden="1">
      <c r="A268" s="143">
        <v>836</v>
      </c>
      <c r="B268" s="143" t="s">
        <v>117</v>
      </c>
      <c r="C268" s="146" t="s">
        <v>146</v>
      </c>
      <c r="D268" s="143" t="s">
        <v>118</v>
      </c>
    </row>
    <row r="269" spans="1:4" ht="13.5" hidden="1">
      <c r="A269" s="143">
        <v>837</v>
      </c>
      <c r="B269" s="143" t="s">
        <v>102</v>
      </c>
      <c r="C269" s="146" t="s">
        <v>148</v>
      </c>
      <c r="D269" s="143" t="s">
        <v>118</v>
      </c>
    </row>
    <row r="270" spans="1:4" ht="13.5" hidden="1">
      <c r="A270" s="143">
        <v>838</v>
      </c>
      <c r="B270" s="143" t="s">
        <v>97</v>
      </c>
      <c r="C270" s="146" t="s">
        <v>149</v>
      </c>
      <c r="D270" s="143" t="s">
        <v>93</v>
      </c>
    </row>
    <row r="271" spans="1:4" ht="13.5" hidden="1">
      <c r="A271" s="143">
        <v>839</v>
      </c>
      <c r="B271" s="143" t="s">
        <v>95</v>
      </c>
      <c r="C271" s="146" t="s">
        <v>149</v>
      </c>
      <c r="D271" s="143" t="s">
        <v>96</v>
      </c>
    </row>
    <row r="272" spans="1:4" ht="13.5" hidden="1">
      <c r="A272" s="143">
        <v>840</v>
      </c>
      <c r="B272" s="143" t="s">
        <v>99</v>
      </c>
      <c r="C272" s="146" t="s">
        <v>149</v>
      </c>
      <c r="D272" s="143" t="s">
        <v>96</v>
      </c>
    </row>
    <row r="273" spans="1:4" ht="13.5" hidden="1">
      <c r="A273" s="143">
        <v>841</v>
      </c>
      <c r="B273" s="143" t="s">
        <v>120</v>
      </c>
      <c r="C273" s="146" t="s">
        <v>149</v>
      </c>
      <c r="D273" s="143" t="s">
        <v>96</v>
      </c>
    </row>
    <row r="274" spans="1:4" ht="13.5" hidden="1">
      <c r="A274" s="143">
        <v>842</v>
      </c>
      <c r="B274" s="143" t="s">
        <v>112</v>
      </c>
      <c r="C274" s="146" t="s">
        <v>149</v>
      </c>
      <c r="D274" s="143" t="s">
        <v>96</v>
      </c>
    </row>
    <row r="275" spans="1:4" ht="13.5" hidden="1">
      <c r="A275" s="143">
        <v>843</v>
      </c>
      <c r="B275" s="143" t="s">
        <v>113</v>
      </c>
      <c r="C275" s="146" t="s">
        <v>149</v>
      </c>
      <c r="D275" s="143" t="s">
        <v>115</v>
      </c>
    </row>
    <row r="276" spans="1:4" ht="13.5" hidden="1">
      <c r="A276" s="143">
        <v>844</v>
      </c>
      <c r="B276" s="143" t="s">
        <v>108</v>
      </c>
      <c r="C276" s="146" t="s">
        <v>149</v>
      </c>
      <c r="D276" s="143" t="s">
        <v>115</v>
      </c>
    </row>
    <row r="277" spans="1:4" ht="13.5" hidden="1">
      <c r="A277" s="143">
        <v>845</v>
      </c>
      <c r="B277" s="143" t="s">
        <v>113</v>
      </c>
      <c r="C277" s="146" t="s">
        <v>149</v>
      </c>
      <c r="D277" s="143" t="s">
        <v>118</v>
      </c>
    </row>
    <row r="278" spans="1:4" ht="13.5" hidden="1">
      <c r="A278" s="143">
        <v>846</v>
      </c>
      <c r="B278" s="143" t="s">
        <v>108</v>
      </c>
      <c r="C278" s="146" t="s">
        <v>149</v>
      </c>
      <c r="D278" s="143" t="s">
        <v>118</v>
      </c>
    </row>
    <row r="279" spans="1:4" ht="13.5" hidden="1">
      <c r="A279" s="143">
        <v>847</v>
      </c>
      <c r="B279" s="143" t="s">
        <v>101</v>
      </c>
      <c r="C279" s="146" t="s">
        <v>149</v>
      </c>
      <c r="D279" s="143" t="s">
        <v>118</v>
      </c>
    </row>
    <row r="280" spans="1:4" ht="13.5" hidden="1">
      <c r="A280" s="143">
        <v>848</v>
      </c>
      <c r="B280" s="143" t="s">
        <v>101</v>
      </c>
      <c r="C280" s="146" t="s">
        <v>149</v>
      </c>
      <c r="D280" s="143" t="s">
        <v>118</v>
      </c>
    </row>
    <row r="281" spans="1:4" ht="13.5" hidden="1">
      <c r="A281" s="143">
        <v>849</v>
      </c>
      <c r="B281" s="143" t="s">
        <v>97</v>
      </c>
      <c r="C281" s="146" t="s">
        <v>151</v>
      </c>
      <c r="D281" s="143" t="s">
        <v>96</v>
      </c>
    </row>
    <row r="282" spans="1:4" ht="13.5" hidden="1">
      <c r="A282" s="143">
        <v>850</v>
      </c>
      <c r="B282" s="143" t="s">
        <v>109</v>
      </c>
      <c r="C282" s="146" t="s">
        <v>151</v>
      </c>
      <c r="D282" s="143" t="s">
        <v>96</v>
      </c>
    </row>
    <row r="283" spans="1:4" ht="13.5" hidden="1">
      <c r="A283" s="143">
        <v>851</v>
      </c>
      <c r="B283" s="143" t="s">
        <v>135</v>
      </c>
      <c r="C283" s="146" t="s">
        <v>151</v>
      </c>
      <c r="D283" s="143" t="s">
        <v>96</v>
      </c>
    </row>
    <row r="284" spans="1:4" ht="13.5" hidden="1">
      <c r="A284" s="143">
        <v>852</v>
      </c>
      <c r="B284" s="143" t="s">
        <v>92</v>
      </c>
      <c r="C284" s="146" t="s">
        <v>151</v>
      </c>
      <c r="D284" s="143" t="s">
        <v>96</v>
      </c>
    </row>
    <row r="285" spans="1:4" ht="13.5" hidden="1">
      <c r="A285" s="143">
        <v>853</v>
      </c>
      <c r="B285" s="143" t="s">
        <v>94</v>
      </c>
      <c r="C285" s="146" t="s">
        <v>151</v>
      </c>
      <c r="D285" s="143" t="s">
        <v>96</v>
      </c>
    </row>
    <row r="286" spans="1:4" ht="13.5" hidden="1">
      <c r="A286" s="143">
        <v>854</v>
      </c>
      <c r="B286" s="143" t="s">
        <v>120</v>
      </c>
      <c r="C286" s="146" t="s">
        <v>151</v>
      </c>
      <c r="D286" s="143" t="s">
        <v>96</v>
      </c>
    </row>
    <row r="287" spans="1:4" ht="13.5" hidden="1">
      <c r="A287" s="143">
        <v>855</v>
      </c>
      <c r="B287" s="143" t="s">
        <v>97</v>
      </c>
      <c r="C287" s="146" t="s">
        <v>151</v>
      </c>
      <c r="D287" s="143" t="s">
        <v>115</v>
      </c>
    </row>
    <row r="288" spans="1:4" ht="13.5" hidden="1">
      <c r="A288" s="143">
        <v>856</v>
      </c>
      <c r="B288" s="143" t="s">
        <v>97</v>
      </c>
      <c r="C288" s="146" t="s">
        <v>151</v>
      </c>
      <c r="D288" s="143" t="s">
        <v>115</v>
      </c>
    </row>
    <row r="289" spans="1:4" ht="13.5" hidden="1">
      <c r="A289" s="143">
        <v>857</v>
      </c>
      <c r="B289" s="143" t="s">
        <v>97</v>
      </c>
      <c r="C289" s="146" t="s">
        <v>151</v>
      </c>
      <c r="D289" s="143" t="s">
        <v>115</v>
      </c>
    </row>
    <row r="290" spans="1:4" ht="13.5" hidden="1">
      <c r="A290" s="143">
        <v>858</v>
      </c>
      <c r="B290" s="143" t="s">
        <v>89</v>
      </c>
      <c r="C290" s="146" t="s">
        <v>151</v>
      </c>
      <c r="D290" s="143" t="s">
        <v>115</v>
      </c>
    </row>
    <row r="291" spans="1:4" ht="13.5" hidden="1">
      <c r="A291" s="143">
        <v>859</v>
      </c>
      <c r="B291" s="143" t="s">
        <v>89</v>
      </c>
      <c r="C291" s="146" t="s">
        <v>151</v>
      </c>
      <c r="D291" s="143" t="s">
        <v>115</v>
      </c>
    </row>
    <row r="292" spans="1:4" ht="13.5" hidden="1">
      <c r="A292" s="143">
        <v>860</v>
      </c>
      <c r="B292" s="143" t="s">
        <v>105</v>
      </c>
      <c r="C292" s="146" t="s">
        <v>151</v>
      </c>
      <c r="D292" s="143" t="s">
        <v>115</v>
      </c>
    </row>
    <row r="293" spans="1:4" ht="13.5" hidden="1">
      <c r="A293" s="143">
        <v>861</v>
      </c>
      <c r="B293" s="143" t="s">
        <v>89</v>
      </c>
      <c r="C293" s="146" t="s">
        <v>151</v>
      </c>
      <c r="D293" s="143" t="s">
        <v>115</v>
      </c>
    </row>
    <row r="294" spans="1:4" ht="13.5" hidden="1">
      <c r="A294" s="143">
        <v>862</v>
      </c>
      <c r="B294" s="143" t="s">
        <v>108</v>
      </c>
      <c r="C294" s="146" t="s">
        <v>151</v>
      </c>
      <c r="D294" s="143" t="s">
        <v>118</v>
      </c>
    </row>
    <row r="295" spans="1:4" ht="13.5" hidden="1">
      <c r="A295" s="143">
        <v>863</v>
      </c>
      <c r="B295" s="143" t="s">
        <v>100</v>
      </c>
      <c r="C295" s="146" t="s">
        <v>151</v>
      </c>
      <c r="D295" s="143" t="s">
        <v>118</v>
      </c>
    </row>
    <row r="296" spans="1:4" ht="13.5" hidden="1">
      <c r="A296" s="143">
        <v>864</v>
      </c>
      <c r="B296" s="143" t="s">
        <v>101</v>
      </c>
      <c r="C296" s="146" t="s">
        <v>151</v>
      </c>
      <c r="D296" s="143" t="s">
        <v>118</v>
      </c>
    </row>
    <row r="297" spans="1:4" ht="13.5" hidden="1">
      <c r="A297" s="143">
        <v>865</v>
      </c>
      <c r="B297" s="143" t="s">
        <v>101</v>
      </c>
      <c r="C297" s="146" t="s">
        <v>151</v>
      </c>
      <c r="D297" s="143" t="s">
        <v>118</v>
      </c>
    </row>
    <row r="298" spans="1:4" ht="13.5" hidden="1">
      <c r="A298" s="143">
        <v>866</v>
      </c>
      <c r="B298" s="143" t="s">
        <v>101</v>
      </c>
      <c r="C298" s="146" t="s">
        <v>151</v>
      </c>
      <c r="D298" s="143" t="s">
        <v>118</v>
      </c>
    </row>
    <row r="299" spans="1:4" ht="13.5" hidden="1">
      <c r="A299" s="143">
        <v>867</v>
      </c>
      <c r="B299" s="143" t="s">
        <v>101</v>
      </c>
      <c r="C299" s="146" t="s">
        <v>151</v>
      </c>
      <c r="D299" s="143" t="s">
        <v>126</v>
      </c>
    </row>
    <row r="300" spans="1:4" ht="13.5" hidden="1">
      <c r="A300" s="143">
        <v>868</v>
      </c>
      <c r="B300" s="143" t="s">
        <v>114</v>
      </c>
      <c r="C300" s="146" t="s">
        <v>151</v>
      </c>
      <c r="D300" s="143" t="s">
        <v>126</v>
      </c>
    </row>
    <row r="301" spans="1:4" ht="13.5" hidden="1">
      <c r="A301" s="143">
        <v>869</v>
      </c>
      <c r="B301" s="143" t="s">
        <v>94</v>
      </c>
      <c r="C301" s="146" t="s">
        <v>151</v>
      </c>
      <c r="D301" s="143" t="s">
        <v>126</v>
      </c>
    </row>
    <row r="302" spans="1:4" ht="13.5" hidden="1">
      <c r="A302" s="143">
        <v>870</v>
      </c>
      <c r="B302" s="143" t="s">
        <v>112</v>
      </c>
      <c r="C302" s="146" t="s">
        <v>151</v>
      </c>
      <c r="D302" s="143" t="s">
        <v>126</v>
      </c>
    </row>
    <row r="303" spans="1:4" ht="13.5" hidden="1">
      <c r="A303" s="143">
        <v>871</v>
      </c>
      <c r="B303" s="143" t="s">
        <v>110</v>
      </c>
      <c r="C303" s="146" t="s">
        <v>152</v>
      </c>
      <c r="D303" s="143" t="s">
        <v>133</v>
      </c>
    </row>
    <row r="304" spans="1:4" ht="13.5" hidden="1">
      <c r="A304" s="143">
        <v>872</v>
      </c>
      <c r="B304" s="143" t="s">
        <v>99</v>
      </c>
      <c r="C304" s="146" t="s">
        <v>152</v>
      </c>
      <c r="D304" s="143" t="s">
        <v>153</v>
      </c>
    </row>
    <row r="305" spans="1:4" ht="13.5" hidden="1">
      <c r="A305" s="143">
        <v>873</v>
      </c>
      <c r="B305" s="143" t="s">
        <v>120</v>
      </c>
      <c r="C305" s="146" t="s">
        <v>152</v>
      </c>
      <c r="D305" s="143" t="s">
        <v>153</v>
      </c>
    </row>
    <row r="306" spans="1:4" ht="13.5" hidden="1">
      <c r="A306" s="143">
        <v>874</v>
      </c>
      <c r="B306" s="143" t="s">
        <v>97</v>
      </c>
      <c r="C306" s="146" t="s">
        <v>152</v>
      </c>
      <c r="D306" s="143" t="s">
        <v>96</v>
      </c>
    </row>
    <row r="307" spans="1:4" ht="13.5" hidden="1">
      <c r="A307" s="143">
        <v>875</v>
      </c>
      <c r="B307" s="143" t="s">
        <v>113</v>
      </c>
      <c r="C307" s="146" t="s">
        <v>152</v>
      </c>
      <c r="D307" s="143" t="s">
        <v>96</v>
      </c>
    </row>
    <row r="308" spans="1:4" ht="13.5" hidden="1">
      <c r="A308" s="143">
        <v>876</v>
      </c>
      <c r="B308" s="143" t="s">
        <v>89</v>
      </c>
      <c r="C308" s="146" t="s">
        <v>152</v>
      </c>
      <c r="D308" s="143" t="s">
        <v>115</v>
      </c>
    </row>
    <row r="309" spans="1:4" ht="13.5" hidden="1">
      <c r="A309" s="143">
        <v>877</v>
      </c>
      <c r="B309" s="143" t="s">
        <v>104</v>
      </c>
      <c r="C309" s="146" t="s">
        <v>152</v>
      </c>
      <c r="D309" s="143" t="s">
        <v>115</v>
      </c>
    </row>
    <row r="310" spans="1:4" ht="13.5" hidden="1">
      <c r="A310" s="143">
        <v>878</v>
      </c>
      <c r="B310" s="143" t="s">
        <v>111</v>
      </c>
      <c r="C310" s="146" t="s">
        <v>154</v>
      </c>
      <c r="D310" s="143" t="s">
        <v>115</v>
      </c>
    </row>
    <row r="311" spans="1:4" ht="13.5" hidden="1">
      <c r="A311" s="143">
        <v>879</v>
      </c>
      <c r="B311" s="143" t="s">
        <v>120</v>
      </c>
      <c r="C311" s="146" t="s">
        <v>154</v>
      </c>
      <c r="D311" s="143" t="s">
        <v>118</v>
      </c>
    </row>
    <row r="312" spans="1:4" ht="13.5" hidden="1">
      <c r="A312" s="143">
        <v>880</v>
      </c>
      <c r="B312" s="143" t="s">
        <v>102</v>
      </c>
      <c r="C312" s="146" t="s">
        <v>154</v>
      </c>
      <c r="D312" s="143" t="s">
        <v>118</v>
      </c>
    </row>
    <row r="313" spans="1:4" ht="13.5" hidden="1">
      <c r="A313" s="143">
        <v>881</v>
      </c>
      <c r="B313" s="143" t="s">
        <v>89</v>
      </c>
      <c r="C313" s="146" t="s">
        <v>154</v>
      </c>
      <c r="D313" s="143" t="s">
        <v>118</v>
      </c>
    </row>
    <row r="314" spans="1:4" ht="13.5" hidden="1">
      <c r="A314" s="143">
        <v>882</v>
      </c>
      <c r="B314" s="143" t="s">
        <v>114</v>
      </c>
      <c r="C314" s="146" t="s">
        <v>156</v>
      </c>
      <c r="D314" s="143" t="s">
        <v>158</v>
      </c>
    </row>
    <row r="315" spans="1:4" ht="13.5" hidden="1">
      <c r="A315" s="143">
        <v>883</v>
      </c>
      <c r="B315" s="143" t="s">
        <v>113</v>
      </c>
      <c r="C315" s="146" t="s">
        <v>159</v>
      </c>
      <c r="D315" s="143" t="s">
        <v>96</v>
      </c>
    </row>
    <row r="316" spans="1:4" ht="13.5" hidden="1">
      <c r="A316" s="143">
        <v>884</v>
      </c>
      <c r="B316" s="143" t="s">
        <v>109</v>
      </c>
      <c r="C316" s="146" t="s">
        <v>169</v>
      </c>
      <c r="D316" s="143" t="s">
        <v>96</v>
      </c>
    </row>
    <row r="317" spans="1:4" ht="13.5" hidden="1">
      <c r="A317" s="143">
        <v>885</v>
      </c>
      <c r="B317" s="143" t="s">
        <v>112</v>
      </c>
      <c r="C317" s="146" t="s">
        <v>169</v>
      </c>
      <c r="D317" s="143" t="s">
        <v>96</v>
      </c>
    </row>
    <row r="318" spans="1:4" ht="13.5" hidden="1">
      <c r="A318" s="143">
        <v>886</v>
      </c>
      <c r="B318" s="143" t="s">
        <v>108</v>
      </c>
      <c r="C318" s="146" t="s">
        <v>169</v>
      </c>
      <c r="D318" s="143" t="s">
        <v>96</v>
      </c>
    </row>
    <row r="319" spans="1:4" ht="13.5" hidden="1">
      <c r="A319" s="143">
        <v>887</v>
      </c>
      <c r="B319" s="143" t="s">
        <v>106</v>
      </c>
      <c r="C319" s="146" t="s">
        <v>169</v>
      </c>
      <c r="D319" s="143" t="s">
        <v>96</v>
      </c>
    </row>
    <row r="320" spans="1:4" ht="13.5" hidden="1">
      <c r="A320" s="143">
        <v>888</v>
      </c>
      <c r="B320" s="143" t="s">
        <v>89</v>
      </c>
      <c r="C320" s="146" t="s">
        <v>169</v>
      </c>
      <c r="D320" s="143" t="s">
        <v>96</v>
      </c>
    </row>
    <row r="321" spans="1:4" ht="13.5" hidden="1">
      <c r="A321" s="143">
        <v>889</v>
      </c>
      <c r="B321" s="143" t="s">
        <v>100</v>
      </c>
      <c r="C321" s="146" t="s">
        <v>169</v>
      </c>
      <c r="D321" s="143" t="s">
        <v>115</v>
      </c>
    </row>
    <row r="322" spans="1:4" ht="13.5" hidden="1">
      <c r="A322" s="143">
        <v>890</v>
      </c>
      <c r="B322" s="143" t="s">
        <v>114</v>
      </c>
      <c r="C322" s="146" t="s">
        <v>169</v>
      </c>
      <c r="D322" s="143" t="s">
        <v>115</v>
      </c>
    </row>
    <row r="323" spans="1:4" ht="13.5" hidden="1">
      <c r="A323" s="143">
        <v>891</v>
      </c>
      <c r="B323" s="143" t="s">
        <v>102</v>
      </c>
      <c r="C323" s="146" t="s">
        <v>169</v>
      </c>
      <c r="D323" s="143" t="s">
        <v>118</v>
      </c>
    </row>
    <row r="324" spans="1:4" ht="13.5" hidden="1">
      <c r="A324" s="143">
        <v>892</v>
      </c>
      <c r="B324" s="143" t="s">
        <v>112</v>
      </c>
      <c r="C324" s="146" t="s">
        <v>169</v>
      </c>
      <c r="D324" s="143" t="s">
        <v>118</v>
      </c>
    </row>
    <row r="325" spans="1:4" ht="13.5" hidden="1">
      <c r="A325" s="143">
        <v>893</v>
      </c>
      <c r="B325" s="143" t="s">
        <v>108</v>
      </c>
      <c r="C325" s="146" t="s">
        <v>169</v>
      </c>
      <c r="D325" s="143" t="s">
        <v>118</v>
      </c>
    </row>
    <row r="326" spans="1:4" ht="13.5" hidden="1">
      <c r="A326" s="143">
        <v>894</v>
      </c>
      <c r="B326" s="143" t="s">
        <v>99</v>
      </c>
      <c r="C326" s="146" t="s">
        <v>169</v>
      </c>
      <c r="D326" s="143" t="s">
        <v>118</v>
      </c>
    </row>
    <row r="327" spans="1:4" ht="13.5" hidden="1">
      <c r="A327" s="143">
        <v>895</v>
      </c>
      <c r="B327" s="143" t="s">
        <v>92</v>
      </c>
      <c r="C327" s="146" t="s">
        <v>169</v>
      </c>
      <c r="D327" s="143" t="s">
        <v>118</v>
      </c>
    </row>
    <row r="328" spans="1:4" ht="13.5" hidden="1">
      <c r="A328" s="143">
        <v>896</v>
      </c>
      <c r="B328" s="143" t="s">
        <v>114</v>
      </c>
      <c r="C328" s="146" t="s">
        <v>169</v>
      </c>
      <c r="D328" s="143" t="s">
        <v>118</v>
      </c>
    </row>
    <row r="329" spans="1:4" ht="13.5" hidden="1">
      <c r="A329" s="143">
        <v>897</v>
      </c>
      <c r="B329" s="143" t="s">
        <v>92</v>
      </c>
      <c r="C329" s="146" t="s">
        <v>169</v>
      </c>
      <c r="D329" s="143" t="s">
        <v>118</v>
      </c>
    </row>
    <row r="330" spans="1:4" ht="13.5" hidden="1">
      <c r="A330" s="143">
        <v>898</v>
      </c>
      <c r="B330" s="143" t="s">
        <v>108</v>
      </c>
      <c r="C330" s="146" t="s">
        <v>169</v>
      </c>
      <c r="D330" s="143" t="s">
        <v>118</v>
      </c>
    </row>
    <row r="331" spans="1:4" ht="13.5" hidden="1">
      <c r="A331" s="143">
        <v>899</v>
      </c>
      <c r="B331" s="143" t="s">
        <v>92</v>
      </c>
      <c r="C331" s="146" t="s">
        <v>169</v>
      </c>
      <c r="D331" s="143" t="s">
        <v>126</v>
      </c>
    </row>
    <row r="332" spans="1:4" ht="13.5" hidden="1">
      <c r="A332" s="143">
        <v>900</v>
      </c>
      <c r="B332" s="143" t="s">
        <v>113</v>
      </c>
      <c r="C332" s="146" t="s">
        <v>169</v>
      </c>
      <c r="D332" s="143" t="s">
        <v>126</v>
      </c>
    </row>
    <row r="333" spans="1:4" ht="13.5" hidden="1">
      <c r="A333" s="143">
        <v>901</v>
      </c>
      <c r="B333" s="143" t="s">
        <v>97</v>
      </c>
      <c r="C333" s="146" t="s">
        <v>169</v>
      </c>
      <c r="D333" s="143" t="s">
        <v>126</v>
      </c>
    </row>
    <row r="334" spans="1:4" ht="13.5" hidden="1">
      <c r="A334" s="143">
        <v>902</v>
      </c>
      <c r="B334" s="143" t="s">
        <v>108</v>
      </c>
      <c r="C334" s="146" t="s">
        <v>169</v>
      </c>
      <c r="D334" s="143" t="s">
        <v>126</v>
      </c>
    </row>
    <row r="335" spans="1:4" ht="13.5" hidden="1">
      <c r="A335" s="143">
        <v>903</v>
      </c>
      <c r="B335" s="143" t="s">
        <v>102</v>
      </c>
      <c r="C335" s="146" t="s">
        <v>169</v>
      </c>
      <c r="D335" s="143" t="s">
        <v>126</v>
      </c>
    </row>
    <row r="336" spans="1:4" ht="13.5" hidden="1">
      <c r="A336" s="143">
        <v>904</v>
      </c>
      <c r="B336" s="143" t="s">
        <v>109</v>
      </c>
      <c r="C336" s="146" t="s">
        <v>169</v>
      </c>
      <c r="D336" s="143" t="s">
        <v>126</v>
      </c>
    </row>
    <row r="337" spans="1:4" ht="13.5" hidden="1">
      <c r="A337" s="143">
        <v>905</v>
      </c>
      <c r="B337" s="143" t="s">
        <v>131</v>
      </c>
      <c r="C337" s="146" t="s">
        <v>160</v>
      </c>
      <c r="D337" s="143" t="s">
        <v>115</v>
      </c>
    </row>
    <row r="338" spans="1:4" ht="13.5" hidden="1">
      <c r="A338" s="143">
        <v>906</v>
      </c>
      <c r="B338" s="143" t="s">
        <v>101</v>
      </c>
      <c r="C338" s="146" t="s">
        <v>160</v>
      </c>
      <c r="D338" s="143" t="s">
        <v>115</v>
      </c>
    </row>
    <row r="339" spans="1:4" ht="13.5" hidden="1">
      <c r="A339" s="143">
        <v>907</v>
      </c>
      <c r="B339" s="143" t="s">
        <v>108</v>
      </c>
      <c r="C339" s="146" t="s">
        <v>160</v>
      </c>
      <c r="D339" s="143" t="s">
        <v>118</v>
      </c>
    </row>
    <row r="340" spans="1:4" ht="13.5" hidden="1">
      <c r="A340" s="143">
        <v>908</v>
      </c>
      <c r="B340" s="143" t="s">
        <v>95</v>
      </c>
      <c r="C340" s="146" t="s">
        <v>161</v>
      </c>
      <c r="D340" s="143" t="s">
        <v>96</v>
      </c>
    </row>
    <row r="341" spans="1:4" ht="13.5" hidden="1">
      <c r="A341" s="143">
        <v>909</v>
      </c>
      <c r="B341" s="143" t="s">
        <v>107</v>
      </c>
      <c r="C341" s="146" t="s">
        <v>161</v>
      </c>
      <c r="D341" s="143" t="s">
        <v>118</v>
      </c>
    </row>
    <row r="342" spans="1:4" ht="13.5" hidden="1">
      <c r="A342" s="143">
        <v>910</v>
      </c>
      <c r="B342" s="143" t="s">
        <v>92</v>
      </c>
      <c r="C342" s="146" t="s">
        <v>161</v>
      </c>
      <c r="D342" s="143" t="s">
        <v>126</v>
      </c>
    </row>
    <row r="343" spans="1:4" ht="13.5" hidden="1">
      <c r="A343" s="143">
        <v>911</v>
      </c>
      <c r="B343" s="143" t="s">
        <v>119</v>
      </c>
      <c r="C343" s="146" t="s">
        <v>161</v>
      </c>
      <c r="D343" s="143" t="s">
        <v>126</v>
      </c>
    </row>
    <row r="344" spans="1:4" ht="13.5" hidden="1">
      <c r="A344" s="143">
        <v>912</v>
      </c>
      <c r="B344" s="143" t="s">
        <v>113</v>
      </c>
      <c r="C344" s="146" t="s">
        <v>162</v>
      </c>
      <c r="D344" s="143" t="s">
        <v>115</v>
      </c>
    </row>
    <row r="345" spans="1:4" ht="13.5" hidden="1">
      <c r="A345" s="143">
        <v>913</v>
      </c>
      <c r="B345" s="143" t="s">
        <v>109</v>
      </c>
      <c r="C345" s="146" t="s">
        <v>162</v>
      </c>
      <c r="D345" s="143" t="s">
        <v>115</v>
      </c>
    </row>
    <row r="346" spans="1:4" ht="13.5" hidden="1">
      <c r="A346" s="143">
        <v>914</v>
      </c>
      <c r="B346" s="143" t="s">
        <v>101</v>
      </c>
      <c r="C346" s="146" t="s">
        <v>162</v>
      </c>
      <c r="D346" s="143" t="s">
        <v>115</v>
      </c>
    </row>
    <row r="347" spans="1:4" ht="13.5" hidden="1">
      <c r="A347" s="143">
        <v>915</v>
      </c>
      <c r="B347" s="143" t="s">
        <v>94</v>
      </c>
      <c r="C347" s="146" t="s">
        <v>162</v>
      </c>
      <c r="D347" s="143" t="s">
        <v>118</v>
      </c>
    </row>
    <row r="348" spans="1:4" ht="13.5" hidden="1">
      <c r="A348" s="143">
        <v>916</v>
      </c>
      <c r="B348" s="143" t="s">
        <v>101</v>
      </c>
      <c r="C348" s="146" t="s">
        <v>163</v>
      </c>
      <c r="D348" s="143" t="s">
        <v>96</v>
      </c>
    </row>
    <row r="349" spans="1:4" ht="13.5" hidden="1">
      <c r="A349" s="143">
        <v>917</v>
      </c>
      <c r="B349" s="143" t="s">
        <v>121</v>
      </c>
      <c r="C349" s="146" t="s">
        <v>170</v>
      </c>
      <c r="D349" s="143" t="s">
        <v>115</v>
      </c>
    </row>
    <row r="350" spans="1:4" ht="13.5" hidden="1">
      <c r="A350" s="143">
        <v>918</v>
      </c>
      <c r="B350" s="143" t="s">
        <v>108</v>
      </c>
      <c r="C350" s="146" t="s">
        <v>170</v>
      </c>
      <c r="D350" s="143" t="s">
        <v>115</v>
      </c>
    </row>
    <row r="351" spans="1:4" ht="13.5" hidden="1">
      <c r="A351" s="143">
        <v>919</v>
      </c>
      <c r="B351" s="143" t="s">
        <v>95</v>
      </c>
      <c r="C351" s="146" t="s">
        <v>170</v>
      </c>
      <c r="D351" s="143" t="s">
        <v>118</v>
      </c>
    </row>
    <row r="352" spans="1:4" ht="13.5" hidden="1">
      <c r="A352" s="143">
        <v>920</v>
      </c>
      <c r="B352" s="143" t="s">
        <v>94</v>
      </c>
      <c r="C352" s="146" t="s">
        <v>170</v>
      </c>
      <c r="D352" s="143" t="s">
        <v>118</v>
      </c>
    </row>
    <row r="353" spans="1:4" ht="13.5" hidden="1">
      <c r="A353" s="143">
        <v>921</v>
      </c>
      <c r="B353" s="143" t="s">
        <v>108</v>
      </c>
      <c r="C353" s="146" t="s">
        <v>170</v>
      </c>
      <c r="D353" s="143" t="s">
        <v>118</v>
      </c>
    </row>
    <row r="354" spans="1:4" ht="13.5" hidden="1">
      <c r="A354" s="143">
        <v>922</v>
      </c>
      <c r="B354" s="143" t="s">
        <v>97</v>
      </c>
      <c r="C354" s="146" t="s">
        <v>170</v>
      </c>
      <c r="D354" s="143" t="s">
        <v>96</v>
      </c>
    </row>
    <row r="355" spans="1:4" ht="13.5" hidden="1">
      <c r="A355" s="143">
        <v>923</v>
      </c>
      <c r="B355" s="143" t="s">
        <v>113</v>
      </c>
      <c r="C355" s="146" t="s">
        <v>170</v>
      </c>
      <c r="D355" s="143" t="s">
        <v>115</v>
      </c>
    </row>
    <row r="356" spans="1:4" ht="13.5" hidden="1">
      <c r="A356" s="143">
        <v>924</v>
      </c>
      <c r="B356" s="143" t="s">
        <v>95</v>
      </c>
      <c r="C356" s="146" t="s">
        <v>165</v>
      </c>
      <c r="D356" s="143" t="s">
        <v>118</v>
      </c>
    </row>
    <row r="357" ht="13.5" hidden="1">
      <c r="C357" s="146"/>
    </row>
    <row r="358" ht="13.5" hidden="1">
      <c r="C358" s="146"/>
    </row>
    <row r="359" ht="13.5" hidden="1">
      <c r="C359" s="146"/>
    </row>
    <row r="360" ht="13.5" hidden="1">
      <c r="C360" s="146"/>
    </row>
    <row r="361" ht="13.5" hidden="1">
      <c r="C361" s="146"/>
    </row>
    <row r="362" ht="13.5" hidden="1">
      <c r="C362" s="146"/>
    </row>
    <row r="363" ht="13.5" hidden="1">
      <c r="C363" s="146"/>
    </row>
    <row r="364" ht="13.5" hidden="1">
      <c r="C364" s="146"/>
    </row>
    <row r="365" ht="13.5" hidden="1">
      <c r="C365" s="146"/>
    </row>
    <row r="366" ht="13.5" hidden="1">
      <c r="C366" s="146"/>
    </row>
    <row r="367" ht="13.5" hidden="1">
      <c r="C367" s="146"/>
    </row>
    <row r="368" ht="13.5" hidden="1">
      <c r="C368" s="146"/>
    </row>
    <row r="369" ht="13.5" hidden="1">
      <c r="C369" s="146"/>
    </row>
    <row r="370" ht="13.5" hidden="1">
      <c r="C370" s="146"/>
    </row>
    <row r="371" ht="13.5" hidden="1">
      <c r="C371" s="146"/>
    </row>
    <row r="372" ht="13.5" hidden="1">
      <c r="C372" s="146"/>
    </row>
    <row r="373" ht="13.5" hidden="1">
      <c r="C373" s="146"/>
    </row>
    <row r="374" ht="13.5" hidden="1">
      <c r="C374" s="146"/>
    </row>
    <row r="375" ht="13.5" hidden="1">
      <c r="C375" s="146"/>
    </row>
    <row r="376" ht="13.5" hidden="1">
      <c r="C376" s="146"/>
    </row>
    <row r="377" ht="13.5" hidden="1">
      <c r="C377" s="146"/>
    </row>
    <row r="378" ht="13.5" hidden="1">
      <c r="C378" s="146"/>
    </row>
    <row r="379" ht="13.5" hidden="1">
      <c r="C379" s="146"/>
    </row>
    <row r="380" ht="13.5" hidden="1">
      <c r="C380" s="146"/>
    </row>
    <row r="381" ht="13.5" hidden="1">
      <c r="C381" s="146"/>
    </row>
    <row r="382" ht="13.5" hidden="1">
      <c r="C382" s="146"/>
    </row>
    <row r="383" ht="13.5" hidden="1">
      <c r="C383" s="146"/>
    </row>
    <row r="384" ht="13.5" hidden="1">
      <c r="C384" s="146"/>
    </row>
    <row r="385" ht="13.5" hidden="1">
      <c r="C385" s="146"/>
    </row>
    <row r="386" ht="13.5" hidden="1">
      <c r="C386" s="146"/>
    </row>
    <row r="387" ht="13.5" hidden="1">
      <c r="C387" s="146"/>
    </row>
    <row r="388" ht="13.5" hidden="1">
      <c r="C388" s="146"/>
    </row>
    <row r="389" ht="13.5" hidden="1">
      <c r="C389" s="146"/>
    </row>
    <row r="390" ht="13.5" hidden="1">
      <c r="C390" s="146"/>
    </row>
    <row r="391" ht="13.5" hidden="1">
      <c r="C391" s="146"/>
    </row>
    <row r="392" ht="13.5" hidden="1">
      <c r="C392" s="146"/>
    </row>
    <row r="393" ht="13.5" hidden="1">
      <c r="C393" s="146"/>
    </row>
    <row r="394" ht="13.5" hidden="1">
      <c r="C394" s="146"/>
    </row>
    <row r="395" ht="13.5" hidden="1">
      <c r="C395" s="146"/>
    </row>
    <row r="396" ht="13.5" hidden="1">
      <c r="C396" s="146"/>
    </row>
    <row r="397" ht="13.5" hidden="1">
      <c r="C397" s="146"/>
    </row>
    <row r="398" ht="13.5" hidden="1">
      <c r="C398" s="146"/>
    </row>
    <row r="399" ht="13.5" hidden="1">
      <c r="C399" s="146"/>
    </row>
    <row r="400" ht="13.5" hidden="1">
      <c r="C400" s="146"/>
    </row>
    <row r="401" ht="13.5" hidden="1">
      <c r="C401" s="146"/>
    </row>
    <row r="402" ht="13.5" hidden="1">
      <c r="C402" s="146"/>
    </row>
    <row r="403" ht="13.5" hidden="1">
      <c r="C403" s="146"/>
    </row>
    <row r="404" ht="13.5" hidden="1">
      <c r="C404" s="146"/>
    </row>
    <row r="405" ht="13.5" hidden="1">
      <c r="C405" s="146"/>
    </row>
    <row r="406" ht="13.5" hidden="1">
      <c r="C406" s="146"/>
    </row>
    <row r="407" ht="13.5" hidden="1">
      <c r="C407" s="146"/>
    </row>
    <row r="408" ht="13.5" hidden="1">
      <c r="C408" s="146"/>
    </row>
    <row r="409" ht="13.5" hidden="1">
      <c r="C409" s="146"/>
    </row>
    <row r="410" ht="13.5" hidden="1">
      <c r="C410" s="146"/>
    </row>
    <row r="411" ht="13.5" hidden="1">
      <c r="C411" s="146"/>
    </row>
    <row r="412" ht="13.5" hidden="1">
      <c r="C412" s="146"/>
    </row>
    <row r="413" ht="13.5" hidden="1">
      <c r="C413" s="146"/>
    </row>
    <row r="414" ht="13.5" hidden="1">
      <c r="C414" s="146"/>
    </row>
    <row r="415" ht="13.5" hidden="1">
      <c r="C415" s="146"/>
    </row>
    <row r="416" ht="13.5" hidden="1">
      <c r="C416" s="146"/>
    </row>
    <row r="417" ht="13.5" hidden="1">
      <c r="C417" s="146"/>
    </row>
    <row r="418" ht="13.5" hidden="1">
      <c r="C418" s="146"/>
    </row>
    <row r="419" ht="13.5" hidden="1">
      <c r="C419" s="146"/>
    </row>
    <row r="420" ht="13.5" hidden="1">
      <c r="C420" s="146"/>
    </row>
    <row r="421" ht="13.5" hidden="1">
      <c r="C421" s="146"/>
    </row>
    <row r="422" ht="13.5" hidden="1">
      <c r="C422" s="146"/>
    </row>
    <row r="423" ht="13.5" hidden="1">
      <c r="C423" s="146"/>
    </row>
    <row r="424" ht="13.5" hidden="1">
      <c r="C424" s="146"/>
    </row>
    <row r="425" ht="13.5" hidden="1">
      <c r="C425" s="146"/>
    </row>
    <row r="426" ht="13.5" hidden="1">
      <c r="C426" s="146"/>
    </row>
    <row r="427" ht="13.5" hidden="1">
      <c r="C427" s="146"/>
    </row>
    <row r="428" ht="13.5" hidden="1">
      <c r="C428" s="146"/>
    </row>
    <row r="429" ht="13.5" hidden="1">
      <c r="C429" s="146"/>
    </row>
    <row r="430" ht="13.5" hidden="1">
      <c r="C430" s="146"/>
    </row>
    <row r="431" ht="13.5" hidden="1">
      <c r="C431" s="146"/>
    </row>
    <row r="432" ht="13.5" hidden="1">
      <c r="C432" s="146"/>
    </row>
    <row r="433" ht="13.5" hidden="1">
      <c r="C433" s="146"/>
    </row>
    <row r="434" ht="13.5" hidden="1">
      <c r="C434" s="146"/>
    </row>
    <row r="435" ht="13.5" hidden="1">
      <c r="C435" s="146"/>
    </row>
    <row r="436" ht="13.5" hidden="1">
      <c r="C436" s="146"/>
    </row>
    <row r="437" ht="13.5" hidden="1">
      <c r="C437" s="146"/>
    </row>
    <row r="438" ht="13.5" hidden="1">
      <c r="C438" s="146"/>
    </row>
    <row r="439" ht="13.5" hidden="1">
      <c r="C439" s="146"/>
    </row>
    <row r="440" ht="13.5" hidden="1">
      <c r="C440" s="146"/>
    </row>
    <row r="441" ht="13.5" hidden="1">
      <c r="C441" s="146"/>
    </row>
    <row r="442" ht="13.5" hidden="1">
      <c r="C442" s="146"/>
    </row>
    <row r="443" ht="13.5" hidden="1">
      <c r="C443" s="146"/>
    </row>
    <row r="444" ht="13.5" hidden="1">
      <c r="C444" s="146"/>
    </row>
    <row r="445" ht="13.5" hidden="1">
      <c r="C445" s="146"/>
    </row>
    <row r="446" ht="13.5" hidden="1">
      <c r="C446" s="146"/>
    </row>
    <row r="447" ht="13.5" hidden="1">
      <c r="C447" s="146"/>
    </row>
    <row r="448" ht="13.5" hidden="1">
      <c r="C448" s="146"/>
    </row>
    <row r="449" ht="13.5" hidden="1">
      <c r="C449" s="146"/>
    </row>
    <row r="450" ht="13.5" hidden="1">
      <c r="C450" s="146"/>
    </row>
    <row r="451" ht="13.5" hidden="1">
      <c r="C451" s="146"/>
    </row>
    <row r="452" ht="13.5" hidden="1">
      <c r="C452" s="146"/>
    </row>
    <row r="453" ht="13.5" hidden="1">
      <c r="C453" s="146"/>
    </row>
    <row r="454" ht="13.5" hidden="1">
      <c r="C454" s="146"/>
    </row>
    <row r="455" ht="13.5" hidden="1">
      <c r="C455" s="146"/>
    </row>
    <row r="456" ht="13.5" hidden="1">
      <c r="C456" s="146"/>
    </row>
    <row r="457" ht="13.5" hidden="1">
      <c r="C457" s="146"/>
    </row>
    <row r="458" ht="13.5" hidden="1">
      <c r="C458" s="146"/>
    </row>
    <row r="459" ht="13.5" hidden="1">
      <c r="C459" s="146"/>
    </row>
    <row r="460" ht="13.5" hidden="1">
      <c r="C460" s="146"/>
    </row>
    <row r="461" ht="13.5" hidden="1">
      <c r="C461" s="146"/>
    </row>
    <row r="462" ht="13.5" hidden="1">
      <c r="C462" s="146"/>
    </row>
    <row r="463" ht="13.5" hidden="1">
      <c r="C463" s="146"/>
    </row>
    <row r="464" ht="13.5" hidden="1">
      <c r="C464" s="146"/>
    </row>
    <row r="465" ht="13.5" hidden="1">
      <c r="C465" s="146"/>
    </row>
    <row r="466" ht="13.5" hidden="1">
      <c r="C466" s="146"/>
    </row>
    <row r="467" ht="13.5" hidden="1">
      <c r="C467" s="146"/>
    </row>
    <row r="468" ht="13.5" hidden="1">
      <c r="C468" s="146"/>
    </row>
    <row r="469" ht="13.5" hidden="1">
      <c r="C469" s="146"/>
    </row>
    <row r="470" ht="13.5" hidden="1">
      <c r="C470" s="146"/>
    </row>
    <row r="471" ht="13.5" hidden="1">
      <c r="C471" s="146"/>
    </row>
    <row r="472" ht="13.5" hidden="1">
      <c r="C472" s="146"/>
    </row>
    <row r="473" ht="13.5" hidden="1">
      <c r="C473" s="146"/>
    </row>
    <row r="474" ht="13.5" hidden="1">
      <c r="C474" s="146"/>
    </row>
    <row r="475" ht="13.5" hidden="1">
      <c r="C475" s="146"/>
    </row>
    <row r="476" ht="13.5" hidden="1">
      <c r="C476" s="146"/>
    </row>
    <row r="477" ht="13.5" hidden="1">
      <c r="C477" s="146"/>
    </row>
    <row r="478" ht="13.5" hidden="1">
      <c r="C478" s="146"/>
    </row>
    <row r="479" ht="13.5" hidden="1">
      <c r="C479" s="146"/>
    </row>
    <row r="480" ht="13.5" hidden="1">
      <c r="C480" s="146"/>
    </row>
    <row r="481" ht="13.5" hidden="1">
      <c r="C481" s="146"/>
    </row>
    <row r="482" ht="13.5" hidden="1">
      <c r="C482" s="146"/>
    </row>
    <row r="483" ht="13.5" hidden="1">
      <c r="C483" s="146"/>
    </row>
    <row r="484" ht="13.5" hidden="1">
      <c r="C484" s="146"/>
    </row>
    <row r="485" ht="13.5" hidden="1">
      <c r="C485" s="146"/>
    </row>
    <row r="486" ht="13.5" hidden="1">
      <c r="C486" s="146"/>
    </row>
    <row r="487" ht="13.5" hidden="1">
      <c r="C487" s="146"/>
    </row>
    <row r="488" ht="13.5" hidden="1">
      <c r="C488" s="146"/>
    </row>
    <row r="489" ht="13.5" hidden="1">
      <c r="C489" s="146"/>
    </row>
    <row r="490" ht="13.5" hidden="1">
      <c r="C490" s="146"/>
    </row>
    <row r="491" ht="13.5" hidden="1">
      <c r="C491" s="146"/>
    </row>
    <row r="492" ht="13.5" hidden="1">
      <c r="C492" s="146"/>
    </row>
    <row r="493" ht="13.5" hidden="1">
      <c r="C493" s="146"/>
    </row>
    <row r="494" ht="13.5" hidden="1">
      <c r="C494" s="146"/>
    </row>
    <row r="495" ht="13.5" hidden="1">
      <c r="C495" s="146"/>
    </row>
    <row r="496" ht="13.5" hidden="1">
      <c r="C496" s="146"/>
    </row>
    <row r="497" ht="13.5" hidden="1">
      <c r="C497" s="146"/>
    </row>
    <row r="498" ht="13.5" hidden="1">
      <c r="C498" s="146"/>
    </row>
    <row r="499" ht="13.5" hidden="1">
      <c r="C499" s="146"/>
    </row>
    <row r="500" ht="13.5" hidden="1">
      <c r="C500" s="146"/>
    </row>
    <row r="501" ht="13.5" hidden="1">
      <c r="C501" s="146"/>
    </row>
    <row r="502" ht="13.5" hidden="1">
      <c r="C502" s="146"/>
    </row>
    <row r="503" ht="13.5" hidden="1">
      <c r="C503" s="146"/>
    </row>
    <row r="504" ht="13.5" hidden="1">
      <c r="C504" s="146"/>
    </row>
    <row r="505" ht="13.5" hidden="1">
      <c r="C505" s="146"/>
    </row>
    <row r="506" ht="13.5" hidden="1">
      <c r="C506" s="146"/>
    </row>
    <row r="507" ht="13.5" hidden="1">
      <c r="C507" s="146"/>
    </row>
    <row r="508" ht="13.5" hidden="1">
      <c r="C508" s="146"/>
    </row>
    <row r="509" ht="13.5" hidden="1">
      <c r="C509" s="146"/>
    </row>
    <row r="510" ht="13.5" hidden="1">
      <c r="C510" s="146"/>
    </row>
    <row r="511" ht="13.5" hidden="1">
      <c r="C511" s="146"/>
    </row>
    <row r="512" ht="13.5" hidden="1">
      <c r="C512" s="146"/>
    </row>
    <row r="513" ht="13.5" hidden="1">
      <c r="C513" s="146"/>
    </row>
    <row r="514" ht="13.5" hidden="1">
      <c r="C514" s="146"/>
    </row>
    <row r="515" ht="13.5" hidden="1">
      <c r="C515" s="146"/>
    </row>
    <row r="516" ht="13.5" hidden="1">
      <c r="C516" s="146"/>
    </row>
    <row r="517" ht="13.5" hidden="1">
      <c r="C517" s="146"/>
    </row>
    <row r="518" ht="13.5" hidden="1">
      <c r="C518" s="146"/>
    </row>
    <row r="519" ht="13.5" hidden="1">
      <c r="C519" s="146"/>
    </row>
    <row r="520" ht="13.5" hidden="1">
      <c r="C520" s="146"/>
    </row>
    <row r="521" ht="13.5" hidden="1">
      <c r="C521" s="146"/>
    </row>
    <row r="522" ht="13.5" hidden="1">
      <c r="C522" s="146"/>
    </row>
    <row r="523" ht="13.5" hidden="1">
      <c r="C523" s="146"/>
    </row>
    <row r="524" ht="13.5" hidden="1">
      <c r="C524" s="146"/>
    </row>
    <row r="525" ht="13.5" hidden="1">
      <c r="C525" s="146"/>
    </row>
    <row r="526" ht="13.5" hidden="1">
      <c r="C526" s="146"/>
    </row>
    <row r="527" ht="13.5" hidden="1">
      <c r="C527" s="146"/>
    </row>
    <row r="528" ht="13.5" hidden="1">
      <c r="C528" s="146"/>
    </row>
    <row r="529" ht="13.5" hidden="1">
      <c r="C529" s="146"/>
    </row>
    <row r="530" ht="13.5" hidden="1">
      <c r="C530" s="146"/>
    </row>
    <row r="531" ht="13.5" hidden="1">
      <c r="C531" s="146"/>
    </row>
    <row r="532" ht="13.5" hidden="1">
      <c r="C532" s="146"/>
    </row>
    <row r="533" ht="13.5" hidden="1">
      <c r="C533" s="146"/>
    </row>
    <row r="534" ht="13.5" hidden="1">
      <c r="C534" s="146"/>
    </row>
    <row r="535" ht="13.5" hidden="1">
      <c r="C535" s="146"/>
    </row>
    <row r="536" ht="13.5" hidden="1">
      <c r="C536" s="146"/>
    </row>
    <row r="537" ht="13.5" hidden="1">
      <c r="C537" s="146"/>
    </row>
    <row r="538" ht="13.5" hidden="1">
      <c r="C538" s="146"/>
    </row>
    <row r="539" ht="13.5" hidden="1">
      <c r="C539" s="146"/>
    </row>
    <row r="540" ht="13.5" hidden="1">
      <c r="C540" s="146"/>
    </row>
    <row r="541" ht="13.5" hidden="1">
      <c r="C541" s="146"/>
    </row>
    <row r="542" ht="13.5" hidden="1">
      <c r="C542" s="146"/>
    </row>
    <row r="543" ht="13.5" hidden="1">
      <c r="C543" s="146"/>
    </row>
    <row r="544" ht="13.5" hidden="1">
      <c r="C544" s="146"/>
    </row>
    <row r="545" ht="13.5" hidden="1">
      <c r="C545" s="146"/>
    </row>
    <row r="546" ht="13.5" hidden="1">
      <c r="C546" s="146"/>
    </row>
    <row r="547" ht="13.5" hidden="1">
      <c r="C547" s="146"/>
    </row>
    <row r="548" ht="13.5" hidden="1">
      <c r="C548" s="146"/>
    </row>
    <row r="549" ht="13.5" hidden="1">
      <c r="C549" s="146"/>
    </row>
    <row r="550" ht="13.5" hidden="1">
      <c r="C550" s="146"/>
    </row>
    <row r="551" ht="13.5" hidden="1">
      <c r="C551" s="146"/>
    </row>
    <row r="552" ht="13.5" hidden="1">
      <c r="C552" s="146"/>
    </row>
    <row r="553" ht="13.5" hidden="1">
      <c r="C553" s="146"/>
    </row>
    <row r="554" ht="13.5" hidden="1">
      <c r="C554" s="146"/>
    </row>
    <row r="555" ht="13.5" hidden="1">
      <c r="C555" s="146"/>
    </row>
    <row r="556" ht="13.5" hidden="1">
      <c r="C556" s="146"/>
    </row>
    <row r="557" ht="13.5" hidden="1">
      <c r="C557" s="146"/>
    </row>
    <row r="558" ht="13.5" hidden="1">
      <c r="C558" s="146"/>
    </row>
    <row r="559" ht="13.5" hidden="1">
      <c r="C559" s="146"/>
    </row>
    <row r="560" ht="13.5" hidden="1">
      <c r="C560" s="146"/>
    </row>
    <row r="561" ht="13.5" hidden="1">
      <c r="C561" s="146"/>
    </row>
    <row r="562" ht="13.5" hidden="1">
      <c r="C562" s="146"/>
    </row>
    <row r="563" ht="13.5" hidden="1">
      <c r="C563" s="146"/>
    </row>
    <row r="564" ht="13.5" hidden="1">
      <c r="C564" s="146"/>
    </row>
    <row r="565" ht="13.5" hidden="1">
      <c r="C565" s="146"/>
    </row>
    <row r="566" ht="13.5" hidden="1">
      <c r="C566" s="146"/>
    </row>
    <row r="567" ht="13.5" hidden="1">
      <c r="C567" s="146"/>
    </row>
    <row r="568" ht="13.5" hidden="1">
      <c r="C568" s="146"/>
    </row>
    <row r="569" ht="13.5" hidden="1">
      <c r="C569" s="146"/>
    </row>
    <row r="570" ht="13.5" hidden="1">
      <c r="C570" s="146"/>
    </row>
    <row r="571" ht="13.5" hidden="1">
      <c r="C571" s="146"/>
    </row>
    <row r="572" ht="13.5" hidden="1">
      <c r="C572" s="146"/>
    </row>
    <row r="573" ht="13.5" hidden="1">
      <c r="C573" s="146"/>
    </row>
    <row r="574" ht="13.5" hidden="1">
      <c r="C574" s="146"/>
    </row>
    <row r="575" ht="13.5" hidden="1">
      <c r="C575" s="146"/>
    </row>
    <row r="576" ht="13.5" hidden="1">
      <c r="C576" s="146"/>
    </row>
    <row r="577" ht="13.5" hidden="1">
      <c r="C577" s="146"/>
    </row>
    <row r="578" ht="13.5" hidden="1">
      <c r="C578" s="146"/>
    </row>
    <row r="579" ht="13.5" hidden="1">
      <c r="C579" s="146"/>
    </row>
    <row r="580" ht="13.5" hidden="1">
      <c r="C580" s="146"/>
    </row>
    <row r="581" ht="13.5" hidden="1">
      <c r="C581" s="146"/>
    </row>
    <row r="582" ht="13.5" hidden="1">
      <c r="C582" s="146"/>
    </row>
    <row r="583" ht="13.5" hidden="1">
      <c r="C583" s="146"/>
    </row>
    <row r="584" ht="13.5" hidden="1">
      <c r="C584" s="146"/>
    </row>
    <row r="585" ht="13.5" hidden="1">
      <c r="C585" s="146"/>
    </row>
    <row r="586" ht="13.5" hidden="1">
      <c r="C586" s="146"/>
    </row>
    <row r="587" ht="13.5" hidden="1">
      <c r="C587" s="146"/>
    </row>
    <row r="588" ht="13.5" hidden="1">
      <c r="C588" s="146"/>
    </row>
    <row r="589" ht="13.5" hidden="1">
      <c r="C589" s="146"/>
    </row>
    <row r="590" ht="13.5" hidden="1">
      <c r="C590" s="146"/>
    </row>
    <row r="591" ht="13.5" hidden="1">
      <c r="C591" s="146"/>
    </row>
    <row r="592" ht="13.5" hidden="1">
      <c r="C592" s="146"/>
    </row>
    <row r="593" ht="13.5" hidden="1">
      <c r="C593" s="146"/>
    </row>
    <row r="594" ht="13.5" hidden="1">
      <c r="C594" s="146"/>
    </row>
    <row r="595" ht="13.5" hidden="1">
      <c r="C595" s="146"/>
    </row>
    <row r="596" ht="13.5" hidden="1">
      <c r="C596" s="146"/>
    </row>
    <row r="597" ht="13.5" hidden="1">
      <c r="C597" s="146"/>
    </row>
    <row r="598" ht="13.5" hidden="1">
      <c r="C598" s="146"/>
    </row>
    <row r="599" ht="13.5" hidden="1">
      <c r="C599" s="146"/>
    </row>
    <row r="600" ht="13.5" hidden="1">
      <c r="C600" s="146"/>
    </row>
    <row r="601" ht="13.5" hidden="1">
      <c r="C601" s="146"/>
    </row>
    <row r="602" ht="13.5" hidden="1">
      <c r="C602" s="146"/>
    </row>
    <row r="603" ht="13.5" hidden="1">
      <c r="C603" s="146"/>
    </row>
    <row r="604" ht="13.5" hidden="1">
      <c r="C604" s="146"/>
    </row>
    <row r="605" ht="13.5" hidden="1">
      <c r="C605" s="146"/>
    </row>
    <row r="606" ht="13.5" hidden="1">
      <c r="C606" s="146"/>
    </row>
    <row r="607" ht="13.5" hidden="1">
      <c r="C607" s="146"/>
    </row>
    <row r="608" ht="13.5" hidden="1">
      <c r="C608" s="146"/>
    </row>
    <row r="609" ht="13.5" hidden="1">
      <c r="C609" s="146"/>
    </row>
    <row r="610" ht="13.5" hidden="1">
      <c r="C610" s="146"/>
    </row>
    <row r="611" ht="13.5" hidden="1">
      <c r="C611" s="146"/>
    </row>
    <row r="612" ht="13.5" hidden="1">
      <c r="C612" s="146"/>
    </row>
    <row r="613" ht="13.5" hidden="1">
      <c r="C613" s="146"/>
    </row>
    <row r="614" ht="13.5" hidden="1">
      <c r="C614" s="146"/>
    </row>
    <row r="615" ht="13.5" hidden="1">
      <c r="C615" s="146"/>
    </row>
    <row r="616" ht="13.5" hidden="1">
      <c r="C616" s="146"/>
    </row>
    <row r="617" ht="13.5" hidden="1">
      <c r="C617" s="146"/>
    </row>
    <row r="618" ht="13.5" hidden="1">
      <c r="C618" s="146"/>
    </row>
    <row r="619" ht="13.5" hidden="1">
      <c r="C619" s="146"/>
    </row>
    <row r="620" ht="13.5" hidden="1">
      <c r="C620" s="146"/>
    </row>
    <row r="621" ht="13.5" hidden="1">
      <c r="C621" s="146"/>
    </row>
    <row r="622" ht="13.5" hidden="1">
      <c r="C622" s="146"/>
    </row>
    <row r="623" ht="13.5" hidden="1">
      <c r="C623" s="146"/>
    </row>
    <row r="624" ht="13.5" hidden="1">
      <c r="C624" s="146"/>
    </row>
    <row r="625" ht="13.5" hidden="1">
      <c r="C625" s="146"/>
    </row>
    <row r="626" ht="13.5" hidden="1">
      <c r="C626" s="146"/>
    </row>
    <row r="627" ht="13.5" hidden="1">
      <c r="C627" s="146"/>
    </row>
    <row r="628" ht="13.5" hidden="1">
      <c r="C628" s="146"/>
    </row>
    <row r="629" ht="13.5" hidden="1">
      <c r="C629" s="146"/>
    </row>
    <row r="630" ht="13.5" hidden="1">
      <c r="C630" s="146"/>
    </row>
    <row r="631" ht="13.5" hidden="1">
      <c r="C631" s="146"/>
    </row>
    <row r="632" ht="13.5" hidden="1">
      <c r="C632" s="146"/>
    </row>
    <row r="633" ht="13.5" hidden="1">
      <c r="C633" s="146"/>
    </row>
    <row r="634" ht="13.5" hidden="1">
      <c r="C634" s="146"/>
    </row>
    <row r="635" ht="13.5" hidden="1">
      <c r="C635" s="146"/>
    </row>
    <row r="636" ht="13.5" hidden="1">
      <c r="C636" s="146"/>
    </row>
    <row r="637" ht="13.5" hidden="1">
      <c r="C637" s="146"/>
    </row>
    <row r="638" ht="13.5" hidden="1">
      <c r="C638" s="146"/>
    </row>
    <row r="639" ht="13.5" hidden="1">
      <c r="C639" s="146"/>
    </row>
    <row r="640" ht="13.5" hidden="1">
      <c r="C640" s="146"/>
    </row>
    <row r="641" ht="13.5" hidden="1">
      <c r="C641" s="146"/>
    </row>
    <row r="642" ht="13.5" hidden="1">
      <c r="C642" s="146"/>
    </row>
    <row r="643" ht="13.5" hidden="1">
      <c r="C643" s="146"/>
    </row>
    <row r="644" ht="13.5" hidden="1">
      <c r="C644" s="146"/>
    </row>
    <row r="645" ht="13.5" hidden="1">
      <c r="C645" s="146"/>
    </row>
    <row r="646" ht="13.5" hidden="1">
      <c r="C646" s="146"/>
    </row>
    <row r="647" ht="13.5" hidden="1">
      <c r="C647" s="146"/>
    </row>
    <row r="648" ht="13.5" hidden="1">
      <c r="C648" s="146"/>
    </row>
    <row r="649" ht="13.5" hidden="1">
      <c r="C649" s="146"/>
    </row>
    <row r="650" ht="13.5" hidden="1">
      <c r="C650" s="146"/>
    </row>
    <row r="651" ht="13.5" hidden="1">
      <c r="C651" s="146"/>
    </row>
    <row r="652" ht="13.5" hidden="1">
      <c r="C652" s="146"/>
    </row>
    <row r="653" ht="13.5" hidden="1">
      <c r="C653" s="146"/>
    </row>
    <row r="654" ht="13.5" hidden="1">
      <c r="C654" s="146"/>
    </row>
    <row r="655" ht="13.5" hidden="1">
      <c r="C655" s="146"/>
    </row>
    <row r="656" ht="13.5" hidden="1">
      <c r="C656" s="146"/>
    </row>
    <row r="657" ht="13.5" hidden="1">
      <c r="C657" s="146"/>
    </row>
    <row r="658" ht="13.5" hidden="1">
      <c r="C658" s="146"/>
    </row>
    <row r="659" ht="13.5" hidden="1">
      <c r="C659" s="146"/>
    </row>
    <row r="660" ht="13.5" hidden="1">
      <c r="C660" s="146"/>
    </row>
    <row r="661" ht="13.5" hidden="1">
      <c r="C661" s="146"/>
    </row>
    <row r="662" ht="13.5" hidden="1">
      <c r="C662" s="146"/>
    </row>
    <row r="663" ht="13.5" hidden="1">
      <c r="C663" s="146"/>
    </row>
    <row r="664" ht="13.5" hidden="1">
      <c r="C664" s="146"/>
    </row>
    <row r="665" ht="13.5" hidden="1">
      <c r="C665" s="146"/>
    </row>
    <row r="666" ht="13.5" hidden="1">
      <c r="C666" s="146"/>
    </row>
    <row r="667" ht="13.5" hidden="1">
      <c r="C667" s="146"/>
    </row>
    <row r="668" ht="13.5" hidden="1">
      <c r="C668" s="146"/>
    </row>
    <row r="669" ht="13.5" hidden="1">
      <c r="C669" s="146"/>
    </row>
    <row r="670" ht="13.5" hidden="1">
      <c r="C670" s="146"/>
    </row>
    <row r="671" ht="13.5" hidden="1">
      <c r="C671" s="146"/>
    </row>
    <row r="672" ht="13.5" hidden="1">
      <c r="C672" s="146"/>
    </row>
    <row r="673" ht="13.5" hidden="1">
      <c r="C673" s="146"/>
    </row>
    <row r="674" ht="13.5" hidden="1">
      <c r="C674" s="146"/>
    </row>
    <row r="675" ht="13.5" hidden="1">
      <c r="C675" s="146"/>
    </row>
    <row r="676" ht="13.5" hidden="1">
      <c r="C676" s="146"/>
    </row>
    <row r="677" ht="13.5" hidden="1">
      <c r="C677" s="146"/>
    </row>
    <row r="678" ht="13.5" hidden="1">
      <c r="C678" s="146"/>
    </row>
    <row r="679" ht="13.5" hidden="1">
      <c r="C679" s="146"/>
    </row>
    <row r="680" ht="13.5" hidden="1">
      <c r="C680" s="146"/>
    </row>
    <row r="681" ht="13.5" hidden="1">
      <c r="C681" s="146"/>
    </row>
    <row r="682" ht="13.5" hidden="1">
      <c r="C682" s="146"/>
    </row>
    <row r="683" ht="13.5" hidden="1">
      <c r="C683" s="146"/>
    </row>
    <row r="684" ht="13.5" hidden="1">
      <c r="C684" s="146"/>
    </row>
    <row r="685" ht="13.5" hidden="1">
      <c r="C685" s="146"/>
    </row>
    <row r="686" ht="13.5" hidden="1">
      <c r="C686" s="146"/>
    </row>
    <row r="687" ht="13.5" hidden="1">
      <c r="C687" s="146"/>
    </row>
    <row r="688" ht="13.5" hidden="1">
      <c r="C688" s="146"/>
    </row>
    <row r="689" ht="13.5" hidden="1">
      <c r="C689" s="146"/>
    </row>
    <row r="690" ht="13.5" hidden="1">
      <c r="C690" s="146"/>
    </row>
    <row r="691" ht="13.5" hidden="1">
      <c r="C691" s="146"/>
    </row>
    <row r="692" ht="13.5" hidden="1">
      <c r="C692" s="146"/>
    </row>
    <row r="693" ht="13.5" hidden="1">
      <c r="C693" s="146"/>
    </row>
    <row r="694" ht="13.5" hidden="1">
      <c r="C694" s="146"/>
    </row>
    <row r="695" ht="13.5" hidden="1">
      <c r="C695" s="146"/>
    </row>
    <row r="696" ht="13.5" hidden="1">
      <c r="C696" s="146"/>
    </row>
    <row r="697" ht="13.5" hidden="1">
      <c r="C697" s="146"/>
    </row>
    <row r="698" ht="13.5" hidden="1">
      <c r="C698" s="146"/>
    </row>
    <row r="699" ht="13.5" hidden="1">
      <c r="C699" s="146"/>
    </row>
    <row r="700" ht="13.5" hidden="1">
      <c r="C700" s="146"/>
    </row>
    <row r="701" ht="13.5" hidden="1">
      <c r="C701" s="146"/>
    </row>
    <row r="702" ht="13.5" hidden="1">
      <c r="C702" s="146"/>
    </row>
    <row r="703" ht="13.5" hidden="1">
      <c r="C703" s="146"/>
    </row>
    <row r="704" ht="13.5" hidden="1">
      <c r="C704" s="146"/>
    </row>
    <row r="705" ht="13.5" hidden="1">
      <c r="C705" s="146"/>
    </row>
    <row r="706" ht="13.5" hidden="1">
      <c r="C706" s="146"/>
    </row>
    <row r="707" ht="13.5" hidden="1">
      <c r="C707" s="146"/>
    </row>
    <row r="708" ht="13.5" hidden="1">
      <c r="C708" s="146"/>
    </row>
    <row r="709" ht="13.5" hidden="1">
      <c r="C709" s="146"/>
    </row>
    <row r="710" ht="13.5" hidden="1">
      <c r="C710" s="146"/>
    </row>
    <row r="711" ht="13.5" hidden="1">
      <c r="C711" s="146"/>
    </row>
    <row r="712" ht="13.5" hidden="1">
      <c r="C712" s="146"/>
    </row>
    <row r="713" ht="13.5" hidden="1">
      <c r="C713" s="146"/>
    </row>
    <row r="714" ht="13.5" hidden="1">
      <c r="C714" s="146"/>
    </row>
    <row r="715" ht="13.5" hidden="1">
      <c r="C715" s="146"/>
    </row>
    <row r="716" ht="13.5" hidden="1">
      <c r="C716" s="146"/>
    </row>
    <row r="717" ht="13.5" hidden="1">
      <c r="C717" s="146"/>
    </row>
    <row r="718" ht="13.5" hidden="1">
      <c r="C718" s="146"/>
    </row>
    <row r="719" ht="13.5" hidden="1">
      <c r="C719" s="146"/>
    </row>
    <row r="720" ht="13.5" hidden="1">
      <c r="C720" s="146"/>
    </row>
    <row r="721" ht="13.5" hidden="1">
      <c r="C721" s="146"/>
    </row>
    <row r="722" ht="13.5" hidden="1">
      <c r="C722" s="146"/>
    </row>
    <row r="723" ht="13.5" hidden="1">
      <c r="C723" s="146"/>
    </row>
    <row r="724" ht="13.5" hidden="1">
      <c r="C724" s="146"/>
    </row>
    <row r="725" ht="13.5" hidden="1">
      <c r="C725" s="146"/>
    </row>
    <row r="726" ht="13.5" hidden="1">
      <c r="C726" s="146"/>
    </row>
    <row r="727" ht="13.5" hidden="1">
      <c r="C727" s="146"/>
    </row>
    <row r="728" ht="13.5" hidden="1">
      <c r="C728" s="146"/>
    </row>
    <row r="729" ht="13.5" hidden="1">
      <c r="C729" s="146"/>
    </row>
    <row r="730" ht="13.5" hidden="1">
      <c r="C730" s="146"/>
    </row>
    <row r="731" ht="13.5" hidden="1">
      <c r="C731" s="146"/>
    </row>
    <row r="732" ht="13.5" hidden="1">
      <c r="C732" s="146"/>
    </row>
    <row r="733" ht="13.5" hidden="1">
      <c r="C733" s="146"/>
    </row>
    <row r="734" ht="13.5" hidden="1">
      <c r="C734" s="146"/>
    </row>
    <row r="735" ht="13.5" hidden="1">
      <c r="C735" s="146"/>
    </row>
    <row r="736" ht="13.5" hidden="1">
      <c r="C736" s="146"/>
    </row>
    <row r="737" ht="13.5" hidden="1">
      <c r="C737" s="146"/>
    </row>
    <row r="738" ht="13.5" hidden="1">
      <c r="C738" s="146"/>
    </row>
    <row r="739" ht="13.5" hidden="1">
      <c r="C739" s="146"/>
    </row>
    <row r="740" ht="13.5" hidden="1">
      <c r="C740" s="146"/>
    </row>
    <row r="741" ht="13.5" hidden="1">
      <c r="C741" s="146"/>
    </row>
    <row r="742" ht="13.5" hidden="1">
      <c r="C742" s="146"/>
    </row>
    <row r="743" ht="13.5" hidden="1">
      <c r="C743" s="146"/>
    </row>
    <row r="744" ht="13.5" hidden="1">
      <c r="C744" s="146"/>
    </row>
    <row r="745" ht="13.5" hidden="1">
      <c r="C745" s="146"/>
    </row>
    <row r="746" ht="13.5" hidden="1">
      <c r="C746" s="146"/>
    </row>
    <row r="747" ht="13.5" hidden="1">
      <c r="C747" s="146"/>
    </row>
    <row r="748" ht="13.5" hidden="1">
      <c r="C748" s="146"/>
    </row>
    <row r="749" ht="13.5" hidden="1">
      <c r="C749" s="146"/>
    </row>
    <row r="750" ht="13.5" hidden="1">
      <c r="C750" s="146"/>
    </row>
    <row r="751" ht="13.5" hidden="1">
      <c r="C751" s="146"/>
    </row>
    <row r="752" ht="13.5" hidden="1">
      <c r="C752" s="146"/>
    </row>
    <row r="753" ht="13.5" hidden="1">
      <c r="C753" s="146"/>
    </row>
    <row r="754" ht="13.5" hidden="1">
      <c r="C754" s="146"/>
    </row>
    <row r="755" ht="13.5" hidden="1">
      <c r="C755" s="146"/>
    </row>
    <row r="756" ht="13.5" hidden="1">
      <c r="C756" s="146"/>
    </row>
    <row r="757" ht="13.5" hidden="1">
      <c r="C757" s="146"/>
    </row>
    <row r="758" ht="13.5" hidden="1">
      <c r="C758" s="146"/>
    </row>
    <row r="759" ht="13.5" hidden="1">
      <c r="C759" s="146"/>
    </row>
    <row r="760" ht="13.5" hidden="1">
      <c r="C760" s="146"/>
    </row>
    <row r="761" ht="13.5" hidden="1">
      <c r="C761" s="146"/>
    </row>
    <row r="762" ht="13.5" hidden="1">
      <c r="C762" s="146"/>
    </row>
    <row r="763" ht="13.5" hidden="1">
      <c r="C763" s="146"/>
    </row>
    <row r="764" ht="13.5" hidden="1">
      <c r="C764" s="146"/>
    </row>
    <row r="765" ht="13.5" hidden="1">
      <c r="C765" s="146"/>
    </row>
    <row r="766" ht="13.5" hidden="1">
      <c r="C766" s="146"/>
    </row>
    <row r="767" ht="13.5" hidden="1">
      <c r="C767" s="146"/>
    </row>
    <row r="768" ht="13.5" hidden="1">
      <c r="C768" s="146"/>
    </row>
    <row r="769" ht="13.5" hidden="1">
      <c r="C769" s="146"/>
    </row>
    <row r="770" ht="13.5" hidden="1">
      <c r="C770" s="146"/>
    </row>
    <row r="771" ht="13.5" hidden="1">
      <c r="C771" s="146"/>
    </row>
    <row r="772" ht="13.5" hidden="1">
      <c r="C772" s="146"/>
    </row>
    <row r="773" ht="13.5" hidden="1">
      <c r="C773" s="146"/>
    </row>
    <row r="774" ht="13.5" hidden="1">
      <c r="C774" s="146"/>
    </row>
    <row r="775" ht="13.5" hidden="1">
      <c r="C775" s="146"/>
    </row>
    <row r="776" ht="13.5" hidden="1">
      <c r="C776" s="146"/>
    </row>
    <row r="777" ht="13.5" hidden="1">
      <c r="C777" s="146"/>
    </row>
    <row r="778" ht="13.5" hidden="1">
      <c r="C778" s="146"/>
    </row>
    <row r="779" ht="13.5" hidden="1">
      <c r="C779" s="146"/>
    </row>
    <row r="780" ht="13.5" hidden="1">
      <c r="C780" s="146"/>
    </row>
    <row r="781" ht="13.5" hidden="1">
      <c r="C781" s="146"/>
    </row>
    <row r="782" ht="13.5" hidden="1">
      <c r="C782" s="146"/>
    </row>
    <row r="783" ht="13.5" hidden="1">
      <c r="C783" s="146"/>
    </row>
    <row r="784" ht="13.5" hidden="1">
      <c r="C784" s="146"/>
    </row>
    <row r="785" ht="13.5" hidden="1">
      <c r="C785" s="146"/>
    </row>
    <row r="786" ht="13.5" hidden="1">
      <c r="C786" s="146"/>
    </row>
    <row r="787" ht="13.5" hidden="1">
      <c r="C787" s="146"/>
    </row>
    <row r="788" ht="13.5" hidden="1">
      <c r="C788" s="146"/>
    </row>
    <row r="789" ht="13.5" hidden="1">
      <c r="C789" s="146"/>
    </row>
    <row r="790" ht="13.5" hidden="1">
      <c r="C790" s="146"/>
    </row>
    <row r="791" ht="13.5" hidden="1">
      <c r="C791" s="146"/>
    </row>
    <row r="792" ht="13.5" hidden="1">
      <c r="C792" s="146"/>
    </row>
    <row r="793" ht="13.5" hidden="1">
      <c r="C793" s="146"/>
    </row>
    <row r="794" ht="13.5" hidden="1">
      <c r="C794" s="146"/>
    </row>
    <row r="795" ht="13.5" hidden="1">
      <c r="C795" s="146"/>
    </row>
    <row r="796" ht="13.5" hidden="1">
      <c r="C796" s="146"/>
    </row>
    <row r="797" ht="13.5" hidden="1">
      <c r="C797" s="146"/>
    </row>
    <row r="798" ht="13.5" hidden="1">
      <c r="C798" s="146"/>
    </row>
    <row r="799" ht="13.5" hidden="1">
      <c r="C799" s="146"/>
    </row>
    <row r="800" ht="13.5" hidden="1">
      <c r="C800" s="146"/>
    </row>
    <row r="801" ht="13.5" hidden="1">
      <c r="C801" s="146"/>
    </row>
    <row r="802" ht="13.5" hidden="1">
      <c r="C802" s="146"/>
    </row>
    <row r="803" ht="13.5" hidden="1">
      <c r="C803" s="146"/>
    </row>
    <row r="804" ht="13.5" hidden="1">
      <c r="C804" s="146"/>
    </row>
    <row r="805" ht="13.5" hidden="1">
      <c r="C805" s="146"/>
    </row>
    <row r="806" ht="13.5" hidden="1">
      <c r="C806" s="146"/>
    </row>
    <row r="807" ht="13.5" hidden="1">
      <c r="C807" s="146"/>
    </row>
    <row r="808" ht="13.5" hidden="1">
      <c r="C808" s="146"/>
    </row>
    <row r="809" ht="13.5" hidden="1">
      <c r="C809" s="146"/>
    </row>
    <row r="810" ht="13.5" hidden="1">
      <c r="C810" s="146"/>
    </row>
    <row r="811" ht="13.5" hidden="1">
      <c r="C811" s="146"/>
    </row>
    <row r="812" ht="13.5" hidden="1">
      <c r="C812" s="146"/>
    </row>
    <row r="813" ht="13.5" hidden="1">
      <c r="C813" s="146"/>
    </row>
    <row r="814" ht="13.5" hidden="1">
      <c r="C814" s="146"/>
    </row>
    <row r="815" ht="13.5" hidden="1">
      <c r="C815" s="146"/>
    </row>
    <row r="816" ht="13.5" hidden="1">
      <c r="C816" s="146"/>
    </row>
    <row r="817" ht="13.5" hidden="1">
      <c r="C817" s="146"/>
    </row>
    <row r="818" ht="13.5" hidden="1">
      <c r="C818" s="146"/>
    </row>
    <row r="819" ht="13.5" hidden="1">
      <c r="C819" s="146"/>
    </row>
    <row r="820" ht="13.5" hidden="1">
      <c r="C820" s="146"/>
    </row>
    <row r="821" ht="13.5" hidden="1">
      <c r="C821" s="146"/>
    </row>
    <row r="822" ht="13.5" hidden="1">
      <c r="C822" s="146"/>
    </row>
    <row r="823" ht="13.5" hidden="1">
      <c r="C823" s="146"/>
    </row>
    <row r="824" ht="13.5" hidden="1">
      <c r="C824" s="146"/>
    </row>
    <row r="825" ht="13.5" hidden="1">
      <c r="C825" s="146"/>
    </row>
    <row r="826" ht="13.5" hidden="1">
      <c r="C826" s="146"/>
    </row>
    <row r="827" ht="13.5" hidden="1">
      <c r="C827" s="146"/>
    </row>
    <row r="828" ht="13.5" hidden="1">
      <c r="C828" s="146"/>
    </row>
    <row r="829" ht="13.5" hidden="1">
      <c r="C829" s="146"/>
    </row>
    <row r="830" ht="13.5" hidden="1">
      <c r="C830" s="146"/>
    </row>
    <row r="831" ht="13.5" hidden="1">
      <c r="C831" s="146"/>
    </row>
    <row r="832" ht="13.5" hidden="1">
      <c r="C832" s="146"/>
    </row>
    <row r="833" ht="13.5" hidden="1">
      <c r="C833" s="146"/>
    </row>
    <row r="834" ht="13.5" hidden="1">
      <c r="C834" s="146"/>
    </row>
    <row r="835" ht="13.5" hidden="1">
      <c r="C835" s="146"/>
    </row>
    <row r="836" ht="13.5" hidden="1">
      <c r="C836" s="146"/>
    </row>
    <row r="837" ht="13.5" hidden="1">
      <c r="C837" s="146"/>
    </row>
    <row r="838" ht="13.5" hidden="1">
      <c r="C838" s="146"/>
    </row>
    <row r="839" ht="13.5" hidden="1">
      <c r="C839" s="146"/>
    </row>
    <row r="840" ht="13.5" hidden="1">
      <c r="C840" s="146"/>
    </row>
    <row r="841" ht="13.5" hidden="1">
      <c r="C841" s="146"/>
    </row>
    <row r="842" ht="13.5" hidden="1">
      <c r="C842" s="146"/>
    </row>
    <row r="843" ht="13.5" hidden="1">
      <c r="C843" s="146"/>
    </row>
    <row r="844" ht="13.5" hidden="1">
      <c r="C844" s="146"/>
    </row>
    <row r="845" ht="13.5" hidden="1">
      <c r="C845" s="146"/>
    </row>
    <row r="846" ht="13.5" hidden="1">
      <c r="C846" s="146"/>
    </row>
    <row r="847" ht="13.5" hidden="1">
      <c r="C847" s="146"/>
    </row>
    <row r="848" ht="13.5" hidden="1">
      <c r="C848" s="146"/>
    </row>
    <row r="849" ht="13.5" hidden="1">
      <c r="C849" s="146"/>
    </row>
    <row r="850" ht="13.5" hidden="1">
      <c r="C850" s="146"/>
    </row>
    <row r="851" ht="13.5" hidden="1">
      <c r="C851" s="146"/>
    </row>
    <row r="852" ht="13.5" hidden="1">
      <c r="C852" s="146"/>
    </row>
    <row r="853" ht="13.5" hidden="1">
      <c r="C853" s="146"/>
    </row>
    <row r="854" ht="13.5" hidden="1">
      <c r="C854" s="146"/>
    </row>
    <row r="855" ht="13.5" hidden="1">
      <c r="C855" s="146"/>
    </row>
    <row r="856" ht="13.5" hidden="1">
      <c r="C856" s="146"/>
    </row>
    <row r="857" ht="13.5" hidden="1">
      <c r="C857" s="146"/>
    </row>
    <row r="858" ht="13.5" hidden="1">
      <c r="C858" s="146"/>
    </row>
    <row r="859" ht="13.5" hidden="1">
      <c r="C859" s="146"/>
    </row>
    <row r="860" ht="13.5" hidden="1">
      <c r="C860" s="146"/>
    </row>
    <row r="861" ht="13.5" hidden="1">
      <c r="C861" s="146"/>
    </row>
    <row r="862" ht="13.5" hidden="1">
      <c r="C862" s="146"/>
    </row>
    <row r="863" ht="13.5" hidden="1">
      <c r="C863" s="146"/>
    </row>
    <row r="864" ht="13.5" hidden="1">
      <c r="C864" s="146"/>
    </row>
    <row r="865" ht="13.5" hidden="1">
      <c r="C865" s="146"/>
    </row>
    <row r="866" ht="13.5" hidden="1">
      <c r="C866" s="146"/>
    </row>
    <row r="867" ht="13.5" hidden="1">
      <c r="C867" s="146"/>
    </row>
    <row r="868" ht="13.5" hidden="1">
      <c r="C868" s="146"/>
    </row>
    <row r="869" ht="13.5" hidden="1">
      <c r="C869" s="146"/>
    </row>
    <row r="870" ht="13.5" hidden="1">
      <c r="C870" s="146"/>
    </row>
    <row r="871" ht="13.5" hidden="1">
      <c r="C871" s="146"/>
    </row>
    <row r="872" ht="13.5" hidden="1">
      <c r="C872" s="146"/>
    </row>
    <row r="873" ht="13.5" hidden="1">
      <c r="C873" s="146"/>
    </row>
    <row r="874" ht="13.5" hidden="1">
      <c r="C874" s="146"/>
    </row>
    <row r="875" ht="13.5" hidden="1">
      <c r="C875" s="146"/>
    </row>
    <row r="876" ht="13.5" hidden="1">
      <c r="C876" s="146"/>
    </row>
    <row r="877" ht="13.5" hidden="1">
      <c r="C877" s="146"/>
    </row>
    <row r="878" ht="13.5" hidden="1">
      <c r="C878" s="146"/>
    </row>
    <row r="879" ht="13.5" hidden="1">
      <c r="C879" s="146"/>
    </row>
    <row r="880" ht="13.5" hidden="1">
      <c r="C880" s="146"/>
    </row>
    <row r="881" ht="13.5" hidden="1">
      <c r="C881" s="146"/>
    </row>
    <row r="882" ht="13.5" hidden="1">
      <c r="C882" s="146"/>
    </row>
    <row r="883" ht="13.5" hidden="1">
      <c r="C883" s="146"/>
    </row>
    <row r="884" ht="13.5" hidden="1">
      <c r="C884" s="146"/>
    </row>
    <row r="885" ht="13.5" hidden="1">
      <c r="C885" s="146"/>
    </row>
    <row r="886" ht="13.5" hidden="1">
      <c r="C886" s="146"/>
    </row>
    <row r="887" ht="13.5" hidden="1">
      <c r="C887" s="146"/>
    </row>
    <row r="888" ht="13.5" hidden="1">
      <c r="C888" s="146"/>
    </row>
    <row r="889" ht="13.5" hidden="1">
      <c r="C889" s="146"/>
    </row>
    <row r="890" ht="13.5" hidden="1">
      <c r="C890" s="146"/>
    </row>
    <row r="891" ht="13.5" hidden="1">
      <c r="C891" s="146"/>
    </row>
    <row r="892" ht="13.5" hidden="1">
      <c r="C892" s="146"/>
    </row>
    <row r="893" ht="13.5" hidden="1">
      <c r="C893" s="146"/>
    </row>
    <row r="894" ht="13.5" hidden="1">
      <c r="C894" s="146"/>
    </row>
    <row r="895" ht="13.5" hidden="1">
      <c r="C895" s="146"/>
    </row>
    <row r="896" ht="13.5" hidden="1">
      <c r="C896" s="146"/>
    </row>
    <row r="897" ht="13.5" hidden="1">
      <c r="C897" s="146"/>
    </row>
    <row r="898" ht="13.5" hidden="1">
      <c r="C898" s="146"/>
    </row>
    <row r="899" ht="13.5" hidden="1">
      <c r="C899" s="146"/>
    </row>
    <row r="900" ht="13.5" hidden="1">
      <c r="C900" s="146"/>
    </row>
    <row r="901" ht="13.5" hidden="1">
      <c r="C901" s="146"/>
    </row>
    <row r="902" ht="13.5" hidden="1">
      <c r="C902" s="146"/>
    </row>
    <row r="903" ht="13.5" hidden="1">
      <c r="C903" s="146"/>
    </row>
    <row r="904" ht="13.5" hidden="1">
      <c r="C904" s="146"/>
    </row>
    <row r="905" ht="13.5" hidden="1">
      <c r="C905" s="146"/>
    </row>
    <row r="906" ht="13.5" hidden="1">
      <c r="C906" s="146"/>
    </row>
    <row r="907" ht="13.5" hidden="1">
      <c r="C907" s="146"/>
    </row>
    <row r="908" ht="13.5" hidden="1">
      <c r="C908" s="146"/>
    </row>
    <row r="909" ht="13.5" hidden="1">
      <c r="C909" s="146"/>
    </row>
    <row r="910" ht="13.5" hidden="1">
      <c r="C910" s="146"/>
    </row>
    <row r="911" ht="13.5" hidden="1">
      <c r="C911" s="146"/>
    </row>
    <row r="912" ht="13.5" hidden="1">
      <c r="C912" s="146"/>
    </row>
    <row r="913" ht="13.5" hidden="1">
      <c r="C913" s="146"/>
    </row>
    <row r="914" ht="13.5" hidden="1">
      <c r="C914" s="146"/>
    </row>
    <row r="915" ht="13.5" hidden="1">
      <c r="C915" s="146"/>
    </row>
    <row r="916" ht="13.5" hidden="1">
      <c r="C916" s="146"/>
    </row>
    <row r="917" ht="13.5" hidden="1">
      <c r="C917" s="146"/>
    </row>
    <row r="918" ht="13.5" hidden="1">
      <c r="C918" s="146"/>
    </row>
    <row r="919" ht="13.5" hidden="1">
      <c r="C919" s="146"/>
    </row>
    <row r="920" ht="13.5" hidden="1">
      <c r="C920" s="146"/>
    </row>
    <row r="921" ht="13.5" hidden="1">
      <c r="C921" s="146"/>
    </row>
    <row r="922" ht="13.5" hidden="1">
      <c r="C922" s="146"/>
    </row>
    <row r="923" ht="13.5" hidden="1">
      <c r="C923" s="146"/>
    </row>
    <row r="924" ht="13.5" hidden="1">
      <c r="C924" s="146"/>
    </row>
    <row r="925" ht="13.5" hidden="1">
      <c r="C925" s="146"/>
    </row>
    <row r="926" ht="13.5" hidden="1">
      <c r="C926" s="146"/>
    </row>
    <row r="927" ht="13.5" hidden="1">
      <c r="C927" s="146"/>
    </row>
    <row r="928" ht="13.5" hidden="1">
      <c r="C928" s="146"/>
    </row>
    <row r="929" ht="13.5" hidden="1">
      <c r="C929" s="146"/>
    </row>
    <row r="930" ht="13.5" hidden="1">
      <c r="C930" s="146"/>
    </row>
    <row r="931" ht="13.5" hidden="1">
      <c r="C931" s="146"/>
    </row>
    <row r="932" ht="13.5" hidden="1">
      <c r="C932" s="146"/>
    </row>
    <row r="933" ht="13.5" hidden="1">
      <c r="C933" s="146"/>
    </row>
    <row r="934" ht="13.5" hidden="1">
      <c r="C934" s="146"/>
    </row>
    <row r="935" ht="13.5" hidden="1">
      <c r="C935" s="146"/>
    </row>
    <row r="936" ht="13.5" hidden="1">
      <c r="C936" s="146"/>
    </row>
    <row r="937" ht="13.5" hidden="1">
      <c r="C937" s="146"/>
    </row>
    <row r="938" ht="13.5" hidden="1">
      <c r="C938" s="146"/>
    </row>
    <row r="939" ht="13.5" hidden="1">
      <c r="C939" s="146"/>
    </row>
    <row r="940" ht="13.5" hidden="1">
      <c r="C940" s="146"/>
    </row>
    <row r="941" ht="13.5" hidden="1">
      <c r="C941" s="146"/>
    </row>
    <row r="942" ht="13.5" hidden="1">
      <c r="C942" s="146"/>
    </row>
    <row r="943" ht="13.5" hidden="1">
      <c r="C943" s="146"/>
    </row>
    <row r="944" ht="13.5" hidden="1">
      <c r="C944" s="146"/>
    </row>
    <row r="945" ht="13.5" hidden="1">
      <c r="C945" s="146"/>
    </row>
    <row r="946" ht="13.5" hidden="1">
      <c r="C946" s="146"/>
    </row>
    <row r="947" ht="13.5" hidden="1">
      <c r="C947" s="146"/>
    </row>
    <row r="948" ht="13.5" hidden="1">
      <c r="C948" s="146"/>
    </row>
    <row r="949" ht="13.5" hidden="1">
      <c r="C949" s="146"/>
    </row>
    <row r="950" ht="13.5" hidden="1">
      <c r="C950" s="146"/>
    </row>
    <row r="951" ht="13.5" hidden="1">
      <c r="C951" s="146"/>
    </row>
    <row r="952" ht="13.5" hidden="1">
      <c r="C952" s="146"/>
    </row>
    <row r="953" ht="13.5" hidden="1">
      <c r="C953" s="146"/>
    </row>
    <row r="954" ht="13.5" hidden="1">
      <c r="C954" s="146"/>
    </row>
    <row r="955" ht="13.5" hidden="1">
      <c r="C955" s="146"/>
    </row>
    <row r="956" ht="13.5" hidden="1">
      <c r="C956" s="146"/>
    </row>
    <row r="957" ht="13.5" hidden="1">
      <c r="C957" s="146"/>
    </row>
    <row r="958" ht="13.5" hidden="1">
      <c r="C958" s="146"/>
    </row>
  </sheetData>
  <sheetProtection password="CB65" sheet="1" objects="1" scenarios="1"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t09_SZ"/>
  <dimension ref="A1:I387"/>
  <sheetViews>
    <sheetView zoomScalePageLayoutView="0" workbookViewId="0" topLeftCell="A65536">
      <selection activeCell="D2" sqref="D2"/>
    </sheetView>
  </sheetViews>
  <sheetFormatPr defaultColWidth="9.00390625" defaultRowHeight="13.5" customHeight="1" zeroHeight="1"/>
  <cols>
    <col min="1" max="16384" width="9.00390625" style="147" customWidth="1"/>
  </cols>
  <sheetData>
    <row r="1" ht="13.5" hidden="1">
      <c r="D1" s="147" t="s">
        <v>171</v>
      </c>
    </row>
    <row r="2" spans="4:5" ht="13.5" hidden="1">
      <c r="D2" s="148" t="s">
        <v>172</v>
      </c>
      <c r="E2" s="149"/>
    </row>
    <row r="3" spans="2:9" ht="13.5" hidden="1">
      <c r="B3" s="150"/>
      <c r="C3" s="151"/>
      <c r="D3" s="152" t="s">
        <v>173</v>
      </c>
      <c r="E3" s="152"/>
      <c r="F3" s="153"/>
      <c r="G3" s="152"/>
      <c r="H3" s="152"/>
      <c r="I3" s="152"/>
    </row>
    <row r="4" spans="2:9" ht="13.5" hidden="1">
      <c r="B4" s="154" t="s">
        <v>8</v>
      </c>
      <c r="C4" s="150" t="s">
        <v>174</v>
      </c>
      <c r="D4" s="150" t="s">
        <v>175</v>
      </c>
      <c r="E4" s="155"/>
      <c r="F4" s="156"/>
      <c r="G4" s="152"/>
      <c r="H4" s="152"/>
      <c r="I4" s="152"/>
    </row>
    <row r="5" spans="1:4" ht="13.5" hidden="1">
      <c r="A5" s="147" t="s">
        <v>176</v>
      </c>
      <c r="B5" s="147" t="s">
        <v>177</v>
      </c>
      <c r="C5" s="157" t="s">
        <v>148</v>
      </c>
      <c r="D5" s="147">
        <v>18</v>
      </c>
    </row>
    <row r="6" spans="1:4" ht="13.5" hidden="1">
      <c r="A6" s="147" t="s">
        <v>178</v>
      </c>
      <c r="B6" s="147" t="s">
        <v>179</v>
      </c>
      <c r="C6" s="157" t="s">
        <v>154</v>
      </c>
      <c r="D6" s="147">
        <v>16</v>
      </c>
    </row>
    <row r="7" spans="1:4" ht="13.5" hidden="1">
      <c r="A7" s="147" t="s">
        <v>180</v>
      </c>
      <c r="B7" s="147" t="s">
        <v>181</v>
      </c>
      <c r="C7" s="157" t="s">
        <v>151</v>
      </c>
      <c r="D7" s="147">
        <v>49</v>
      </c>
    </row>
    <row r="8" spans="1:4" ht="13.5" hidden="1">
      <c r="A8" s="147" t="s">
        <v>182</v>
      </c>
      <c r="B8" s="147" t="s">
        <v>183</v>
      </c>
      <c r="C8" s="157" t="s">
        <v>125</v>
      </c>
      <c r="D8" s="147">
        <v>62</v>
      </c>
    </row>
    <row r="9" spans="1:4" ht="13.5" hidden="1">
      <c r="A9" s="147" t="s">
        <v>184</v>
      </c>
      <c r="B9" s="147" t="s">
        <v>185</v>
      </c>
      <c r="C9" s="157" t="s">
        <v>162</v>
      </c>
      <c r="D9" s="147">
        <v>58</v>
      </c>
    </row>
    <row r="10" spans="1:4" ht="13.5" hidden="1">
      <c r="A10" s="147" t="s">
        <v>186</v>
      </c>
      <c r="B10" s="147" t="s">
        <v>187</v>
      </c>
      <c r="C10" s="157" t="s">
        <v>169</v>
      </c>
      <c r="D10" s="147">
        <v>21</v>
      </c>
    </row>
    <row r="11" spans="1:4" ht="13.5" hidden="1">
      <c r="A11" s="147" t="s">
        <v>188</v>
      </c>
      <c r="B11" s="147" t="s">
        <v>189</v>
      </c>
      <c r="C11" s="157" t="s">
        <v>159</v>
      </c>
      <c r="D11" s="147">
        <v>28</v>
      </c>
    </row>
    <row r="12" spans="1:4" ht="13.5" hidden="1">
      <c r="A12" s="147" t="s">
        <v>190</v>
      </c>
      <c r="B12" s="147" t="s">
        <v>191</v>
      </c>
      <c r="C12" s="157" t="s">
        <v>143</v>
      </c>
      <c r="D12" s="147">
        <v>69</v>
      </c>
    </row>
    <row r="13" spans="1:4" ht="13.5" hidden="1">
      <c r="A13" s="147" t="s">
        <v>192</v>
      </c>
      <c r="B13" s="147" t="s">
        <v>193</v>
      </c>
      <c r="C13" s="157" t="s">
        <v>160</v>
      </c>
      <c r="D13" s="147">
        <v>25</v>
      </c>
    </row>
    <row r="14" spans="1:4" ht="13.5" hidden="1">
      <c r="A14" s="147" t="s">
        <v>194</v>
      </c>
      <c r="B14" s="147" t="s">
        <v>195</v>
      </c>
      <c r="C14" s="157" t="s">
        <v>165</v>
      </c>
      <c r="D14" s="147">
        <v>15</v>
      </c>
    </row>
    <row r="15" spans="1:4" ht="13.5" hidden="1">
      <c r="A15" s="147" t="s">
        <v>196</v>
      </c>
      <c r="B15" s="147" t="s">
        <v>197</v>
      </c>
      <c r="C15" s="157" t="s">
        <v>149</v>
      </c>
      <c r="D15" s="147">
        <v>52</v>
      </c>
    </row>
    <row r="16" spans="1:7" ht="13.5" hidden="1">
      <c r="A16" s="147" t="s">
        <v>198</v>
      </c>
      <c r="B16" s="147" t="s">
        <v>199</v>
      </c>
      <c r="C16" s="157" t="s">
        <v>139</v>
      </c>
      <c r="D16" s="147">
        <v>42</v>
      </c>
      <c r="G16" s="158"/>
    </row>
    <row r="17" spans="1:4" ht="13.5" hidden="1">
      <c r="A17" s="147" t="s">
        <v>200</v>
      </c>
      <c r="B17" s="147" t="s">
        <v>201</v>
      </c>
      <c r="C17" s="157" t="s">
        <v>137</v>
      </c>
      <c r="D17" s="147">
        <v>119</v>
      </c>
    </row>
    <row r="18" spans="1:4" ht="13.5" hidden="1">
      <c r="A18" s="147" t="s">
        <v>202</v>
      </c>
      <c r="B18" s="147" t="s">
        <v>203</v>
      </c>
      <c r="C18" s="157" t="s">
        <v>90</v>
      </c>
      <c r="D18" s="147">
        <v>184</v>
      </c>
    </row>
    <row r="19" spans="1:4" ht="13.5" hidden="1">
      <c r="A19" s="147" t="s">
        <v>204</v>
      </c>
      <c r="B19" s="147" t="s">
        <v>205</v>
      </c>
      <c r="C19" s="157" t="s">
        <v>145</v>
      </c>
      <c r="D19" s="147">
        <v>33</v>
      </c>
    </row>
    <row r="20" spans="1:4" ht="13.5" hidden="1">
      <c r="A20" s="147" t="s">
        <v>206</v>
      </c>
      <c r="B20" s="147" t="s">
        <v>207</v>
      </c>
      <c r="C20" s="157" t="s">
        <v>152</v>
      </c>
      <c r="D20" s="147">
        <v>17</v>
      </c>
    </row>
    <row r="21" spans="1:4" ht="13.5" hidden="1">
      <c r="A21" s="147" t="s">
        <v>208</v>
      </c>
      <c r="B21" s="147" t="s">
        <v>209</v>
      </c>
      <c r="C21" s="157" t="s">
        <v>141</v>
      </c>
      <c r="D21" s="147">
        <v>34</v>
      </c>
    </row>
    <row r="22" spans="1:4" ht="13.5" hidden="1">
      <c r="A22" s="147" t="s">
        <v>210</v>
      </c>
      <c r="B22" s="147" t="s">
        <v>211</v>
      </c>
      <c r="C22" s="157" t="s">
        <v>132</v>
      </c>
      <c r="D22" s="147">
        <v>136</v>
      </c>
    </row>
    <row r="23" spans="1:4" ht="13.5" hidden="1">
      <c r="A23" s="147" t="s">
        <v>212</v>
      </c>
      <c r="B23" s="147" t="s">
        <v>213</v>
      </c>
      <c r="C23" s="157" t="s">
        <v>128</v>
      </c>
      <c r="D23" s="147">
        <v>86</v>
      </c>
    </row>
    <row r="24" spans="1:4" ht="13.5" hidden="1">
      <c r="A24" s="147" t="s">
        <v>214</v>
      </c>
      <c r="B24" s="147" t="s">
        <v>215</v>
      </c>
      <c r="C24" s="157" t="s">
        <v>163</v>
      </c>
      <c r="D24" s="147">
        <v>65</v>
      </c>
    </row>
    <row r="25" spans="1:4" ht="13.5" hidden="1">
      <c r="A25" s="147" t="s">
        <v>216</v>
      </c>
      <c r="B25" s="147" t="s">
        <v>217</v>
      </c>
      <c r="C25" s="157" t="s">
        <v>155</v>
      </c>
      <c r="D25" s="147">
        <v>11</v>
      </c>
    </row>
    <row r="26" spans="1:4" ht="13.5" hidden="1">
      <c r="A26" s="147" t="s">
        <v>218</v>
      </c>
      <c r="B26" s="147" t="s">
        <v>219</v>
      </c>
      <c r="C26" s="157" t="s">
        <v>136</v>
      </c>
      <c r="D26" s="147">
        <v>78</v>
      </c>
    </row>
    <row r="27" spans="1:4" ht="13.5" hidden="1">
      <c r="A27" s="147" t="s">
        <v>220</v>
      </c>
      <c r="B27" s="147" t="s">
        <v>221</v>
      </c>
      <c r="C27" s="157" t="s">
        <v>144</v>
      </c>
      <c r="D27" s="147">
        <v>11</v>
      </c>
    </row>
    <row r="28" spans="1:4" ht="13.5" hidden="1">
      <c r="A28" s="147" t="s">
        <v>222</v>
      </c>
      <c r="B28" s="147" t="s">
        <v>223</v>
      </c>
      <c r="C28" s="157" t="s">
        <v>161</v>
      </c>
      <c r="D28" s="147">
        <v>20</v>
      </c>
    </row>
    <row r="29" spans="1:4" ht="13.5" hidden="1">
      <c r="A29" s="147" t="s">
        <v>224</v>
      </c>
      <c r="B29" s="147" t="s">
        <v>225</v>
      </c>
      <c r="C29" s="157" t="s">
        <v>170</v>
      </c>
      <c r="D29" s="147">
        <v>7</v>
      </c>
    </row>
    <row r="30" spans="1:4" ht="13.5" hidden="1">
      <c r="A30" s="147" t="s">
        <v>226</v>
      </c>
      <c r="B30" s="147" t="s">
        <v>227</v>
      </c>
      <c r="C30" s="157" t="s">
        <v>156</v>
      </c>
      <c r="D30" s="147">
        <v>6</v>
      </c>
    </row>
    <row r="31" spans="1:4" ht="13.5" hidden="1">
      <c r="A31" s="147" t="s">
        <v>228</v>
      </c>
      <c r="B31" s="147" t="s">
        <v>229</v>
      </c>
      <c r="C31" s="157" t="s">
        <v>168</v>
      </c>
      <c r="D31" s="147">
        <v>7</v>
      </c>
    </row>
    <row r="32" spans="1:4" ht="13.5" hidden="1">
      <c r="A32" s="147" t="s">
        <v>230</v>
      </c>
      <c r="B32" s="147" t="s">
        <v>231</v>
      </c>
      <c r="C32" s="157" t="s">
        <v>164</v>
      </c>
      <c r="D32" s="147">
        <v>4</v>
      </c>
    </row>
    <row r="33" spans="1:4" ht="13.5" hidden="1">
      <c r="A33" s="147" t="s">
        <v>232</v>
      </c>
      <c r="B33" s="147" t="s">
        <v>233</v>
      </c>
      <c r="C33" s="157" t="s">
        <v>167</v>
      </c>
      <c r="D33" s="147">
        <v>11</v>
      </c>
    </row>
    <row r="34" spans="1:4" ht="13.5" hidden="1">
      <c r="A34" s="147" t="s">
        <v>234</v>
      </c>
      <c r="B34" s="147" t="s">
        <v>235</v>
      </c>
      <c r="C34" s="157" t="s">
        <v>142</v>
      </c>
      <c r="D34" s="147">
        <v>23</v>
      </c>
    </row>
    <row r="35" spans="1:4" ht="13.5" hidden="1">
      <c r="A35" s="147" t="s">
        <v>236</v>
      </c>
      <c r="B35" s="147" t="s">
        <v>237</v>
      </c>
      <c r="C35" s="157" t="s">
        <v>146</v>
      </c>
      <c r="D35" s="147">
        <v>33</v>
      </c>
    </row>
    <row r="36" ht="13.5" hidden="1">
      <c r="C36" s="157"/>
    </row>
    <row r="37" ht="13.5" hidden="1">
      <c r="C37" s="157"/>
    </row>
    <row r="38" ht="13.5" hidden="1">
      <c r="C38" s="157"/>
    </row>
    <row r="39" ht="13.5" hidden="1">
      <c r="C39" s="157"/>
    </row>
    <row r="40" ht="13.5" hidden="1">
      <c r="C40" s="157"/>
    </row>
    <row r="41" ht="13.5" hidden="1">
      <c r="C41" s="157"/>
    </row>
    <row r="42" ht="13.5" hidden="1">
      <c r="C42" s="157"/>
    </row>
    <row r="43" ht="13.5" hidden="1">
      <c r="C43" s="157"/>
    </row>
    <row r="44" ht="13.5" hidden="1">
      <c r="C44" s="157"/>
    </row>
    <row r="45" ht="13.5" hidden="1">
      <c r="C45" s="157"/>
    </row>
    <row r="46" ht="13.5" hidden="1">
      <c r="C46" s="157"/>
    </row>
    <row r="47" ht="13.5" hidden="1">
      <c r="C47" s="157"/>
    </row>
    <row r="48" ht="13.5" hidden="1">
      <c r="C48" s="157"/>
    </row>
    <row r="49" ht="13.5" hidden="1">
      <c r="C49" s="157"/>
    </row>
    <row r="50" spans="2:3" ht="13.5" hidden="1">
      <c r="B50" s="148"/>
      <c r="C50" s="159"/>
    </row>
    <row r="51" spans="3:7" ht="13.5" hidden="1">
      <c r="C51" s="157"/>
      <c r="G51" s="158"/>
    </row>
    <row r="52" ht="13.5" hidden="1">
      <c r="C52" s="157"/>
    </row>
    <row r="53" ht="13.5" hidden="1">
      <c r="C53" s="157"/>
    </row>
    <row r="54" ht="13.5" hidden="1">
      <c r="C54" s="157"/>
    </row>
    <row r="55" ht="13.5" hidden="1">
      <c r="C55" s="157"/>
    </row>
    <row r="56" ht="13.5" hidden="1">
      <c r="C56" s="157"/>
    </row>
    <row r="57" ht="13.5" hidden="1">
      <c r="C57" s="157"/>
    </row>
    <row r="58" ht="13.5" hidden="1">
      <c r="C58" s="157"/>
    </row>
    <row r="59" ht="13.5" hidden="1">
      <c r="C59" s="157"/>
    </row>
    <row r="60" ht="13.5" hidden="1">
      <c r="C60" s="157"/>
    </row>
    <row r="61" spans="3:7" ht="13.5" hidden="1">
      <c r="C61" s="157"/>
      <c r="G61" s="158"/>
    </row>
    <row r="62" spans="2:3" ht="13.5" hidden="1">
      <c r="B62" s="148"/>
      <c r="C62" s="159"/>
    </row>
    <row r="63" spans="3:7" ht="13.5" hidden="1">
      <c r="C63" s="157"/>
      <c r="G63" s="158"/>
    </row>
    <row r="64" ht="13.5" hidden="1">
      <c r="C64" s="157"/>
    </row>
    <row r="65" ht="13.5" hidden="1">
      <c r="C65" s="157"/>
    </row>
    <row r="66" ht="13.5" hidden="1">
      <c r="C66" s="157"/>
    </row>
    <row r="67" ht="13.5" hidden="1">
      <c r="C67" s="157"/>
    </row>
    <row r="68" ht="13.5" hidden="1">
      <c r="C68" s="157"/>
    </row>
    <row r="69" ht="13.5" hidden="1">
      <c r="C69" s="157"/>
    </row>
    <row r="70" ht="13.5" hidden="1">
      <c r="C70" s="157"/>
    </row>
    <row r="71" ht="13.5" hidden="1">
      <c r="C71" s="159"/>
    </row>
    <row r="72" ht="13.5" hidden="1">
      <c r="C72" s="157"/>
    </row>
    <row r="73" ht="13.5" hidden="1">
      <c r="C73" s="157"/>
    </row>
    <row r="74" ht="13.5" hidden="1">
      <c r="C74" s="157"/>
    </row>
    <row r="75" ht="13.5" hidden="1">
      <c r="C75" s="157"/>
    </row>
    <row r="76" ht="13.5" hidden="1">
      <c r="C76" s="157"/>
    </row>
    <row r="77" ht="13.5" hidden="1">
      <c r="C77" s="157"/>
    </row>
    <row r="78" ht="13.5" hidden="1">
      <c r="C78" s="157"/>
    </row>
    <row r="79" ht="13.5" hidden="1">
      <c r="C79" s="157"/>
    </row>
    <row r="80" ht="13.5" hidden="1">
      <c r="C80" s="157"/>
    </row>
    <row r="81" ht="13.5" hidden="1">
      <c r="C81" s="157"/>
    </row>
    <row r="82" ht="13.5" hidden="1">
      <c r="C82" s="157"/>
    </row>
    <row r="83" ht="13.5" hidden="1">
      <c r="C83" s="157"/>
    </row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>
      <c r="C92" s="148"/>
    </row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>
      <c r="G105" s="158"/>
    </row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>
      <c r="G132" s="158"/>
    </row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>
      <c r="G163" s="158"/>
    </row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>
      <c r="G172" s="158"/>
    </row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>
      <c r="G180" s="158"/>
    </row>
    <row r="181" ht="13.5" hidden="1">
      <c r="C181" s="148"/>
    </row>
    <row r="182" ht="13.5" hidden="1">
      <c r="G182" s="158"/>
    </row>
    <row r="183" ht="13.5" hidden="1"/>
    <row r="184" ht="13.5" hidden="1"/>
    <row r="185" ht="13.5" hidden="1">
      <c r="G185" s="158"/>
    </row>
    <row r="186" ht="13.5" hidden="1"/>
    <row r="187" ht="13.5" hidden="1"/>
    <row r="188" ht="13.5" hidden="1"/>
    <row r="189" ht="13.5" hidden="1"/>
    <row r="190" ht="13.5" hidden="1">
      <c r="G190" s="158"/>
    </row>
    <row r="191" ht="13.5" hidden="1"/>
    <row r="192" ht="13.5" hidden="1"/>
    <row r="193" spans="2:3" ht="13.5" hidden="1">
      <c r="B193" s="148"/>
      <c r="C193" s="148"/>
    </row>
    <row r="194" ht="13.5" hidden="1"/>
    <row r="195" ht="13.5" hidden="1"/>
    <row r="196" ht="13.5" hidden="1">
      <c r="G196" s="158"/>
    </row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>
      <c r="G219" s="158"/>
    </row>
    <row r="220" ht="13.5" hidden="1"/>
    <row r="221" ht="13.5" hidden="1"/>
    <row r="222" ht="13.5" hidden="1"/>
    <row r="223" ht="13.5" hidden="1"/>
    <row r="224" ht="13.5" hidden="1"/>
    <row r="225" ht="13.5" hidden="1">
      <c r="G225" s="158"/>
    </row>
    <row r="226" ht="13.5" hidden="1"/>
    <row r="227" ht="13.5" hidden="1">
      <c r="G227" s="158"/>
    </row>
    <row r="228" ht="13.5" hidden="1">
      <c r="G228" s="158"/>
    </row>
    <row r="229" ht="13.5" hidden="1"/>
    <row r="230" ht="13.5" hidden="1">
      <c r="G230" s="158"/>
    </row>
    <row r="231" ht="13.5" hidden="1"/>
    <row r="232" ht="13.5" hidden="1"/>
    <row r="233" ht="13.5" hidden="1"/>
    <row r="234" ht="13.5" hidden="1"/>
    <row r="235" ht="13.5" hidden="1"/>
    <row r="236" ht="13.5" hidden="1"/>
    <row r="237" ht="13.5" hidden="1"/>
    <row r="238" ht="13.5" hidden="1"/>
    <row r="239" ht="13.5" hidden="1"/>
    <row r="240" ht="13.5" hidden="1"/>
    <row r="241" ht="13.5" hidden="1"/>
    <row r="242" ht="13.5" hidden="1"/>
    <row r="243" ht="13.5" hidden="1"/>
    <row r="244" ht="13.5" hidden="1"/>
    <row r="245" ht="13.5" hidden="1"/>
    <row r="246" ht="13.5" hidden="1"/>
    <row r="247" ht="13.5" hidden="1">
      <c r="G247" s="158"/>
    </row>
    <row r="248" ht="13.5" hidden="1"/>
    <row r="249" ht="13.5" hidden="1"/>
    <row r="250" ht="13.5" hidden="1">
      <c r="G250" s="158"/>
    </row>
    <row r="251" ht="13.5" hidden="1"/>
    <row r="252" ht="13.5" hidden="1">
      <c r="G252" s="158"/>
    </row>
    <row r="253" ht="13.5" hidden="1"/>
    <row r="254" ht="13.5" hidden="1"/>
    <row r="255" ht="13.5" hidden="1"/>
    <row r="256" ht="13.5" hidden="1"/>
    <row r="257" ht="13.5" hidden="1"/>
    <row r="258" ht="13.5" hidden="1"/>
    <row r="259" ht="13.5" hidden="1"/>
    <row r="260" ht="13.5" hidden="1"/>
    <row r="261" ht="13.5" hidden="1"/>
    <row r="262" ht="13.5" hidden="1"/>
    <row r="263" ht="13.5" hidden="1"/>
    <row r="264" ht="13.5" hidden="1"/>
    <row r="265" ht="13.5" hidden="1"/>
    <row r="266" ht="13.5" hidden="1"/>
    <row r="267" ht="13.5" hidden="1"/>
    <row r="268" ht="13.5" hidden="1"/>
    <row r="269" ht="13.5" hidden="1"/>
    <row r="270" ht="13.5" hidden="1"/>
    <row r="271" ht="13.5" hidden="1"/>
    <row r="272" ht="13.5" hidden="1"/>
    <row r="273" ht="13.5" hidden="1"/>
    <row r="274" ht="13.5" hidden="1"/>
    <row r="275" ht="13.5" hidden="1"/>
    <row r="276" ht="13.5" hidden="1"/>
    <row r="277" ht="13.5" hidden="1"/>
    <row r="278" ht="13.5" hidden="1"/>
    <row r="279" ht="13.5" hidden="1"/>
    <row r="280" ht="13.5" hidden="1"/>
    <row r="281" spans="3:7" ht="13.5" hidden="1">
      <c r="C281" s="148"/>
      <c r="G281" s="158"/>
    </row>
    <row r="282" ht="13.5" hidden="1"/>
    <row r="283" ht="13.5" hidden="1"/>
    <row r="284" ht="13.5" hidden="1"/>
    <row r="285" ht="13.5" hidden="1"/>
    <row r="286" ht="13.5" hidden="1"/>
    <row r="287" ht="13.5" hidden="1"/>
    <row r="288" ht="13.5" hidden="1"/>
    <row r="289" ht="13.5" hidden="1"/>
    <row r="290" ht="13.5" hidden="1"/>
    <row r="291" ht="13.5" hidden="1"/>
    <row r="292" ht="13.5" hidden="1"/>
    <row r="293" ht="13.5" hidden="1"/>
    <row r="294" ht="13.5" hidden="1"/>
    <row r="295" ht="13.5" hidden="1"/>
    <row r="296" ht="13.5" hidden="1"/>
    <row r="297" ht="13.5" hidden="1">
      <c r="G297" s="158"/>
    </row>
    <row r="298" ht="13.5" hidden="1"/>
    <row r="299" spans="2:3" ht="13.5" hidden="1">
      <c r="B299" s="148"/>
      <c r="C299" s="148"/>
    </row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spans="2:3" ht="13.5" hidden="1">
      <c r="B331" s="148"/>
      <c r="C331" s="148"/>
    </row>
    <row r="332" ht="13.5" hidden="1"/>
    <row r="333" ht="13.5" hidden="1"/>
    <row r="334" ht="13.5" hidden="1"/>
    <row r="335" ht="13.5" hidden="1"/>
    <row r="336" ht="13.5" hidden="1"/>
    <row r="337" ht="13.5" hidden="1">
      <c r="G337" s="158"/>
    </row>
    <row r="338" ht="13.5" hidden="1"/>
    <row r="339" ht="13.5" hidden="1"/>
    <row r="340" ht="13.5" hidden="1"/>
    <row r="341" ht="13.5" hidden="1"/>
    <row r="342" ht="13.5" hidden="1"/>
    <row r="343" spans="2:6" ht="13.5" hidden="1">
      <c r="B343" s="147" t="s">
        <v>205</v>
      </c>
      <c r="C343" s="147" t="s">
        <v>145</v>
      </c>
      <c r="D343" s="147">
        <v>23</v>
      </c>
      <c r="E343" s="147">
        <v>13</v>
      </c>
      <c r="F343" s="147">
        <v>7</v>
      </c>
    </row>
    <row r="344" spans="2:5" ht="13.5" hidden="1">
      <c r="B344" s="147" t="s">
        <v>227</v>
      </c>
      <c r="C344" s="147" t="s">
        <v>156</v>
      </c>
      <c r="D344" s="147">
        <v>16</v>
      </c>
      <c r="E344" s="147">
        <v>11</v>
      </c>
    </row>
    <row r="345" spans="2:6" ht="13.5" hidden="1">
      <c r="B345" s="147" t="s">
        <v>233</v>
      </c>
      <c r="C345" s="147" t="s">
        <v>167</v>
      </c>
      <c r="D345" s="147">
        <v>9</v>
      </c>
      <c r="E345" s="147">
        <v>8</v>
      </c>
      <c r="F345" s="147">
        <v>0</v>
      </c>
    </row>
    <row r="346" spans="2:6" ht="13.5" hidden="1">
      <c r="B346" s="147" t="s">
        <v>237</v>
      </c>
      <c r="C346" s="147" t="s">
        <v>146</v>
      </c>
      <c r="D346" s="147">
        <v>35</v>
      </c>
      <c r="E346" s="147">
        <v>26</v>
      </c>
      <c r="F346" s="147">
        <v>6</v>
      </c>
    </row>
    <row r="347" ht="13.5" hidden="1"/>
    <row r="348" ht="13.5" hidden="1"/>
    <row r="349" ht="13.5" hidden="1"/>
    <row r="350" ht="13.5" hidden="1"/>
    <row r="351" ht="13.5" hidden="1"/>
    <row r="352" ht="13.5" hidden="1"/>
    <row r="353" spans="2:7" ht="13.5" hidden="1">
      <c r="B353" s="147" t="s">
        <v>195</v>
      </c>
      <c r="C353" s="147" t="s">
        <v>165</v>
      </c>
      <c r="D353" s="147">
        <v>15</v>
      </c>
      <c r="E353" s="147">
        <v>10</v>
      </c>
      <c r="G353" s="158"/>
    </row>
    <row r="354" spans="2:6" ht="13.5" hidden="1">
      <c r="B354" s="147" t="s">
        <v>177</v>
      </c>
      <c r="C354" s="147" t="s">
        <v>148</v>
      </c>
      <c r="D354" s="147">
        <v>11</v>
      </c>
      <c r="E354" s="147">
        <v>7</v>
      </c>
      <c r="F354" s="147">
        <v>1</v>
      </c>
    </row>
    <row r="355" spans="2:7" ht="13.5" hidden="1">
      <c r="B355" s="147" t="s">
        <v>238</v>
      </c>
      <c r="C355" s="148" t="s">
        <v>239</v>
      </c>
      <c r="D355" s="147">
        <v>8</v>
      </c>
      <c r="E355" s="147">
        <v>8</v>
      </c>
      <c r="G355" s="158"/>
    </row>
    <row r="356" spans="2:7" ht="13.5" hidden="1">
      <c r="B356" s="147" t="s">
        <v>240</v>
      </c>
      <c r="C356" s="147" t="s">
        <v>241</v>
      </c>
      <c r="D356" s="147">
        <v>19</v>
      </c>
      <c r="E356" s="147">
        <v>15</v>
      </c>
      <c r="F356" s="147">
        <v>8</v>
      </c>
      <c r="G356" s="158"/>
    </row>
    <row r="357" spans="2:6" ht="13.5" hidden="1">
      <c r="B357" s="147" t="s">
        <v>181</v>
      </c>
      <c r="C357" s="147" t="s">
        <v>151</v>
      </c>
      <c r="D357" s="147">
        <v>19</v>
      </c>
      <c r="E357" s="147">
        <v>16</v>
      </c>
      <c r="F357" s="147">
        <v>8</v>
      </c>
    </row>
    <row r="358" spans="2:6" ht="13.5" hidden="1">
      <c r="B358" s="147" t="s">
        <v>183</v>
      </c>
      <c r="C358" s="147" t="s">
        <v>125</v>
      </c>
      <c r="D358" s="147">
        <v>49</v>
      </c>
      <c r="E358" s="147">
        <v>33</v>
      </c>
      <c r="F358" s="147">
        <v>12</v>
      </c>
    </row>
    <row r="359" spans="2:5" ht="13.5" hidden="1">
      <c r="B359" s="147" t="s">
        <v>185</v>
      </c>
      <c r="C359" s="147" t="s">
        <v>162</v>
      </c>
      <c r="D359" s="147">
        <v>48</v>
      </c>
      <c r="E359" s="147">
        <v>31</v>
      </c>
    </row>
    <row r="360" spans="2:6" ht="13.5" hidden="1">
      <c r="B360" s="147" t="s">
        <v>242</v>
      </c>
      <c r="C360" s="147" t="s">
        <v>243</v>
      </c>
      <c r="D360" s="147">
        <v>20</v>
      </c>
      <c r="E360" s="147">
        <v>13</v>
      </c>
      <c r="F360" s="147">
        <v>1</v>
      </c>
    </row>
    <row r="361" spans="2:5" ht="13.5" hidden="1">
      <c r="B361" s="148" t="s">
        <v>189</v>
      </c>
      <c r="C361" s="148" t="s">
        <v>159</v>
      </c>
      <c r="D361" s="147">
        <v>24</v>
      </c>
      <c r="E361" s="147">
        <v>20</v>
      </c>
    </row>
    <row r="362" spans="2:6" ht="13.5" hidden="1">
      <c r="B362" s="147" t="s">
        <v>191</v>
      </c>
      <c r="C362" s="147" t="s">
        <v>143</v>
      </c>
      <c r="D362" s="147">
        <v>24</v>
      </c>
      <c r="E362" s="147">
        <v>17</v>
      </c>
      <c r="F362" s="147">
        <v>39</v>
      </c>
    </row>
    <row r="363" spans="2:6" ht="13.5" hidden="1">
      <c r="B363" s="147" t="s">
        <v>193</v>
      </c>
      <c r="C363" s="148" t="s">
        <v>160</v>
      </c>
      <c r="D363" s="147">
        <v>23</v>
      </c>
      <c r="E363" s="147">
        <v>16</v>
      </c>
      <c r="F363" s="147">
        <v>0</v>
      </c>
    </row>
    <row r="364" spans="2:5" ht="13.5" hidden="1">
      <c r="B364" s="147" t="s">
        <v>195</v>
      </c>
      <c r="C364" s="147" t="s">
        <v>165</v>
      </c>
      <c r="D364" s="147">
        <v>15</v>
      </c>
      <c r="E364" s="147">
        <v>10</v>
      </c>
    </row>
    <row r="365" spans="2:6" ht="13.5" hidden="1">
      <c r="B365" s="147" t="s">
        <v>197</v>
      </c>
      <c r="C365" s="147" t="s">
        <v>149</v>
      </c>
      <c r="D365" s="147">
        <v>34</v>
      </c>
      <c r="E365" s="147">
        <v>29</v>
      </c>
      <c r="F365" s="147">
        <v>3</v>
      </c>
    </row>
    <row r="366" spans="2:6" ht="13.5" hidden="1">
      <c r="B366" s="147" t="s">
        <v>201</v>
      </c>
      <c r="C366" s="147" t="s">
        <v>137</v>
      </c>
      <c r="D366" s="147">
        <v>78</v>
      </c>
      <c r="E366" s="147">
        <v>59</v>
      </c>
      <c r="F366" s="147">
        <v>6</v>
      </c>
    </row>
    <row r="367" spans="2:6" ht="13.5" hidden="1">
      <c r="B367" s="147" t="s">
        <v>203</v>
      </c>
      <c r="C367" s="147" t="s">
        <v>90</v>
      </c>
      <c r="D367" s="147">
        <v>177</v>
      </c>
      <c r="E367" s="147">
        <v>128</v>
      </c>
      <c r="F367" s="147">
        <v>65</v>
      </c>
    </row>
    <row r="368" spans="2:6" ht="13.5" hidden="1">
      <c r="B368" s="147" t="s">
        <v>244</v>
      </c>
      <c r="C368" s="147" t="s">
        <v>245</v>
      </c>
      <c r="D368" s="147">
        <v>2</v>
      </c>
      <c r="E368" s="147">
        <v>2</v>
      </c>
      <c r="F368" s="147">
        <v>16</v>
      </c>
    </row>
    <row r="369" spans="2:6" ht="13.5" hidden="1">
      <c r="B369" s="148" t="s">
        <v>205</v>
      </c>
      <c r="C369" s="148" t="s">
        <v>145</v>
      </c>
      <c r="D369" s="147">
        <v>23</v>
      </c>
      <c r="E369" s="147">
        <v>13</v>
      </c>
      <c r="F369" s="147">
        <v>7</v>
      </c>
    </row>
    <row r="370" spans="2:7" ht="13.5" hidden="1">
      <c r="B370" s="147" t="s">
        <v>246</v>
      </c>
      <c r="C370" s="147" t="s">
        <v>247</v>
      </c>
      <c r="F370" s="147">
        <v>2</v>
      </c>
      <c r="G370" s="158"/>
    </row>
    <row r="371" spans="2:6" ht="13.5" hidden="1">
      <c r="B371" s="147" t="s">
        <v>207</v>
      </c>
      <c r="C371" s="147" t="s">
        <v>152</v>
      </c>
      <c r="D371" s="147">
        <v>15</v>
      </c>
      <c r="E371" s="147">
        <v>12</v>
      </c>
      <c r="F371" s="147">
        <v>11</v>
      </c>
    </row>
    <row r="372" spans="2:6" ht="13.5" hidden="1">
      <c r="B372" s="147" t="s">
        <v>209</v>
      </c>
      <c r="C372" s="147" t="s">
        <v>141</v>
      </c>
      <c r="D372" s="147">
        <v>46</v>
      </c>
      <c r="E372" s="147">
        <v>37</v>
      </c>
      <c r="F372" s="147">
        <v>16</v>
      </c>
    </row>
    <row r="373" spans="2:6" ht="13.5" hidden="1">
      <c r="B373" s="147" t="s">
        <v>211</v>
      </c>
      <c r="C373" s="147" t="s">
        <v>132</v>
      </c>
      <c r="D373" s="147">
        <v>74</v>
      </c>
      <c r="E373" s="147">
        <v>54</v>
      </c>
      <c r="F373" s="147">
        <v>9</v>
      </c>
    </row>
    <row r="374" spans="2:6" ht="13.5" hidden="1">
      <c r="B374" s="147" t="s">
        <v>213</v>
      </c>
      <c r="C374" s="147" t="s">
        <v>128</v>
      </c>
      <c r="D374" s="147">
        <v>55</v>
      </c>
      <c r="E374" s="147">
        <v>42</v>
      </c>
      <c r="F374" s="147">
        <v>0</v>
      </c>
    </row>
    <row r="375" spans="2:6" ht="13.5" hidden="1">
      <c r="B375" s="147" t="s">
        <v>215</v>
      </c>
      <c r="C375" s="147" t="s">
        <v>163</v>
      </c>
      <c r="D375" s="147">
        <v>30</v>
      </c>
      <c r="E375" s="147">
        <v>18</v>
      </c>
      <c r="F375" s="147">
        <v>0</v>
      </c>
    </row>
    <row r="376" spans="2:6" ht="13.5" hidden="1">
      <c r="B376" s="147" t="s">
        <v>217</v>
      </c>
      <c r="C376" s="147" t="s">
        <v>155</v>
      </c>
      <c r="D376" s="147">
        <v>30</v>
      </c>
      <c r="E376" s="147">
        <v>19</v>
      </c>
      <c r="F376" s="147">
        <v>5</v>
      </c>
    </row>
    <row r="377" spans="2:6" ht="13.5" hidden="1">
      <c r="B377" s="147" t="s">
        <v>248</v>
      </c>
      <c r="C377" s="147" t="s">
        <v>249</v>
      </c>
      <c r="D377" s="147">
        <v>20</v>
      </c>
      <c r="E377" s="147">
        <v>11</v>
      </c>
      <c r="F377" s="147">
        <v>1</v>
      </c>
    </row>
    <row r="378" spans="2:7" ht="13.5" hidden="1">
      <c r="B378" s="147" t="s">
        <v>219</v>
      </c>
      <c r="C378" s="147" t="s">
        <v>136</v>
      </c>
      <c r="D378" s="147">
        <v>70</v>
      </c>
      <c r="E378" s="147">
        <v>56</v>
      </c>
      <c r="F378" s="147">
        <v>29</v>
      </c>
      <c r="G378" s="158"/>
    </row>
    <row r="379" spans="2:6" ht="13.5" hidden="1">
      <c r="B379" s="147" t="s">
        <v>221</v>
      </c>
      <c r="C379" s="147" t="s">
        <v>144</v>
      </c>
      <c r="D379" s="147">
        <v>13</v>
      </c>
      <c r="E379" s="147">
        <v>12</v>
      </c>
      <c r="F379" s="147">
        <v>3</v>
      </c>
    </row>
    <row r="380" spans="2:6" ht="13.5" hidden="1">
      <c r="B380" s="147" t="s">
        <v>250</v>
      </c>
      <c r="C380" s="147" t="s">
        <v>251</v>
      </c>
      <c r="D380" s="147">
        <v>9</v>
      </c>
      <c r="E380" s="147">
        <v>7</v>
      </c>
      <c r="F380" s="147">
        <v>8</v>
      </c>
    </row>
    <row r="381" spans="2:6" ht="13.5" hidden="1">
      <c r="B381" s="147" t="s">
        <v>223</v>
      </c>
      <c r="C381" s="147" t="s">
        <v>161</v>
      </c>
      <c r="D381" s="147">
        <v>23</v>
      </c>
      <c r="E381" s="147">
        <v>10</v>
      </c>
      <c r="F381" s="147">
        <v>1</v>
      </c>
    </row>
    <row r="382" spans="2:6" ht="13.5" hidden="1">
      <c r="B382" s="147" t="s">
        <v>225</v>
      </c>
      <c r="C382" s="147" t="s">
        <v>170</v>
      </c>
      <c r="F382" s="147">
        <v>4</v>
      </c>
    </row>
    <row r="383" spans="2:7" ht="13.5" hidden="1">
      <c r="B383" s="148" t="s">
        <v>227</v>
      </c>
      <c r="C383" s="148" t="s">
        <v>156</v>
      </c>
      <c r="D383" s="147">
        <v>16</v>
      </c>
      <c r="E383" s="147">
        <v>11</v>
      </c>
      <c r="G383" s="158"/>
    </row>
    <row r="384" spans="2:5" ht="13.5" hidden="1">
      <c r="B384" s="147" t="s">
        <v>231</v>
      </c>
      <c r="C384" s="147" t="s">
        <v>164</v>
      </c>
      <c r="D384" s="147">
        <v>9</v>
      </c>
      <c r="E384" s="147">
        <v>8</v>
      </c>
    </row>
    <row r="385" spans="2:6" ht="13.5" hidden="1">
      <c r="B385" s="147" t="s">
        <v>233</v>
      </c>
      <c r="C385" s="147" t="s">
        <v>167</v>
      </c>
      <c r="D385" s="147">
        <v>9</v>
      </c>
      <c r="E385" s="147">
        <v>8</v>
      </c>
      <c r="F385" s="147">
        <v>0</v>
      </c>
    </row>
    <row r="386" spans="2:6" ht="13.5" hidden="1">
      <c r="B386" s="147" t="s">
        <v>235</v>
      </c>
      <c r="C386" s="147" t="s">
        <v>142</v>
      </c>
      <c r="D386" s="147">
        <v>28</v>
      </c>
      <c r="E386" s="147">
        <v>21</v>
      </c>
      <c r="F386" s="147">
        <v>3</v>
      </c>
    </row>
    <row r="387" spans="2:7" ht="13.5" hidden="1">
      <c r="B387" s="147" t="s">
        <v>237</v>
      </c>
      <c r="C387" s="147" t="s">
        <v>146</v>
      </c>
      <c r="D387" s="147">
        <v>35</v>
      </c>
      <c r="E387" s="147">
        <v>26</v>
      </c>
      <c r="F387" s="147">
        <v>6</v>
      </c>
      <c r="G387" s="158"/>
    </row>
  </sheetData>
  <sheetProtection password="CB65"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t11_M_Smk"/>
  <dimension ref="A1:D25"/>
  <sheetViews>
    <sheetView zoomScalePageLayoutView="0" workbookViewId="0" topLeftCell="B3">
      <selection activeCell="B3" sqref="B3"/>
    </sheetView>
  </sheetViews>
  <sheetFormatPr defaultColWidth="0" defaultRowHeight="13.5"/>
  <cols>
    <col min="1" max="1" width="6.25390625" style="0" hidden="1" customWidth="1"/>
    <col min="2" max="2" width="24.375" style="0" bestFit="1" customWidth="1"/>
    <col min="3" max="5" width="3.375" style="0" hidden="1" customWidth="1"/>
    <col min="6" max="16384" width="0" style="0" hidden="1" customWidth="1"/>
  </cols>
  <sheetData>
    <row r="1" spans="1:3" ht="13.5" hidden="1">
      <c r="A1" s="148" t="s">
        <v>252</v>
      </c>
      <c r="B1" s="147" t="s">
        <v>253</v>
      </c>
      <c r="C1" s="147"/>
    </row>
    <row r="2" spans="2:4" ht="13.5" hidden="1">
      <c r="B2" s="147"/>
      <c r="C2" s="148" t="s">
        <v>254</v>
      </c>
      <c r="D2" s="148" t="s">
        <v>255</v>
      </c>
    </row>
    <row r="3" spans="1:4" ht="13.5">
      <c r="A3" s="160" t="s">
        <v>256</v>
      </c>
      <c r="B3" t="s">
        <v>257</v>
      </c>
      <c r="C3">
        <v>3</v>
      </c>
      <c r="D3">
        <v>5</v>
      </c>
    </row>
    <row r="4" spans="1:4" ht="13.5">
      <c r="A4" s="160" t="s">
        <v>258</v>
      </c>
      <c r="B4" t="s">
        <v>259</v>
      </c>
      <c r="C4">
        <v>4</v>
      </c>
      <c r="D4">
        <v>5</v>
      </c>
    </row>
    <row r="5" spans="1:4" ht="13.5">
      <c r="A5" s="160" t="s">
        <v>260</v>
      </c>
      <c r="B5" t="s">
        <v>261</v>
      </c>
      <c r="C5">
        <v>5</v>
      </c>
      <c r="D5">
        <v>5</v>
      </c>
    </row>
    <row r="6" spans="1:4" ht="13.5">
      <c r="A6" s="160" t="s">
        <v>262</v>
      </c>
      <c r="B6" t="s">
        <v>263</v>
      </c>
      <c r="C6">
        <v>6</v>
      </c>
      <c r="D6">
        <v>5</v>
      </c>
    </row>
    <row r="7" spans="1:4" ht="13.5">
      <c r="A7" s="160" t="s">
        <v>264</v>
      </c>
      <c r="B7" t="s">
        <v>265</v>
      </c>
      <c r="C7">
        <v>7</v>
      </c>
      <c r="D7">
        <v>5</v>
      </c>
    </row>
    <row r="8" spans="1:4" ht="13.5">
      <c r="A8" s="160" t="s">
        <v>266</v>
      </c>
      <c r="B8" t="s">
        <v>267</v>
      </c>
      <c r="C8">
        <v>8</v>
      </c>
      <c r="D8">
        <v>5</v>
      </c>
    </row>
    <row r="9" spans="1:4" ht="13.5">
      <c r="A9" s="160" t="s">
        <v>268</v>
      </c>
      <c r="B9" t="s">
        <v>269</v>
      </c>
      <c r="C9">
        <v>9</v>
      </c>
      <c r="D9">
        <v>5</v>
      </c>
    </row>
    <row r="10" spans="1:4" ht="13.5">
      <c r="A10" s="160" t="s">
        <v>270</v>
      </c>
      <c r="B10" t="s">
        <v>271</v>
      </c>
      <c r="C10">
        <v>10</v>
      </c>
      <c r="D10">
        <v>5</v>
      </c>
    </row>
    <row r="11" spans="1:4" ht="13.5">
      <c r="A11" s="160" t="s">
        <v>272</v>
      </c>
      <c r="B11" t="s">
        <v>273</v>
      </c>
      <c r="C11">
        <v>11</v>
      </c>
      <c r="D11">
        <v>5</v>
      </c>
    </row>
    <row r="12" spans="1:4" ht="13.5">
      <c r="A12" s="160" t="s">
        <v>274</v>
      </c>
      <c r="B12" t="s">
        <v>275</v>
      </c>
      <c r="C12">
        <v>12</v>
      </c>
      <c r="D12">
        <v>5</v>
      </c>
    </row>
    <row r="13" spans="1:4" ht="13.5">
      <c r="A13" s="160" t="s">
        <v>276</v>
      </c>
      <c r="B13" t="s">
        <v>277</v>
      </c>
      <c r="C13">
        <v>13</v>
      </c>
      <c r="D13">
        <v>5</v>
      </c>
    </row>
    <row r="14" spans="1:4" ht="13.5">
      <c r="A14" s="160" t="s">
        <v>278</v>
      </c>
      <c r="B14" t="s">
        <v>279</v>
      </c>
      <c r="C14">
        <v>14</v>
      </c>
      <c r="D14">
        <v>5</v>
      </c>
    </row>
    <row r="15" spans="1:4" ht="13.5">
      <c r="A15" s="160" t="s">
        <v>280</v>
      </c>
      <c r="B15" t="s">
        <v>281</v>
      </c>
      <c r="C15">
        <v>15</v>
      </c>
      <c r="D15">
        <v>5</v>
      </c>
    </row>
    <row r="16" spans="1:4" ht="13.5">
      <c r="A16" s="160" t="s">
        <v>282</v>
      </c>
      <c r="B16" t="s">
        <v>283</v>
      </c>
      <c r="C16">
        <v>16</v>
      </c>
      <c r="D16">
        <v>5</v>
      </c>
    </row>
    <row r="17" spans="1:4" ht="13.5">
      <c r="A17" s="160" t="s">
        <v>284</v>
      </c>
      <c r="B17" t="s">
        <v>285</v>
      </c>
      <c r="C17">
        <v>17</v>
      </c>
      <c r="D17">
        <v>5</v>
      </c>
    </row>
    <row r="18" spans="1:4" ht="13.5">
      <c r="A18" s="160" t="s">
        <v>286</v>
      </c>
      <c r="B18" t="s">
        <v>287</v>
      </c>
      <c r="C18">
        <v>18</v>
      </c>
      <c r="D18">
        <v>5</v>
      </c>
    </row>
    <row r="19" spans="1:4" ht="13.5">
      <c r="A19" s="160" t="s">
        <v>288</v>
      </c>
      <c r="B19" t="s">
        <v>289</v>
      </c>
      <c r="C19">
        <v>19</v>
      </c>
      <c r="D19">
        <v>5</v>
      </c>
    </row>
    <row r="20" spans="1:4" ht="13.5">
      <c r="A20" s="160" t="s">
        <v>290</v>
      </c>
      <c r="B20" t="s">
        <v>291</v>
      </c>
      <c r="C20">
        <v>20</v>
      </c>
      <c r="D20">
        <v>5</v>
      </c>
    </row>
    <row r="21" spans="1:4" ht="13.5">
      <c r="A21" s="160" t="s">
        <v>292</v>
      </c>
      <c r="B21" t="s">
        <v>293</v>
      </c>
      <c r="C21">
        <v>21</v>
      </c>
      <c r="D21">
        <v>5</v>
      </c>
    </row>
    <row r="22" spans="1:4" ht="13.5">
      <c r="A22" s="160" t="s">
        <v>294</v>
      </c>
      <c r="B22" t="s">
        <v>295</v>
      </c>
      <c r="C22">
        <v>22</v>
      </c>
      <c r="D22">
        <v>5</v>
      </c>
    </row>
    <row r="23" ht="13.5">
      <c r="A23" s="160"/>
    </row>
    <row r="24" ht="13.5">
      <c r="A24" s="160"/>
    </row>
    <row r="25" ht="13.5">
      <c r="A25" s="160"/>
    </row>
  </sheetData>
  <sheetProtection password="CB65" sheet="1" objects="1" scenarios="1"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t12_F_Smk"/>
  <dimension ref="A1:F24"/>
  <sheetViews>
    <sheetView zoomScalePageLayoutView="0" workbookViewId="0" topLeftCell="B3">
      <selection activeCell="B3" sqref="B3"/>
    </sheetView>
  </sheetViews>
  <sheetFormatPr defaultColWidth="0" defaultRowHeight="13.5"/>
  <cols>
    <col min="1" max="1" width="0" style="147" hidden="1" customWidth="1"/>
    <col min="2" max="2" width="24.375" style="147" bestFit="1" customWidth="1"/>
    <col min="3" max="5" width="3.50390625" style="147" hidden="1" customWidth="1"/>
    <col min="6" max="6" width="2.50390625" style="149" hidden="1" customWidth="1"/>
    <col min="7" max="7" width="2.625" style="147" hidden="1" customWidth="1"/>
    <col min="8" max="10" width="8.25390625" style="147" hidden="1" customWidth="1"/>
    <col min="11" max="11" width="7.00390625" style="147" hidden="1" customWidth="1"/>
    <col min="12" max="12" width="8.25390625" style="147" hidden="1" customWidth="1"/>
    <col min="13" max="13" width="7.75390625" style="147" hidden="1" customWidth="1"/>
    <col min="14" max="14" width="7.00390625" style="147" hidden="1" customWidth="1"/>
    <col min="15" max="16384" width="0" style="147" hidden="1" customWidth="1"/>
  </cols>
  <sheetData>
    <row r="1" spans="1:6" ht="13.5" hidden="1">
      <c r="A1" s="147" t="s">
        <v>296</v>
      </c>
      <c r="B1" s="147" t="s">
        <v>297</v>
      </c>
      <c r="F1" s="147"/>
    </row>
    <row r="2" spans="3:6" ht="13.5" hidden="1">
      <c r="C2" s="148" t="s">
        <v>254</v>
      </c>
      <c r="D2" s="148" t="s">
        <v>255</v>
      </c>
      <c r="F2" s="147"/>
    </row>
    <row r="3" spans="1:6" ht="13.5">
      <c r="A3" s="157" t="s">
        <v>256</v>
      </c>
      <c r="B3" s="147" t="s">
        <v>257</v>
      </c>
      <c r="C3" s="147">
        <v>3</v>
      </c>
      <c r="D3" s="147">
        <v>5</v>
      </c>
      <c r="F3" s="147"/>
    </row>
    <row r="4" spans="1:6" ht="13.5">
      <c r="A4" s="157" t="s">
        <v>258</v>
      </c>
      <c r="B4" s="147" t="s">
        <v>259</v>
      </c>
      <c r="C4" s="147">
        <v>4</v>
      </c>
      <c r="D4" s="147">
        <v>5</v>
      </c>
      <c r="F4" s="147"/>
    </row>
    <row r="5" spans="1:6" ht="13.5">
      <c r="A5" s="157" t="s">
        <v>260</v>
      </c>
      <c r="B5" s="147" t="s">
        <v>261</v>
      </c>
      <c r="C5" s="147">
        <v>5</v>
      </c>
      <c r="D5" s="147">
        <v>5</v>
      </c>
      <c r="F5" s="147"/>
    </row>
    <row r="6" spans="1:6" ht="13.5">
      <c r="A6" s="157" t="s">
        <v>262</v>
      </c>
      <c r="B6" s="147" t="s">
        <v>263</v>
      </c>
      <c r="C6" s="147">
        <v>6</v>
      </c>
      <c r="D6" s="147">
        <v>5</v>
      </c>
      <c r="F6" s="147"/>
    </row>
    <row r="7" spans="1:6" ht="13.5">
      <c r="A7" s="157" t="s">
        <v>264</v>
      </c>
      <c r="B7" s="147" t="s">
        <v>265</v>
      </c>
      <c r="C7" s="147">
        <v>7</v>
      </c>
      <c r="D7" s="147">
        <v>5</v>
      </c>
      <c r="F7" s="147"/>
    </row>
    <row r="8" spans="1:6" ht="13.5">
      <c r="A8" s="157" t="s">
        <v>266</v>
      </c>
      <c r="B8" s="147" t="s">
        <v>267</v>
      </c>
      <c r="C8" s="147">
        <v>8</v>
      </c>
      <c r="D8" s="147">
        <v>5</v>
      </c>
      <c r="F8" s="147"/>
    </row>
    <row r="9" spans="1:6" ht="13.5">
      <c r="A9" s="157" t="s">
        <v>268</v>
      </c>
      <c r="B9" s="147" t="s">
        <v>269</v>
      </c>
      <c r="C9" s="147">
        <v>9</v>
      </c>
      <c r="D9" s="147">
        <v>5</v>
      </c>
      <c r="F9" s="147"/>
    </row>
    <row r="10" spans="1:6" ht="13.5">
      <c r="A10" s="157" t="s">
        <v>298</v>
      </c>
      <c r="B10" s="147" t="s">
        <v>299</v>
      </c>
      <c r="C10" s="147">
        <v>10</v>
      </c>
      <c r="D10" s="147">
        <v>5</v>
      </c>
      <c r="F10" s="147"/>
    </row>
    <row r="11" spans="1:6" ht="13.5">
      <c r="A11" s="157" t="s">
        <v>300</v>
      </c>
      <c r="B11" s="147" t="s">
        <v>273</v>
      </c>
      <c r="C11" s="147">
        <v>11</v>
      </c>
      <c r="D11" s="147">
        <v>5</v>
      </c>
      <c r="F11" s="147"/>
    </row>
    <row r="12" spans="1:6" ht="13.5">
      <c r="A12" s="157" t="s">
        <v>276</v>
      </c>
      <c r="B12" s="147" t="s">
        <v>277</v>
      </c>
      <c r="C12" s="147">
        <v>12</v>
      </c>
      <c r="D12" s="147">
        <v>5</v>
      </c>
      <c r="F12" s="147"/>
    </row>
    <row r="13" spans="1:6" ht="13.5">
      <c r="A13" s="157" t="s">
        <v>280</v>
      </c>
      <c r="B13" s="147" t="s">
        <v>281</v>
      </c>
      <c r="C13" s="147">
        <v>13</v>
      </c>
      <c r="D13" s="147">
        <v>5</v>
      </c>
      <c r="F13" s="147"/>
    </row>
    <row r="14" spans="1:6" ht="13.5">
      <c r="A14" s="157" t="s">
        <v>282</v>
      </c>
      <c r="B14" s="147" t="s">
        <v>283</v>
      </c>
      <c r="C14" s="147">
        <v>14</v>
      </c>
      <c r="D14" s="147">
        <v>5</v>
      </c>
      <c r="F14" s="147"/>
    </row>
    <row r="15" spans="1:6" ht="13.5">
      <c r="A15" s="157" t="s">
        <v>301</v>
      </c>
      <c r="B15" s="147" t="s">
        <v>285</v>
      </c>
      <c r="C15" s="147">
        <v>15</v>
      </c>
      <c r="D15" s="147">
        <v>5</v>
      </c>
      <c r="F15" s="147"/>
    </row>
    <row r="16" spans="1:6" ht="13.5">
      <c r="A16" s="157" t="s">
        <v>302</v>
      </c>
      <c r="B16" s="147" t="s">
        <v>287</v>
      </c>
      <c r="C16" s="147">
        <v>16</v>
      </c>
      <c r="D16" s="147">
        <v>5</v>
      </c>
      <c r="F16" s="147"/>
    </row>
    <row r="17" spans="1:6" ht="13.5">
      <c r="A17" s="157" t="s">
        <v>303</v>
      </c>
      <c r="B17" s="147" t="s">
        <v>291</v>
      </c>
      <c r="C17" s="147">
        <v>17</v>
      </c>
      <c r="D17" s="147">
        <v>5</v>
      </c>
      <c r="F17" s="147"/>
    </row>
    <row r="18" spans="1:6" ht="13.5">
      <c r="A18" s="157" t="s">
        <v>304</v>
      </c>
      <c r="B18" s="147" t="s">
        <v>289</v>
      </c>
      <c r="C18" s="147">
        <v>18</v>
      </c>
      <c r="D18" s="147">
        <v>5</v>
      </c>
      <c r="F18" s="147"/>
    </row>
    <row r="19" spans="1:6" ht="13.5">
      <c r="A19" s="157" t="s">
        <v>274</v>
      </c>
      <c r="B19" s="147" t="s">
        <v>275</v>
      </c>
      <c r="C19" s="147">
        <v>19</v>
      </c>
      <c r="D19" s="147">
        <v>5</v>
      </c>
      <c r="F19" s="147"/>
    </row>
    <row r="20" spans="1:6" ht="13.5">
      <c r="A20" s="157" t="s">
        <v>278</v>
      </c>
      <c r="B20" s="147" t="s">
        <v>279</v>
      </c>
      <c r="C20" s="147">
        <v>20</v>
      </c>
      <c r="D20" s="147">
        <v>5</v>
      </c>
      <c r="F20" s="147"/>
    </row>
    <row r="21" spans="1:6" ht="13.5">
      <c r="A21" s="157" t="s">
        <v>292</v>
      </c>
      <c r="B21" s="147" t="s">
        <v>293</v>
      </c>
      <c r="C21" s="147">
        <v>21</v>
      </c>
      <c r="D21" s="147">
        <v>5</v>
      </c>
      <c r="F21" s="147"/>
    </row>
    <row r="22" spans="1:4" ht="13.5">
      <c r="A22" s="157" t="s">
        <v>294</v>
      </c>
      <c r="B22" s="147" t="s">
        <v>295</v>
      </c>
      <c r="C22" s="147">
        <v>22</v>
      </c>
      <c r="D22" s="147">
        <v>5</v>
      </c>
    </row>
    <row r="23" ht="13.5">
      <c r="A23" s="157"/>
    </row>
    <row r="24" ht="13.5">
      <c r="A24" s="157"/>
    </row>
  </sheetData>
  <sheetProtection password="CB65" sheet="1" objects="1" scenarios="1"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t13_"/>
  <dimension ref="A1:M13"/>
  <sheetViews>
    <sheetView tabSelected="1" zoomScalePageLayoutView="0" workbookViewId="0" topLeftCell="A1">
      <selection activeCell="D4" sqref="D4"/>
    </sheetView>
  </sheetViews>
  <sheetFormatPr defaultColWidth="0" defaultRowHeight="0" customHeight="1" zeroHeight="1"/>
  <cols>
    <col min="1" max="1" width="31.875" style="4" customWidth="1"/>
    <col min="2" max="3" width="9.00390625" style="4" customWidth="1"/>
    <col min="4" max="4" width="48.125" style="4" customWidth="1"/>
    <col min="5" max="5" width="9.50390625" style="4" customWidth="1"/>
    <col min="6" max="6" width="13.00390625" style="4" hidden="1" customWidth="1"/>
    <col min="7" max="7" width="0" style="4" hidden="1" customWidth="1"/>
    <col min="8" max="9" width="12.75390625" style="4" hidden="1" customWidth="1"/>
    <col min="10" max="10" width="0" style="4" hidden="1" customWidth="1"/>
    <col min="11" max="11" width="11.125" style="4" hidden="1" customWidth="1"/>
    <col min="12" max="12" width="0" style="4" hidden="1" customWidth="1"/>
    <col min="13" max="13" width="17.50390625" style="4" hidden="1" customWidth="1"/>
    <col min="14" max="16384" width="0" style="4" hidden="1" customWidth="1"/>
  </cols>
  <sheetData>
    <row r="1" spans="1:13" ht="24.75" thickBot="1">
      <c r="A1" s="1"/>
      <c r="B1" s="45" t="s">
        <v>2</v>
      </c>
      <c r="C1" s="46"/>
      <c r="D1" s="3" t="s">
        <v>305</v>
      </c>
      <c r="F1" s="4" t="s">
        <v>3</v>
      </c>
      <c r="G1" s="4" t="s">
        <v>312</v>
      </c>
      <c r="H1" s="4" t="s">
        <v>4</v>
      </c>
      <c r="I1" s="4">
        <v>4</v>
      </c>
      <c r="J1" s="4" t="s">
        <v>5</v>
      </c>
      <c r="K1" s="4" t="s">
        <v>313</v>
      </c>
      <c r="L1" s="4" t="s">
        <v>6</v>
      </c>
      <c r="M1" s="5">
        <v>42800.17049768518</v>
      </c>
    </row>
    <row r="2" spans="1:4" ht="24.75" hidden="1" thickBot="1">
      <c r="A2" s="6"/>
      <c r="B2" s="48" t="s">
        <v>7</v>
      </c>
      <c r="C2" s="49"/>
      <c r="D2" s="7"/>
    </row>
    <row r="3" spans="1:4" ht="24.75" hidden="1" thickBot="1">
      <c r="A3" s="6"/>
      <c r="B3" s="45" t="s">
        <v>8</v>
      </c>
      <c r="C3" s="46"/>
      <c r="D3" s="7"/>
    </row>
    <row r="4" spans="1:9" ht="24.75" thickBot="1">
      <c r="A4" s="6" t="str">
        <f>IF(D4="","団体名略称を選択してください。→","")</f>
        <v>団体名略称を選択してください。→</v>
      </c>
      <c r="B4" s="45" t="s">
        <v>9</v>
      </c>
      <c r="C4" s="46"/>
      <c r="D4" s="7"/>
      <c r="F4" s="8" t="s">
        <v>0</v>
      </c>
      <c r="G4" s="8">
        <f>IF($D$4="","",VLOOKUP($D$4,'団体情報'!$B$5:$C$35,2,0))</f>
      </c>
      <c r="H4" s="4" t="s">
        <v>10</v>
      </c>
      <c r="I4" s="9" t="s">
        <v>314</v>
      </c>
    </row>
    <row r="5" spans="1:4" ht="24.75" hidden="1" thickBot="1">
      <c r="A5" s="6"/>
      <c r="B5" s="48" t="s">
        <v>11</v>
      </c>
      <c r="C5" s="49"/>
      <c r="D5" s="7"/>
    </row>
    <row r="6" spans="1:4" ht="24.75" hidden="1" thickBot="1">
      <c r="A6" s="6"/>
      <c r="B6" s="45" t="s">
        <v>12</v>
      </c>
      <c r="C6" s="46"/>
      <c r="D6" s="7"/>
    </row>
    <row r="7" spans="2:4" ht="8.25" customHeight="1" thickBot="1">
      <c r="B7" s="10"/>
      <c r="C7" s="10"/>
      <c r="D7" s="10"/>
    </row>
    <row r="8" spans="2:4" ht="18" thickBot="1">
      <c r="B8" s="42" t="s">
        <v>13</v>
      </c>
      <c r="C8" s="42"/>
      <c r="D8" s="42"/>
    </row>
    <row r="9" spans="1:4" ht="24.75" thickBot="1">
      <c r="A9" s="6" t="str">
        <f>IF(C9="","申込責任者氏名を入力してください。→","")</f>
        <v>申込責任者氏名を入力してください。→</v>
      </c>
      <c r="B9" s="2" t="s">
        <v>14</v>
      </c>
      <c r="C9" s="43"/>
      <c r="D9" s="44"/>
    </row>
    <row r="10" spans="2:4" ht="18" thickBot="1">
      <c r="B10" s="40" t="s">
        <v>15</v>
      </c>
      <c r="C10" s="40"/>
      <c r="D10" s="11" t="s">
        <v>16</v>
      </c>
    </row>
    <row r="11" spans="1:4" ht="25.5" thickBot="1" thickTop="1">
      <c r="A11" s="6" t="str">
        <f>IF(B11="","連絡先〒を入力してください。→",IF(D11="","電話番号を入力してください。→",""))</f>
        <v>連絡先〒を入力してください。→</v>
      </c>
      <c r="B11" s="47"/>
      <c r="C11" s="47"/>
      <c r="D11" s="12"/>
    </row>
    <row r="12" spans="2:4" ht="18" thickBot="1">
      <c r="B12" s="40" t="s">
        <v>17</v>
      </c>
      <c r="C12" s="40"/>
      <c r="D12" s="40"/>
    </row>
    <row r="13" spans="1:4" ht="75" customHeight="1" thickBot="1" thickTop="1">
      <c r="A13" s="6" t="str">
        <f>IF(B13="","連絡先住所を入力してください。→","")</f>
        <v>連絡先住所を入力してください。→</v>
      </c>
      <c r="B13" s="41"/>
      <c r="C13" s="41"/>
      <c r="D13" s="41"/>
    </row>
    <row r="14" ht="13.5"/>
    <row r="15" ht="13.5" customHeight="1" hidden="1"/>
    <row r="16" ht="13.5" customHeight="1" hidden="1"/>
    <row r="17" ht="13.5" customHeight="1" hidden="1"/>
    <row r="18" ht="13.5" customHeight="1" hidden="1"/>
    <row r="19" ht="13.5" customHeight="1" hidden="1"/>
    <row r="20" ht="13.5" customHeight="1" hidden="1"/>
    <row r="21" ht="13.5" customHeight="1" hidden="1"/>
    <row r="22" ht="13.5" customHeight="1" hidden="1"/>
    <row r="23" ht="13.5" customHeight="1" hidden="1"/>
    <row r="24" ht="13.5" customHeight="1" hidden="1"/>
    <row r="25" ht="13.5" customHeight="1" hidden="1"/>
    <row r="26" ht="13.5" customHeight="1" hidden="1"/>
    <row r="27" ht="13.5" customHeight="1" hidden="1"/>
    <row r="28" ht="13.5" customHeight="1" hidden="1"/>
    <row r="29" ht="13.5" customHeight="1" hidden="1"/>
    <row r="30" ht="13.5" customHeight="1" hidden="1"/>
    <row r="31" ht="13.5" customHeight="1" hidden="1"/>
    <row r="32" ht="13.5" customHeight="1" hidden="1"/>
    <row r="33" ht="13.5" customHeight="1" hidden="1"/>
    <row r="34" ht="13.5" customHeight="1" hidden="1"/>
    <row r="35" ht="13.5" customHeight="1" hidden="1"/>
    <row r="36" ht="13.5" customHeight="1" hidden="1"/>
    <row r="37" ht="13.5" customHeight="1" hidden="1"/>
    <row r="38" ht="13.5" customHeight="1" hidden="1"/>
    <row r="39" ht="13.5" customHeight="1" hidden="1"/>
    <row r="40" ht="13.5" customHeight="1" hidden="1"/>
    <row r="41" ht="13.5" customHeight="1" hidden="1"/>
    <row r="42" ht="13.5" customHeight="1" hidden="1"/>
    <row r="43" ht="13.5" customHeight="1" hidden="1"/>
    <row r="44" ht="13.5" customHeight="1" hidden="1"/>
  </sheetData>
  <sheetProtection password="CB65" sheet="1" objects="1" scenarios="1"/>
  <mergeCells count="12">
    <mergeCell ref="B3:C3"/>
    <mergeCell ref="B1:C1"/>
    <mergeCell ref="B11:C11"/>
    <mergeCell ref="B2:C2"/>
    <mergeCell ref="B6:C6"/>
    <mergeCell ref="B5:C5"/>
    <mergeCell ref="B12:D12"/>
    <mergeCell ref="B13:D13"/>
    <mergeCell ref="B8:D8"/>
    <mergeCell ref="C9:D9"/>
    <mergeCell ref="B10:C10"/>
    <mergeCell ref="B4:C4"/>
  </mergeCells>
  <conditionalFormatting sqref="A13 A11 A9 A2:A6">
    <cfRule type="cellIs" priority="1" dxfId="0" operator="notEqual" stopIfTrue="1">
      <formula>""</formula>
    </cfRule>
  </conditionalFormatting>
  <dataValidations count="8">
    <dataValidation allowBlank="1" showInputMessage="1" showErrorMessage="1" promptTitle="連絡責任者氏名入力" prompt="全角で入力&#10;例：学連　太郎" sqref="C9:D9"/>
    <dataValidation type="textLength" allowBlank="1" showInputMessage="1" showErrorMessage="1" promptTitle="連絡先〒入力" prompt="半角8桁「###-####」で入力&#10;例：123-4567" error="半角8桁「###-####」で入力してください。" imeMode="disabled" sqref="B11:C11">
      <formula1>7</formula1>
      <formula2>8</formula2>
    </dataValidation>
    <dataValidation allowBlank="1" showInputMessage="1" showErrorMessage="1" promptTitle="携帯電話番号入力" prompt="半角で入力&#10;携帯電話がなければ固定電話でも可&#10;固定電話の場合は市外局番から入力&#10;例：090-1234-5678" imeMode="disabled" sqref="D11"/>
    <dataValidation allowBlank="1" showInputMessage="1" showErrorMessage="1" promptTitle="連絡先住所入力" prompt="市町村名から入力&#10;マンション名、通り名などは不要&#10;出来るだけ簡潔に&#10;&#10;例：京都市右京区大和町2-3-1-401&#10;失敗例：右京区富小路通今出川上る大和町2-3-1&#10;ハイツ学連401号室&#10;" imeMode="hiragana" sqref="B13:C13"/>
    <dataValidation allowBlank="1" showInputMessage="1" showErrorMessage="1" promptTitle="団体名" prompt="全角で入力&#10;例：関西学生陸上競技連盟大" sqref="D3"/>
    <dataValidation type="list" showInputMessage="1" showErrorMessage="1" promptTitle="団体所在県" prompt="団体所在県を選択" error="団体所在県を「▼」マークより選択してください。" imeMode="disabled" sqref="D6">
      <formula1>県名</formula1>
    </dataValidation>
    <dataValidation allowBlank="1" showInputMessage="1" showErrorMessage="1" promptTitle="団体名ﾌﾘｶﾞﾅ" prompt="半角ｶﾀｶﾅで入力&#10;姓と名の間に半角ｽﾍﾟｰｽを入れる&#10;例：ｶﾝｻｲｶﾞｸｾｲﾘｸｼﾞｮｳｷｮｳｷﾞﾚﾝﾒｲﾀﾞｲ" imeMode="halfKatakana" sqref="D2"/>
    <dataValidation type="list" allowBlank="1" showInputMessage="1" showErrorMessage="1" promptTitle="団体名略称" prompt="団体名略称を選択" error="リストから選択してください" imeMode="disabled" sqref="D4">
      <formula1>INDIRECT($I$4)</formula1>
    </dataValidation>
  </dataValidations>
  <printOptions horizontalCentered="1" verticalCentered="1"/>
  <pageMargins left="0.3937007874015748" right="0.3937007874015748" top="0.8267716535433072" bottom="0.3937007874015748" header="0.2362204724409449" footer="0.5118110236220472"/>
  <pageSetup horizontalDpi="600" verticalDpi="600" orientation="landscape" paperSize="9" scale="160" r:id="rId1"/>
  <headerFooter alignWithMargins="0">
    <oddHeader>&amp;C&amp;"ＭＳ Ｐ明朝,太字"&amp;18申込書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3"/>
  <sheetViews>
    <sheetView zoomScale="75" zoomScaleNormal="75" zoomScalePageLayoutView="0" workbookViewId="0" topLeftCell="A1">
      <pane ySplit="7" topLeftCell="A8" activePane="bottomLeft" state="frozen"/>
      <selection pane="topLeft" activeCell="D8" sqref="D8"/>
      <selection pane="bottomLeft" activeCell="D8" sqref="D8"/>
    </sheetView>
  </sheetViews>
  <sheetFormatPr defaultColWidth="0" defaultRowHeight="13.5" zeroHeight="1"/>
  <cols>
    <col min="1" max="1" width="39.375" style="61" customWidth="1"/>
    <col min="2" max="2" width="9.375" style="99" customWidth="1"/>
    <col min="3" max="3" width="11.375" style="99" hidden="1" customWidth="1"/>
    <col min="4" max="4" width="6.75390625" style="99" bestFit="1" customWidth="1"/>
    <col min="5" max="5" width="7.50390625" style="99" customWidth="1"/>
    <col min="6" max="6" width="6.50390625" style="99" bestFit="1" customWidth="1"/>
    <col min="7" max="7" width="6.50390625" style="99" hidden="1" customWidth="1"/>
    <col min="8" max="8" width="11.125" style="99" hidden="1" customWidth="1"/>
    <col min="9" max="9" width="7.875" style="99" customWidth="1"/>
    <col min="10" max="10" width="9.50390625" style="99" bestFit="1" customWidth="1"/>
    <col min="11" max="11" width="9.50390625" style="99" hidden="1" customWidth="1"/>
    <col min="12" max="12" width="9.375" style="99" customWidth="1"/>
    <col min="13" max="13" width="6.75390625" style="99" hidden="1" customWidth="1"/>
    <col min="14" max="14" width="6.75390625" style="99" bestFit="1" customWidth="1"/>
    <col min="15" max="15" width="7.50390625" style="61" customWidth="1"/>
    <col min="16" max="16" width="6.50390625" style="61" customWidth="1"/>
    <col min="17" max="17" width="6.50390625" style="61" hidden="1" customWidth="1"/>
    <col min="18" max="18" width="11.125" style="61" hidden="1" customWidth="1"/>
    <col min="19" max="19" width="7.75390625" style="61" customWidth="1"/>
    <col min="20" max="20" width="9.50390625" style="61" bestFit="1" customWidth="1"/>
    <col min="21" max="21" width="39.375" style="61" customWidth="1"/>
    <col min="22" max="22" width="3.625" style="61" bestFit="1" customWidth="1"/>
    <col min="23" max="27" width="9.00390625" style="61" hidden="1" customWidth="1"/>
    <col min="28" max="28" width="7.375" style="61" hidden="1" customWidth="1"/>
    <col min="29" max="29" width="8.25390625" style="61" hidden="1" customWidth="1"/>
    <col min="30" max="31" width="3.625" style="61" hidden="1" customWidth="1"/>
    <col min="32" max="32" width="5.875" style="61" hidden="1" customWidth="1"/>
    <col min="33" max="49" width="3.625" style="61" hidden="1" customWidth="1"/>
    <col min="50" max="50" width="28.875" style="61" hidden="1" customWidth="1"/>
    <col min="51" max="51" width="5.00390625" style="61" hidden="1" customWidth="1"/>
    <col min="52" max="52" width="8.625" style="61" hidden="1" customWidth="1"/>
    <col min="53" max="53" width="5.00390625" style="61" hidden="1" customWidth="1"/>
    <col min="54" max="54" width="7.00390625" style="61" hidden="1" customWidth="1"/>
    <col min="55" max="55" width="8.50390625" style="61" hidden="1" customWidth="1"/>
    <col min="56" max="74" width="3.625" style="61" hidden="1" customWidth="1"/>
    <col min="75" max="75" width="9.00390625" style="61" hidden="1" customWidth="1"/>
    <col min="76" max="76" width="28.875" style="61" hidden="1" customWidth="1"/>
    <col min="77" max="77" width="5.00390625" style="61" hidden="1" customWidth="1"/>
    <col min="78" max="78" width="8.625" style="61" hidden="1" customWidth="1"/>
    <col min="79" max="16384" width="9.00390625" style="61" hidden="1" customWidth="1"/>
  </cols>
  <sheetData>
    <row r="1" spans="2:20" ht="31.5" customHeight="1" thickBot="1">
      <c r="B1" s="62" t="s">
        <v>306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2:32" ht="14.25">
      <c r="B2" s="63" t="s">
        <v>8</v>
      </c>
      <c r="C2" s="64"/>
      <c r="D2" s="65"/>
      <c r="E2" s="65"/>
      <c r="F2" s="66" t="s">
        <v>29</v>
      </c>
      <c r="G2" s="66"/>
      <c r="H2" s="66"/>
      <c r="I2" s="65" t="s">
        <v>30</v>
      </c>
      <c r="J2" s="65"/>
      <c r="K2" s="66"/>
      <c r="L2" s="67" t="s">
        <v>31</v>
      </c>
      <c r="M2" s="68"/>
      <c r="N2" s="68"/>
      <c r="O2" s="69"/>
      <c r="P2" s="70" t="s">
        <v>16</v>
      </c>
      <c r="Q2" s="71"/>
      <c r="R2" s="71"/>
      <c r="S2" s="71"/>
      <c r="T2" s="72"/>
      <c r="AB2" s="61" t="s">
        <v>32</v>
      </c>
      <c r="AE2" s="73" t="s">
        <v>33</v>
      </c>
      <c r="AF2" s="61" t="s">
        <v>308</v>
      </c>
    </row>
    <row r="3" spans="1:32" ht="24.75" thickBot="1">
      <c r="A3" s="74" t="str">
        <f>IF(OR(B3="",P3="",B5="",I5="",L5=""),"まず｢申込書｣シートの
必要事項を入力してください。","")</f>
        <v>まず｢申込書｣シートの
必要事項を入力してください。</v>
      </c>
      <c r="B3" s="75">
        <f>IF('申込書'!$D$4="","",'申込書'!$D$4)</f>
      </c>
      <c r="C3" s="76"/>
      <c r="D3" s="76"/>
      <c r="E3" s="77"/>
      <c r="F3" s="78" t="s">
        <v>34</v>
      </c>
      <c r="G3" s="78"/>
      <c r="H3" s="78"/>
      <c r="I3" s="79">
        <f>COUNTA($D$8:$D$10,$D$11:$D$13,$D$14:$D$16,$D$17:$D$19,$D$20:$D$22,$D$23:$D$25,$D$26:$D$28,$D$29:$D$31,$D$32:$D$34,$D$35:$D$37,$D$38:$D$40,$N$8:$N$10,$N$11:$N$13,$N$14:$N$16,$N$17:$N$19,$N$20:$N$22,$N$23:$N$25,$N$26:$N$28)</f>
        <v>0</v>
      </c>
      <c r="J3" s="80"/>
      <c r="K3" s="81"/>
      <c r="L3" s="82">
        <f>COUNTA($N$29,$N$35)</f>
        <v>0</v>
      </c>
      <c r="M3" s="83"/>
      <c r="N3" s="83"/>
      <c r="O3" s="84"/>
      <c r="P3" s="85">
        <f>IF('申込書'!$D$11="","",'申込書'!$D$11)</f>
      </c>
      <c r="Q3" s="86"/>
      <c r="R3" s="86"/>
      <c r="S3" s="86"/>
      <c r="T3" s="87"/>
      <c r="AB3" s="61">
        <f>IF('申込書'!$G$4="","",'申込書'!$G$4)</f>
      </c>
      <c r="AE3" s="73" t="s">
        <v>35</v>
      </c>
      <c r="AF3" s="61" t="s">
        <v>309</v>
      </c>
    </row>
    <row r="4" spans="2:74" ht="14.25">
      <c r="B4" s="63" t="s">
        <v>36</v>
      </c>
      <c r="C4" s="64"/>
      <c r="D4" s="65"/>
      <c r="E4" s="65"/>
      <c r="F4" s="65"/>
      <c r="G4" s="66"/>
      <c r="H4" s="66"/>
      <c r="I4" s="65" t="s">
        <v>15</v>
      </c>
      <c r="J4" s="65"/>
      <c r="K4" s="88"/>
      <c r="L4" s="70" t="s">
        <v>17</v>
      </c>
      <c r="M4" s="89"/>
      <c r="N4" s="90"/>
      <c r="O4" s="90"/>
      <c r="P4" s="90"/>
      <c r="Q4" s="90"/>
      <c r="R4" s="90"/>
      <c r="S4" s="90"/>
      <c r="T4" s="91"/>
      <c r="AH4" s="61" t="s">
        <v>37</v>
      </c>
      <c r="AI4" s="61" t="s">
        <v>38</v>
      </c>
      <c r="AJ4" s="61" t="s">
        <v>39</v>
      </c>
      <c r="AK4" s="61" t="s">
        <v>40</v>
      </c>
      <c r="AL4" s="61" t="s">
        <v>41</v>
      </c>
      <c r="AM4" s="61" t="s">
        <v>315</v>
      </c>
      <c r="AN4" s="61" t="s">
        <v>42</v>
      </c>
      <c r="AO4" s="61" t="str">
        <f>"この選手は"&amp;$B$3&amp;"の選手ではありません。"</f>
        <v>この選手はの選手ではありません。</v>
      </c>
      <c r="AP4" s="61" t="s">
        <v>43</v>
      </c>
      <c r="AQ4" s="61" t="s">
        <v>44</v>
      </c>
      <c r="AR4" s="61" t="s">
        <v>45</v>
      </c>
      <c r="AS4" s="61" t="s">
        <v>316</v>
      </c>
      <c r="AT4" s="61" t="s">
        <v>46</v>
      </c>
      <c r="AU4" s="61" t="s">
        <v>47</v>
      </c>
      <c r="AV4" s="61" t="s">
        <v>48</v>
      </c>
      <c r="BH4" s="61" t="s">
        <v>37</v>
      </c>
      <c r="BI4" s="61" t="s">
        <v>38</v>
      </c>
      <c r="BJ4" s="61" t="s">
        <v>39</v>
      </c>
      <c r="BK4" s="61" t="s">
        <v>40</v>
      </c>
      <c r="BL4" s="61" t="s">
        <v>41</v>
      </c>
      <c r="BM4" s="61" t="s">
        <v>49</v>
      </c>
      <c r="BN4" s="61" t="s">
        <v>42</v>
      </c>
      <c r="BO4" s="61" t="str">
        <f>"この選手は"&amp;$B$3&amp;"の選手ではありません。"</f>
        <v>この選手はの選手ではありません。</v>
      </c>
      <c r="BP4" s="61" t="s">
        <v>43</v>
      </c>
      <c r="BQ4" s="61" t="s">
        <v>44</v>
      </c>
      <c r="BR4" s="61" t="s">
        <v>45</v>
      </c>
      <c r="BS4" s="61" t="s">
        <v>316</v>
      </c>
      <c r="BT4" s="61" t="s">
        <v>46</v>
      </c>
      <c r="BU4" s="61" t="s">
        <v>47</v>
      </c>
      <c r="BV4" s="61" t="s">
        <v>48</v>
      </c>
    </row>
    <row r="5" spans="1:74" ht="24.75" thickBot="1">
      <c r="A5" s="92" t="s">
        <v>50</v>
      </c>
      <c r="B5" s="75">
        <f>IF('申込書'!$C$9="","",'申込書'!$C$9)</f>
      </c>
      <c r="C5" s="76"/>
      <c r="D5" s="76"/>
      <c r="E5" s="76"/>
      <c r="F5" s="93" t="s">
        <v>51</v>
      </c>
      <c r="G5" s="93"/>
      <c r="H5" s="94"/>
      <c r="I5" s="95">
        <f>IF('申込書'!$B$11="","",'申込書'!$B$11)</f>
      </c>
      <c r="J5" s="95"/>
      <c r="K5" s="96"/>
      <c r="L5" s="85">
        <f>IF('申込書'!$B$13="","",'申込書'!$B$13)</f>
      </c>
      <c r="M5" s="76"/>
      <c r="N5" s="76"/>
      <c r="O5" s="76"/>
      <c r="P5" s="76"/>
      <c r="Q5" s="76"/>
      <c r="R5" s="76"/>
      <c r="S5" s="76"/>
      <c r="T5" s="97"/>
      <c r="U5" s="92" t="s">
        <v>52</v>
      </c>
      <c r="Y5" s="61" t="s">
        <v>53</v>
      </c>
      <c r="AH5" s="61" t="s">
        <v>37</v>
      </c>
      <c r="AI5" s="61" t="s">
        <v>38</v>
      </c>
      <c r="AJ5" s="61" t="s">
        <v>39</v>
      </c>
      <c r="AK5" s="61" t="s">
        <v>54</v>
      </c>
      <c r="AL5" s="61" t="s">
        <v>41</v>
      </c>
      <c r="AM5" s="61" t="s">
        <v>315</v>
      </c>
      <c r="AN5" s="61" t="s">
        <v>42</v>
      </c>
      <c r="AO5" s="61" t="str">
        <f>"この選手は"&amp;$B$3&amp;"の選手ではありません。"</f>
        <v>この選手はの選手ではありません。</v>
      </c>
      <c r="AP5" s="61" t="s">
        <v>43</v>
      </c>
      <c r="AQ5" s="61" t="s">
        <v>44</v>
      </c>
      <c r="AR5" s="61" t="s">
        <v>45</v>
      </c>
      <c r="AS5" s="61" t="s">
        <v>316</v>
      </c>
      <c r="AT5" s="61" t="s">
        <v>46</v>
      </c>
      <c r="AU5" s="61" t="s">
        <v>47</v>
      </c>
      <c r="AV5" s="61" t="s">
        <v>48</v>
      </c>
      <c r="BH5" s="61" t="s">
        <v>37</v>
      </c>
      <c r="BI5" s="61" t="s">
        <v>38</v>
      </c>
      <c r="BJ5" s="61" t="s">
        <v>39</v>
      </c>
      <c r="BK5" s="61" t="s">
        <v>54</v>
      </c>
      <c r="BL5" s="61" t="s">
        <v>41</v>
      </c>
      <c r="BM5" s="61" t="s">
        <v>49</v>
      </c>
      <c r="BN5" s="61" t="s">
        <v>42</v>
      </c>
      <c r="BO5" s="61" t="str">
        <f>"この選手は"&amp;$B$3&amp;"の選手ではありません。"</f>
        <v>この選手はの選手ではありません。</v>
      </c>
      <c r="BP5" s="61" t="s">
        <v>43</v>
      </c>
      <c r="BQ5" s="61" t="s">
        <v>44</v>
      </c>
      <c r="BR5" s="61" t="s">
        <v>45</v>
      </c>
      <c r="BS5" s="61" t="s">
        <v>316</v>
      </c>
      <c r="BT5" s="61" t="s">
        <v>46</v>
      </c>
      <c r="BU5" s="61" t="s">
        <v>47</v>
      </c>
      <c r="BV5" s="61" t="s">
        <v>48</v>
      </c>
    </row>
    <row r="6" spans="1:65" ht="11.25" customHeight="1" thickBot="1">
      <c r="A6" s="98" t="s">
        <v>55</v>
      </c>
      <c r="U6" s="98" t="s">
        <v>55</v>
      </c>
      <c r="AE6" s="100" t="s">
        <v>56</v>
      </c>
      <c r="AH6" s="61" t="s">
        <v>57</v>
      </c>
      <c r="AM6" s="61" t="s">
        <v>58</v>
      </c>
      <c r="BE6" s="100" t="s">
        <v>56</v>
      </c>
      <c r="BH6" s="61" t="s">
        <v>57</v>
      </c>
      <c r="BM6" s="61" t="s">
        <v>58</v>
      </c>
    </row>
    <row r="7" spans="1:78" ht="34.5" customHeight="1" thickBot="1">
      <c r="A7" s="101">
        <f ca="1">IF($AE7=0,"",INDIRECT(ADDRESS($AE7,8))&amp;"の行（"&amp;$AE7&amp;"行目）にエラーが検出されました。")</f>
      </c>
      <c r="B7" s="102" t="s">
        <v>59</v>
      </c>
      <c r="C7" s="103" t="s">
        <v>60</v>
      </c>
      <c r="D7" s="104" t="s">
        <v>61</v>
      </c>
      <c r="E7" s="105" t="s">
        <v>62</v>
      </c>
      <c r="F7" s="105"/>
      <c r="G7" s="103"/>
      <c r="H7" s="103" t="s">
        <v>63</v>
      </c>
      <c r="I7" s="103" t="s">
        <v>64</v>
      </c>
      <c r="J7" s="106" t="s">
        <v>65</v>
      </c>
      <c r="K7" s="107"/>
      <c r="L7" s="102" t="s">
        <v>59</v>
      </c>
      <c r="M7" s="103" t="s">
        <v>60</v>
      </c>
      <c r="N7" s="104" t="s">
        <v>61</v>
      </c>
      <c r="O7" s="105" t="s">
        <v>62</v>
      </c>
      <c r="P7" s="105"/>
      <c r="Q7" s="103"/>
      <c r="R7" s="103" t="s">
        <v>63</v>
      </c>
      <c r="S7" s="103" t="s">
        <v>64</v>
      </c>
      <c r="T7" s="106" t="s">
        <v>65</v>
      </c>
      <c r="U7" s="101">
        <f ca="1">IF($BE7=0,"",INDIRECT(ADDRESS($BE7,18))&amp;"の行（"&amp;$BE7&amp;"行目）にエラーが検出されました。")</f>
      </c>
      <c r="W7" s="108" t="s">
        <v>66</v>
      </c>
      <c r="X7" s="108"/>
      <c r="Y7" s="108" t="s">
        <v>67</v>
      </c>
      <c r="Z7" s="108"/>
      <c r="AB7" s="100" t="s">
        <v>68</v>
      </c>
      <c r="AC7" s="100" t="s">
        <v>32</v>
      </c>
      <c r="AD7" s="100" t="s">
        <v>69</v>
      </c>
      <c r="AE7" s="100">
        <f>MIN(AE$8:AE$10,AE$11:AE$13,AE$14:AE$16,AE$17:AE$19,AE$20:AE$22,AE$23:AE$25,AE$26:AE$28,AE$29:AE$31,AE$32:AE$34,AE$35:AE$37,AE$38:AE$40)</f>
        <v>0</v>
      </c>
      <c r="AF7" s="100" t="s">
        <v>70</v>
      </c>
      <c r="AG7" s="100"/>
      <c r="AH7" s="100" t="s">
        <v>71</v>
      </c>
      <c r="AI7" s="100" t="s">
        <v>72</v>
      </c>
      <c r="AJ7" s="100" t="s">
        <v>73</v>
      </c>
      <c r="AK7" s="100" t="s">
        <v>74</v>
      </c>
      <c r="AL7" s="100" t="s">
        <v>75</v>
      </c>
      <c r="AM7" s="100" t="s">
        <v>76</v>
      </c>
      <c r="AN7" s="100" t="s">
        <v>77</v>
      </c>
      <c r="AO7" s="100" t="s">
        <v>78</v>
      </c>
      <c r="AP7" s="100" t="s">
        <v>79</v>
      </c>
      <c r="AQ7" s="100" t="s">
        <v>80</v>
      </c>
      <c r="AR7" s="100" t="s">
        <v>81</v>
      </c>
      <c r="AS7" s="100" t="s">
        <v>82</v>
      </c>
      <c r="AT7" s="100" t="s">
        <v>83</v>
      </c>
      <c r="AU7" s="100" t="s">
        <v>84</v>
      </c>
      <c r="AV7" s="100" t="s">
        <v>85</v>
      </c>
      <c r="AW7" s="100"/>
      <c r="AZ7" s="61" t="s">
        <v>86</v>
      </c>
      <c r="BB7" s="100" t="s">
        <v>68</v>
      </c>
      <c r="BC7" s="100" t="s">
        <v>32</v>
      </c>
      <c r="BD7" s="100" t="s">
        <v>69</v>
      </c>
      <c r="BE7" s="100">
        <f>MIN(BE$8:BE$10,BE$11:BE$13,BE$14:BE$16,BE$17:BE$19,BE$20:BE$22,BE$23:BE$25,BE$26:BE$28,BE$29:BE$34,BE$35:BE$40)</f>
        <v>0</v>
      </c>
      <c r="BF7" s="100" t="s">
        <v>70</v>
      </c>
      <c r="BG7" s="100"/>
      <c r="BH7" s="100" t="s">
        <v>71</v>
      </c>
      <c r="BI7" s="100" t="s">
        <v>72</v>
      </c>
      <c r="BJ7" s="100" t="s">
        <v>73</v>
      </c>
      <c r="BK7" s="100" t="s">
        <v>74</v>
      </c>
      <c r="BL7" s="100" t="s">
        <v>75</v>
      </c>
      <c r="BM7" s="100" t="s">
        <v>76</v>
      </c>
      <c r="BN7" s="100" t="s">
        <v>77</v>
      </c>
      <c r="BO7" s="100" t="s">
        <v>78</v>
      </c>
      <c r="BP7" s="100" t="s">
        <v>79</v>
      </c>
      <c r="BQ7" s="100" t="s">
        <v>80</v>
      </c>
      <c r="BR7" s="100" t="s">
        <v>81</v>
      </c>
      <c r="BS7" s="100" t="s">
        <v>82</v>
      </c>
      <c r="BT7" s="100" t="s">
        <v>83</v>
      </c>
      <c r="BU7" s="100" t="s">
        <v>84</v>
      </c>
      <c r="BV7" s="100" t="s">
        <v>85</v>
      </c>
      <c r="BW7" s="100"/>
      <c r="BZ7" s="61" t="s">
        <v>86</v>
      </c>
    </row>
    <row r="8" spans="1:76" ht="19.5" customHeight="1" thickBot="1" thickTop="1">
      <c r="A8" s="101">
        <f ca="1">IF($AF8="","",INDIRECT($AF8))</f>
      </c>
      <c r="B8" s="161" t="s">
        <v>257</v>
      </c>
      <c r="C8" s="110"/>
      <c r="D8" s="162"/>
      <c r="E8" s="163"/>
      <c r="F8" s="164"/>
      <c r="G8" s="111"/>
      <c r="H8" s="111" t="s">
        <v>257</v>
      </c>
      <c r="I8" s="112"/>
      <c r="J8" s="165"/>
      <c r="K8" s="113"/>
      <c r="L8" s="191" t="s">
        <v>279</v>
      </c>
      <c r="M8" s="110"/>
      <c r="N8" s="162"/>
      <c r="O8" s="192"/>
      <c r="P8" s="187"/>
      <c r="Q8" s="111"/>
      <c r="R8" s="111" t="s">
        <v>279</v>
      </c>
      <c r="S8" s="112"/>
      <c r="T8" s="165"/>
      <c r="U8" s="101">
        <f ca="1">IF($BF8="","",INDIRECT($BF8))</f>
      </c>
      <c r="W8" s="61">
        <f>IF($D8="","",$H8)</f>
      </c>
      <c r="X8" s="61">
        <f>IF($N8="","",$R8)</f>
      </c>
      <c r="Y8" s="61">
        <f>IF($D$8="","",$D$8)</f>
      </c>
      <c r="Z8" s="61">
        <f>IF($E$8="","",$E$8)</f>
      </c>
      <c r="AB8" s="61">
        <f ca="1">IF($D8="","",IF(ISNA(VLOOKUP($D8,INDIRECT($AF$2),2,0))=TRUE,"",VLOOKUP($D8,INDIRECT($AF$2),2,0)))</f>
      </c>
      <c r="AC8" s="61">
        <f ca="1">IF($D8="","",IF(ISNA(VLOOKUP($D8,INDIRECT($AF$2),3,0))=TRUE,"",VLOOKUP($D8,INDIRECT($AF$2),3,0)))</f>
      </c>
      <c r="AE8" s="61">
        <f>IF(AF8="","",ROW())</f>
      </c>
      <c r="AF8" s="61">
        <f>IF(MAX(AH8:AV8)=0,"",IF(MAX(AH8:AV8)=COLUMN(AP8),ADDRESS(ROW(),COLUMN(AX8),4),ADDRESS(5,MAX(AH8:AV8),4)))</f>
      </c>
      <c r="AH8" s="61">
        <v>0</v>
      </c>
      <c r="AI8" s="61">
        <f>IF(ISNUMBER(IF(RIGHT($J8,2)="++",VALUE(LEFT($J8,4)&amp;"00"),IF(RIGHT($J8,1)="+",VALUE(LEFT($J8,5)&amp;"0"),VALUE($J8))))=TRUE,0,COLUMN())</f>
        <v>0</v>
      </c>
      <c r="AJ8" s="61">
        <f>IF(AND($J8="",OR($E8&lt;&gt;"",$D8&lt;&gt;"")),COLUMN(),0)</f>
        <v>0</v>
      </c>
      <c r="AK8" s="61">
        <v>0</v>
      </c>
      <c r="AL8" s="61">
        <v>0</v>
      </c>
      <c r="AM8" s="61">
        <f>IF($D8="",0,IF(COUNTIF($Y$8:$Y$54,$D8)-COUNTIF($N$8:$N$13,$D8)-COUNTIF($N$14:$N$19,$D8)&gt;3,COLUMN(),0))</f>
        <v>0</v>
      </c>
      <c r="AN8" s="61">
        <f>IF($D8="",0,IF(COUNTIF($D8:$D10,$D8)&gt;1,COLUMN(),0))</f>
        <v>0</v>
      </c>
      <c r="AO8" s="61">
        <f>IF($D8="",0,IF(AC8=$AB$3,0,COLUMN()))</f>
        <v>0</v>
      </c>
      <c r="AP8" s="61">
        <f>IF(LEFT($E8,1)=AB8,0,COLUMN())</f>
        <v>0</v>
      </c>
      <c r="AQ8" s="61">
        <f>IF(ISNA(VLOOKUP($D8,$Y$8:$Z$61,2,0))=TRUE,0,IF($E8=VLOOKUP($D8,$Y$8:$Z$61,2,0),0,COLUMN()))</f>
        <v>0</v>
      </c>
      <c r="AR8" s="61">
        <f>IF(AND($E8="",OR($D8&lt;&gt;"",$J8&lt;&gt;"")),COLUMN(),0)</f>
        <v>0</v>
      </c>
      <c r="AS8" s="61">
        <f ca="1">IF($D8="",0,IF(ISNA(VLOOKUP($D8,INDIRECT($AF$2),1,0))=TRUE,COLUMN(),0))</f>
        <v>0</v>
      </c>
      <c r="AT8" s="61">
        <f>IF(AND($D8="",OR($E8&lt;&gt;"",$J8&lt;&gt;"")),COLUMN(),0)</f>
        <v>0</v>
      </c>
      <c r="AU8" s="61">
        <v>0</v>
      </c>
      <c r="AV8" s="61">
        <f>IF(AND($D8&lt;&gt;"",$B$3=""),COLUMN(),0)</f>
        <v>0</v>
      </c>
      <c r="AX8" s="61" t="str">
        <f>$D8&amp;"の選手は"&amp;$E8&amp;"ではありません。"</f>
        <v>の選手はではありません。</v>
      </c>
      <c r="AZ8" s="9"/>
      <c r="BB8" s="61">
        <f ca="1">IF($N8="","",IF(ISNA(VLOOKUP($N8,INDIRECT($AF$2),2,0))=TRUE,"",VLOOKUP($N8,INDIRECT($AF$2),2,0)))</f>
      </c>
      <c r="BC8" s="61">
        <f ca="1">IF($N8="","",IF(ISNA(VLOOKUP($N8,INDIRECT($AF$2),3,0))=TRUE,"",VLOOKUP($N8,INDIRECT($AF$2),3,0)))</f>
      </c>
      <c r="BE8" s="61">
        <f>IF(BF8="","",ROW())</f>
      </c>
      <c r="BF8" s="61">
        <f>IF(MAX(BH8:BV8)=0,"",IF(MAX(BH8:BV8)=COLUMN(BP8),ADDRESS(ROW(),COLUMN(BX8),4),ADDRESS(5,MAX(BH8:BV8),4)))</f>
      </c>
      <c r="BH8" s="61">
        <v>0</v>
      </c>
      <c r="BI8" s="61">
        <f>IF(ISNUMBER(IF(RIGHT($T8,2)="++",VALUE(LEFT($T8,4)&amp;"00"),IF(RIGHT($T8,1)="+",VALUE(LEFT($T8,5)&amp;"0"),VALUE($T8))))=TRUE,0,COLUMN())</f>
        <v>0</v>
      </c>
      <c r="BJ8" s="61">
        <f>IF(AND($T8="",OR($O8&lt;&gt;"",$N8&lt;&gt;"")),COLUMN(),0)</f>
        <v>0</v>
      </c>
      <c r="BK8" s="61">
        <v>0</v>
      </c>
      <c r="BL8" s="61">
        <v>0</v>
      </c>
      <c r="BM8" s="61">
        <f>IF($N8="",0,IF(COUNTIF($Y$8:$Y$54,$N8)-COUNTIF($N$8:$N$13,$N8)-COUNTIF($N$14:$N$19,$N8)&gt;3,COLUMN(),0))</f>
        <v>0</v>
      </c>
      <c r="BN8" s="61">
        <f>IF($N8="",0,IF(COUNTIF($N8:$N10,$N8)&gt;1,COLUMN(),0))</f>
        <v>0</v>
      </c>
      <c r="BO8" s="61">
        <f>IF($N8="",0,IF(BC8=$AB$3,0,COLUMN()))</f>
        <v>0</v>
      </c>
      <c r="BP8" s="61">
        <f>IF(LEFT($O8,1)=BB8,0,COLUMN())</f>
        <v>0</v>
      </c>
      <c r="BQ8" s="61">
        <f>IF(ISNA(VLOOKUP($N8,$Y$8:$Z$61,2,0))=TRUE,0,IF($O8=VLOOKUP($N8,$Y$8:$Z$61,2,0),0,COLUMN()))</f>
        <v>0</v>
      </c>
      <c r="BR8" s="61">
        <f>IF(AND($O8="",OR($N8&lt;&gt;"",$T8&lt;&gt;"")),COLUMN(),0)</f>
        <v>0</v>
      </c>
      <c r="BS8" s="61">
        <f ca="1">IF($N8="",0,IF(ISNA(VLOOKUP($N8,INDIRECT($AF$2),1,0))=TRUE,COLUMN(),0))</f>
        <v>0</v>
      </c>
      <c r="BT8" s="61">
        <f>IF(AND($N8="",OR($O8&lt;&gt;"",$T8&lt;&gt;"")),COLUMN(),0)</f>
        <v>0</v>
      </c>
      <c r="BU8" s="61">
        <v>0</v>
      </c>
      <c r="BV8" s="61">
        <f>IF(AND($N8&lt;&gt;"",$B$3=""),COLUMN(),0)</f>
        <v>0</v>
      </c>
      <c r="BX8" s="61" t="str">
        <f>$N8&amp;"の選手は"&amp;$O8&amp;"ではありません。"</f>
        <v>の選手はではありません。</v>
      </c>
    </row>
    <row r="9" spans="1:76" ht="19.5" customHeight="1" thickBot="1">
      <c r="A9" s="101">
        <f ca="1">IF($AF9="","",INDIRECT($AF9))</f>
      </c>
      <c r="B9" s="115"/>
      <c r="C9" s="116"/>
      <c r="D9" s="166"/>
      <c r="E9" s="167"/>
      <c r="F9" s="168"/>
      <c r="G9" s="117"/>
      <c r="H9" s="117" t="s">
        <v>257</v>
      </c>
      <c r="I9" s="118"/>
      <c r="J9" s="169"/>
      <c r="K9" s="113"/>
      <c r="L9" s="119"/>
      <c r="M9" s="116"/>
      <c r="N9" s="166"/>
      <c r="O9" s="183"/>
      <c r="P9" s="184"/>
      <c r="Q9" s="111"/>
      <c r="R9" s="120" t="s">
        <v>279</v>
      </c>
      <c r="S9" s="118"/>
      <c r="T9" s="169"/>
      <c r="U9" s="101">
        <f ca="1">IF($BF9="","",INDIRECT($BF9))</f>
      </c>
      <c r="W9" s="61">
        <f>IF($D9="","",$H9)</f>
      </c>
      <c r="X9" s="61">
        <f>IF($N9="","",$R9)</f>
      </c>
      <c r="Y9" s="61">
        <f>IF($D$9="","",$D$9)</f>
      </c>
      <c r="Z9" s="61">
        <f>IF($E$9="","",$E$9)</f>
      </c>
      <c r="AB9" s="61">
        <f ca="1">IF($D9="","",IF(ISNA(VLOOKUP($D9,INDIRECT($AF$2),2,0))=TRUE,"",VLOOKUP($D9,INDIRECT($AF$2),2,0)))</f>
      </c>
      <c r="AC9" s="61">
        <f ca="1">IF($D9="","",IF(ISNA(VLOOKUP($D9,INDIRECT($AF$2),3,0))=TRUE,"",VLOOKUP($D9,INDIRECT($AF$2),3,0)))</f>
      </c>
      <c r="AE9" s="61">
        <f>IF(AF9="","",ROW())</f>
      </c>
      <c r="AF9" s="61">
        <f>IF(MAX(AH9:AV9)=0,"",IF(MAX(AH9:AV9)=COLUMN(AP9),ADDRESS(ROW(),COLUMN(AX9),4),ADDRESS(5,MAX(AH9:AV9),4)))</f>
      </c>
      <c r="AH9" s="61">
        <v>0</v>
      </c>
      <c r="AI9" s="61">
        <f>IF(ISNUMBER(IF(RIGHT($J9,2)="++",VALUE(LEFT($J9,4)&amp;"00"),IF(RIGHT($J9,1)="+",VALUE(LEFT($J9,5)&amp;"0"),VALUE($J9))))=TRUE,0,COLUMN())</f>
        <v>0</v>
      </c>
      <c r="AJ9" s="61">
        <f>IF(AND($J9="",OR($E9&lt;&gt;"",$D9&lt;&gt;"")),COLUMN(),0)</f>
        <v>0</v>
      </c>
      <c r="AL9" s="61">
        <v>0</v>
      </c>
      <c r="AM9" s="61">
        <f>IF($D9="",0,IF(COUNTIF($Y$8:$Y$54,$D9)-COUNTIF($N$8:$N$13,$D9)-COUNTIF($N$14:$N$19,$D9)&gt;3,COLUMN(),0))</f>
        <v>0</v>
      </c>
      <c r="AN9" s="61">
        <f>IF($D9="",0,IF(COUNTIF($D8:$D10,$D9)&gt;1,COLUMN(),0))</f>
        <v>0</v>
      </c>
      <c r="AO9" s="61">
        <f>IF($D9="",0,IF(AC9=$AB$3,0,COLUMN()))</f>
        <v>0</v>
      </c>
      <c r="AP9" s="61">
        <f>IF(LEFT($E9,1)=AB9,0,COLUMN())</f>
        <v>0</v>
      </c>
      <c r="AQ9" s="61">
        <f>IF(ISNA(VLOOKUP($D9,$Y$8:$Z$61,2,0))=TRUE,0,IF($E9=VLOOKUP($D9,$Y$8:$Z$61,2,0),0,COLUMN()))</f>
        <v>0</v>
      </c>
      <c r="AR9" s="61">
        <f>IF(AND($E9="",OR($D9&lt;&gt;"",$J9&lt;&gt;"")),COLUMN(),0)</f>
        <v>0</v>
      </c>
      <c r="AS9" s="61">
        <f ca="1">IF($D9="",0,IF(ISNA(VLOOKUP($D9,INDIRECT($AF$2),1,0))=TRUE,COLUMN(),0))</f>
        <v>0</v>
      </c>
      <c r="AT9" s="61">
        <f>IF(AND($D9="",OR($E9&lt;&gt;"",$J9&lt;&gt;"")),COLUMN(),0)</f>
        <v>0</v>
      </c>
      <c r="AU9" s="61">
        <f>IF(AND($D9&lt;&gt;"",$D8=""),COLUMN(),0)</f>
        <v>0</v>
      </c>
      <c r="AV9" s="61">
        <f>IF(AND($D9&lt;&gt;"",$B$3=""),COLUMN(),0)</f>
        <v>0</v>
      </c>
      <c r="AX9" s="61" t="str">
        <f>$D9&amp;"の選手は"&amp;$E9&amp;"ではありません。"</f>
        <v>の選手はではありません。</v>
      </c>
      <c r="BB9" s="61">
        <f ca="1">IF($N9="","",IF(ISNA(VLOOKUP($N9,INDIRECT($AF$2),2,0))=TRUE,"",VLOOKUP($N9,INDIRECT($AF$2),2,0)))</f>
      </c>
      <c r="BC9" s="61">
        <f ca="1">IF($N9="","",IF(ISNA(VLOOKUP($N9,INDIRECT($AF$2),3,0))=TRUE,"",VLOOKUP($N9,INDIRECT($AF$2),3,0)))</f>
      </c>
      <c r="BE9" s="61">
        <f>IF(BF9="","",ROW())</f>
      </c>
      <c r="BF9" s="61">
        <f>IF(MAX(BH9:BV9)=0,"",IF(MAX(BH9:BV9)=COLUMN(BP9),ADDRESS(ROW(),COLUMN(BX9),4),ADDRESS(5,MAX(BH9:BV9),4)))</f>
      </c>
      <c r="BH9" s="61">
        <v>0</v>
      </c>
      <c r="BI9" s="61">
        <f>IF(ISNUMBER(IF(RIGHT($T9,2)="++",VALUE(LEFT($T9,4)&amp;"00"),IF(RIGHT($T9,1)="+",VALUE(LEFT($T9,5)&amp;"0"),VALUE($T9))))=TRUE,0,COLUMN())</f>
        <v>0</v>
      </c>
      <c r="BJ9" s="61">
        <f>IF(AND($T9="",OR($O9&lt;&gt;"",$N9&lt;&gt;"")),COLUMN(),0)</f>
        <v>0</v>
      </c>
      <c r="BL9" s="61">
        <v>0</v>
      </c>
      <c r="BM9" s="61">
        <f>IF($N9="",0,IF(COUNTIF($Y$8:$Y$54,$N9)-COUNTIF($N$8:$N$13,$N9)-COUNTIF($N$14:$N$19,$N9)&gt;3,COLUMN(),0))</f>
        <v>0</v>
      </c>
      <c r="BN9" s="61">
        <f>IF($N9="",0,IF(COUNTIF($N8:$N10,$N9)&gt;1,COLUMN(),0))</f>
        <v>0</v>
      </c>
      <c r="BO9" s="61">
        <f>IF($N9="",0,IF(BC9=$AB$3,0,COLUMN()))</f>
        <v>0</v>
      </c>
      <c r="BP9" s="61">
        <f>IF(LEFT($O9,1)=BB9,0,COLUMN())</f>
        <v>0</v>
      </c>
      <c r="BQ9" s="61">
        <f>IF(ISNA(VLOOKUP($N9,$Y$8:$Z$61,2,0))=TRUE,0,IF($O9=VLOOKUP($N9,$Y$8:$Z$61,2,0),0,COLUMN()))</f>
        <v>0</v>
      </c>
      <c r="BR9" s="61">
        <f>IF(AND($O9="",OR($N9&lt;&gt;"",$T9&lt;&gt;"")),COLUMN(),0)</f>
        <v>0</v>
      </c>
      <c r="BS9" s="61">
        <f ca="1">IF($N9="",0,IF(ISNA(VLOOKUP($N9,INDIRECT($AF$2),1,0))=TRUE,COLUMN(),0))</f>
        <v>0</v>
      </c>
      <c r="BT9" s="61">
        <f>IF(AND($N9="",OR($O9&lt;&gt;"",$T9&lt;&gt;"")),COLUMN(),0)</f>
        <v>0</v>
      </c>
      <c r="BU9" s="61">
        <f>IF(AND($N9&lt;&gt;"",$N8=""),COLUMN(),0)</f>
        <v>0</v>
      </c>
      <c r="BV9" s="61">
        <f>IF(AND($N9&lt;&gt;"",$B$3=""),COLUMN(),0)</f>
        <v>0</v>
      </c>
      <c r="BX9" s="61" t="str">
        <f>$N9&amp;"の選手は"&amp;$O9&amp;"ではありません。"</f>
        <v>の選手はではありません。</v>
      </c>
    </row>
    <row r="10" spans="1:76" ht="19.5" customHeight="1">
      <c r="A10" s="101">
        <f ca="1">IF($AF10="","",INDIRECT($AF10))</f>
      </c>
      <c r="B10" s="115"/>
      <c r="C10" s="121"/>
      <c r="D10" s="170"/>
      <c r="E10" s="171"/>
      <c r="F10" s="172"/>
      <c r="G10" s="122"/>
      <c r="H10" s="122" t="s">
        <v>257</v>
      </c>
      <c r="I10" s="123"/>
      <c r="J10" s="173"/>
      <c r="K10" s="124"/>
      <c r="L10" s="125"/>
      <c r="M10" s="121"/>
      <c r="N10" s="170"/>
      <c r="O10" s="185"/>
      <c r="P10" s="186"/>
      <c r="Q10" s="126"/>
      <c r="R10" s="120" t="s">
        <v>279</v>
      </c>
      <c r="S10" s="123"/>
      <c r="T10" s="173"/>
      <c r="U10" s="101">
        <f ca="1">IF($BF10="","",INDIRECT($BF10))</f>
      </c>
      <c r="W10" s="61">
        <f>IF($D10="","",$H10)</f>
      </c>
      <c r="X10" s="61">
        <f>IF($N10="","",$R10)</f>
      </c>
      <c r="Y10" s="61">
        <f>IF($D$10="","",$D$10)</f>
      </c>
      <c r="Z10" s="61">
        <f>IF($E$10="","",$E$10)</f>
      </c>
      <c r="AB10" s="61">
        <f ca="1">IF($D10="","",IF(ISNA(VLOOKUP($D10,INDIRECT($AF$2),2,0))=TRUE,"",VLOOKUP($D10,INDIRECT($AF$2),2,0)))</f>
      </c>
      <c r="AC10" s="61">
        <f ca="1">IF($D10="","",IF(ISNA(VLOOKUP($D10,INDIRECT($AF$2),3,0))=TRUE,"",VLOOKUP($D10,INDIRECT($AF$2),3,0)))</f>
      </c>
      <c r="AE10" s="61">
        <f>IF(AF10="","",ROW())</f>
      </c>
      <c r="AF10" s="61">
        <f>IF(MAX(AH10:AV10)=0,"",IF(MAX(AH10:AV10)=COLUMN(AP10),ADDRESS(ROW(),COLUMN(AX10),4),ADDRESS(5,MAX(AH10:AV10),4)))</f>
      </c>
      <c r="AH10" s="61">
        <v>0</v>
      </c>
      <c r="AI10" s="61">
        <f>IF(ISNUMBER(IF(RIGHT($J10,2)="++",VALUE(LEFT($J10,4)&amp;"00"),IF(RIGHT($J10,1)="+",VALUE(LEFT($J10,5)&amp;"0"),VALUE($J10))))=TRUE,0,COLUMN())</f>
        <v>0</v>
      </c>
      <c r="AJ10" s="61">
        <f>IF(AND($J10="",OR($E10&lt;&gt;"",$D10&lt;&gt;"")),COLUMN(),0)</f>
        <v>0</v>
      </c>
      <c r="AL10" s="61">
        <v>0</v>
      </c>
      <c r="AM10" s="61">
        <f>IF($D10="",0,IF(COUNTIF($Y$8:$Y$54,$D10)-COUNTIF($N$8:$N$13,$D10)-COUNTIF($N$14:$N$19,$D10)&gt;3,COLUMN(),0))</f>
        <v>0</v>
      </c>
      <c r="AN10" s="61">
        <f>IF($D10="",0,IF(COUNTIF($D8:$D10,$D10)&gt;1,COLUMN(),0))</f>
        <v>0</v>
      </c>
      <c r="AO10" s="61">
        <f>IF($D10="",0,IF(AC10=$AB$3,0,COLUMN()))</f>
        <v>0</v>
      </c>
      <c r="AP10" s="61">
        <f>IF(LEFT($E10,1)=AB10,0,COLUMN())</f>
        <v>0</v>
      </c>
      <c r="AQ10" s="61">
        <f>IF(ISNA(VLOOKUP($D10,$Y$8:$Z$61,2,0))=TRUE,0,IF($E10=VLOOKUP($D10,$Y$8:$Z$61,2,0),0,COLUMN()))</f>
        <v>0</v>
      </c>
      <c r="AR10" s="61">
        <f>IF(AND($E10="",OR($D10&lt;&gt;"",$J10&lt;&gt;"")),COLUMN(),0)</f>
        <v>0</v>
      </c>
      <c r="AS10" s="61">
        <f ca="1">IF($D10="",0,IF(ISNA(VLOOKUP($D10,INDIRECT($AF$2),1,0))=TRUE,COLUMN(),0))</f>
        <v>0</v>
      </c>
      <c r="AT10" s="61">
        <f>IF(AND($D10="",OR($E10&lt;&gt;"",$J10&lt;&gt;"")),COLUMN(),0)</f>
        <v>0</v>
      </c>
      <c r="AU10" s="61">
        <f>IF(AND($D10&lt;&gt;"",$D9=""),COLUMN(),0)</f>
        <v>0</v>
      </c>
      <c r="AV10" s="61">
        <f>IF(AND($D10&lt;&gt;"",$B$3=""),COLUMN(),0)</f>
        <v>0</v>
      </c>
      <c r="AX10" s="61" t="str">
        <f>$D10&amp;"の選手は"&amp;$E10&amp;"ではありません。"</f>
        <v>の選手はではありません。</v>
      </c>
      <c r="BB10" s="61">
        <f ca="1">IF($N10="","",IF(ISNA(VLOOKUP($N10,INDIRECT($AF$2),2,0))=TRUE,"",VLOOKUP($N10,INDIRECT($AF$2),2,0)))</f>
      </c>
      <c r="BC10" s="61">
        <f ca="1">IF($N10="","",IF(ISNA(VLOOKUP($N10,INDIRECT($AF$2),3,0))=TRUE,"",VLOOKUP($N10,INDIRECT($AF$2),3,0)))</f>
      </c>
      <c r="BE10" s="61">
        <f>IF(BF10="","",ROW())</f>
      </c>
      <c r="BF10" s="61">
        <f>IF(MAX(BH10:BV10)=0,"",IF(MAX(BH10:BV10)=COLUMN(BP10),ADDRESS(ROW(),COLUMN(BX10),4),ADDRESS(5,MAX(BH10:BV10),4)))</f>
      </c>
      <c r="BH10" s="61">
        <v>0</v>
      </c>
      <c r="BI10" s="61">
        <f>IF(ISNUMBER(IF(RIGHT($T10,2)="++",VALUE(LEFT($T10,4)&amp;"00"),IF(RIGHT($T10,1)="+",VALUE(LEFT($T10,5)&amp;"0"),VALUE($T10))))=TRUE,0,COLUMN())</f>
        <v>0</v>
      </c>
      <c r="BJ10" s="61">
        <f>IF(AND($T10="",OR($O10&lt;&gt;"",$N10&lt;&gt;"")),COLUMN(),0)</f>
        <v>0</v>
      </c>
      <c r="BL10" s="61">
        <v>0</v>
      </c>
      <c r="BM10" s="61">
        <f>IF($N10="",0,IF(COUNTIF($Y$8:$Y$54,$N10)-COUNTIF($N$8:$N$13,$N10)-COUNTIF($N$14:$N$19,$N10)&gt;3,COLUMN(),0))</f>
        <v>0</v>
      </c>
      <c r="BN10" s="61">
        <f>IF($N10="",0,IF(COUNTIF($N8:$N10,$N10)&gt;1,COLUMN(),0))</f>
        <v>0</v>
      </c>
      <c r="BO10" s="61">
        <f>IF($N10="",0,IF(BC10=$AB$3,0,COLUMN()))</f>
        <v>0</v>
      </c>
      <c r="BP10" s="61">
        <f>IF(LEFT($O10,1)=BB10,0,COLUMN())</f>
        <v>0</v>
      </c>
      <c r="BQ10" s="61">
        <f>IF(ISNA(VLOOKUP($N10,$Y$8:$Z$61,2,0))=TRUE,0,IF($O10=VLOOKUP($N10,$Y$8:$Z$61,2,0),0,COLUMN()))</f>
        <v>0</v>
      </c>
      <c r="BR10" s="61">
        <f>IF(AND($O10="",OR($N10&lt;&gt;"",$T10&lt;&gt;"")),COLUMN(),0)</f>
        <v>0</v>
      </c>
      <c r="BS10" s="61">
        <f ca="1">IF($N10="",0,IF(ISNA(VLOOKUP($N10,INDIRECT($AF$2),1,0))=TRUE,COLUMN(),0))</f>
        <v>0</v>
      </c>
      <c r="BT10" s="61">
        <f>IF(AND($N10="",OR($O10&lt;&gt;"",$T10&lt;&gt;"")),COLUMN(),0)</f>
        <v>0</v>
      </c>
      <c r="BU10" s="61">
        <f>IF(AND($N10&lt;&gt;"",$N9=""),COLUMN(),0)</f>
        <v>0</v>
      </c>
      <c r="BV10" s="61">
        <f>IF(AND($N10&lt;&gt;"",$B$3=""),COLUMN(),0)</f>
        <v>0</v>
      </c>
      <c r="BX10" s="61" t="str">
        <f>$N10&amp;"の選手は"&amp;$O10&amp;"ではありません。"</f>
        <v>の選手はではありません。</v>
      </c>
    </row>
    <row r="11" spans="1:76" ht="19.5" customHeight="1" thickBot="1">
      <c r="A11" s="101">
        <f ca="1">IF($AF11="","",INDIRECT($AF11))</f>
      </c>
      <c r="B11" s="174" t="s">
        <v>259</v>
      </c>
      <c r="C11" s="127"/>
      <c r="D11" s="175"/>
      <c r="E11" s="176"/>
      <c r="F11" s="177"/>
      <c r="G11" s="128"/>
      <c r="H11" s="128" t="s">
        <v>259</v>
      </c>
      <c r="I11" s="129"/>
      <c r="J11" s="178"/>
      <c r="K11" s="130"/>
      <c r="L11" s="193" t="s">
        <v>281</v>
      </c>
      <c r="M11" s="128"/>
      <c r="N11" s="175"/>
      <c r="O11" s="181"/>
      <c r="P11" s="182"/>
      <c r="Q11" s="128"/>
      <c r="R11" s="111" t="s">
        <v>281</v>
      </c>
      <c r="S11" s="129"/>
      <c r="T11" s="178"/>
      <c r="U11" s="101">
        <f ca="1">IF($BF11="","",INDIRECT($BF11))</f>
      </c>
      <c r="W11" s="61">
        <f>IF($D11="","",$H11)</f>
      </c>
      <c r="X11" s="61">
        <f>IF($N11="","",$R11)</f>
      </c>
      <c r="Y11" s="61">
        <f>IF($D$11="","",$D$11)</f>
      </c>
      <c r="Z11" s="61">
        <f>IF($E$11="","",$E$11)</f>
      </c>
      <c r="AB11" s="61">
        <f ca="1">IF($D11="","",IF(ISNA(VLOOKUP($D11,INDIRECT($AF$2),2,0))=TRUE,"",VLOOKUP($D11,INDIRECT($AF$2),2,0)))</f>
      </c>
      <c r="AC11" s="61">
        <f ca="1">IF($D11="","",IF(ISNA(VLOOKUP($D11,INDIRECT($AF$2),3,0))=TRUE,"",VLOOKUP($D11,INDIRECT($AF$2),3,0)))</f>
      </c>
      <c r="AE11" s="61">
        <f>IF(AF11="","",ROW())</f>
      </c>
      <c r="AF11" s="61">
        <f>IF(MAX(AH11:AV11)=0,"",IF(MAX(AH11:AV11)=COLUMN(AP11),ADDRESS(ROW(),COLUMN(AX11),4),ADDRESS(5,MAX(AH11:AV11),4)))</f>
      </c>
      <c r="AH11" s="61">
        <v>0</v>
      </c>
      <c r="AI11" s="61">
        <f>IF(ISNUMBER(IF(RIGHT($J11,2)="++",VALUE(LEFT($J11,4)&amp;"00"),IF(RIGHT($J11,1)="+",VALUE(LEFT($J11,5)&amp;"0"),VALUE($J11))))=TRUE,0,COLUMN())</f>
        <v>0</v>
      </c>
      <c r="AJ11" s="61">
        <f>IF(AND($J11="",OR($E11&lt;&gt;"",$D11&lt;&gt;"")),COLUMN(),0)</f>
        <v>0</v>
      </c>
      <c r="AK11" s="61">
        <v>0</v>
      </c>
      <c r="AL11" s="61">
        <v>0</v>
      </c>
      <c r="AM11" s="61">
        <f>IF($D11="",0,IF(COUNTIF($Y$8:$Y$54,$D11)-COUNTIF($N$8:$N$13,$D11)-COUNTIF($N$14:$N$19,$D11)&gt;3,COLUMN(),0))</f>
        <v>0</v>
      </c>
      <c r="AN11" s="61">
        <f>IF($D11="",0,IF(COUNTIF($D11:$D13,$D11)&gt;1,COLUMN(),0))</f>
        <v>0</v>
      </c>
      <c r="AO11" s="61">
        <f>IF($D11="",0,IF(AC11=$AB$3,0,COLUMN()))</f>
        <v>0</v>
      </c>
      <c r="AP11" s="61">
        <f>IF(LEFT($E11,1)=AB11,0,COLUMN())</f>
        <v>0</v>
      </c>
      <c r="AQ11" s="61">
        <f>IF(ISNA(VLOOKUP($D11,$Y$8:$Z$61,2,0))=TRUE,0,IF($E11=VLOOKUP($D11,$Y$8:$Z$61,2,0),0,COLUMN()))</f>
        <v>0</v>
      </c>
      <c r="AR11" s="61">
        <f>IF(AND($E11="",OR($D11&lt;&gt;"",$J11&lt;&gt;"")),COLUMN(),0)</f>
        <v>0</v>
      </c>
      <c r="AS11" s="61">
        <f ca="1">IF($D11="",0,IF(ISNA(VLOOKUP($D11,INDIRECT($AF$2),1,0))=TRUE,COLUMN(),0))</f>
        <v>0</v>
      </c>
      <c r="AT11" s="61">
        <f>IF(AND($D11="",OR($E11&lt;&gt;"",$J11&lt;&gt;"")),COLUMN(),0)</f>
        <v>0</v>
      </c>
      <c r="AU11" s="61">
        <v>0</v>
      </c>
      <c r="AV11" s="61">
        <f>IF(AND($D11&lt;&gt;"",$B$3=""),COLUMN(),0)</f>
        <v>0</v>
      </c>
      <c r="AX11" s="61" t="str">
        <f>$D11&amp;"の選手は"&amp;$E11&amp;"ではありません。"</f>
        <v>の選手はではありません。</v>
      </c>
      <c r="BB11" s="61">
        <f ca="1">IF($N11="","",IF(ISNA(VLOOKUP($N11,INDIRECT($AF$2),2,0))=TRUE,"",VLOOKUP($N11,INDIRECT($AF$2),2,0)))</f>
      </c>
      <c r="BC11" s="61">
        <f ca="1">IF($N11="","",IF(ISNA(VLOOKUP($N11,INDIRECT($AF$2),3,0))=TRUE,"",VLOOKUP($N11,INDIRECT($AF$2),3,0)))</f>
      </c>
      <c r="BE11" s="61">
        <f>IF(BF11="","",ROW())</f>
      </c>
      <c r="BF11" s="61">
        <f>IF(MAX(BH11:BV11)=0,"",IF(MAX(BH11:BV11)=COLUMN(BP11),ADDRESS(ROW(),COLUMN(BX11),4),ADDRESS(5,MAX(BH11:BV11),4)))</f>
      </c>
      <c r="BH11" s="61">
        <v>0</v>
      </c>
      <c r="BI11" s="61">
        <f>IF(ISNUMBER(IF(RIGHT($T11,2)="++",VALUE(LEFT($T11,4)&amp;"00"),IF(RIGHT($T11,1)="+",VALUE(LEFT($T11,5)&amp;"0"),VALUE($T11))))=TRUE,0,COLUMN())</f>
        <v>0</v>
      </c>
      <c r="BJ11" s="61">
        <f>IF(AND($T11="",OR($O11&lt;&gt;"",$N11&lt;&gt;"")),COLUMN(),0)</f>
        <v>0</v>
      </c>
      <c r="BK11" s="61">
        <v>0</v>
      </c>
      <c r="BL11" s="61">
        <v>0</v>
      </c>
      <c r="BM11" s="61">
        <f>IF($N11="",0,IF(COUNTIF($Y$8:$Y$54,$N11)-COUNTIF($N$8:$N$13,$N11)-COUNTIF($N$14:$N$19,$N11)&gt;3,COLUMN(),0))</f>
        <v>0</v>
      </c>
      <c r="BN11" s="61">
        <f>IF($N11="",0,IF(COUNTIF($N11:$N13,$N11)&gt;1,COLUMN(),0))</f>
        <v>0</v>
      </c>
      <c r="BO11" s="61">
        <f>IF($N11="",0,IF(BC11=$AB$3,0,COLUMN()))</f>
        <v>0</v>
      </c>
      <c r="BP11" s="61">
        <f>IF(LEFT($O11,1)=BB11,0,COLUMN())</f>
        <v>0</v>
      </c>
      <c r="BQ11" s="61">
        <f>IF(ISNA(VLOOKUP($N11,$Y$8:$Z$61,2,0))=TRUE,0,IF($O11=VLOOKUP($N11,$Y$8:$Z$61,2,0),0,COLUMN()))</f>
        <v>0</v>
      </c>
      <c r="BR11" s="61">
        <f>IF(AND($O11="",OR($N11&lt;&gt;"",$T11&lt;&gt;"")),COLUMN(),0)</f>
        <v>0</v>
      </c>
      <c r="BS11" s="61">
        <f ca="1">IF($N11="",0,IF(ISNA(VLOOKUP($N11,INDIRECT($AF$2),1,0))=TRUE,COLUMN(),0))</f>
        <v>0</v>
      </c>
      <c r="BT11" s="61">
        <f>IF(AND($N11="",OR($O11&lt;&gt;"",$T11&lt;&gt;"")),COLUMN(),0)</f>
        <v>0</v>
      </c>
      <c r="BU11" s="61">
        <v>0</v>
      </c>
      <c r="BV11" s="61">
        <f>IF(AND($N11&lt;&gt;"",$B$3=""),COLUMN(),0)</f>
        <v>0</v>
      </c>
      <c r="BX11" s="61" t="str">
        <f>$N11&amp;"の選手は"&amp;$O11&amp;"ではありません。"</f>
        <v>の選手はではありません。</v>
      </c>
    </row>
    <row r="12" spans="1:76" ht="19.5" customHeight="1" thickBot="1">
      <c r="A12" s="101">
        <f ca="1">IF($AF12="","",INDIRECT($AF12))</f>
      </c>
      <c r="B12" s="115"/>
      <c r="C12" s="116"/>
      <c r="D12" s="166"/>
      <c r="E12" s="167"/>
      <c r="F12" s="168"/>
      <c r="G12" s="117"/>
      <c r="H12" s="117" t="s">
        <v>259</v>
      </c>
      <c r="I12" s="118"/>
      <c r="J12" s="169"/>
      <c r="K12" s="113"/>
      <c r="L12" s="114"/>
      <c r="M12" s="116"/>
      <c r="N12" s="166"/>
      <c r="O12" s="183"/>
      <c r="P12" s="184"/>
      <c r="Q12" s="111"/>
      <c r="R12" s="120" t="s">
        <v>281</v>
      </c>
      <c r="S12" s="118"/>
      <c r="T12" s="169"/>
      <c r="U12" s="101">
        <f ca="1">IF($BF12="","",INDIRECT($BF12))</f>
      </c>
      <c r="W12" s="61">
        <f>IF($D12="","",$H12)</f>
      </c>
      <c r="X12" s="61">
        <f>IF($N12="","",$R12)</f>
      </c>
      <c r="Y12" s="61">
        <f>IF($D$12="","",$D$12)</f>
      </c>
      <c r="Z12" s="61">
        <f>IF($E$12="","",$E$12)</f>
      </c>
      <c r="AB12" s="61">
        <f ca="1">IF($D12="","",IF(ISNA(VLOOKUP($D12,INDIRECT($AF$2),2,0))=TRUE,"",VLOOKUP($D12,INDIRECT($AF$2),2,0)))</f>
      </c>
      <c r="AC12" s="61">
        <f ca="1">IF($D12="","",IF(ISNA(VLOOKUP($D12,INDIRECT($AF$2),3,0))=TRUE,"",VLOOKUP($D12,INDIRECT($AF$2),3,0)))</f>
      </c>
      <c r="AE12" s="61">
        <f>IF(AF12="","",ROW())</f>
      </c>
      <c r="AF12" s="61">
        <f>IF(MAX(AH12:AV12)=0,"",IF(MAX(AH12:AV12)=COLUMN(AP12),ADDRESS(ROW(),COLUMN(AX12),4),ADDRESS(5,MAX(AH12:AV12),4)))</f>
      </c>
      <c r="AH12" s="61">
        <v>0</v>
      </c>
      <c r="AI12" s="61">
        <f>IF(ISNUMBER(IF(RIGHT($J12,2)="++",VALUE(LEFT($J12,4)&amp;"00"),IF(RIGHT($J12,1)="+",VALUE(LEFT($J12,5)&amp;"0"),VALUE($J12))))=TRUE,0,COLUMN())</f>
        <v>0</v>
      </c>
      <c r="AJ12" s="61">
        <f>IF(AND($J12="",OR($E12&lt;&gt;"",$D12&lt;&gt;"")),COLUMN(),0)</f>
        <v>0</v>
      </c>
      <c r="AL12" s="61">
        <v>0</v>
      </c>
      <c r="AM12" s="61">
        <f>IF($D12="",0,IF(COUNTIF($Y$8:$Y$54,$D12)-COUNTIF($N$8:$N$13,$D12)-COUNTIF($N$14:$N$19,$D12)&gt;3,COLUMN(),0))</f>
        <v>0</v>
      </c>
      <c r="AN12" s="61">
        <f>IF($D12="",0,IF(COUNTIF($D11:$D13,$D12)&gt;1,COLUMN(),0))</f>
        <v>0</v>
      </c>
      <c r="AO12" s="61">
        <f>IF($D12="",0,IF(AC12=$AB$3,0,COLUMN()))</f>
        <v>0</v>
      </c>
      <c r="AP12" s="61">
        <f>IF(LEFT($E12,1)=AB12,0,COLUMN())</f>
        <v>0</v>
      </c>
      <c r="AQ12" s="61">
        <f>IF(ISNA(VLOOKUP($D12,$Y$8:$Z$61,2,0))=TRUE,0,IF($E12=VLOOKUP($D12,$Y$8:$Z$61,2,0),0,COLUMN()))</f>
        <v>0</v>
      </c>
      <c r="AR12" s="61">
        <f>IF(AND($E12="",OR($D12&lt;&gt;"",$J12&lt;&gt;"")),COLUMN(),0)</f>
        <v>0</v>
      </c>
      <c r="AS12" s="61">
        <f ca="1">IF($D12="",0,IF(ISNA(VLOOKUP($D12,INDIRECT($AF$2),1,0))=TRUE,COLUMN(),0))</f>
        <v>0</v>
      </c>
      <c r="AT12" s="61">
        <f>IF(AND($D12="",OR($E12&lt;&gt;"",$J12&lt;&gt;"")),COLUMN(),0)</f>
        <v>0</v>
      </c>
      <c r="AU12" s="61">
        <f>IF(AND($D12&lt;&gt;"",$D11=""),COLUMN(),0)</f>
        <v>0</v>
      </c>
      <c r="AV12" s="61">
        <f>IF(AND($D12&lt;&gt;"",$B$3=""),COLUMN(),0)</f>
        <v>0</v>
      </c>
      <c r="AX12" s="61" t="str">
        <f>$D12&amp;"の選手は"&amp;$E12&amp;"ではありません。"</f>
        <v>の選手はではありません。</v>
      </c>
      <c r="BB12" s="61">
        <f ca="1">IF($N12="","",IF(ISNA(VLOOKUP($N12,INDIRECT($AF$2),2,0))=TRUE,"",VLOOKUP($N12,INDIRECT($AF$2),2,0)))</f>
      </c>
      <c r="BC12" s="61">
        <f ca="1">IF($N12="","",IF(ISNA(VLOOKUP($N12,INDIRECT($AF$2),3,0))=TRUE,"",VLOOKUP($N12,INDIRECT($AF$2),3,0)))</f>
      </c>
      <c r="BE12" s="61">
        <f>IF(BF12="","",ROW())</f>
      </c>
      <c r="BF12" s="61">
        <f>IF(MAX(BH12:BV12)=0,"",IF(MAX(BH12:BV12)=COLUMN(BP12),ADDRESS(ROW(),COLUMN(BX12),4),ADDRESS(5,MAX(BH12:BV12),4)))</f>
      </c>
      <c r="BH12" s="61">
        <v>0</v>
      </c>
      <c r="BI12" s="61">
        <f>IF(ISNUMBER(IF(RIGHT($T12,2)="++",VALUE(LEFT($T12,4)&amp;"00"),IF(RIGHT($T12,1)="+",VALUE(LEFT($T12,5)&amp;"0"),VALUE($T12))))=TRUE,0,COLUMN())</f>
        <v>0</v>
      </c>
      <c r="BJ12" s="61">
        <f>IF(AND($T12="",OR($O12&lt;&gt;"",$N12&lt;&gt;"")),COLUMN(),0)</f>
        <v>0</v>
      </c>
      <c r="BL12" s="61">
        <v>0</v>
      </c>
      <c r="BM12" s="61">
        <f>IF($N12="",0,IF(COUNTIF($Y$8:$Y$54,$N12)-COUNTIF($N$8:$N$13,$N12)-COUNTIF($N$14:$N$19,$N12)&gt;3,COLUMN(),0))</f>
        <v>0</v>
      </c>
      <c r="BN12" s="61">
        <f>IF($N12="",0,IF(COUNTIF($N11:$N13,$N12)&gt;1,COLUMN(),0))</f>
        <v>0</v>
      </c>
      <c r="BO12" s="61">
        <f>IF($N12="",0,IF(BC12=$AB$3,0,COLUMN()))</f>
        <v>0</v>
      </c>
      <c r="BP12" s="61">
        <f>IF(LEFT($O12,1)=BB12,0,COLUMN())</f>
        <v>0</v>
      </c>
      <c r="BQ12" s="61">
        <f>IF(ISNA(VLOOKUP($N12,$Y$8:$Z$61,2,0))=TRUE,0,IF($O12=VLOOKUP($N12,$Y$8:$Z$61,2,0),0,COLUMN()))</f>
        <v>0</v>
      </c>
      <c r="BR12" s="61">
        <f>IF(AND($O12="",OR($N12&lt;&gt;"",$T12&lt;&gt;"")),COLUMN(),0)</f>
        <v>0</v>
      </c>
      <c r="BS12" s="61">
        <f ca="1">IF($N12="",0,IF(ISNA(VLOOKUP($N12,INDIRECT($AF$2),1,0))=TRUE,COLUMN(),0))</f>
        <v>0</v>
      </c>
      <c r="BT12" s="61">
        <f>IF(AND($N12="",OR($O12&lt;&gt;"",$T12&lt;&gt;"")),COLUMN(),0)</f>
        <v>0</v>
      </c>
      <c r="BU12" s="61">
        <f>IF(AND($N12&lt;&gt;"",$N11=""),COLUMN(),0)</f>
        <v>0</v>
      </c>
      <c r="BV12" s="61">
        <f>IF(AND($N12&lt;&gt;"",$B$3=""),COLUMN(),0)</f>
        <v>0</v>
      </c>
      <c r="BX12" s="61" t="str">
        <f>$N12&amp;"の選手は"&amp;$O12&amp;"ではありません。"</f>
        <v>の選手はではありません。</v>
      </c>
    </row>
    <row r="13" spans="1:76" ht="19.5" customHeight="1">
      <c r="A13" s="101">
        <f ca="1">IF($AF13="","",INDIRECT($AF13))</f>
      </c>
      <c r="B13" s="115"/>
      <c r="C13" s="121"/>
      <c r="D13" s="170"/>
      <c r="E13" s="171"/>
      <c r="F13" s="172"/>
      <c r="G13" s="122"/>
      <c r="H13" s="122" t="s">
        <v>259</v>
      </c>
      <c r="I13" s="123"/>
      <c r="J13" s="173"/>
      <c r="K13" s="113"/>
      <c r="L13" s="109"/>
      <c r="M13" s="121"/>
      <c r="N13" s="170"/>
      <c r="O13" s="185"/>
      <c r="P13" s="186"/>
      <c r="Q13" s="126"/>
      <c r="R13" s="132" t="s">
        <v>281</v>
      </c>
      <c r="S13" s="123"/>
      <c r="T13" s="173"/>
      <c r="U13" s="101">
        <f ca="1">IF($BF13="","",INDIRECT($BF13))</f>
      </c>
      <c r="W13" s="61">
        <f>IF($D13="","",$H13)</f>
      </c>
      <c r="X13" s="61">
        <f>IF($N13="","",$R13)</f>
      </c>
      <c r="Y13" s="61">
        <f>IF($D$13="","",$D$13)</f>
      </c>
      <c r="Z13" s="61">
        <f>IF($E$13="","",$E$13)</f>
      </c>
      <c r="AB13" s="61">
        <f ca="1">IF($D13="","",IF(ISNA(VLOOKUP($D13,INDIRECT($AF$2),2,0))=TRUE,"",VLOOKUP($D13,INDIRECT($AF$2),2,0)))</f>
      </c>
      <c r="AC13" s="61">
        <f ca="1">IF($D13="","",IF(ISNA(VLOOKUP($D13,INDIRECT($AF$2),3,0))=TRUE,"",VLOOKUP($D13,INDIRECT($AF$2),3,0)))</f>
      </c>
      <c r="AE13" s="61">
        <f>IF(AF13="","",ROW())</f>
      </c>
      <c r="AF13" s="61">
        <f>IF(MAX(AH13:AV13)=0,"",IF(MAX(AH13:AV13)=COLUMN(AP13),ADDRESS(ROW(),COLUMN(AX13),4),ADDRESS(5,MAX(AH13:AV13),4)))</f>
      </c>
      <c r="AH13" s="61">
        <v>0</v>
      </c>
      <c r="AI13" s="61">
        <f>IF(ISNUMBER(IF(RIGHT($J13,2)="++",VALUE(LEFT($J13,4)&amp;"00"),IF(RIGHT($J13,1)="+",VALUE(LEFT($J13,5)&amp;"0"),VALUE($J13))))=TRUE,0,COLUMN())</f>
        <v>0</v>
      </c>
      <c r="AJ13" s="61">
        <f>IF(AND($J13="",OR($E13&lt;&gt;"",$D13&lt;&gt;"")),COLUMN(),0)</f>
        <v>0</v>
      </c>
      <c r="AL13" s="61">
        <v>0</v>
      </c>
      <c r="AM13" s="61">
        <f>IF($D13="",0,IF(COUNTIF($Y$8:$Y$54,$D13)-COUNTIF($N$8:$N$13,$D13)-COUNTIF($N$14:$N$19,$D13)&gt;3,COLUMN(),0))</f>
        <v>0</v>
      </c>
      <c r="AN13" s="61">
        <f>IF($D13="",0,IF(COUNTIF($D11:$D13,$D13)&gt;1,COLUMN(),0))</f>
        <v>0</v>
      </c>
      <c r="AO13" s="61">
        <f>IF($D13="",0,IF(AC13=$AB$3,0,COLUMN()))</f>
        <v>0</v>
      </c>
      <c r="AP13" s="61">
        <f>IF(LEFT($E13,1)=AB13,0,COLUMN())</f>
        <v>0</v>
      </c>
      <c r="AQ13" s="61">
        <f>IF(ISNA(VLOOKUP($D13,$Y$8:$Z$61,2,0))=TRUE,0,IF($E13=VLOOKUP($D13,$Y$8:$Z$61,2,0),0,COLUMN()))</f>
        <v>0</v>
      </c>
      <c r="AR13" s="61">
        <f>IF(AND($E13="",OR($D13&lt;&gt;"",$J13&lt;&gt;"")),COLUMN(),0)</f>
        <v>0</v>
      </c>
      <c r="AS13" s="61">
        <f ca="1">IF($D13="",0,IF(ISNA(VLOOKUP($D13,INDIRECT($AF$2),1,0))=TRUE,COLUMN(),0))</f>
        <v>0</v>
      </c>
      <c r="AT13" s="61">
        <f>IF(AND($D13="",OR($E13&lt;&gt;"",$J13&lt;&gt;"")),COLUMN(),0)</f>
        <v>0</v>
      </c>
      <c r="AU13" s="61">
        <f>IF(AND($D13&lt;&gt;"",$D12=""),COLUMN(),0)</f>
        <v>0</v>
      </c>
      <c r="AV13" s="61">
        <f>IF(AND($D13&lt;&gt;"",$B$3=""),COLUMN(),0)</f>
        <v>0</v>
      </c>
      <c r="AX13" s="61" t="str">
        <f>$D13&amp;"の選手は"&amp;$E13&amp;"ではありません。"</f>
        <v>の選手はではありません。</v>
      </c>
      <c r="BB13" s="61">
        <f ca="1">IF($N13="","",IF(ISNA(VLOOKUP($N13,INDIRECT($AF$2),2,0))=TRUE,"",VLOOKUP($N13,INDIRECT($AF$2),2,0)))</f>
      </c>
      <c r="BC13" s="61">
        <f ca="1">IF($N13="","",IF(ISNA(VLOOKUP($N13,INDIRECT($AF$2),3,0))=TRUE,"",VLOOKUP($N13,INDIRECT($AF$2),3,0)))</f>
      </c>
      <c r="BE13" s="61">
        <f>IF(BF13="","",ROW())</f>
      </c>
      <c r="BF13" s="61">
        <f>IF(MAX(BH13:BV13)=0,"",IF(MAX(BH13:BV13)=COLUMN(BP13),ADDRESS(ROW(),COLUMN(BX13),4),ADDRESS(5,MAX(BH13:BV13),4)))</f>
      </c>
      <c r="BH13" s="61">
        <v>0</v>
      </c>
      <c r="BI13" s="61">
        <f>IF(ISNUMBER(IF(RIGHT($T13,2)="++",VALUE(LEFT($T13,4)&amp;"00"),IF(RIGHT($T13,1)="+",VALUE(LEFT($T13,5)&amp;"0"),VALUE($T13))))=TRUE,0,COLUMN())</f>
        <v>0</v>
      </c>
      <c r="BJ13" s="61">
        <f>IF(AND($T13="",OR($O13&lt;&gt;"",$N13&lt;&gt;"")),COLUMN(),0)</f>
        <v>0</v>
      </c>
      <c r="BL13" s="61">
        <v>0</v>
      </c>
      <c r="BM13" s="61">
        <f>IF($N13="",0,IF(COUNTIF($Y$8:$Y$54,$N13)-COUNTIF($N$8:$N$13,$N13)-COUNTIF($N$14:$N$19,$N13)&gt;3,COLUMN(),0))</f>
        <v>0</v>
      </c>
      <c r="BN13" s="61">
        <f>IF($N13="",0,IF(COUNTIF($N11:$N13,$N13)&gt;1,COLUMN(),0))</f>
        <v>0</v>
      </c>
      <c r="BO13" s="61">
        <f>IF($N13="",0,IF(BC13=$AB$3,0,COLUMN()))</f>
        <v>0</v>
      </c>
      <c r="BP13" s="61">
        <f>IF(LEFT($O13,1)=BB13,0,COLUMN())</f>
        <v>0</v>
      </c>
      <c r="BQ13" s="61">
        <f>IF(ISNA(VLOOKUP($N13,$Y$8:$Z$61,2,0))=TRUE,0,IF($O13=VLOOKUP($N13,$Y$8:$Z$61,2,0),0,COLUMN()))</f>
        <v>0</v>
      </c>
      <c r="BR13" s="61">
        <f>IF(AND($O13="",OR($N13&lt;&gt;"",$T13&lt;&gt;"")),COLUMN(),0)</f>
        <v>0</v>
      </c>
      <c r="BS13" s="61">
        <f ca="1">IF($N13="",0,IF(ISNA(VLOOKUP($N13,INDIRECT($AF$2),1,0))=TRUE,COLUMN(),0))</f>
        <v>0</v>
      </c>
      <c r="BT13" s="61">
        <f>IF(AND($N13="",OR($O13&lt;&gt;"",$T13&lt;&gt;"")),COLUMN(),0)</f>
        <v>0</v>
      </c>
      <c r="BU13" s="61">
        <f>IF(AND($N13&lt;&gt;"",$N12=""),COLUMN(),0)</f>
        <v>0</v>
      </c>
      <c r="BV13" s="61">
        <f>IF(AND($N13&lt;&gt;"",$B$3=""),COLUMN(),0)</f>
        <v>0</v>
      </c>
      <c r="BX13" s="61" t="str">
        <f>$N13&amp;"の選手は"&amp;$O13&amp;"ではありません。"</f>
        <v>の選手はではありません。</v>
      </c>
    </row>
    <row r="14" spans="1:76" ht="19.5" customHeight="1">
      <c r="A14" s="101">
        <f ca="1">IF($AF14="","",INDIRECT($AF14))</f>
      </c>
      <c r="B14" s="179" t="s">
        <v>261</v>
      </c>
      <c r="C14" s="128"/>
      <c r="D14" s="175"/>
      <c r="E14" s="176"/>
      <c r="F14" s="177"/>
      <c r="G14" s="128"/>
      <c r="H14" s="128" t="s">
        <v>261</v>
      </c>
      <c r="I14" s="129"/>
      <c r="J14" s="178"/>
      <c r="K14" s="113"/>
      <c r="L14" s="193" t="s">
        <v>283</v>
      </c>
      <c r="M14" s="127"/>
      <c r="N14" s="175"/>
      <c r="O14" s="181"/>
      <c r="P14" s="182"/>
      <c r="Q14" s="128"/>
      <c r="R14" s="128" t="s">
        <v>283</v>
      </c>
      <c r="S14" s="129"/>
      <c r="T14" s="178"/>
      <c r="U14" s="101">
        <f ca="1">IF($BF14="","",INDIRECT($BF14))</f>
      </c>
      <c r="W14" s="61">
        <f>IF($D14="","",$H14)</f>
      </c>
      <c r="X14" s="61">
        <f>IF($N14="","",$R14)</f>
      </c>
      <c r="Y14" s="61">
        <f>IF($D$14="","",$D$14)</f>
      </c>
      <c r="Z14" s="61">
        <f>IF($E$14="","",$E$14)</f>
      </c>
      <c r="AB14" s="61">
        <f ca="1">IF($D14="","",IF(ISNA(VLOOKUP($D14,INDIRECT($AF$2),2,0))=TRUE,"",VLOOKUP($D14,INDIRECT($AF$2),2,0)))</f>
      </c>
      <c r="AC14" s="61">
        <f ca="1">IF($D14="","",IF(ISNA(VLOOKUP($D14,INDIRECT($AF$2),3,0))=TRUE,"",VLOOKUP($D14,INDIRECT($AF$2),3,0)))</f>
      </c>
      <c r="AE14" s="61">
        <f>IF(AF14="","",ROW())</f>
      </c>
      <c r="AF14" s="61">
        <f>IF(MAX(AH14:AV14)=0,"",IF(MAX(AH14:AV14)=COLUMN(AP14),ADDRESS(ROW(),COLUMN(AX14),4),ADDRESS(5,MAX(AH14:AV14),4)))</f>
      </c>
      <c r="AH14" s="61">
        <v>0</v>
      </c>
      <c r="AI14" s="61">
        <f>IF(ISNUMBER(IF(RIGHT($J14,2)="++",VALUE(LEFT($J14,4)&amp;"00"),IF(RIGHT($J14,1)="+",VALUE(LEFT($J14,5)&amp;"0"),VALUE($J14))))=TRUE,0,COLUMN())</f>
        <v>0</v>
      </c>
      <c r="AJ14" s="61">
        <f>IF(AND($J14="",OR($E14&lt;&gt;"",$D14&lt;&gt;"")),COLUMN(),0)</f>
        <v>0</v>
      </c>
      <c r="AK14" s="61">
        <v>0</v>
      </c>
      <c r="AL14" s="61">
        <v>0</v>
      </c>
      <c r="AM14" s="61">
        <f>IF($D14="",0,IF(COUNTIF($Y$8:$Y$54,$D14)-COUNTIF($N$8:$N$13,$D14)-COUNTIF($N$14:$N$19,$D14)&gt;3,COLUMN(),0))</f>
        <v>0</v>
      </c>
      <c r="AN14" s="61">
        <f>IF($D14="",0,IF(COUNTIF($D14:$D16,$D14)&gt;1,COLUMN(),0))</f>
        <v>0</v>
      </c>
      <c r="AO14" s="61">
        <f>IF($D14="",0,IF(AC14=$AB$3,0,COLUMN()))</f>
        <v>0</v>
      </c>
      <c r="AP14" s="61">
        <f>IF(LEFT($E14,1)=AB14,0,COLUMN())</f>
        <v>0</v>
      </c>
      <c r="AQ14" s="61">
        <f>IF(ISNA(VLOOKUP($D14,$Y$8:$Z$61,2,0))=TRUE,0,IF($E14=VLOOKUP($D14,$Y$8:$Z$61,2,0),0,COLUMN()))</f>
        <v>0</v>
      </c>
      <c r="AR14" s="61">
        <f>IF(AND($E14="",OR($D14&lt;&gt;"",$J14&lt;&gt;"")),COLUMN(),0)</f>
        <v>0</v>
      </c>
      <c r="AS14" s="61">
        <f ca="1">IF($D14="",0,IF(ISNA(VLOOKUP($D14,INDIRECT($AF$2),1,0))=TRUE,COLUMN(),0))</f>
        <v>0</v>
      </c>
      <c r="AT14" s="61">
        <f>IF(AND($D14="",OR($E14&lt;&gt;"",$J14&lt;&gt;"")),COLUMN(),0)</f>
        <v>0</v>
      </c>
      <c r="AU14" s="61">
        <v>0</v>
      </c>
      <c r="AV14" s="61">
        <f>IF(AND($D14&lt;&gt;"",$B$3=""),COLUMN(),0)</f>
        <v>0</v>
      </c>
      <c r="AX14" s="61" t="str">
        <f>$D14&amp;"の選手は"&amp;$E14&amp;"ではありません。"</f>
        <v>の選手はではありません。</v>
      </c>
      <c r="BB14" s="61">
        <f ca="1">IF($N14="","",IF(ISNA(VLOOKUP($N14,INDIRECT($AF$2),2,0))=TRUE,"",VLOOKUP($N14,INDIRECT($AF$2),2,0)))</f>
      </c>
      <c r="BC14" s="61">
        <f ca="1">IF($N14="","",IF(ISNA(VLOOKUP($N14,INDIRECT($AF$2),3,0))=TRUE,"",VLOOKUP($N14,INDIRECT($AF$2),3,0)))</f>
      </c>
      <c r="BE14" s="61">
        <f>IF(BF14="","",ROW())</f>
      </c>
      <c r="BF14" s="61">
        <f>IF(MAX(BH14:BV14)=0,"",IF(MAX(BH14:BV14)=COLUMN(BP14),ADDRESS(ROW(),COLUMN(BX14),4),ADDRESS(5,MAX(BH14:BV14),4)))</f>
      </c>
      <c r="BH14" s="61">
        <v>0</v>
      </c>
      <c r="BI14" s="61">
        <f>IF(ISNUMBER(IF(RIGHT($T14,2)="++",VALUE(LEFT($T14,4)&amp;"00"),IF(RIGHT($T14,1)="+",VALUE(LEFT($T14,5)&amp;"0"),VALUE($T14))))=TRUE,0,COLUMN())</f>
        <v>0</v>
      </c>
      <c r="BJ14" s="61">
        <f>IF(AND($T14="",OR($O14&lt;&gt;"",$N14&lt;&gt;"")),COLUMN(),0)</f>
        <v>0</v>
      </c>
      <c r="BK14" s="61">
        <v>0</v>
      </c>
      <c r="BL14" s="61">
        <v>0</v>
      </c>
      <c r="BM14" s="61">
        <f>IF($N14="",0,IF(COUNTIF($Y$8:$Y$54,$N14)-COUNTIF($N$8:$N$13,$N14)-COUNTIF($N$14:$N$19,$N14)&gt;3,COLUMN(),0))</f>
        <v>0</v>
      </c>
      <c r="BN14" s="61">
        <f>IF($N14="",0,IF(COUNTIF($N14:$N16,$N14)&gt;1,COLUMN(),0))</f>
        <v>0</v>
      </c>
      <c r="BO14" s="61">
        <f>IF($N14="",0,IF(BC14=$AB$3,0,COLUMN()))</f>
        <v>0</v>
      </c>
      <c r="BP14" s="61">
        <f>IF(LEFT($O14,1)=BB14,0,COLUMN())</f>
        <v>0</v>
      </c>
      <c r="BQ14" s="61">
        <f>IF(ISNA(VLOOKUP($N14,$Y$8:$Z$61,2,0))=TRUE,0,IF($O14=VLOOKUP($N14,$Y$8:$Z$61,2,0),0,COLUMN()))</f>
        <v>0</v>
      </c>
      <c r="BR14" s="61">
        <f>IF(AND($O14="",OR($N14&lt;&gt;"",$T14&lt;&gt;"")),COLUMN(),0)</f>
        <v>0</v>
      </c>
      <c r="BS14" s="61">
        <f ca="1">IF($N14="",0,IF(ISNA(VLOOKUP($N14,INDIRECT($AF$2),1,0))=TRUE,COLUMN(),0))</f>
        <v>0</v>
      </c>
      <c r="BT14" s="61">
        <f>IF(AND($N14="",OR($O14&lt;&gt;"",$T14&lt;&gt;"")),COLUMN(),0)</f>
        <v>0</v>
      </c>
      <c r="BU14" s="61">
        <v>0</v>
      </c>
      <c r="BV14" s="61">
        <f>IF(AND($N14&lt;&gt;"",$B$3=""),COLUMN(),0)</f>
        <v>0</v>
      </c>
      <c r="BX14" s="61" t="str">
        <f>$N14&amp;"の選手は"&amp;$O14&amp;"ではありません。"</f>
        <v>の選手はではありません。</v>
      </c>
    </row>
    <row r="15" spans="1:76" ht="19.5" customHeight="1">
      <c r="A15" s="101">
        <f ca="1">IF($AF15="","",INDIRECT($AF15))</f>
      </c>
      <c r="B15" s="133"/>
      <c r="C15" s="117"/>
      <c r="D15" s="166"/>
      <c r="E15" s="167"/>
      <c r="F15" s="168"/>
      <c r="G15" s="117"/>
      <c r="H15" s="117" t="s">
        <v>261</v>
      </c>
      <c r="I15" s="118"/>
      <c r="J15" s="169"/>
      <c r="K15" s="113"/>
      <c r="L15" s="114"/>
      <c r="M15" s="116"/>
      <c r="N15" s="166"/>
      <c r="O15" s="183"/>
      <c r="P15" s="184"/>
      <c r="Q15" s="111"/>
      <c r="R15" s="111" t="s">
        <v>283</v>
      </c>
      <c r="S15" s="118"/>
      <c r="T15" s="169"/>
      <c r="U15" s="101">
        <f ca="1">IF($BF15="","",INDIRECT($BF15))</f>
      </c>
      <c r="W15" s="61">
        <f>IF($D15="","",$H15)</f>
      </c>
      <c r="X15" s="61">
        <f>IF($N15="","",$R15)</f>
      </c>
      <c r="Y15" s="61">
        <f>IF($D$15="","",$D$15)</f>
      </c>
      <c r="Z15" s="61">
        <f>IF($E$15="","",$E$15)</f>
      </c>
      <c r="AB15" s="61">
        <f ca="1">IF($D15="","",IF(ISNA(VLOOKUP($D15,INDIRECT($AF$2),2,0))=TRUE,"",VLOOKUP($D15,INDIRECT($AF$2),2,0)))</f>
      </c>
      <c r="AC15" s="61">
        <f ca="1">IF($D15="","",IF(ISNA(VLOOKUP($D15,INDIRECT($AF$2),3,0))=TRUE,"",VLOOKUP($D15,INDIRECT($AF$2),3,0)))</f>
      </c>
      <c r="AE15" s="61">
        <f>IF(AF15="","",ROW())</f>
      </c>
      <c r="AF15" s="61">
        <f>IF(MAX(AH15:AV15)=0,"",IF(MAX(AH15:AV15)=COLUMN(AP15),ADDRESS(ROW(),COLUMN(AX15),4),ADDRESS(5,MAX(AH15:AV15),4)))</f>
      </c>
      <c r="AH15" s="61">
        <v>0</v>
      </c>
      <c r="AI15" s="61">
        <f>IF(ISNUMBER(IF(RIGHT($J15,2)="++",VALUE(LEFT($J15,4)&amp;"00"),IF(RIGHT($J15,1)="+",VALUE(LEFT($J15,5)&amp;"0"),VALUE($J15))))=TRUE,0,COLUMN())</f>
        <v>0</v>
      </c>
      <c r="AJ15" s="61">
        <f>IF(AND($J15="",OR($E15&lt;&gt;"",$D15&lt;&gt;"")),COLUMN(),0)</f>
        <v>0</v>
      </c>
      <c r="AL15" s="61">
        <v>0</v>
      </c>
      <c r="AM15" s="61">
        <f>IF($D15="",0,IF(COUNTIF($Y$8:$Y$54,$D15)-COUNTIF($N$8:$N$13,$D15)-COUNTIF($N$14:$N$19,$D15)&gt;3,COLUMN(),0))</f>
        <v>0</v>
      </c>
      <c r="AN15" s="61">
        <f>IF($D15="",0,IF(COUNTIF($D14:$D16,$D15)&gt;1,COLUMN(),0))</f>
        <v>0</v>
      </c>
      <c r="AO15" s="61">
        <f>IF($D15="",0,IF(AC15=$AB$3,0,COLUMN()))</f>
        <v>0</v>
      </c>
      <c r="AP15" s="61">
        <f>IF(LEFT($E15,1)=AB15,0,COLUMN())</f>
        <v>0</v>
      </c>
      <c r="AQ15" s="61">
        <f>IF(ISNA(VLOOKUP($D15,$Y$8:$Z$61,2,0))=TRUE,0,IF($E15=VLOOKUP($D15,$Y$8:$Z$61,2,0),0,COLUMN()))</f>
        <v>0</v>
      </c>
      <c r="AR15" s="61">
        <f>IF(AND($E15="",OR($D15&lt;&gt;"",$J15&lt;&gt;"")),COLUMN(),0)</f>
        <v>0</v>
      </c>
      <c r="AS15" s="61">
        <f ca="1">IF($D15="",0,IF(ISNA(VLOOKUP($D15,INDIRECT($AF$2),1,0))=TRUE,COLUMN(),0))</f>
        <v>0</v>
      </c>
      <c r="AT15" s="61">
        <f>IF(AND($D15="",OR($E15&lt;&gt;"",$J15&lt;&gt;"")),COLUMN(),0)</f>
        <v>0</v>
      </c>
      <c r="AU15" s="61">
        <f>IF(AND($D15&lt;&gt;"",$D14=""),COLUMN(),0)</f>
        <v>0</v>
      </c>
      <c r="AV15" s="61">
        <f>IF(AND($D15&lt;&gt;"",$B$3=""),COLUMN(),0)</f>
        <v>0</v>
      </c>
      <c r="AX15" s="61" t="str">
        <f>$D15&amp;"の選手は"&amp;$E15&amp;"ではありません。"</f>
        <v>の選手はではありません。</v>
      </c>
      <c r="BB15" s="61">
        <f ca="1">IF($N15="","",IF(ISNA(VLOOKUP($N15,INDIRECT($AF$2),2,0))=TRUE,"",VLOOKUP($N15,INDIRECT($AF$2),2,0)))</f>
      </c>
      <c r="BC15" s="61">
        <f ca="1">IF($N15="","",IF(ISNA(VLOOKUP($N15,INDIRECT($AF$2),3,0))=TRUE,"",VLOOKUP($N15,INDIRECT($AF$2),3,0)))</f>
      </c>
      <c r="BE15" s="61">
        <f>IF(BF15="","",ROW())</f>
      </c>
      <c r="BF15" s="61">
        <f>IF(MAX(BH15:BV15)=0,"",IF(MAX(BH15:BV15)=COLUMN(BP15),ADDRESS(ROW(),COLUMN(BX15),4),ADDRESS(5,MAX(BH15:BV15),4)))</f>
      </c>
      <c r="BH15" s="61">
        <v>0</v>
      </c>
      <c r="BI15" s="61">
        <f>IF(ISNUMBER(IF(RIGHT($T15,2)="++",VALUE(LEFT($T15,4)&amp;"00"),IF(RIGHT($T15,1)="+",VALUE(LEFT($T15,5)&amp;"0"),VALUE($T15))))=TRUE,0,COLUMN())</f>
        <v>0</v>
      </c>
      <c r="BJ15" s="61">
        <f>IF(AND($T15="",OR($O15&lt;&gt;"",$N15&lt;&gt;"")),COLUMN(),0)</f>
        <v>0</v>
      </c>
      <c r="BL15" s="61">
        <v>0</v>
      </c>
      <c r="BM15" s="61">
        <f>IF($N15="",0,IF(COUNTIF($Y$8:$Y$54,$N15)-COUNTIF($N$8:$N$13,$N15)-COUNTIF($N$14:$N$19,$N15)&gt;3,COLUMN(),0))</f>
        <v>0</v>
      </c>
      <c r="BN15" s="61">
        <f>IF($N15="",0,IF(COUNTIF($N14:$N16,$N15)&gt;1,COLUMN(),0))</f>
        <v>0</v>
      </c>
      <c r="BO15" s="61">
        <f>IF($N15="",0,IF(BC15=$AB$3,0,COLUMN()))</f>
        <v>0</v>
      </c>
      <c r="BP15" s="61">
        <f>IF(LEFT($O15,1)=BB15,0,COLUMN())</f>
        <v>0</v>
      </c>
      <c r="BQ15" s="61">
        <f>IF(ISNA(VLOOKUP($N15,$Y$8:$Z$61,2,0))=TRUE,0,IF($O15=VLOOKUP($N15,$Y$8:$Z$61,2,0),0,COLUMN()))</f>
        <v>0</v>
      </c>
      <c r="BR15" s="61">
        <f>IF(AND($O15="",OR($N15&lt;&gt;"",$T15&lt;&gt;"")),COLUMN(),0)</f>
        <v>0</v>
      </c>
      <c r="BS15" s="61">
        <f ca="1">IF($N15="",0,IF(ISNA(VLOOKUP($N15,INDIRECT($AF$2),1,0))=TRUE,COLUMN(),0))</f>
        <v>0</v>
      </c>
      <c r="BT15" s="61">
        <f>IF(AND($N15="",OR($O15&lt;&gt;"",$T15&lt;&gt;"")),COLUMN(),0)</f>
        <v>0</v>
      </c>
      <c r="BU15" s="61">
        <f>IF(AND($N15&lt;&gt;"",$N14=""),COLUMN(),0)</f>
        <v>0</v>
      </c>
      <c r="BV15" s="61">
        <f>IF(AND($N15&lt;&gt;"",$B$3=""),COLUMN(),0)</f>
        <v>0</v>
      </c>
      <c r="BX15" s="61" t="str">
        <f>$N15&amp;"の選手は"&amp;$O15&amp;"ではありません。"</f>
        <v>の選手はではありません。</v>
      </c>
    </row>
    <row r="16" spans="1:76" ht="19.5" customHeight="1">
      <c r="A16" s="101">
        <f ca="1">IF($AF16="","",INDIRECT($AF16))</f>
      </c>
      <c r="B16" s="134"/>
      <c r="C16" s="122"/>
      <c r="D16" s="170"/>
      <c r="E16" s="171"/>
      <c r="F16" s="172"/>
      <c r="G16" s="122"/>
      <c r="H16" s="122" t="s">
        <v>261</v>
      </c>
      <c r="I16" s="123"/>
      <c r="J16" s="173"/>
      <c r="K16" s="113"/>
      <c r="L16" s="109"/>
      <c r="M16" s="121"/>
      <c r="N16" s="170"/>
      <c r="O16" s="185"/>
      <c r="P16" s="186"/>
      <c r="Q16" s="126"/>
      <c r="R16" s="126" t="s">
        <v>283</v>
      </c>
      <c r="S16" s="123"/>
      <c r="T16" s="173"/>
      <c r="U16" s="101">
        <f ca="1">IF($BF16="","",INDIRECT($BF16))</f>
      </c>
      <c r="W16" s="61">
        <f>IF($D16="","",$H16)</f>
      </c>
      <c r="X16" s="61">
        <f>IF($N16="","",$R16)</f>
      </c>
      <c r="Y16" s="61">
        <f>IF($D$16="","",$D$16)</f>
      </c>
      <c r="Z16" s="61">
        <f>IF($E$16="","",$E$16)</f>
      </c>
      <c r="AB16" s="61">
        <f ca="1">IF($D16="","",IF(ISNA(VLOOKUP($D16,INDIRECT($AF$2),2,0))=TRUE,"",VLOOKUP($D16,INDIRECT($AF$2),2,0)))</f>
      </c>
      <c r="AC16" s="61">
        <f ca="1">IF($D16="","",IF(ISNA(VLOOKUP($D16,INDIRECT($AF$2),3,0))=TRUE,"",VLOOKUP($D16,INDIRECT($AF$2),3,0)))</f>
      </c>
      <c r="AE16" s="61">
        <f>IF(AF16="","",ROW())</f>
      </c>
      <c r="AF16" s="61">
        <f>IF(MAX(AH16:AV16)=0,"",IF(MAX(AH16:AV16)=COLUMN(AP16),ADDRESS(ROW(),COLUMN(AX16),4),ADDRESS(5,MAX(AH16:AV16),4)))</f>
      </c>
      <c r="AH16" s="61">
        <v>0</v>
      </c>
      <c r="AI16" s="61">
        <f>IF(ISNUMBER(IF(RIGHT($J16,2)="++",VALUE(LEFT($J16,4)&amp;"00"),IF(RIGHT($J16,1)="+",VALUE(LEFT($J16,5)&amp;"0"),VALUE($J16))))=TRUE,0,COLUMN())</f>
        <v>0</v>
      </c>
      <c r="AJ16" s="61">
        <f>IF(AND($J16="",OR($E16&lt;&gt;"",$D16&lt;&gt;"")),COLUMN(),0)</f>
        <v>0</v>
      </c>
      <c r="AL16" s="61">
        <v>0</v>
      </c>
      <c r="AM16" s="61">
        <f>IF($D16="",0,IF(COUNTIF($Y$8:$Y$54,$D16)-COUNTIF($N$8:$N$13,$D16)-COUNTIF($N$14:$N$19,$D16)&gt;3,COLUMN(),0))</f>
        <v>0</v>
      </c>
      <c r="AN16" s="61">
        <f>IF($D16="",0,IF(COUNTIF($D14:$D16,$D16)&gt;1,COLUMN(),0))</f>
        <v>0</v>
      </c>
      <c r="AO16" s="61">
        <f>IF($D16="",0,IF(AC16=$AB$3,0,COLUMN()))</f>
        <v>0</v>
      </c>
      <c r="AP16" s="61">
        <f>IF(LEFT($E16,1)=AB16,0,COLUMN())</f>
        <v>0</v>
      </c>
      <c r="AQ16" s="61">
        <f>IF(ISNA(VLOOKUP($D16,$Y$8:$Z$61,2,0))=TRUE,0,IF($E16=VLOOKUP($D16,$Y$8:$Z$61,2,0),0,COLUMN()))</f>
        <v>0</v>
      </c>
      <c r="AR16" s="61">
        <f>IF(AND($E16="",OR($D16&lt;&gt;"",$J16&lt;&gt;"")),COLUMN(),0)</f>
        <v>0</v>
      </c>
      <c r="AS16" s="61">
        <f ca="1">IF($D16="",0,IF(ISNA(VLOOKUP($D16,INDIRECT($AF$2),1,0))=TRUE,COLUMN(),0))</f>
        <v>0</v>
      </c>
      <c r="AT16" s="61">
        <f>IF(AND($D16="",OR($E16&lt;&gt;"",$J16&lt;&gt;"")),COLUMN(),0)</f>
        <v>0</v>
      </c>
      <c r="AU16" s="61">
        <f>IF(AND($D16&lt;&gt;"",$D15=""),COLUMN(),0)</f>
        <v>0</v>
      </c>
      <c r="AV16" s="61">
        <f>IF(AND($D16&lt;&gt;"",$B$3=""),COLUMN(),0)</f>
        <v>0</v>
      </c>
      <c r="AX16" s="61" t="str">
        <f>$D16&amp;"の選手は"&amp;$E16&amp;"ではありません。"</f>
        <v>の選手はではありません。</v>
      </c>
      <c r="BB16" s="61">
        <f ca="1">IF($N16="","",IF(ISNA(VLOOKUP($N16,INDIRECT($AF$2),2,0))=TRUE,"",VLOOKUP($N16,INDIRECT($AF$2),2,0)))</f>
      </c>
      <c r="BC16" s="61">
        <f ca="1">IF($N16="","",IF(ISNA(VLOOKUP($N16,INDIRECT($AF$2),3,0))=TRUE,"",VLOOKUP($N16,INDIRECT($AF$2),3,0)))</f>
      </c>
      <c r="BE16" s="61">
        <f>IF(BF16="","",ROW())</f>
      </c>
      <c r="BF16" s="61">
        <f>IF(MAX(BH16:BV16)=0,"",IF(MAX(BH16:BV16)=COLUMN(BP16),ADDRESS(ROW(),COLUMN(BX16),4),ADDRESS(5,MAX(BH16:BV16),4)))</f>
      </c>
      <c r="BH16" s="61">
        <v>0</v>
      </c>
      <c r="BI16" s="61">
        <f>IF(ISNUMBER(IF(RIGHT($T16,2)="++",VALUE(LEFT($T16,4)&amp;"00"),IF(RIGHT($T16,1)="+",VALUE(LEFT($T16,5)&amp;"0"),VALUE($T16))))=TRUE,0,COLUMN())</f>
        <v>0</v>
      </c>
      <c r="BJ16" s="61">
        <f>IF(AND($T16="",OR($O16&lt;&gt;"",$N16&lt;&gt;"")),COLUMN(),0)</f>
        <v>0</v>
      </c>
      <c r="BL16" s="61">
        <v>0</v>
      </c>
      <c r="BM16" s="61">
        <f>IF($N16="",0,IF(COUNTIF($Y$8:$Y$54,$N16)-COUNTIF($N$8:$N$13,$N16)-COUNTIF($N$14:$N$19,$N16)&gt;3,COLUMN(),0))</f>
        <v>0</v>
      </c>
      <c r="BN16" s="61">
        <f>IF($N16="",0,IF(COUNTIF($N14:$N16,$N16)&gt;1,COLUMN(),0))</f>
        <v>0</v>
      </c>
      <c r="BO16" s="61">
        <f>IF($N16="",0,IF(BC16=$AB$3,0,COLUMN()))</f>
        <v>0</v>
      </c>
      <c r="BP16" s="61">
        <f>IF(LEFT($O16,1)=BB16,0,COLUMN())</f>
        <v>0</v>
      </c>
      <c r="BQ16" s="61">
        <f>IF(ISNA(VLOOKUP($N16,$Y$8:$Z$61,2,0))=TRUE,0,IF($O16=VLOOKUP($N16,$Y$8:$Z$61,2,0),0,COLUMN()))</f>
        <v>0</v>
      </c>
      <c r="BR16" s="61">
        <f>IF(AND($O16="",OR($N16&lt;&gt;"",$T16&lt;&gt;"")),COLUMN(),0)</f>
        <v>0</v>
      </c>
      <c r="BS16" s="61">
        <f ca="1">IF($N16="",0,IF(ISNA(VLOOKUP($N16,INDIRECT($AF$2),1,0))=TRUE,COLUMN(),0))</f>
        <v>0</v>
      </c>
      <c r="BT16" s="61">
        <f>IF(AND($N16="",OR($O16&lt;&gt;"",$T16&lt;&gt;"")),COLUMN(),0)</f>
        <v>0</v>
      </c>
      <c r="BU16" s="61">
        <f>IF(AND($N16&lt;&gt;"",$N15=""),COLUMN(),0)</f>
        <v>0</v>
      </c>
      <c r="BV16" s="61">
        <f>IF(AND($N16&lt;&gt;"",$B$3=""),COLUMN(),0)</f>
        <v>0</v>
      </c>
      <c r="BX16" s="61" t="str">
        <f>$N16&amp;"の選手は"&amp;$O16&amp;"ではありません。"</f>
        <v>の選手はではありません。</v>
      </c>
    </row>
    <row r="17" spans="1:76" ht="19.5" customHeight="1">
      <c r="A17" s="101">
        <f ca="1">IF($AF17="","",INDIRECT($AF17))</f>
      </c>
      <c r="B17" s="174" t="s">
        <v>263</v>
      </c>
      <c r="C17" s="127"/>
      <c r="D17" s="175"/>
      <c r="E17" s="176"/>
      <c r="F17" s="177"/>
      <c r="G17" s="128"/>
      <c r="H17" s="128" t="s">
        <v>263</v>
      </c>
      <c r="I17" s="129"/>
      <c r="J17" s="178"/>
      <c r="K17" s="113"/>
      <c r="L17" s="193" t="s">
        <v>285</v>
      </c>
      <c r="M17" s="128"/>
      <c r="N17" s="175"/>
      <c r="O17" s="181"/>
      <c r="P17" s="182"/>
      <c r="Q17" s="128"/>
      <c r="R17" s="128" t="s">
        <v>285</v>
      </c>
      <c r="S17" s="129"/>
      <c r="T17" s="178"/>
      <c r="U17" s="101">
        <f ca="1">IF($BF17="","",INDIRECT($BF17))</f>
      </c>
      <c r="W17" s="61">
        <f>IF($D17="","",$H17)</f>
      </c>
      <c r="X17" s="61">
        <f>IF($N17="","",$R17)</f>
      </c>
      <c r="Y17" s="61">
        <f>IF($D$17="","",$D$17)</f>
      </c>
      <c r="Z17" s="61">
        <f>IF($E$17="","",$E$17)</f>
      </c>
      <c r="AB17" s="61">
        <f ca="1">IF($D17="","",IF(ISNA(VLOOKUP($D17,INDIRECT($AF$2),2,0))=TRUE,"",VLOOKUP($D17,INDIRECT($AF$2),2,0)))</f>
      </c>
      <c r="AC17" s="61">
        <f ca="1">IF($D17="","",IF(ISNA(VLOOKUP($D17,INDIRECT($AF$2),3,0))=TRUE,"",VLOOKUP($D17,INDIRECT($AF$2),3,0)))</f>
      </c>
      <c r="AE17" s="61">
        <f>IF(AF17="","",ROW())</f>
      </c>
      <c r="AF17" s="61">
        <f>IF(MAX(AH17:AV17)=0,"",IF(MAX(AH17:AV17)=COLUMN(AP17),ADDRESS(ROW(),COLUMN(AX17),4),ADDRESS(5,MAX(AH17:AV17),4)))</f>
      </c>
      <c r="AH17" s="61">
        <v>0</v>
      </c>
      <c r="AI17" s="61">
        <f>IF(ISNUMBER(IF(RIGHT($J17,2)="++",VALUE(LEFT($J17,4)&amp;"00"),IF(RIGHT($J17,1)="+",VALUE(LEFT($J17,5)&amp;"0"),VALUE($J17))))=TRUE,0,COLUMN())</f>
        <v>0</v>
      </c>
      <c r="AJ17" s="61">
        <f>IF(AND($J17="",OR($E17&lt;&gt;"",$D17&lt;&gt;"")),COLUMN(),0)</f>
        <v>0</v>
      </c>
      <c r="AK17" s="61">
        <v>0</v>
      </c>
      <c r="AL17" s="61">
        <v>0</v>
      </c>
      <c r="AM17" s="61">
        <f>IF($D17="",0,IF(COUNTIF($Y$8:$Y$54,$D17)-COUNTIF($N$8:$N$13,$D17)-COUNTIF($N$14:$N$19,$D17)&gt;3,COLUMN(),0))</f>
        <v>0</v>
      </c>
      <c r="AN17" s="61">
        <f>IF($D17="",0,IF(COUNTIF($D17:$D19,$D17)&gt;1,COLUMN(),0))</f>
        <v>0</v>
      </c>
      <c r="AO17" s="61">
        <f>IF($D17="",0,IF(AC17=$AB$3,0,COLUMN()))</f>
        <v>0</v>
      </c>
      <c r="AP17" s="61">
        <f>IF(LEFT($E17,1)=AB17,0,COLUMN())</f>
        <v>0</v>
      </c>
      <c r="AQ17" s="61">
        <f>IF(ISNA(VLOOKUP($D17,$Y$8:$Z$61,2,0))=TRUE,0,IF($E17=VLOOKUP($D17,$Y$8:$Z$61,2,0),0,COLUMN()))</f>
        <v>0</v>
      </c>
      <c r="AR17" s="61">
        <f>IF(AND($E17="",OR($D17&lt;&gt;"",$J17&lt;&gt;"")),COLUMN(),0)</f>
        <v>0</v>
      </c>
      <c r="AS17" s="61">
        <f ca="1">IF($D17="",0,IF(ISNA(VLOOKUP($D17,INDIRECT($AF$2),1,0))=TRUE,COLUMN(),0))</f>
        <v>0</v>
      </c>
      <c r="AT17" s="61">
        <f>IF(AND($D17="",OR($E17&lt;&gt;"",$J17&lt;&gt;"")),COLUMN(),0)</f>
        <v>0</v>
      </c>
      <c r="AU17" s="61">
        <v>0</v>
      </c>
      <c r="AV17" s="61">
        <f>IF(AND($D17&lt;&gt;"",$B$3=""),COLUMN(),0)</f>
        <v>0</v>
      </c>
      <c r="AX17" s="61" t="str">
        <f>$D17&amp;"の選手は"&amp;$E17&amp;"ではありません。"</f>
        <v>の選手はではありません。</v>
      </c>
      <c r="BB17" s="61">
        <f ca="1">IF($N17="","",IF(ISNA(VLOOKUP($N17,INDIRECT($AF$2),2,0))=TRUE,"",VLOOKUP($N17,INDIRECT($AF$2),2,0)))</f>
      </c>
      <c r="BC17" s="61">
        <f ca="1">IF($N17="","",IF(ISNA(VLOOKUP($N17,INDIRECT($AF$2),3,0))=TRUE,"",VLOOKUP($N17,INDIRECT($AF$2),3,0)))</f>
      </c>
      <c r="BE17" s="61">
        <f>IF(BF17="","",ROW())</f>
      </c>
      <c r="BF17" s="61">
        <f>IF(MAX(BH17:BV17)=0,"",IF(MAX(BH17:BV17)=COLUMN(BP17),ADDRESS(ROW(),COLUMN(BX17),4),ADDRESS(5,MAX(BH17:BV17),4)))</f>
      </c>
      <c r="BH17" s="61">
        <v>0</v>
      </c>
      <c r="BI17" s="61">
        <f>IF(ISNUMBER(IF(RIGHT($T17,2)="++",VALUE(LEFT($T17,4)&amp;"00"),IF(RIGHT($T17,1)="+",VALUE(LEFT($T17,5)&amp;"0"),VALUE($T17))))=TRUE,0,COLUMN())</f>
        <v>0</v>
      </c>
      <c r="BJ17" s="61">
        <f>IF(AND($T17="",OR($O17&lt;&gt;"",$N17&lt;&gt;"")),COLUMN(),0)</f>
        <v>0</v>
      </c>
      <c r="BK17" s="61">
        <v>0</v>
      </c>
      <c r="BL17" s="61">
        <v>0</v>
      </c>
      <c r="BM17" s="61">
        <f>IF($N17="",0,IF(COUNTIF($Y$8:$Y$54,$N17)-COUNTIF($N$8:$N$13,$N17)-COUNTIF($N$14:$N$19,$N17)&gt;3,COLUMN(),0))</f>
        <v>0</v>
      </c>
      <c r="BN17" s="61">
        <f>IF($N17="",0,IF(COUNTIF($N17:$N19,$N17)&gt;1,COLUMN(),0))</f>
        <v>0</v>
      </c>
      <c r="BO17" s="61">
        <f>IF($N17="",0,IF(BC17=$AB$3,0,COLUMN()))</f>
        <v>0</v>
      </c>
      <c r="BP17" s="61">
        <f>IF(LEFT($O17,1)=BB17,0,COLUMN())</f>
        <v>0</v>
      </c>
      <c r="BQ17" s="61">
        <f>IF(ISNA(VLOOKUP($N17,$Y$8:$Z$61,2,0))=TRUE,0,IF($O17=VLOOKUP($N17,$Y$8:$Z$61,2,0),0,COLUMN()))</f>
        <v>0</v>
      </c>
      <c r="BR17" s="61">
        <f>IF(AND($O17="",OR($N17&lt;&gt;"",$T17&lt;&gt;"")),COLUMN(),0)</f>
        <v>0</v>
      </c>
      <c r="BS17" s="61">
        <f ca="1">IF($N17="",0,IF(ISNA(VLOOKUP($N17,INDIRECT($AF$2),1,0))=TRUE,COLUMN(),0))</f>
        <v>0</v>
      </c>
      <c r="BT17" s="61">
        <f>IF(AND($N17="",OR($O17&lt;&gt;"",$T17&lt;&gt;"")),COLUMN(),0)</f>
        <v>0</v>
      </c>
      <c r="BU17" s="61">
        <v>0</v>
      </c>
      <c r="BV17" s="61">
        <f>IF(AND($N17&lt;&gt;"",$B$3=""),COLUMN(),0)</f>
        <v>0</v>
      </c>
      <c r="BX17" s="61" t="str">
        <f>$N17&amp;"の選手は"&amp;$O17&amp;"ではありません。"</f>
        <v>の選手はではありません。</v>
      </c>
    </row>
    <row r="18" spans="1:76" ht="19.5" customHeight="1">
      <c r="A18" s="101">
        <f ca="1">IF($AF18="","",INDIRECT($AF18))</f>
      </c>
      <c r="B18" s="115"/>
      <c r="C18" s="116"/>
      <c r="D18" s="166"/>
      <c r="E18" s="167"/>
      <c r="F18" s="168"/>
      <c r="G18" s="117"/>
      <c r="H18" s="117" t="s">
        <v>263</v>
      </c>
      <c r="I18" s="118"/>
      <c r="J18" s="169"/>
      <c r="K18" s="113"/>
      <c r="L18" s="119"/>
      <c r="M18" s="116"/>
      <c r="N18" s="166"/>
      <c r="O18" s="183"/>
      <c r="P18" s="184"/>
      <c r="Q18" s="111"/>
      <c r="R18" s="111" t="s">
        <v>285</v>
      </c>
      <c r="S18" s="118"/>
      <c r="T18" s="169"/>
      <c r="U18" s="101">
        <f ca="1">IF($BF18="","",INDIRECT($BF18))</f>
      </c>
      <c r="W18" s="61">
        <f>IF($D18="","",$H18)</f>
      </c>
      <c r="X18" s="61">
        <f>IF($N18="","",$R18)</f>
      </c>
      <c r="Y18" s="61">
        <f>IF($D$18="","",$D$18)</f>
      </c>
      <c r="Z18" s="61">
        <f>IF($E$18="","",$E$18)</f>
      </c>
      <c r="AB18" s="61">
        <f ca="1">IF($D18="","",IF(ISNA(VLOOKUP($D18,INDIRECT($AF$2),2,0))=TRUE,"",VLOOKUP($D18,INDIRECT($AF$2),2,0)))</f>
      </c>
      <c r="AC18" s="61">
        <f ca="1">IF($D18="","",IF(ISNA(VLOOKUP($D18,INDIRECT($AF$2),3,0))=TRUE,"",VLOOKUP($D18,INDIRECT($AF$2),3,0)))</f>
      </c>
      <c r="AE18" s="61">
        <f>IF(AF18="","",ROW())</f>
      </c>
      <c r="AF18" s="61">
        <f>IF(MAX(AH18:AV18)=0,"",IF(MAX(AH18:AV18)=COLUMN(AP18),ADDRESS(ROW(),COLUMN(AX18),4),ADDRESS(5,MAX(AH18:AV18),4)))</f>
      </c>
      <c r="AH18" s="61">
        <v>0</v>
      </c>
      <c r="AI18" s="61">
        <f>IF(ISNUMBER(IF(RIGHT($J18,2)="++",VALUE(LEFT($J18,4)&amp;"00"),IF(RIGHT($J18,1)="+",VALUE(LEFT($J18,5)&amp;"0"),VALUE($J18))))=TRUE,0,COLUMN())</f>
        <v>0</v>
      </c>
      <c r="AJ18" s="61">
        <f>IF(AND($J18="",OR($E18&lt;&gt;"",$D18&lt;&gt;"")),COLUMN(),0)</f>
        <v>0</v>
      </c>
      <c r="AL18" s="61">
        <v>0</v>
      </c>
      <c r="AM18" s="61">
        <f>IF($D18="",0,IF(COUNTIF($Y$8:$Y$54,$D18)-COUNTIF($N$8:$N$13,$D18)-COUNTIF($N$14:$N$19,$D18)&gt;3,COLUMN(),0))</f>
        <v>0</v>
      </c>
      <c r="AN18" s="61">
        <f>IF($D18="",0,IF(COUNTIF($D17:$D19,$D18)&gt;1,COLUMN(),0))</f>
        <v>0</v>
      </c>
      <c r="AO18" s="61">
        <f>IF($D18="",0,IF(AC18=$AB$3,0,COLUMN()))</f>
        <v>0</v>
      </c>
      <c r="AP18" s="61">
        <f>IF(LEFT($E18,1)=AB18,0,COLUMN())</f>
        <v>0</v>
      </c>
      <c r="AQ18" s="61">
        <f>IF(ISNA(VLOOKUP($D18,$Y$8:$Z$61,2,0))=TRUE,0,IF($E18=VLOOKUP($D18,$Y$8:$Z$61,2,0),0,COLUMN()))</f>
        <v>0</v>
      </c>
      <c r="AR18" s="61">
        <f>IF(AND($E18="",OR($D18&lt;&gt;"",$J18&lt;&gt;"")),COLUMN(),0)</f>
        <v>0</v>
      </c>
      <c r="AS18" s="61">
        <f ca="1">IF($D18="",0,IF(ISNA(VLOOKUP($D18,INDIRECT($AF$2),1,0))=TRUE,COLUMN(),0))</f>
        <v>0</v>
      </c>
      <c r="AT18" s="61">
        <f>IF(AND($D18="",OR($E18&lt;&gt;"",$J18&lt;&gt;"")),COLUMN(),0)</f>
        <v>0</v>
      </c>
      <c r="AU18" s="61">
        <f>IF(AND($D18&lt;&gt;"",$D17=""),COLUMN(),0)</f>
        <v>0</v>
      </c>
      <c r="AV18" s="61">
        <f>IF(AND($D18&lt;&gt;"",$B$3=""),COLUMN(),0)</f>
        <v>0</v>
      </c>
      <c r="AX18" s="61" t="str">
        <f>$D18&amp;"の選手は"&amp;$E18&amp;"ではありません。"</f>
        <v>の選手はではありません。</v>
      </c>
      <c r="BB18" s="61">
        <f ca="1">IF($N18="","",IF(ISNA(VLOOKUP($N18,INDIRECT($AF$2),2,0))=TRUE,"",VLOOKUP($N18,INDIRECT($AF$2),2,0)))</f>
      </c>
      <c r="BC18" s="61">
        <f ca="1">IF($N18="","",IF(ISNA(VLOOKUP($N18,INDIRECT($AF$2),3,0))=TRUE,"",VLOOKUP($N18,INDIRECT($AF$2),3,0)))</f>
      </c>
      <c r="BE18" s="61">
        <f>IF(BF18="","",ROW())</f>
      </c>
      <c r="BF18" s="61">
        <f>IF(MAX(BH18:BV18)=0,"",IF(MAX(BH18:BV18)=COLUMN(BP18),ADDRESS(ROW(),COLUMN(BX18),4),ADDRESS(5,MAX(BH18:BV18),4)))</f>
      </c>
      <c r="BH18" s="61">
        <v>0</v>
      </c>
      <c r="BI18" s="61">
        <f>IF(ISNUMBER(IF(RIGHT($T18,2)="++",VALUE(LEFT($T18,4)&amp;"00"),IF(RIGHT($T18,1)="+",VALUE(LEFT($T18,5)&amp;"0"),VALUE($T18))))=TRUE,0,COLUMN())</f>
        <v>0</v>
      </c>
      <c r="BJ18" s="61">
        <f>IF(AND($T18="",OR($O18&lt;&gt;"",$N18&lt;&gt;"")),COLUMN(),0)</f>
        <v>0</v>
      </c>
      <c r="BL18" s="61">
        <v>0</v>
      </c>
      <c r="BM18" s="61">
        <f>IF($N18="",0,IF(COUNTIF($Y$8:$Y$54,$N18)-COUNTIF($N$8:$N$13,$N18)-COUNTIF($N$14:$N$19,$N18)&gt;3,COLUMN(),0))</f>
        <v>0</v>
      </c>
      <c r="BN18" s="61">
        <f>IF($N18="",0,IF(COUNTIF($N17:$N19,$N18)&gt;1,COLUMN(),0))</f>
        <v>0</v>
      </c>
      <c r="BO18" s="61">
        <f>IF($N18="",0,IF(BC18=$AB$3,0,COLUMN()))</f>
        <v>0</v>
      </c>
      <c r="BP18" s="61">
        <f>IF(LEFT($O18,1)=BB18,0,COLUMN())</f>
        <v>0</v>
      </c>
      <c r="BQ18" s="61">
        <f>IF(ISNA(VLOOKUP($N18,$Y$8:$Z$61,2,0))=TRUE,0,IF($O18=VLOOKUP($N18,$Y$8:$Z$61,2,0),0,COLUMN()))</f>
        <v>0</v>
      </c>
      <c r="BR18" s="61">
        <f>IF(AND($O18="",OR($N18&lt;&gt;"",$T18&lt;&gt;"")),COLUMN(),0)</f>
        <v>0</v>
      </c>
      <c r="BS18" s="61">
        <f ca="1">IF($N18="",0,IF(ISNA(VLOOKUP($N18,INDIRECT($AF$2),1,0))=TRUE,COLUMN(),0))</f>
        <v>0</v>
      </c>
      <c r="BT18" s="61">
        <f>IF(AND($N18="",OR($O18&lt;&gt;"",$T18&lt;&gt;"")),COLUMN(),0)</f>
        <v>0</v>
      </c>
      <c r="BU18" s="61">
        <f>IF(AND($N18&lt;&gt;"",$N17=""),COLUMN(),0)</f>
        <v>0</v>
      </c>
      <c r="BV18" s="61">
        <f>IF(AND($N18&lt;&gt;"",$B$3=""),COLUMN(),0)</f>
        <v>0</v>
      </c>
      <c r="BX18" s="61" t="str">
        <f>$N18&amp;"の選手は"&amp;$O18&amp;"ではありません。"</f>
        <v>の選手はではありません。</v>
      </c>
    </row>
    <row r="19" spans="1:76" ht="19.5" customHeight="1">
      <c r="A19" s="101">
        <f ca="1">IF($AF19="","",INDIRECT($AF19))</f>
      </c>
      <c r="B19" s="115"/>
      <c r="C19" s="121"/>
      <c r="D19" s="170"/>
      <c r="E19" s="171"/>
      <c r="F19" s="172"/>
      <c r="G19" s="122"/>
      <c r="H19" s="122" t="s">
        <v>263</v>
      </c>
      <c r="I19" s="123"/>
      <c r="J19" s="173"/>
      <c r="K19" s="124"/>
      <c r="L19" s="125"/>
      <c r="M19" s="121"/>
      <c r="N19" s="170"/>
      <c r="O19" s="185"/>
      <c r="P19" s="186"/>
      <c r="Q19" s="126"/>
      <c r="R19" s="126" t="s">
        <v>285</v>
      </c>
      <c r="S19" s="123"/>
      <c r="T19" s="173"/>
      <c r="U19" s="101">
        <f ca="1">IF($BF19="","",INDIRECT($BF19))</f>
      </c>
      <c r="W19" s="61">
        <f>IF($D19="","",$H19)</f>
      </c>
      <c r="X19" s="61">
        <f>IF($N19="","",$R19)</f>
      </c>
      <c r="Y19" s="61">
        <f>IF($D$19="","",$D$19)</f>
      </c>
      <c r="Z19" s="61">
        <f>IF($E$19="","",$E$19)</f>
      </c>
      <c r="AB19" s="61">
        <f ca="1">IF($D19="","",IF(ISNA(VLOOKUP($D19,INDIRECT($AF$2),2,0))=TRUE,"",VLOOKUP($D19,INDIRECT($AF$2),2,0)))</f>
      </c>
      <c r="AC19" s="61">
        <f ca="1">IF($D19="","",IF(ISNA(VLOOKUP($D19,INDIRECT($AF$2),3,0))=TRUE,"",VLOOKUP($D19,INDIRECT($AF$2),3,0)))</f>
      </c>
      <c r="AE19" s="61">
        <f>IF(AF19="","",ROW())</f>
      </c>
      <c r="AF19" s="61">
        <f>IF(MAX(AH19:AV19)=0,"",IF(MAX(AH19:AV19)=COLUMN(AP19),ADDRESS(ROW(),COLUMN(AX19),4),ADDRESS(5,MAX(AH19:AV19),4)))</f>
      </c>
      <c r="AH19" s="61">
        <v>0</v>
      </c>
      <c r="AI19" s="61">
        <f>IF(ISNUMBER(IF(RIGHT($J19,2)="++",VALUE(LEFT($J19,4)&amp;"00"),IF(RIGHT($J19,1)="+",VALUE(LEFT($J19,5)&amp;"0"),VALUE($J19))))=TRUE,0,COLUMN())</f>
        <v>0</v>
      </c>
      <c r="AJ19" s="61">
        <f>IF(AND($J19="",OR($E19&lt;&gt;"",$D19&lt;&gt;"")),COLUMN(),0)</f>
        <v>0</v>
      </c>
      <c r="AL19" s="61">
        <v>0</v>
      </c>
      <c r="AM19" s="61">
        <f>IF($D19="",0,IF(COUNTIF($Y$8:$Y$54,$D19)-COUNTIF($N$8:$N$13,$D19)-COUNTIF($N$14:$N$19,$D19)&gt;3,COLUMN(),0))</f>
        <v>0</v>
      </c>
      <c r="AN19" s="61">
        <f>IF($D19="",0,IF(COUNTIF($D17:$D19,$D19)&gt;1,COLUMN(),0))</f>
        <v>0</v>
      </c>
      <c r="AO19" s="61">
        <f>IF($D19="",0,IF(AC19=$AB$3,0,COLUMN()))</f>
        <v>0</v>
      </c>
      <c r="AP19" s="61">
        <f>IF(LEFT($E19,1)=AB19,0,COLUMN())</f>
        <v>0</v>
      </c>
      <c r="AQ19" s="61">
        <f>IF(ISNA(VLOOKUP($D19,$Y$8:$Z$61,2,0))=TRUE,0,IF($E19=VLOOKUP($D19,$Y$8:$Z$61,2,0),0,COLUMN()))</f>
        <v>0</v>
      </c>
      <c r="AR19" s="61">
        <f>IF(AND($E19="",OR($D19&lt;&gt;"",$J19&lt;&gt;"")),COLUMN(),0)</f>
        <v>0</v>
      </c>
      <c r="AS19" s="61">
        <f ca="1">IF($D19="",0,IF(ISNA(VLOOKUP($D19,INDIRECT($AF$2),1,0))=TRUE,COLUMN(),0))</f>
        <v>0</v>
      </c>
      <c r="AT19" s="61">
        <f>IF(AND($D19="",OR($E19&lt;&gt;"",$J19&lt;&gt;"")),COLUMN(),0)</f>
        <v>0</v>
      </c>
      <c r="AU19" s="61">
        <f>IF(AND($D19&lt;&gt;"",$D18=""),COLUMN(),0)</f>
        <v>0</v>
      </c>
      <c r="AV19" s="61">
        <f>IF(AND($D19&lt;&gt;"",$B$3=""),COLUMN(),0)</f>
        <v>0</v>
      </c>
      <c r="AX19" s="61" t="str">
        <f>$D19&amp;"の選手は"&amp;$E19&amp;"ではありません。"</f>
        <v>の選手はではありません。</v>
      </c>
      <c r="BB19" s="61">
        <f ca="1">IF($N19="","",IF(ISNA(VLOOKUP($N19,INDIRECT($AF$2),2,0))=TRUE,"",VLOOKUP($N19,INDIRECT($AF$2),2,0)))</f>
      </c>
      <c r="BC19" s="61">
        <f ca="1">IF($N19="","",IF(ISNA(VLOOKUP($N19,INDIRECT($AF$2),3,0))=TRUE,"",VLOOKUP($N19,INDIRECT($AF$2),3,0)))</f>
      </c>
      <c r="BE19" s="61">
        <f>IF(BF19="","",ROW())</f>
      </c>
      <c r="BF19" s="61">
        <f>IF(MAX(BH19:BV19)=0,"",IF(MAX(BH19:BV19)=COLUMN(BP19),ADDRESS(ROW(),COLUMN(BX19),4),ADDRESS(5,MAX(BH19:BV19),4)))</f>
      </c>
      <c r="BH19" s="61">
        <v>0</v>
      </c>
      <c r="BI19" s="61">
        <f>IF(ISNUMBER(IF(RIGHT($T19,2)="++",VALUE(LEFT($T19,4)&amp;"00"),IF(RIGHT($T19,1)="+",VALUE(LEFT($T19,5)&amp;"0"),VALUE($T19))))=TRUE,0,COLUMN())</f>
        <v>0</v>
      </c>
      <c r="BJ19" s="61">
        <f>IF(AND($T19="",OR($O19&lt;&gt;"",$N19&lt;&gt;"")),COLUMN(),0)</f>
        <v>0</v>
      </c>
      <c r="BL19" s="61">
        <v>0</v>
      </c>
      <c r="BM19" s="61">
        <f>IF($N19="",0,IF(COUNTIF($Y$8:$Y$54,$N19)-COUNTIF($N$8:$N$13,$N19)-COUNTIF($N$14:$N$19,$N19)&gt;3,COLUMN(),0))</f>
        <v>0</v>
      </c>
      <c r="BN19" s="61">
        <f>IF($N19="",0,IF(COUNTIF($N17:$N19,$N19)&gt;1,COLUMN(),0))</f>
        <v>0</v>
      </c>
      <c r="BO19" s="61">
        <f>IF($N19="",0,IF(BC19=$AB$3,0,COLUMN()))</f>
        <v>0</v>
      </c>
      <c r="BP19" s="61">
        <f>IF(LEFT($O19,1)=BB19,0,COLUMN())</f>
        <v>0</v>
      </c>
      <c r="BQ19" s="61">
        <f>IF(ISNA(VLOOKUP($N19,$Y$8:$Z$61,2,0))=TRUE,0,IF($O19=VLOOKUP($N19,$Y$8:$Z$61,2,0),0,COLUMN()))</f>
        <v>0</v>
      </c>
      <c r="BR19" s="61">
        <f>IF(AND($O19="",OR($N19&lt;&gt;"",$T19&lt;&gt;"")),COLUMN(),0)</f>
        <v>0</v>
      </c>
      <c r="BS19" s="61">
        <f ca="1">IF($N19="",0,IF(ISNA(VLOOKUP($N19,INDIRECT($AF$2),1,0))=TRUE,COLUMN(),0))</f>
        <v>0</v>
      </c>
      <c r="BT19" s="61">
        <f>IF(AND($N19="",OR($O19&lt;&gt;"",$T19&lt;&gt;"")),COLUMN(),0)</f>
        <v>0</v>
      </c>
      <c r="BU19" s="61">
        <f>IF(AND($N19&lt;&gt;"",$N18=""),COLUMN(),0)</f>
        <v>0</v>
      </c>
      <c r="BV19" s="61">
        <f>IF(AND($N19&lt;&gt;"",$B$3=""),COLUMN(),0)</f>
        <v>0</v>
      </c>
      <c r="BX19" s="61" t="str">
        <f>$N19&amp;"の選手は"&amp;$O19&amp;"ではありません。"</f>
        <v>の選手はではありません。</v>
      </c>
    </row>
    <row r="20" spans="1:76" ht="19.5" customHeight="1" thickBot="1">
      <c r="A20" s="101">
        <f ca="1">IF($AF20="","",INDIRECT($AF20))</f>
      </c>
      <c r="B20" s="174" t="s">
        <v>265</v>
      </c>
      <c r="C20" s="127"/>
      <c r="D20" s="175"/>
      <c r="E20" s="176"/>
      <c r="F20" s="177"/>
      <c r="G20" s="128"/>
      <c r="H20" s="128" t="s">
        <v>265</v>
      </c>
      <c r="I20" s="129"/>
      <c r="J20" s="178"/>
      <c r="K20" s="130"/>
      <c r="L20" s="174" t="s">
        <v>287</v>
      </c>
      <c r="M20" s="110"/>
      <c r="N20" s="175"/>
      <c r="O20" s="176"/>
      <c r="P20" s="164"/>
      <c r="Q20" s="111"/>
      <c r="R20" s="111" t="s">
        <v>287</v>
      </c>
      <c r="S20" s="129"/>
      <c r="T20" s="178"/>
      <c r="U20" s="101">
        <f ca="1">IF($BF20="","",INDIRECT($BF20))</f>
      </c>
      <c r="W20" s="61">
        <f>IF($D20="","",$H20)</f>
      </c>
      <c r="X20" s="61">
        <f>IF($N20="","",$R20)</f>
      </c>
      <c r="Y20" s="61">
        <f>IF($D$20="","",$D$20)</f>
      </c>
      <c r="Z20" s="61">
        <f>IF($E$20="","",$E$20)</f>
      </c>
      <c r="AB20" s="61">
        <f ca="1">IF($D20="","",IF(ISNA(VLOOKUP($D20,INDIRECT($AF$2),2,0))=TRUE,"",VLOOKUP($D20,INDIRECT($AF$2),2,0)))</f>
      </c>
      <c r="AC20" s="61">
        <f ca="1">IF($D20="","",IF(ISNA(VLOOKUP($D20,INDIRECT($AF$2),3,0))=TRUE,"",VLOOKUP($D20,INDIRECT($AF$2),3,0)))</f>
      </c>
      <c r="AE20" s="61">
        <f>IF(AF20="","",ROW())</f>
      </c>
      <c r="AF20" s="61">
        <f>IF(MAX(AH20:AV20)=0,"",IF(MAX(AH20:AV20)=COLUMN(AP20),ADDRESS(ROW(),COLUMN(AX20),4),ADDRESS(5,MAX(AH20:AV20),4)))</f>
      </c>
      <c r="AH20" s="61">
        <v>0</v>
      </c>
      <c r="AI20" s="61">
        <f>IF(ISNUMBER(IF(RIGHT($J20,2)="++",VALUE(LEFT($J20,4)&amp;"00"),IF(RIGHT($J20,1)="+",VALUE(LEFT($J20,5)&amp;"0"),VALUE($J20))))=TRUE,0,COLUMN())</f>
        <v>0</v>
      </c>
      <c r="AJ20" s="61">
        <f>IF(AND($J20="",OR($E20&lt;&gt;"",$D20&lt;&gt;"")),COLUMN(),0)</f>
        <v>0</v>
      </c>
      <c r="AK20" s="61">
        <v>0</v>
      </c>
      <c r="AL20" s="61">
        <v>0</v>
      </c>
      <c r="AM20" s="61">
        <f>IF($D20="",0,IF(COUNTIF($Y$8:$Y$54,$D20)-COUNTIF($N$8:$N$13,$D20)-COUNTIF($N$14:$N$19,$D20)&gt;3,COLUMN(),0))</f>
        <v>0</v>
      </c>
      <c r="AN20" s="61">
        <f>IF($D20="",0,IF(COUNTIF($D20:$D22,$D20)&gt;1,COLUMN(),0))</f>
        <v>0</v>
      </c>
      <c r="AO20" s="61">
        <f>IF($D20="",0,IF(AC20=$AB$3,0,COLUMN()))</f>
        <v>0</v>
      </c>
      <c r="AP20" s="61">
        <f>IF(LEFT($E20,1)=AB20,0,COLUMN())</f>
        <v>0</v>
      </c>
      <c r="AQ20" s="61">
        <f>IF(ISNA(VLOOKUP($D20,$Y$8:$Z$61,2,0))=TRUE,0,IF($E20=VLOOKUP($D20,$Y$8:$Z$61,2,0),0,COLUMN()))</f>
        <v>0</v>
      </c>
      <c r="AR20" s="61">
        <f>IF(AND($E20="",OR($D20&lt;&gt;"",$J20&lt;&gt;"")),COLUMN(),0)</f>
        <v>0</v>
      </c>
      <c r="AS20" s="61">
        <f ca="1">IF($D20="",0,IF(ISNA(VLOOKUP($D20,INDIRECT($AF$2),1,0))=TRUE,COLUMN(),0))</f>
        <v>0</v>
      </c>
      <c r="AT20" s="61">
        <f>IF(AND($D20="",OR($E20&lt;&gt;"",$J20&lt;&gt;"")),COLUMN(),0)</f>
        <v>0</v>
      </c>
      <c r="AU20" s="61">
        <v>0</v>
      </c>
      <c r="AV20" s="61">
        <f>IF(AND($D20&lt;&gt;"",$B$3=""),COLUMN(),0)</f>
        <v>0</v>
      </c>
      <c r="AX20" s="61" t="str">
        <f>$D20&amp;"の選手は"&amp;$E20&amp;"ではありません。"</f>
        <v>の選手はではありません。</v>
      </c>
      <c r="BB20" s="61">
        <f ca="1">IF($N20="","",IF(ISNA(VLOOKUP($N20,INDIRECT($AF$2),2,0))=TRUE,"",VLOOKUP($N20,INDIRECT($AF$2),2,0)))</f>
      </c>
      <c r="BC20" s="61">
        <f ca="1">IF($N20="","",IF(ISNA(VLOOKUP($N20,INDIRECT($AF$2),3,0))=TRUE,"",VLOOKUP($N20,INDIRECT($AF$2),3,0)))</f>
      </c>
      <c r="BE20" s="61">
        <f>IF(BF20="","",ROW())</f>
      </c>
      <c r="BF20" s="61">
        <f>IF(MAX(BH20:BV20)=0,"",IF(MAX(BH20:BV20)=COLUMN(BP20),ADDRESS(ROW(),COLUMN(BX20),4),ADDRESS(5,MAX(BH20:BV20),4)))</f>
      </c>
      <c r="BH20" s="61">
        <v>0</v>
      </c>
      <c r="BI20" s="61">
        <f>IF(ISNUMBER(IF(RIGHT($T20,2)="++",VALUE(LEFT($T20,4)&amp;"00"),IF(RIGHT($T20,1)="+",VALUE(LEFT($T20,5)&amp;"0"),VALUE($T20))))=TRUE,0,COLUMN())</f>
        <v>0</v>
      </c>
      <c r="BJ20" s="61">
        <f>IF(AND($T20="",OR($O20&lt;&gt;"",$N20&lt;&gt;"")),COLUMN(),0)</f>
        <v>0</v>
      </c>
      <c r="BK20" s="61">
        <v>0</v>
      </c>
      <c r="BL20" s="61">
        <v>0</v>
      </c>
      <c r="BM20" s="61">
        <f>IF($N20="",0,IF(COUNTIF($Y$8:$Y$54,$N20)-COUNTIF($N$8:$N$13,$N20)-COUNTIF($N$14:$N$19,$N20)&gt;3,COLUMN(),0))</f>
        <v>0</v>
      </c>
      <c r="BN20" s="61">
        <f>IF($N20="",0,IF(COUNTIF($N20:$N22,$N20)&gt;1,COLUMN(),0))</f>
        <v>0</v>
      </c>
      <c r="BO20" s="61">
        <f>IF($N20="",0,IF(BC20=$AB$3,0,COLUMN()))</f>
        <v>0</v>
      </c>
      <c r="BP20" s="61">
        <f>IF(LEFT($O20,1)=BB20,0,COLUMN())</f>
        <v>0</v>
      </c>
      <c r="BQ20" s="61">
        <f>IF(ISNA(VLOOKUP($N20,$Y$8:$Z$61,2,0))=TRUE,0,IF($O20=VLOOKUP($N20,$Y$8:$Z$61,2,0),0,COLUMN()))</f>
        <v>0</v>
      </c>
      <c r="BR20" s="61">
        <f>IF(AND($O20="",OR($N20&lt;&gt;"",$T20&lt;&gt;"")),COLUMN(),0)</f>
        <v>0</v>
      </c>
      <c r="BS20" s="61">
        <f ca="1">IF($N20="",0,IF(ISNA(VLOOKUP($N20,INDIRECT($AF$2),1,0))=TRUE,COLUMN(),0))</f>
        <v>0</v>
      </c>
      <c r="BT20" s="61">
        <f>IF(AND($N20="",OR($O20&lt;&gt;"",$T20&lt;&gt;"")),COLUMN(),0)</f>
        <v>0</v>
      </c>
      <c r="BU20" s="61">
        <v>0</v>
      </c>
      <c r="BV20" s="61">
        <f>IF(AND($N20&lt;&gt;"",$B$3=""),COLUMN(),0)</f>
        <v>0</v>
      </c>
      <c r="BX20" s="61" t="str">
        <f>$N20&amp;"の選手は"&amp;$O20&amp;"ではありません。"</f>
        <v>の選手はではありません。</v>
      </c>
    </row>
    <row r="21" spans="1:76" ht="19.5" customHeight="1" thickBot="1">
      <c r="A21" s="101">
        <f ca="1">IF($AF21="","",INDIRECT($AF21))</f>
      </c>
      <c r="B21" s="115"/>
      <c r="C21" s="116"/>
      <c r="D21" s="166"/>
      <c r="E21" s="167"/>
      <c r="F21" s="168"/>
      <c r="G21" s="117"/>
      <c r="H21" s="117" t="s">
        <v>265</v>
      </c>
      <c r="I21" s="118"/>
      <c r="J21" s="169"/>
      <c r="K21" s="113"/>
      <c r="L21" s="115"/>
      <c r="M21" s="116"/>
      <c r="N21" s="166"/>
      <c r="O21" s="167"/>
      <c r="P21" s="168"/>
      <c r="Q21" s="111"/>
      <c r="R21" s="120" t="s">
        <v>287</v>
      </c>
      <c r="S21" s="118"/>
      <c r="T21" s="169"/>
      <c r="U21" s="101">
        <f ca="1">IF($BF21="","",INDIRECT($BF21))</f>
      </c>
      <c r="W21" s="61">
        <f>IF($D21="","",$H21)</f>
      </c>
      <c r="X21" s="61">
        <f>IF($N21="","",$R21)</f>
      </c>
      <c r="Y21" s="61">
        <f>IF($D$21="","",$D$21)</f>
      </c>
      <c r="Z21" s="61">
        <f>IF($E$21="","",$E$21)</f>
      </c>
      <c r="AB21" s="61">
        <f ca="1">IF($D21="","",IF(ISNA(VLOOKUP($D21,INDIRECT($AF$2),2,0))=TRUE,"",VLOOKUP($D21,INDIRECT($AF$2),2,0)))</f>
      </c>
      <c r="AC21" s="61">
        <f ca="1">IF($D21="","",IF(ISNA(VLOOKUP($D21,INDIRECT($AF$2),3,0))=TRUE,"",VLOOKUP($D21,INDIRECT($AF$2),3,0)))</f>
      </c>
      <c r="AE21" s="61">
        <f>IF(AF21="","",ROW())</f>
      </c>
      <c r="AF21" s="61">
        <f>IF(MAX(AH21:AV21)=0,"",IF(MAX(AH21:AV21)=COLUMN(AP21),ADDRESS(ROW(),COLUMN(AX21),4),ADDRESS(5,MAX(AH21:AV21),4)))</f>
      </c>
      <c r="AH21" s="61">
        <v>0</v>
      </c>
      <c r="AI21" s="61">
        <f>IF(ISNUMBER(IF(RIGHT($J21,2)="++",VALUE(LEFT($J21,4)&amp;"00"),IF(RIGHT($J21,1)="+",VALUE(LEFT($J21,5)&amp;"0"),VALUE($J21))))=TRUE,0,COLUMN())</f>
        <v>0</v>
      </c>
      <c r="AJ21" s="61">
        <f>IF(AND($J21="",OR($E21&lt;&gt;"",$D21&lt;&gt;"")),COLUMN(),0)</f>
        <v>0</v>
      </c>
      <c r="AL21" s="61">
        <v>0</v>
      </c>
      <c r="AM21" s="61">
        <f>IF($D21="",0,IF(COUNTIF($Y$8:$Y$54,$D21)-COUNTIF($N$8:$N$13,$D21)-COUNTIF($N$14:$N$19,$D21)&gt;3,COLUMN(),0))</f>
        <v>0</v>
      </c>
      <c r="AN21" s="61">
        <f>IF($D21="",0,IF(COUNTIF($D20:$D22,$D21)&gt;1,COLUMN(),0))</f>
        <v>0</v>
      </c>
      <c r="AO21" s="61">
        <f>IF($D21="",0,IF(AC21=$AB$3,0,COLUMN()))</f>
        <v>0</v>
      </c>
      <c r="AP21" s="61">
        <f>IF(LEFT($E21,1)=AB21,0,COLUMN())</f>
        <v>0</v>
      </c>
      <c r="AQ21" s="61">
        <f>IF(ISNA(VLOOKUP($D21,$Y$8:$Z$61,2,0))=TRUE,0,IF($E21=VLOOKUP($D21,$Y$8:$Z$61,2,0),0,COLUMN()))</f>
        <v>0</v>
      </c>
      <c r="AR21" s="61">
        <f>IF(AND($E21="",OR($D21&lt;&gt;"",$J21&lt;&gt;"")),COLUMN(),0)</f>
        <v>0</v>
      </c>
      <c r="AS21" s="61">
        <f ca="1">IF($D21="",0,IF(ISNA(VLOOKUP($D21,INDIRECT($AF$2),1,0))=TRUE,COLUMN(),0))</f>
        <v>0</v>
      </c>
      <c r="AT21" s="61">
        <f>IF(AND($D21="",OR($E21&lt;&gt;"",$J21&lt;&gt;"")),COLUMN(),0)</f>
        <v>0</v>
      </c>
      <c r="AU21" s="61">
        <f>IF(AND($D21&lt;&gt;"",$D20=""),COLUMN(),0)</f>
        <v>0</v>
      </c>
      <c r="AV21" s="61">
        <f>IF(AND($D21&lt;&gt;"",$B$3=""),COLUMN(),0)</f>
        <v>0</v>
      </c>
      <c r="AX21" s="61" t="str">
        <f>$D21&amp;"の選手は"&amp;$E21&amp;"ではありません。"</f>
        <v>の選手はではありません。</v>
      </c>
      <c r="BB21" s="61">
        <f ca="1">IF($N21="","",IF(ISNA(VLOOKUP($N21,INDIRECT($AF$2),2,0))=TRUE,"",VLOOKUP($N21,INDIRECT($AF$2),2,0)))</f>
      </c>
      <c r="BC21" s="61">
        <f ca="1">IF($N21="","",IF(ISNA(VLOOKUP($N21,INDIRECT($AF$2),3,0))=TRUE,"",VLOOKUP($N21,INDIRECT($AF$2),3,0)))</f>
      </c>
      <c r="BE21" s="61">
        <f>IF(BF21="","",ROW())</f>
      </c>
      <c r="BF21" s="61">
        <f>IF(MAX(BH21:BV21)=0,"",IF(MAX(BH21:BV21)=COLUMN(BP21),ADDRESS(ROW(),COLUMN(BX21),4),ADDRESS(5,MAX(BH21:BV21),4)))</f>
      </c>
      <c r="BH21" s="61">
        <v>0</v>
      </c>
      <c r="BI21" s="61">
        <f>IF(ISNUMBER(IF(RIGHT($T21,2)="++",VALUE(LEFT($T21,4)&amp;"00"),IF(RIGHT($T21,1)="+",VALUE(LEFT($T21,5)&amp;"0"),VALUE($T21))))=TRUE,0,COLUMN())</f>
        <v>0</v>
      </c>
      <c r="BJ21" s="61">
        <f>IF(AND($T21="",OR($O21&lt;&gt;"",$N21&lt;&gt;"")),COLUMN(),0)</f>
        <v>0</v>
      </c>
      <c r="BL21" s="61">
        <v>0</v>
      </c>
      <c r="BM21" s="61">
        <f>IF($N21="",0,IF(COUNTIF($Y$8:$Y$54,$N21)-COUNTIF($N$8:$N$13,$N21)-COUNTIF($N$14:$N$19,$N21)&gt;3,COLUMN(),0))</f>
        <v>0</v>
      </c>
      <c r="BN21" s="61">
        <f>IF($N21="",0,IF(COUNTIF($N20:$N22,$N21)&gt;1,COLUMN(),0))</f>
        <v>0</v>
      </c>
      <c r="BO21" s="61">
        <f>IF($N21="",0,IF(BC21=$AB$3,0,COLUMN()))</f>
        <v>0</v>
      </c>
      <c r="BP21" s="61">
        <f>IF(LEFT($O21,1)=BB21,0,COLUMN())</f>
        <v>0</v>
      </c>
      <c r="BQ21" s="61">
        <f>IF(ISNA(VLOOKUP($N21,$Y$8:$Z$61,2,0))=TRUE,0,IF($O21=VLOOKUP($N21,$Y$8:$Z$61,2,0),0,COLUMN()))</f>
        <v>0</v>
      </c>
      <c r="BR21" s="61">
        <f>IF(AND($O21="",OR($N21&lt;&gt;"",$T21&lt;&gt;"")),COLUMN(),0)</f>
        <v>0</v>
      </c>
      <c r="BS21" s="61">
        <f ca="1">IF($N21="",0,IF(ISNA(VLOOKUP($N21,INDIRECT($AF$2),1,0))=TRUE,COLUMN(),0))</f>
        <v>0</v>
      </c>
      <c r="BT21" s="61">
        <f>IF(AND($N21="",OR($O21&lt;&gt;"",$T21&lt;&gt;"")),COLUMN(),0)</f>
        <v>0</v>
      </c>
      <c r="BU21" s="61">
        <f>IF(AND($N21&lt;&gt;"",$N20=""),COLUMN(),0)</f>
        <v>0</v>
      </c>
      <c r="BV21" s="61">
        <f>IF(AND($N21&lt;&gt;"",$B$3=""),COLUMN(),0)</f>
        <v>0</v>
      </c>
      <c r="BX21" s="61" t="str">
        <f>$N21&amp;"の選手は"&amp;$O21&amp;"ではありません。"</f>
        <v>の選手はではありません。</v>
      </c>
    </row>
    <row r="22" spans="1:76" ht="19.5" customHeight="1">
      <c r="A22" s="101">
        <f ca="1">IF($AF22="","",INDIRECT($AF22))</f>
      </c>
      <c r="B22" s="115"/>
      <c r="C22" s="121"/>
      <c r="D22" s="170"/>
      <c r="E22" s="171"/>
      <c r="F22" s="172"/>
      <c r="G22" s="122"/>
      <c r="H22" s="122" t="s">
        <v>265</v>
      </c>
      <c r="I22" s="123"/>
      <c r="J22" s="173"/>
      <c r="K22" s="124"/>
      <c r="L22" s="115"/>
      <c r="M22" s="121"/>
      <c r="N22" s="170"/>
      <c r="O22" s="171"/>
      <c r="P22" s="172"/>
      <c r="Q22" s="135"/>
      <c r="R22" s="120" t="s">
        <v>287</v>
      </c>
      <c r="S22" s="123"/>
      <c r="T22" s="173"/>
      <c r="U22" s="101">
        <f ca="1">IF($BF22="","",INDIRECT($BF22))</f>
      </c>
      <c r="W22" s="61">
        <f>IF($D22="","",$H22)</f>
      </c>
      <c r="X22" s="61">
        <f>IF($N22="","",$R22)</f>
      </c>
      <c r="Y22" s="61">
        <f>IF($D$22="","",$D$22)</f>
      </c>
      <c r="Z22" s="61">
        <f>IF($E$22="","",$E$22)</f>
      </c>
      <c r="AB22" s="61">
        <f ca="1">IF($D22="","",IF(ISNA(VLOOKUP($D22,INDIRECT($AF$2),2,0))=TRUE,"",VLOOKUP($D22,INDIRECT($AF$2),2,0)))</f>
      </c>
      <c r="AC22" s="61">
        <f ca="1">IF($D22="","",IF(ISNA(VLOOKUP($D22,INDIRECT($AF$2),3,0))=TRUE,"",VLOOKUP($D22,INDIRECT($AF$2),3,0)))</f>
      </c>
      <c r="AE22" s="61">
        <f>IF(AF22="","",ROW())</f>
      </c>
      <c r="AF22" s="61">
        <f>IF(MAX(AH22:AV22)=0,"",IF(MAX(AH22:AV22)=COLUMN(AP22),ADDRESS(ROW(),COLUMN(AX22),4),ADDRESS(5,MAX(AH22:AV22),4)))</f>
      </c>
      <c r="AH22" s="61">
        <v>0</v>
      </c>
      <c r="AI22" s="61">
        <f>IF(ISNUMBER(IF(RIGHT($J22,2)="++",VALUE(LEFT($J22,4)&amp;"00"),IF(RIGHT($J22,1)="+",VALUE(LEFT($J22,5)&amp;"0"),VALUE($J22))))=TRUE,0,COLUMN())</f>
        <v>0</v>
      </c>
      <c r="AJ22" s="61">
        <f>IF(AND($J22="",OR($E22&lt;&gt;"",$D22&lt;&gt;"")),COLUMN(),0)</f>
        <v>0</v>
      </c>
      <c r="AL22" s="61">
        <v>0</v>
      </c>
      <c r="AM22" s="61">
        <f>IF($D22="",0,IF(COUNTIF($Y$8:$Y$54,$D22)-COUNTIF($N$8:$N$13,$D22)-COUNTIF($N$14:$N$19,$D22)&gt;3,COLUMN(),0))</f>
        <v>0</v>
      </c>
      <c r="AN22" s="61">
        <f>IF($D22="",0,IF(COUNTIF($D20:$D22,$D22)&gt;1,COLUMN(),0))</f>
        <v>0</v>
      </c>
      <c r="AO22" s="61">
        <f>IF($D22="",0,IF(AC22=$AB$3,0,COLUMN()))</f>
        <v>0</v>
      </c>
      <c r="AP22" s="61">
        <f>IF(LEFT($E22,1)=AB22,0,COLUMN())</f>
        <v>0</v>
      </c>
      <c r="AQ22" s="61">
        <f>IF(ISNA(VLOOKUP($D22,$Y$8:$Z$61,2,0))=TRUE,0,IF($E22=VLOOKUP($D22,$Y$8:$Z$61,2,0),0,COLUMN()))</f>
        <v>0</v>
      </c>
      <c r="AR22" s="61">
        <f>IF(AND($E22="",OR($D22&lt;&gt;"",$J22&lt;&gt;"")),COLUMN(),0)</f>
        <v>0</v>
      </c>
      <c r="AS22" s="61">
        <f ca="1">IF($D22="",0,IF(ISNA(VLOOKUP($D22,INDIRECT($AF$2),1,0))=TRUE,COLUMN(),0))</f>
        <v>0</v>
      </c>
      <c r="AT22" s="61">
        <f>IF(AND($D22="",OR($E22&lt;&gt;"",$J22&lt;&gt;"")),COLUMN(),0)</f>
        <v>0</v>
      </c>
      <c r="AU22" s="61">
        <f>IF(AND($D22&lt;&gt;"",$D21=""),COLUMN(),0)</f>
        <v>0</v>
      </c>
      <c r="AV22" s="61">
        <f>IF(AND($D22&lt;&gt;"",$B$3=""),COLUMN(),0)</f>
        <v>0</v>
      </c>
      <c r="AX22" s="61" t="str">
        <f>$D22&amp;"の選手は"&amp;$E22&amp;"ではありません。"</f>
        <v>の選手はではありません。</v>
      </c>
      <c r="BB22" s="61">
        <f ca="1">IF($N22="","",IF(ISNA(VLOOKUP($N22,INDIRECT($AF$2),2,0))=TRUE,"",VLOOKUP($N22,INDIRECT($AF$2),2,0)))</f>
      </c>
      <c r="BC22" s="61">
        <f ca="1">IF($N22="","",IF(ISNA(VLOOKUP($N22,INDIRECT($AF$2),3,0))=TRUE,"",VLOOKUP($N22,INDIRECT($AF$2),3,0)))</f>
      </c>
      <c r="BE22" s="61">
        <f>IF(BF22="","",ROW())</f>
      </c>
      <c r="BF22" s="61">
        <f>IF(MAX(BH22:BV22)=0,"",IF(MAX(BH22:BV22)=COLUMN(BP22),ADDRESS(ROW(),COLUMN(BX22),4),ADDRESS(5,MAX(BH22:BV22),4)))</f>
      </c>
      <c r="BH22" s="61">
        <v>0</v>
      </c>
      <c r="BI22" s="61">
        <f>IF(ISNUMBER(IF(RIGHT($T22,2)="++",VALUE(LEFT($T22,4)&amp;"00"),IF(RIGHT($T22,1)="+",VALUE(LEFT($T22,5)&amp;"0"),VALUE($T22))))=TRUE,0,COLUMN())</f>
        <v>0</v>
      </c>
      <c r="BJ22" s="61">
        <f>IF(AND($T22="",OR($O22&lt;&gt;"",$N22&lt;&gt;"")),COLUMN(),0)</f>
        <v>0</v>
      </c>
      <c r="BL22" s="61">
        <v>0</v>
      </c>
      <c r="BM22" s="61">
        <f>IF($N22="",0,IF(COUNTIF($Y$8:$Y$54,$N22)-COUNTIF($N$8:$N$13,$N22)-COUNTIF($N$14:$N$19,$N22)&gt;3,COLUMN(),0))</f>
        <v>0</v>
      </c>
      <c r="BN22" s="61">
        <f>IF($N22="",0,IF(COUNTIF($N20:$N22,$N22)&gt;1,COLUMN(),0))</f>
        <v>0</v>
      </c>
      <c r="BO22" s="61">
        <f>IF($N22="",0,IF(BC22=$AB$3,0,COLUMN()))</f>
        <v>0</v>
      </c>
      <c r="BP22" s="61">
        <f>IF(LEFT($O22,1)=BB22,0,COLUMN())</f>
        <v>0</v>
      </c>
      <c r="BQ22" s="61">
        <f>IF(ISNA(VLOOKUP($N22,$Y$8:$Z$61,2,0))=TRUE,0,IF($O22=VLOOKUP($N22,$Y$8:$Z$61,2,0),0,COLUMN()))</f>
        <v>0</v>
      </c>
      <c r="BR22" s="61">
        <f>IF(AND($O22="",OR($N22&lt;&gt;"",$T22&lt;&gt;"")),COLUMN(),0)</f>
        <v>0</v>
      </c>
      <c r="BS22" s="61">
        <f ca="1">IF($N22="",0,IF(ISNA(VLOOKUP($N22,INDIRECT($AF$2),1,0))=TRUE,COLUMN(),0))</f>
        <v>0</v>
      </c>
      <c r="BT22" s="61">
        <f>IF(AND($N22="",OR($O22&lt;&gt;"",$T22&lt;&gt;"")),COLUMN(),0)</f>
        <v>0</v>
      </c>
      <c r="BU22" s="61">
        <f>IF(AND($N22&lt;&gt;"",$N21=""),COLUMN(),0)</f>
        <v>0</v>
      </c>
      <c r="BV22" s="61">
        <f>IF(AND($N22&lt;&gt;"",$B$3=""),COLUMN(),0)</f>
        <v>0</v>
      </c>
      <c r="BX22" s="61" t="str">
        <f>$N22&amp;"の選手は"&amp;$O22&amp;"ではありません。"</f>
        <v>の選手はではありません。</v>
      </c>
    </row>
    <row r="23" spans="1:76" ht="19.5" customHeight="1">
      <c r="A23" s="101">
        <f ca="1">IF($AF23="","",INDIRECT($AF23))</f>
      </c>
      <c r="B23" s="174" t="s">
        <v>267</v>
      </c>
      <c r="C23" s="127"/>
      <c r="D23" s="175"/>
      <c r="E23" s="176"/>
      <c r="F23" s="177"/>
      <c r="G23" s="128"/>
      <c r="H23" s="128" t="s">
        <v>267</v>
      </c>
      <c r="I23" s="129"/>
      <c r="J23" s="178"/>
      <c r="K23" s="130"/>
      <c r="L23" s="174" t="s">
        <v>289</v>
      </c>
      <c r="M23" s="127"/>
      <c r="N23" s="175"/>
      <c r="O23" s="176"/>
      <c r="P23" s="177"/>
      <c r="Q23" s="128"/>
      <c r="R23" s="111" t="s">
        <v>289</v>
      </c>
      <c r="S23" s="129"/>
      <c r="T23" s="178"/>
      <c r="U23" s="101">
        <f ca="1">IF($BF23="","",INDIRECT($BF23))</f>
      </c>
      <c r="W23" s="61">
        <f>IF($D23="","",$H23)</f>
      </c>
      <c r="X23" s="61">
        <f>IF($N23="","",$R23)</f>
      </c>
      <c r="Y23" s="61">
        <f>IF($D$23="","",$D$23)</f>
      </c>
      <c r="Z23" s="61">
        <f>IF($E$23="","",$E$23)</f>
      </c>
      <c r="AB23" s="61">
        <f ca="1">IF($D23="","",IF(ISNA(VLOOKUP($D23,INDIRECT($AF$2),2,0))=TRUE,"",VLOOKUP($D23,INDIRECT($AF$2),2,0)))</f>
      </c>
      <c r="AC23" s="61">
        <f ca="1">IF($D23="","",IF(ISNA(VLOOKUP($D23,INDIRECT($AF$2),3,0))=TRUE,"",VLOOKUP($D23,INDIRECT($AF$2),3,0)))</f>
      </c>
      <c r="AE23" s="61">
        <f>IF(AF23="","",ROW())</f>
      </c>
      <c r="AF23" s="61">
        <f>IF(MAX(AH23:AV23)=0,"",IF(MAX(AH23:AV23)=COLUMN(AP23),ADDRESS(ROW(),COLUMN(AX23),4),ADDRESS(5,MAX(AH23:AV23),4)))</f>
      </c>
      <c r="AH23" s="61">
        <v>0</v>
      </c>
      <c r="AI23" s="61">
        <f>IF(ISNUMBER(IF(RIGHT($J23,2)="++",VALUE(LEFT($J23,4)&amp;"00"),IF(RIGHT($J23,1)="+",VALUE(LEFT($J23,5)&amp;"0"),VALUE($J23))))=TRUE,0,COLUMN())</f>
        <v>0</v>
      </c>
      <c r="AJ23" s="61">
        <f>IF(AND($J23="",OR($E23&lt;&gt;"",$D23&lt;&gt;"")),COLUMN(),0)</f>
        <v>0</v>
      </c>
      <c r="AK23" s="61">
        <v>0</v>
      </c>
      <c r="AL23" s="61">
        <v>0</v>
      </c>
      <c r="AM23" s="61">
        <f>IF($D23="",0,IF(COUNTIF($Y$8:$Y$54,$D23)-COUNTIF($N$8:$N$13,$D23)-COUNTIF($N$14:$N$19,$D23)&gt;3,COLUMN(),0))</f>
        <v>0</v>
      </c>
      <c r="AN23" s="61">
        <f>IF($D23="",0,IF(COUNTIF($D23:$D25,$D23)&gt;1,COLUMN(),0))</f>
        <v>0</v>
      </c>
      <c r="AO23" s="61">
        <f>IF($D23="",0,IF(AC23=$AB$3,0,COLUMN()))</f>
        <v>0</v>
      </c>
      <c r="AP23" s="61">
        <f>IF(LEFT($E23,1)=AB23,0,COLUMN())</f>
        <v>0</v>
      </c>
      <c r="AQ23" s="61">
        <f>IF(ISNA(VLOOKUP($D23,$Y$8:$Z$61,2,0))=TRUE,0,IF($E23=VLOOKUP($D23,$Y$8:$Z$61,2,0),0,COLUMN()))</f>
        <v>0</v>
      </c>
      <c r="AR23" s="61">
        <f>IF(AND($E23="",OR($D23&lt;&gt;"",$J23&lt;&gt;"")),COLUMN(),0)</f>
        <v>0</v>
      </c>
      <c r="AS23" s="61">
        <f ca="1">IF($D23="",0,IF(ISNA(VLOOKUP($D23,INDIRECT($AF$2),1,0))=TRUE,COLUMN(),0))</f>
        <v>0</v>
      </c>
      <c r="AT23" s="61">
        <f>IF(AND($D23="",OR($E23&lt;&gt;"",$J23&lt;&gt;"")),COLUMN(),0)</f>
        <v>0</v>
      </c>
      <c r="AU23" s="61">
        <v>0</v>
      </c>
      <c r="AV23" s="61">
        <f>IF(AND($D23&lt;&gt;"",$B$3=""),COLUMN(),0)</f>
        <v>0</v>
      </c>
      <c r="AX23" s="61" t="str">
        <f>$D23&amp;"の選手は"&amp;$E23&amp;"ではありません。"</f>
        <v>の選手はではありません。</v>
      </c>
      <c r="BB23" s="61">
        <f ca="1">IF($N23="","",IF(ISNA(VLOOKUP($N23,INDIRECT($AF$2),2,0))=TRUE,"",VLOOKUP($N23,INDIRECT($AF$2),2,0)))</f>
      </c>
      <c r="BC23" s="61">
        <f ca="1">IF($N23="","",IF(ISNA(VLOOKUP($N23,INDIRECT($AF$2),3,0))=TRUE,"",VLOOKUP($N23,INDIRECT($AF$2),3,0)))</f>
      </c>
      <c r="BE23" s="61">
        <f>IF(BF23="","",ROW())</f>
      </c>
      <c r="BF23" s="61">
        <f>IF(MAX(BH23:BV23)=0,"",IF(MAX(BH23:BV23)=COLUMN(BP23),ADDRESS(ROW(),COLUMN(BX23),4),ADDRESS(5,MAX(BH23:BV23),4)))</f>
      </c>
      <c r="BH23" s="61">
        <v>0</v>
      </c>
      <c r="BI23" s="61">
        <f>IF(ISNUMBER(IF(RIGHT($T23,2)="++",VALUE(LEFT($T23,4)&amp;"00"),IF(RIGHT($T23,1)="+",VALUE(LEFT($T23,5)&amp;"0"),VALUE($T23))))=TRUE,0,COLUMN())</f>
        <v>0</v>
      </c>
      <c r="BJ23" s="61">
        <f>IF(AND($T23="",OR($O23&lt;&gt;"",$N23&lt;&gt;"")),COLUMN(),0)</f>
        <v>0</v>
      </c>
      <c r="BK23" s="61">
        <v>0</v>
      </c>
      <c r="BL23" s="61">
        <v>0</v>
      </c>
      <c r="BM23" s="61">
        <f>IF($N23="",0,IF(COUNTIF($Y$8:$Y$54,$N23)-COUNTIF($N$8:$N$13,$N23)-COUNTIF($N$14:$N$19,$N23)&gt;3,COLUMN(),0))</f>
        <v>0</v>
      </c>
      <c r="BN23" s="61">
        <f>IF($N23="",0,IF(COUNTIF($N23:$N25,$N23)&gt;1,COLUMN(),0))</f>
        <v>0</v>
      </c>
      <c r="BO23" s="61">
        <f>IF($N23="",0,IF(BC23=$AB$3,0,COLUMN()))</f>
        <v>0</v>
      </c>
      <c r="BP23" s="61">
        <f>IF(LEFT($O23,1)=BB23,0,COLUMN())</f>
        <v>0</v>
      </c>
      <c r="BQ23" s="61">
        <f>IF(ISNA(VLOOKUP($N23,$Y$8:$Z$61,2,0))=TRUE,0,IF($O23=VLOOKUP($N23,$Y$8:$Z$61,2,0),0,COLUMN()))</f>
        <v>0</v>
      </c>
      <c r="BR23" s="61">
        <f>IF(AND($O23="",OR($N23&lt;&gt;"",$T23&lt;&gt;"")),COLUMN(),0)</f>
        <v>0</v>
      </c>
      <c r="BS23" s="61">
        <f ca="1">IF($N23="",0,IF(ISNA(VLOOKUP($N23,INDIRECT($AF$2),1,0))=TRUE,COLUMN(),0))</f>
        <v>0</v>
      </c>
      <c r="BT23" s="61">
        <f>IF(AND($N23="",OR($O23&lt;&gt;"",$T23&lt;&gt;"")),COLUMN(),0)</f>
        <v>0</v>
      </c>
      <c r="BU23" s="61">
        <v>0</v>
      </c>
      <c r="BV23" s="61">
        <f>IF(AND($N23&lt;&gt;"",$B$3=""),COLUMN(),0)</f>
        <v>0</v>
      </c>
      <c r="BX23" s="61" t="str">
        <f>$N23&amp;"の選手は"&amp;$O23&amp;"ではありません。"</f>
        <v>の選手はではありません。</v>
      </c>
    </row>
    <row r="24" spans="1:76" ht="19.5" customHeight="1">
      <c r="A24" s="101">
        <f ca="1">IF($AF24="","",INDIRECT($AF24))</f>
      </c>
      <c r="B24" s="115"/>
      <c r="C24" s="116"/>
      <c r="D24" s="166"/>
      <c r="E24" s="167"/>
      <c r="F24" s="168"/>
      <c r="G24" s="117"/>
      <c r="H24" s="117" t="s">
        <v>267</v>
      </c>
      <c r="I24" s="118"/>
      <c r="J24" s="169"/>
      <c r="K24" s="113"/>
      <c r="L24" s="115"/>
      <c r="M24" s="116"/>
      <c r="N24" s="166"/>
      <c r="O24" s="167"/>
      <c r="P24" s="168"/>
      <c r="Q24" s="117"/>
      <c r="R24" s="117" t="s">
        <v>289</v>
      </c>
      <c r="S24" s="118"/>
      <c r="T24" s="169"/>
      <c r="U24" s="101">
        <f ca="1">IF($BF24="","",INDIRECT($BF24))</f>
      </c>
      <c r="W24" s="61">
        <f>IF($D24="","",$H24)</f>
      </c>
      <c r="X24" s="61">
        <f>IF($N24="","",$R24)</f>
      </c>
      <c r="Y24" s="61">
        <f>IF($D$24="","",$D$24)</f>
      </c>
      <c r="Z24" s="61">
        <f>IF($E$24="","",$E$24)</f>
      </c>
      <c r="AB24" s="61">
        <f ca="1">IF($D24="","",IF(ISNA(VLOOKUP($D24,INDIRECT($AF$2),2,0))=TRUE,"",VLOOKUP($D24,INDIRECT($AF$2),2,0)))</f>
      </c>
      <c r="AC24" s="61">
        <f ca="1">IF($D24="","",IF(ISNA(VLOOKUP($D24,INDIRECT($AF$2),3,0))=TRUE,"",VLOOKUP($D24,INDIRECT($AF$2),3,0)))</f>
      </c>
      <c r="AE24" s="61">
        <f>IF(AF24="","",ROW())</f>
      </c>
      <c r="AF24" s="61">
        <f>IF(MAX(AH24:AV24)=0,"",IF(MAX(AH24:AV24)=COLUMN(AP24),ADDRESS(ROW(),COLUMN(AX24),4),ADDRESS(5,MAX(AH24:AV24),4)))</f>
      </c>
      <c r="AH24" s="61">
        <v>0</v>
      </c>
      <c r="AI24" s="61">
        <f>IF(ISNUMBER(IF(RIGHT($J24,2)="++",VALUE(LEFT($J24,4)&amp;"00"),IF(RIGHT($J24,1)="+",VALUE(LEFT($J24,5)&amp;"0"),VALUE($J24))))=TRUE,0,COLUMN())</f>
        <v>0</v>
      </c>
      <c r="AJ24" s="61">
        <f>IF(AND($J24="",OR($E24&lt;&gt;"",$D24&lt;&gt;"")),COLUMN(),0)</f>
        <v>0</v>
      </c>
      <c r="AL24" s="61">
        <v>0</v>
      </c>
      <c r="AM24" s="61">
        <f>IF($D24="",0,IF(COUNTIF($Y$8:$Y$54,$D24)-COUNTIF($N$8:$N$13,$D24)-COUNTIF($N$14:$N$19,$D24)&gt;3,COLUMN(),0))</f>
        <v>0</v>
      </c>
      <c r="AN24" s="61">
        <f>IF($D24="",0,IF(COUNTIF($D23:$D25,$D24)&gt;1,COLUMN(),0))</f>
        <v>0</v>
      </c>
      <c r="AO24" s="61">
        <f>IF($D24="",0,IF(AC24=$AB$3,0,COLUMN()))</f>
        <v>0</v>
      </c>
      <c r="AP24" s="61">
        <f>IF(LEFT($E24,1)=AB24,0,COLUMN())</f>
        <v>0</v>
      </c>
      <c r="AQ24" s="61">
        <f>IF(ISNA(VLOOKUP($D24,$Y$8:$Z$61,2,0))=TRUE,0,IF($E24=VLOOKUP($D24,$Y$8:$Z$61,2,0),0,COLUMN()))</f>
        <v>0</v>
      </c>
      <c r="AR24" s="61">
        <f>IF(AND($E24="",OR($D24&lt;&gt;"",$J24&lt;&gt;"")),COLUMN(),0)</f>
        <v>0</v>
      </c>
      <c r="AS24" s="61">
        <f ca="1">IF($D24="",0,IF(ISNA(VLOOKUP($D24,INDIRECT($AF$2),1,0))=TRUE,COLUMN(),0))</f>
        <v>0</v>
      </c>
      <c r="AT24" s="61">
        <f>IF(AND($D24="",OR($E24&lt;&gt;"",$J24&lt;&gt;"")),COLUMN(),0)</f>
        <v>0</v>
      </c>
      <c r="AU24" s="61">
        <f>IF(AND($D24&lt;&gt;"",$D23=""),COLUMN(),0)</f>
        <v>0</v>
      </c>
      <c r="AV24" s="61">
        <f>IF(AND($D24&lt;&gt;"",$B$3=""),COLUMN(),0)</f>
        <v>0</v>
      </c>
      <c r="AX24" s="61" t="str">
        <f>$D24&amp;"の選手は"&amp;$E24&amp;"ではありません。"</f>
        <v>の選手はではありません。</v>
      </c>
      <c r="BB24" s="61">
        <f ca="1">IF($N24="","",IF(ISNA(VLOOKUP($N24,INDIRECT($AF$2),2,0))=TRUE,"",VLOOKUP($N24,INDIRECT($AF$2),2,0)))</f>
      </c>
      <c r="BC24" s="61">
        <f ca="1">IF($N24="","",IF(ISNA(VLOOKUP($N24,INDIRECT($AF$2),3,0))=TRUE,"",VLOOKUP($N24,INDIRECT($AF$2),3,0)))</f>
      </c>
      <c r="BE24" s="61">
        <f>IF(BF24="","",ROW())</f>
      </c>
      <c r="BF24" s="61">
        <f>IF(MAX(BH24:BV24)=0,"",IF(MAX(BH24:BV24)=COLUMN(BP24),ADDRESS(ROW(),COLUMN(BX24),4),ADDRESS(5,MAX(BH24:BV24),4)))</f>
      </c>
      <c r="BH24" s="61">
        <v>0</v>
      </c>
      <c r="BI24" s="61">
        <f>IF(ISNUMBER(IF(RIGHT($T24,2)="++",VALUE(LEFT($T24,4)&amp;"00"),IF(RIGHT($T24,1)="+",VALUE(LEFT($T24,5)&amp;"0"),VALUE($T24))))=TRUE,0,COLUMN())</f>
        <v>0</v>
      </c>
      <c r="BJ24" s="61">
        <f>IF(AND($T24="",OR($O24&lt;&gt;"",$N24&lt;&gt;"")),COLUMN(),0)</f>
        <v>0</v>
      </c>
      <c r="BL24" s="61">
        <v>0</v>
      </c>
      <c r="BM24" s="61">
        <f>IF($N24="",0,IF(COUNTIF($Y$8:$Y$54,$N24)-COUNTIF($N$8:$N$13,$N24)-COUNTIF($N$14:$N$19,$N24)&gt;3,COLUMN(),0))</f>
        <v>0</v>
      </c>
      <c r="BN24" s="61">
        <f>IF($N24="",0,IF(COUNTIF($N23:$N25,$N24)&gt;1,COLUMN(),0))</f>
        <v>0</v>
      </c>
      <c r="BO24" s="61">
        <f>IF($N24="",0,IF(BC24=$AB$3,0,COLUMN()))</f>
        <v>0</v>
      </c>
      <c r="BP24" s="61">
        <f>IF(LEFT($O24,1)=BB24,0,COLUMN())</f>
        <v>0</v>
      </c>
      <c r="BQ24" s="61">
        <f>IF(ISNA(VLOOKUP($N24,$Y$8:$Z$61,2,0))=TRUE,0,IF($O24=VLOOKUP($N24,$Y$8:$Z$61,2,0),0,COLUMN()))</f>
        <v>0</v>
      </c>
      <c r="BR24" s="61">
        <f>IF(AND($O24="",OR($N24&lt;&gt;"",$T24&lt;&gt;"")),COLUMN(),0)</f>
        <v>0</v>
      </c>
      <c r="BS24" s="61">
        <f ca="1">IF($N24="",0,IF(ISNA(VLOOKUP($N24,INDIRECT($AF$2),1,0))=TRUE,COLUMN(),0))</f>
        <v>0</v>
      </c>
      <c r="BT24" s="61">
        <f>IF(AND($N24="",OR($O24&lt;&gt;"",$T24&lt;&gt;"")),COLUMN(),0)</f>
        <v>0</v>
      </c>
      <c r="BU24" s="61">
        <f>IF(AND($N24&lt;&gt;"",$N23=""),COLUMN(),0)</f>
        <v>0</v>
      </c>
      <c r="BV24" s="61">
        <f>IF(AND($N24&lt;&gt;"",$B$3=""),COLUMN(),0)</f>
        <v>0</v>
      </c>
      <c r="BX24" s="61" t="str">
        <f>$N24&amp;"の選手は"&amp;$O24&amp;"ではありません。"</f>
        <v>の選手はではありません。</v>
      </c>
    </row>
    <row r="25" spans="1:76" ht="19.5" customHeight="1">
      <c r="A25" s="101">
        <f ca="1">IF($AF25="","",INDIRECT($AF25))</f>
      </c>
      <c r="B25" s="115"/>
      <c r="C25" s="121"/>
      <c r="D25" s="170"/>
      <c r="E25" s="171"/>
      <c r="F25" s="172"/>
      <c r="G25" s="122"/>
      <c r="H25" s="122" t="s">
        <v>267</v>
      </c>
      <c r="I25" s="123"/>
      <c r="J25" s="173"/>
      <c r="K25" s="124"/>
      <c r="L25" s="131"/>
      <c r="M25" s="121"/>
      <c r="N25" s="170"/>
      <c r="O25" s="171"/>
      <c r="P25" s="172"/>
      <c r="Q25" s="122"/>
      <c r="R25" s="122" t="s">
        <v>289</v>
      </c>
      <c r="S25" s="123"/>
      <c r="T25" s="173"/>
      <c r="U25" s="101">
        <f ca="1">IF($BF25="","",INDIRECT($BF25))</f>
      </c>
      <c r="W25" s="61">
        <f>IF($D25="","",$H25)</f>
      </c>
      <c r="X25" s="61">
        <f>IF($N25="","",$R25)</f>
      </c>
      <c r="Y25" s="61">
        <f>IF($D$25="","",$D$25)</f>
      </c>
      <c r="Z25" s="61">
        <f>IF($E$25="","",$E$25)</f>
      </c>
      <c r="AB25" s="61">
        <f ca="1">IF($D25="","",IF(ISNA(VLOOKUP($D25,INDIRECT($AF$2),2,0))=TRUE,"",VLOOKUP($D25,INDIRECT($AF$2),2,0)))</f>
      </c>
      <c r="AC25" s="61">
        <f ca="1">IF($D25="","",IF(ISNA(VLOOKUP($D25,INDIRECT($AF$2),3,0))=TRUE,"",VLOOKUP($D25,INDIRECT($AF$2),3,0)))</f>
      </c>
      <c r="AE25" s="61">
        <f>IF(AF25="","",ROW())</f>
      </c>
      <c r="AF25" s="61">
        <f>IF(MAX(AH25:AV25)=0,"",IF(MAX(AH25:AV25)=COLUMN(AP25),ADDRESS(ROW(),COLUMN(AX25),4),ADDRESS(5,MAX(AH25:AV25),4)))</f>
      </c>
      <c r="AH25" s="61">
        <v>0</v>
      </c>
      <c r="AI25" s="61">
        <f>IF(ISNUMBER(IF(RIGHT($J25,2)="++",VALUE(LEFT($J25,4)&amp;"00"),IF(RIGHT($J25,1)="+",VALUE(LEFT($J25,5)&amp;"0"),VALUE($J25))))=TRUE,0,COLUMN())</f>
        <v>0</v>
      </c>
      <c r="AJ25" s="61">
        <f>IF(AND($J25="",OR($E25&lt;&gt;"",$D25&lt;&gt;"")),COLUMN(),0)</f>
        <v>0</v>
      </c>
      <c r="AL25" s="61">
        <v>0</v>
      </c>
      <c r="AM25" s="61">
        <f>IF($D25="",0,IF(COUNTIF($Y$8:$Y$54,$D25)-COUNTIF($N$8:$N$13,$D25)-COUNTIF($N$14:$N$19,$D25)&gt;3,COLUMN(),0))</f>
        <v>0</v>
      </c>
      <c r="AN25" s="61">
        <f>IF($D25="",0,IF(COUNTIF($D23:$D25,$D25)&gt;1,COLUMN(),0))</f>
        <v>0</v>
      </c>
      <c r="AO25" s="61">
        <f>IF($D25="",0,IF(AC25=$AB$3,0,COLUMN()))</f>
        <v>0</v>
      </c>
      <c r="AP25" s="61">
        <f>IF(LEFT($E25,1)=AB25,0,COLUMN())</f>
        <v>0</v>
      </c>
      <c r="AQ25" s="61">
        <f>IF(ISNA(VLOOKUP($D25,$Y$8:$Z$61,2,0))=TRUE,0,IF($E25=VLOOKUP($D25,$Y$8:$Z$61,2,0),0,COLUMN()))</f>
        <v>0</v>
      </c>
      <c r="AR25" s="61">
        <f>IF(AND($E25="",OR($D25&lt;&gt;"",$J25&lt;&gt;"")),COLUMN(),0)</f>
        <v>0</v>
      </c>
      <c r="AS25" s="61">
        <f ca="1">IF($D25="",0,IF(ISNA(VLOOKUP($D25,INDIRECT($AF$2),1,0))=TRUE,COLUMN(),0))</f>
        <v>0</v>
      </c>
      <c r="AT25" s="61">
        <f>IF(AND($D25="",OR($E25&lt;&gt;"",$J25&lt;&gt;"")),COLUMN(),0)</f>
        <v>0</v>
      </c>
      <c r="AU25" s="61">
        <f>IF(AND($D25&lt;&gt;"",$D24=""),COLUMN(),0)</f>
        <v>0</v>
      </c>
      <c r="AV25" s="61">
        <f>IF(AND($D25&lt;&gt;"",$B$3=""),COLUMN(),0)</f>
        <v>0</v>
      </c>
      <c r="AX25" s="61" t="str">
        <f>$D25&amp;"の選手は"&amp;$E25&amp;"ではありません。"</f>
        <v>の選手はではありません。</v>
      </c>
      <c r="BB25" s="61">
        <f ca="1">IF($N25="","",IF(ISNA(VLOOKUP($N25,INDIRECT($AF$2),2,0))=TRUE,"",VLOOKUP($N25,INDIRECT($AF$2),2,0)))</f>
      </c>
      <c r="BC25" s="61">
        <f ca="1">IF($N25="","",IF(ISNA(VLOOKUP($N25,INDIRECT($AF$2),3,0))=TRUE,"",VLOOKUP($N25,INDIRECT($AF$2),3,0)))</f>
      </c>
      <c r="BE25" s="61">
        <f>IF(BF25="","",ROW())</f>
      </c>
      <c r="BF25" s="61">
        <f>IF(MAX(BH25:BV25)=0,"",IF(MAX(BH25:BV25)=COLUMN(BP25),ADDRESS(ROW(),COLUMN(BX25),4),ADDRESS(5,MAX(BH25:BV25),4)))</f>
      </c>
      <c r="BH25" s="61">
        <v>0</v>
      </c>
      <c r="BI25" s="61">
        <f>IF(ISNUMBER(IF(RIGHT($T25,2)="++",VALUE(LEFT($T25,4)&amp;"00"),IF(RIGHT($T25,1)="+",VALUE(LEFT($T25,5)&amp;"0"),VALUE($T25))))=TRUE,0,COLUMN())</f>
        <v>0</v>
      </c>
      <c r="BJ25" s="61">
        <f>IF(AND($T25="",OR($O25&lt;&gt;"",$N25&lt;&gt;"")),COLUMN(),0)</f>
        <v>0</v>
      </c>
      <c r="BL25" s="61">
        <v>0</v>
      </c>
      <c r="BM25" s="61">
        <f>IF($N25="",0,IF(COUNTIF($Y$8:$Y$54,$N25)-COUNTIF($N$8:$N$13,$N25)-COUNTIF($N$14:$N$19,$N25)&gt;3,COLUMN(),0))</f>
        <v>0</v>
      </c>
      <c r="BN25" s="61">
        <f>IF($N25="",0,IF(COUNTIF($N23:$N25,$N25)&gt;1,COLUMN(),0))</f>
        <v>0</v>
      </c>
      <c r="BO25" s="61">
        <f>IF($N25="",0,IF(BC25=$AB$3,0,COLUMN()))</f>
        <v>0</v>
      </c>
      <c r="BP25" s="61">
        <f>IF(LEFT($O25,1)=BB25,0,COLUMN())</f>
        <v>0</v>
      </c>
      <c r="BQ25" s="61">
        <f>IF(ISNA(VLOOKUP($N25,$Y$8:$Z$61,2,0))=TRUE,0,IF($O25=VLOOKUP($N25,$Y$8:$Z$61,2,0),0,COLUMN()))</f>
        <v>0</v>
      </c>
      <c r="BR25" s="61">
        <f>IF(AND($O25="",OR($N25&lt;&gt;"",$T25&lt;&gt;"")),COLUMN(),0)</f>
        <v>0</v>
      </c>
      <c r="BS25" s="61">
        <f ca="1">IF($N25="",0,IF(ISNA(VLOOKUP($N25,INDIRECT($AF$2),1,0))=TRUE,COLUMN(),0))</f>
        <v>0</v>
      </c>
      <c r="BT25" s="61">
        <f>IF(AND($N25="",OR($O25&lt;&gt;"",$T25&lt;&gt;"")),COLUMN(),0)</f>
        <v>0</v>
      </c>
      <c r="BU25" s="61">
        <f>IF(AND($N25&lt;&gt;"",$N24=""),COLUMN(),0)</f>
        <v>0</v>
      </c>
      <c r="BV25" s="61">
        <f>IF(AND($N25&lt;&gt;"",$B$3=""),COLUMN(),0)</f>
        <v>0</v>
      </c>
      <c r="BX25" s="61" t="str">
        <f>$N25&amp;"の選手は"&amp;$O25&amp;"ではありません。"</f>
        <v>の選手はではありません。</v>
      </c>
    </row>
    <row r="26" spans="1:76" ht="19.5" customHeight="1">
      <c r="A26" s="101">
        <f ca="1">IF($AF26="","",INDIRECT($AF26))</f>
      </c>
      <c r="B26" s="174" t="s">
        <v>269</v>
      </c>
      <c r="C26" s="127"/>
      <c r="D26" s="175"/>
      <c r="E26" s="176"/>
      <c r="F26" s="177"/>
      <c r="G26" s="128"/>
      <c r="H26" s="128" t="s">
        <v>269</v>
      </c>
      <c r="I26" s="129"/>
      <c r="J26" s="178"/>
      <c r="K26" s="130"/>
      <c r="L26" s="179" t="s">
        <v>291</v>
      </c>
      <c r="M26" s="128"/>
      <c r="N26" s="175"/>
      <c r="O26" s="176"/>
      <c r="P26" s="177"/>
      <c r="Q26" s="128"/>
      <c r="R26" s="128" t="s">
        <v>291</v>
      </c>
      <c r="S26" s="129"/>
      <c r="T26" s="178"/>
      <c r="U26" s="101">
        <f ca="1">IF($BF26="","",INDIRECT($BF26))</f>
      </c>
      <c r="W26" s="61">
        <f>IF($D26="","",$H26)</f>
      </c>
      <c r="X26" s="61">
        <f>IF($N26="","",$R26)</f>
      </c>
      <c r="Y26" s="61">
        <f>IF($D$26="","",$D$26)</f>
      </c>
      <c r="Z26" s="61">
        <f>IF($E$26="","",$E$26)</f>
      </c>
      <c r="AB26" s="61">
        <f ca="1">IF($D26="","",IF(ISNA(VLOOKUP($D26,INDIRECT($AF$2),2,0))=TRUE,"",VLOOKUP($D26,INDIRECT($AF$2),2,0)))</f>
      </c>
      <c r="AC26" s="61">
        <f ca="1">IF($D26="","",IF(ISNA(VLOOKUP($D26,INDIRECT($AF$2),3,0))=TRUE,"",VLOOKUP($D26,INDIRECT($AF$2),3,0)))</f>
      </c>
      <c r="AE26" s="61">
        <f>IF(AF26="","",ROW())</f>
      </c>
      <c r="AF26" s="61">
        <f>IF(MAX(AH26:AV26)=0,"",IF(MAX(AH26:AV26)=COLUMN(AP26),ADDRESS(ROW(),COLUMN(AX26),4),ADDRESS(5,MAX(AH26:AV26),4)))</f>
      </c>
      <c r="AH26" s="61">
        <v>0</v>
      </c>
      <c r="AI26" s="61">
        <f>IF(ISNUMBER(IF(RIGHT($J26,2)="++",VALUE(LEFT($J26,4)&amp;"00"),IF(RIGHT($J26,1)="+",VALUE(LEFT($J26,5)&amp;"0"),VALUE($J26))))=TRUE,0,COLUMN())</f>
        <v>0</v>
      </c>
      <c r="AJ26" s="61">
        <f>IF(AND($J26="",OR($E26&lt;&gt;"",$D26&lt;&gt;"")),COLUMN(),0)</f>
        <v>0</v>
      </c>
      <c r="AK26" s="61">
        <v>0</v>
      </c>
      <c r="AL26" s="61">
        <v>0</v>
      </c>
      <c r="AM26" s="61">
        <f>IF($D26="",0,IF(COUNTIF($Y$8:$Y$54,$D26)-COUNTIF($N$8:$N$13,$D26)-COUNTIF($N$14:$N$19,$D26)&gt;3,COLUMN(),0))</f>
        <v>0</v>
      </c>
      <c r="AN26" s="61">
        <f>IF($D26="",0,IF(COUNTIF($D26:$D28,$D26)&gt;1,COLUMN(),0))</f>
        <v>0</v>
      </c>
      <c r="AO26" s="61">
        <f>IF($D26="",0,IF(AC26=$AB$3,0,COLUMN()))</f>
        <v>0</v>
      </c>
      <c r="AP26" s="61">
        <f>IF(LEFT($E26,1)=AB26,0,COLUMN())</f>
        <v>0</v>
      </c>
      <c r="AQ26" s="61">
        <f>IF(ISNA(VLOOKUP($D26,$Y$8:$Z$61,2,0))=TRUE,0,IF($E26=VLOOKUP($D26,$Y$8:$Z$61,2,0),0,COLUMN()))</f>
        <v>0</v>
      </c>
      <c r="AR26" s="61">
        <f>IF(AND($E26="",OR($D26&lt;&gt;"",$J26&lt;&gt;"")),COLUMN(),0)</f>
        <v>0</v>
      </c>
      <c r="AS26" s="61">
        <f ca="1">IF($D26="",0,IF(ISNA(VLOOKUP($D26,INDIRECT($AF$2),1,0))=TRUE,COLUMN(),0))</f>
        <v>0</v>
      </c>
      <c r="AT26" s="61">
        <f>IF(AND($D26="",OR($E26&lt;&gt;"",$J26&lt;&gt;"")),COLUMN(),0)</f>
        <v>0</v>
      </c>
      <c r="AU26" s="61">
        <v>0</v>
      </c>
      <c r="AV26" s="61">
        <f>IF(AND($D26&lt;&gt;"",$B$3=""),COLUMN(),0)</f>
        <v>0</v>
      </c>
      <c r="AX26" s="61" t="str">
        <f>$D26&amp;"の選手は"&amp;$E26&amp;"ではありません。"</f>
        <v>の選手はではありません。</v>
      </c>
      <c r="BB26" s="61">
        <f ca="1">IF($N26="","",IF(ISNA(VLOOKUP($N26,INDIRECT($AF$2),2,0))=TRUE,"",VLOOKUP($N26,INDIRECT($AF$2),2,0)))</f>
      </c>
      <c r="BC26" s="61">
        <f ca="1">IF($N26="","",IF(ISNA(VLOOKUP($N26,INDIRECT($AF$2),3,0))=TRUE,"",VLOOKUP($N26,INDIRECT($AF$2),3,0)))</f>
      </c>
      <c r="BE26" s="61">
        <f>IF(BF26="","",ROW())</f>
      </c>
      <c r="BF26" s="61">
        <f>IF(MAX(BH26:BV26)=0,"",IF(MAX(BH26:BV26)=COLUMN(BP26),ADDRESS(ROW(),COLUMN(BX26),4),ADDRESS(5,MAX(BH26:BV26),4)))</f>
      </c>
      <c r="BH26" s="61">
        <v>0</v>
      </c>
      <c r="BI26" s="61">
        <f>IF(ISNUMBER(IF(RIGHT($T26,2)="++",VALUE(LEFT($T26,4)&amp;"00"),IF(RIGHT($T26,1)="+",VALUE(LEFT($T26,5)&amp;"0"),VALUE($T26))))=TRUE,0,COLUMN())</f>
        <v>0</v>
      </c>
      <c r="BJ26" s="61">
        <f>IF(AND($T26="",OR($O26&lt;&gt;"",$N26&lt;&gt;"")),COLUMN(),0)</f>
        <v>0</v>
      </c>
      <c r="BK26" s="61">
        <v>0</v>
      </c>
      <c r="BL26" s="61">
        <v>0</v>
      </c>
      <c r="BM26" s="61">
        <f>IF($N26="",0,IF(COUNTIF($Y$8:$Y$54,$N26)-COUNTIF($N$8:$N$13,$N26)-COUNTIF($N$14:$N$19,$N26)&gt;3,COLUMN(),0))</f>
        <v>0</v>
      </c>
      <c r="BN26" s="61">
        <f>IF($N26="",0,IF(COUNTIF($N26:$N28,$N26)&gt;1,COLUMN(),0))</f>
        <v>0</v>
      </c>
      <c r="BO26" s="61">
        <f>IF($N26="",0,IF(BC26=$AB$3,0,COLUMN()))</f>
        <v>0</v>
      </c>
      <c r="BP26" s="61">
        <f>IF(LEFT($O26,1)=BB26,0,COLUMN())</f>
        <v>0</v>
      </c>
      <c r="BQ26" s="61">
        <f>IF(ISNA(VLOOKUP($N26,$Y$8:$Z$61,2,0))=TRUE,0,IF($O26=VLOOKUP($N26,$Y$8:$Z$61,2,0),0,COLUMN()))</f>
        <v>0</v>
      </c>
      <c r="BR26" s="61">
        <f>IF(AND($O26="",OR($N26&lt;&gt;"",$T26&lt;&gt;"")),COLUMN(),0)</f>
        <v>0</v>
      </c>
      <c r="BS26" s="61">
        <f ca="1">IF($N26="",0,IF(ISNA(VLOOKUP($N26,INDIRECT($AF$2),1,0))=TRUE,COLUMN(),0))</f>
        <v>0</v>
      </c>
      <c r="BT26" s="61">
        <f>IF(AND($N26="",OR($O26&lt;&gt;"",$T26&lt;&gt;"")),COLUMN(),0)</f>
        <v>0</v>
      </c>
      <c r="BU26" s="61">
        <v>0</v>
      </c>
      <c r="BV26" s="61">
        <f>IF(AND($N26&lt;&gt;"",$B$3=""),COLUMN(),0)</f>
        <v>0</v>
      </c>
      <c r="BX26" s="61" t="str">
        <f>$N26&amp;"の選手は"&amp;$O26&amp;"ではありません。"</f>
        <v>の選手はではありません。</v>
      </c>
    </row>
    <row r="27" spans="1:76" ht="19.5" customHeight="1">
      <c r="A27" s="101">
        <f ca="1">IF($AF27="","",INDIRECT($AF27))</f>
      </c>
      <c r="B27" s="115"/>
      <c r="C27" s="116"/>
      <c r="D27" s="166"/>
      <c r="E27" s="167"/>
      <c r="F27" s="168"/>
      <c r="G27" s="117"/>
      <c r="H27" s="128" t="s">
        <v>269</v>
      </c>
      <c r="I27" s="118"/>
      <c r="J27" s="169"/>
      <c r="K27" s="113"/>
      <c r="L27" s="133"/>
      <c r="M27" s="117"/>
      <c r="N27" s="166"/>
      <c r="O27" s="167"/>
      <c r="P27" s="168"/>
      <c r="Q27" s="117"/>
      <c r="R27" s="128" t="s">
        <v>291</v>
      </c>
      <c r="S27" s="118"/>
      <c r="T27" s="169"/>
      <c r="U27" s="101">
        <f ca="1">IF($BF27="","",INDIRECT($BF27))</f>
      </c>
      <c r="W27" s="61">
        <f>IF($D27="","",$H27)</f>
      </c>
      <c r="X27" s="61">
        <f>IF($N27="","",$R27)</f>
      </c>
      <c r="Y27" s="61">
        <f>IF($D$27="","",$D$27)</f>
      </c>
      <c r="Z27" s="61">
        <f>IF($E$27="","",$E$27)</f>
      </c>
      <c r="AB27" s="61">
        <f ca="1">IF($D27="","",IF(ISNA(VLOOKUP($D27,INDIRECT($AF$2),2,0))=TRUE,"",VLOOKUP($D27,INDIRECT($AF$2),2,0)))</f>
      </c>
      <c r="AC27" s="61">
        <f ca="1">IF($D27="","",IF(ISNA(VLOOKUP($D27,INDIRECT($AF$2),3,0))=TRUE,"",VLOOKUP($D27,INDIRECT($AF$2),3,0)))</f>
      </c>
      <c r="AE27" s="61">
        <f>IF(AF27="","",ROW())</f>
      </c>
      <c r="AF27" s="61">
        <f>IF(MAX(AH27:AV27)=0,"",IF(MAX(AH27:AV27)=COLUMN(AP27),ADDRESS(ROW(),COLUMN(AX27),4),ADDRESS(5,MAX(AH27:AV27),4)))</f>
      </c>
      <c r="AH27" s="61">
        <v>0</v>
      </c>
      <c r="AI27" s="61">
        <f>IF(ISNUMBER(IF(RIGHT($J27,2)="++",VALUE(LEFT($J27,4)&amp;"00"),IF(RIGHT($J27,1)="+",VALUE(LEFT($J27,5)&amp;"0"),VALUE($J27))))=TRUE,0,COLUMN())</f>
        <v>0</v>
      </c>
      <c r="AJ27" s="61">
        <f>IF(AND($J27="",OR($E27&lt;&gt;"",$D27&lt;&gt;"")),COLUMN(),0)</f>
        <v>0</v>
      </c>
      <c r="AL27" s="61">
        <v>0</v>
      </c>
      <c r="AM27" s="61">
        <f>IF($D27="",0,IF(COUNTIF($Y$8:$Y$54,$D27)-COUNTIF($N$8:$N$13,$D27)-COUNTIF($N$14:$N$19,$D27)&gt;3,COLUMN(),0))</f>
        <v>0</v>
      </c>
      <c r="AN27" s="61">
        <f>IF($D27="",0,IF(COUNTIF($D26:$D28,$D27)&gt;1,COLUMN(),0))</f>
        <v>0</v>
      </c>
      <c r="AO27" s="61">
        <f>IF($D27="",0,IF(AC27=$AB$3,0,COLUMN()))</f>
        <v>0</v>
      </c>
      <c r="AP27" s="61">
        <f>IF(LEFT($E27,1)=AB27,0,COLUMN())</f>
        <v>0</v>
      </c>
      <c r="AQ27" s="61">
        <f>IF(ISNA(VLOOKUP($D27,$Y$8:$Z$61,2,0))=TRUE,0,IF($E27=VLOOKUP($D27,$Y$8:$Z$61,2,0),0,COLUMN()))</f>
        <v>0</v>
      </c>
      <c r="AR27" s="61">
        <f>IF(AND($E27="",OR($D27&lt;&gt;"",$J27&lt;&gt;"")),COLUMN(),0)</f>
        <v>0</v>
      </c>
      <c r="AS27" s="61">
        <f ca="1">IF($D27="",0,IF(ISNA(VLOOKUP($D27,INDIRECT($AF$2),1,0))=TRUE,COLUMN(),0))</f>
        <v>0</v>
      </c>
      <c r="AT27" s="61">
        <f>IF(AND($D27="",OR($E27&lt;&gt;"",$J27&lt;&gt;"")),COLUMN(),0)</f>
        <v>0</v>
      </c>
      <c r="AU27" s="61">
        <f>IF(AND($D27&lt;&gt;"",$D26=""),COLUMN(),0)</f>
        <v>0</v>
      </c>
      <c r="AV27" s="61">
        <f>IF(AND($D27&lt;&gt;"",$B$3=""),COLUMN(),0)</f>
        <v>0</v>
      </c>
      <c r="AX27" s="61" t="str">
        <f>$D27&amp;"の選手は"&amp;$E27&amp;"ではありません。"</f>
        <v>の選手はではありません。</v>
      </c>
      <c r="BB27" s="61">
        <f ca="1">IF($N27="","",IF(ISNA(VLOOKUP($N27,INDIRECT($AF$2),2,0))=TRUE,"",VLOOKUP($N27,INDIRECT($AF$2),2,0)))</f>
      </c>
      <c r="BC27" s="61">
        <f ca="1">IF($N27="","",IF(ISNA(VLOOKUP($N27,INDIRECT($AF$2),3,0))=TRUE,"",VLOOKUP($N27,INDIRECT($AF$2),3,0)))</f>
      </c>
      <c r="BE27" s="61">
        <f>IF(BF27="","",ROW())</f>
      </c>
      <c r="BF27" s="61">
        <f>IF(MAX(BH27:BV27)=0,"",IF(MAX(BH27:BV27)=COLUMN(BP27),ADDRESS(ROW(),COLUMN(BX27),4),ADDRESS(5,MAX(BH27:BV27),4)))</f>
      </c>
      <c r="BH27" s="61">
        <v>0</v>
      </c>
      <c r="BI27" s="61">
        <f>IF(ISNUMBER(IF(RIGHT($T27,2)="++",VALUE(LEFT($T27,4)&amp;"00"),IF(RIGHT($T27,1)="+",VALUE(LEFT($T27,5)&amp;"0"),VALUE($T27))))=TRUE,0,COLUMN())</f>
        <v>0</v>
      </c>
      <c r="BJ27" s="61">
        <f>IF(AND($T27="",OR($O27&lt;&gt;"",$N27&lt;&gt;"")),COLUMN(),0)</f>
        <v>0</v>
      </c>
      <c r="BL27" s="61">
        <v>0</v>
      </c>
      <c r="BM27" s="61">
        <f>IF($N27="",0,IF(COUNTIF($Y$8:$Y$54,$N27)-COUNTIF($N$8:$N$13,$N27)-COUNTIF($N$14:$N$19,$N27)&gt;3,COLUMN(),0))</f>
        <v>0</v>
      </c>
      <c r="BN27" s="61">
        <f>IF($N27="",0,IF(COUNTIF($N26:$N28,$N27)&gt;1,COLUMN(),0))</f>
        <v>0</v>
      </c>
      <c r="BO27" s="61">
        <f>IF($N27="",0,IF(BC27=$AB$3,0,COLUMN()))</f>
        <v>0</v>
      </c>
      <c r="BP27" s="61">
        <f>IF(LEFT($O27,1)=BB27,0,COLUMN())</f>
        <v>0</v>
      </c>
      <c r="BQ27" s="61">
        <f>IF(ISNA(VLOOKUP($N27,$Y$8:$Z$61,2,0))=TRUE,0,IF($O27=VLOOKUP($N27,$Y$8:$Z$61,2,0),0,COLUMN()))</f>
        <v>0</v>
      </c>
      <c r="BR27" s="61">
        <f>IF(AND($O27="",OR($N27&lt;&gt;"",$T27&lt;&gt;"")),COLUMN(),0)</f>
        <v>0</v>
      </c>
      <c r="BS27" s="61">
        <f ca="1">IF($N27="",0,IF(ISNA(VLOOKUP($N27,INDIRECT($AF$2),1,0))=TRUE,COLUMN(),0))</f>
        <v>0</v>
      </c>
      <c r="BT27" s="61">
        <f>IF(AND($N27="",OR($O27&lt;&gt;"",$T27&lt;&gt;"")),COLUMN(),0)</f>
        <v>0</v>
      </c>
      <c r="BU27" s="61">
        <f>IF(AND($N27&lt;&gt;"",$N26=""),COLUMN(),0)</f>
        <v>0</v>
      </c>
      <c r="BV27" s="61">
        <f>IF(AND($N27&lt;&gt;"",$B$3=""),COLUMN(),0)</f>
        <v>0</v>
      </c>
      <c r="BX27" s="61" t="str">
        <f>$N27&amp;"の選手は"&amp;$O27&amp;"ではありません。"</f>
        <v>の選手はではありません。</v>
      </c>
    </row>
    <row r="28" spans="1:76" ht="19.5" customHeight="1">
      <c r="A28" s="101">
        <f ca="1">IF($AF28="","",INDIRECT($AF28))</f>
      </c>
      <c r="B28" s="131"/>
      <c r="C28" s="136"/>
      <c r="D28" s="170"/>
      <c r="E28" s="171"/>
      <c r="F28" s="180"/>
      <c r="G28" s="137"/>
      <c r="H28" s="138" t="s">
        <v>269</v>
      </c>
      <c r="I28" s="139"/>
      <c r="J28" s="173"/>
      <c r="K28" s="113"/>
      <c r="L28" s="140"/>
      <c r="M28" s="137"/>
      <c r="N28" s="170"/>
      <c r="O28" s="171"/>
      <c r="P28" s="180"/>
      <c r="Q28" s="137"/>
      <c r="R28" s="138" t="s">
        <v>291</v>
      </c>
      <c r="S28" s="139"/>
      <c r="T28" s="173"/>
      <c r="U28" s="101">
        <f ca="1">IF($BF28="","",INDIRECT($BF28))</f>
      </c>
      <c r="W28" s="61">
        <f>IF($D28="","",$H28)</f>
      </c>
      <c r="X28" s="61">
        <f>IF($N28="","",$R28)</f>
      </c>
      <c r="Y28" s="61">
        <f>IF($D$28="","",$D$28)</f>
      </c>
      <c r="Z28" s="61">
        <f>IF($E$28="","",$E$28)</f>
      </c>
      <c r="AB28" s="61">
        <f ca="1">IF($D28="","",IF(ISNA(VLOOKUP($D28,INDIRECT($AF$2),2,0))=TRUE,"",VLOOKUP($D28,INDIRECT($AF$2),2,0)))</f>
      </c>
      <c r="AC28" s="61">
        <f ca="1">IF($D28="","",IF(ISNA(VLOOKUP($D28,INDIRECT($AF$2),3,0))=TRUE,"",VLOOKUP($D28,INDIRECT($AF$2),3,0)))</f>
      </c>
      <c r="AE28" s="61">
        <f>IF(AF28="","",ROW())</f>
      </c>
      <c r="AF28" s="61">
        <f>IF(MAX(AH28:AV28)=0,"",IF(MAX(AH28:AV28)=COLUMN(AP28),ADDRESS(ROW(),COLUMN(AX28),4),ADDRESS(5,MAX(AH28:AV28),4)))</f>
      </c>
      <c r="AH28" s="61">
        <v>0</v>
      </c>
      <c r="AI28" s="61">
        <f>IF(ISNUMBER(IF(RIGHT($J28,2)="++",VALUE(LEFT($J28,4)&amp;"00"),IF(RIGHT($J28,1)="+",VALUE(LEFT($J28,5)&amp;"0"),VALUE($J28))))=TRUE,0,COLUMN())</f>
        <v>0</v>
      </c>
      <c r="AJ28" s="61">
        <f>IF(AND($J28="",OR($E28&lt;&gt;"",$D28&lt;&gt;"")),COLUMN(),0)</f>
        <v>0</v>
      </c>
      <c r="AL28" s="61">
        <v>0</v>
      </c>
      <c r="AM28" s="61">
        <f>IF($D28="",0,IF(COUNTIF($Y$8:$Y$54,$D28)-COUNTIF($N$8:$N$13,$D28)-COUNTIF($N$14:$N$19,$D28)&gt;3,COLUMN(),0))</f>
        <v>0</v>
      </c>
      <c r="AN28" s="61">
        <f>IF($D28="",0,IF(COUNTIF($D26:$D28,$D28)&gt;1,COLUMN(),0))</f>
        <v>0</v>
      </c>
      <c r="AO28" s="61">
        <f>IF($D28="",0,IF(AC28=$AB$3,0,COLUMN()))</f>
        <v>0</v>
      </c>
      <c r="AP28" s="61">
        <f>IF(LEFT($E28,1)=AB28,0,COLUMN())</f>
        <v>0</v>
      </c>
      <c r="AQ28" s="61">
        <f>IF(ISNA(VLOOKUP($D28,$Y$8:$Z$61,2,0))=TRUE,0,IF($E28=VLOOKUP($D28,$Y$8:$Z$61,2,0),0,COLUMN()))</f>
        <v>0</v>
      </c>
      <c r="AR28" s="61">
        <f>IF(AND($E28="",OR($D28&lt;&gt;"",$J28&lt;&gt;"")),COLUMN(),0)</f>
        <v>0</v>
      </c>
      <c r="AS28" s="61">
        <f ca="1">IF($D28="",0,IF(ISNA(VLOOKUP($D28,INDIRECT($AF$2),1,0))=TRUE,COLUMN(),0))</f>
        <v>0</v>
      </c>
      <c r="AT28" s="61">
        <f>IF(AND($D28="",OR($E28&lt;&gt;"",$J28&lt;&gt;"")),COLUMN(),0)</f>
        <v>0</v>
      </c>
      <c r="AU28" s="61">
        <f>IF(AND($D28&lt;&gt;"",$D27=""),COLUMN(),0)</f>
        <v>0</v>
      </c>
      <c r="AV28" s="61">
        <f>IF(AND($D28&lt;&gt;"",$B$3=""),COLUMN(),0)</f>
        <v>0</v>
      </c>
      <c r="AX28" s="61" t="str">
        <f>$D28&amp;"の選手は"&amp;$E28&amp;"ではありません。"</f>
        <v>の選手はではありません。</v>
      </c>
      <c r="BB28" s="61">
        <f ca="1">IF($N28="","",IF(ISNA(VLOOKUP($N28,INDIRECT($AF$2),2,0))=TRUE,"",VLOOKUP($N28,INDIRECT($AF$2),2,0)))</f>
      </c>
      <c r="BC28" s="61">
        <f ca="1">IF($N28="","",IF(ISNA(VLOOKUP($N28,INDIRECT($AF$2),3,0))=TRUE,"",VLOOKUP($N28,INDIRECT($AF$2),3,0)))</f>
      </c>
      <c r="BE28" s="61">
        <f>IF(BF28="","",ROW())</f>
      </c>
      <c r="BF28" s="61">
        <f>IF(MAX(BH28:BV28)=0,"",IF(MAX(BH28:BV28)=COLUMN(BP28),ADDRESS(ROW(),COLUMN(BX28),4),ADDRESS(5,MAX(BH28:BV28),4)))</f>
      </c>
      <c r="BH28" s="61">
        <v>0</v>
      </c>
      <c r="BI28" s="61">
        <f>IF(ISNUMBER(IF(RIGHT($T28,2)="++",VALUE(LEFT($T28,4)&amp;"00"),IF(RIGHT($T28,1)="+",VALUE(LEFT($T28,5)&amp;"0"),VALUE($T28))))=TRUE,0,COLUMN())</f>
        <v>0</v>
      </c>
      <c r="BJ28" s="61">
        <f>IF(AND($T28="",OR($O28&lt;&gt;"",$N28&lt;&gt;"")),COLUMN(),0)</f>
        <v>0</v>
      </c>
      <c r="BL28" s="61">
        <v>0</v>
      </c>
      <c r="BM28" s="61">
        <f>IF($N28="",0,IF(COUNTIF($Y$8:$Y$54,$N28)-COUNTIF($N$8:$N$13,$N28)-COUNTIF($N$14:$N$19,$N28)&gt;3,COLUMN(),0))</f>
        <v>0</v>
      </c>
      <c r="BN28" s="61">
        <f>IF($N28="",0,IF(COUNTIF($N26:$N28,$N28)&gt;1,COLUMN(),0))</f>
        <v>0</v>
      </c>
      <c r="BO28" s="61">
        <f>IF($N28="",0,IF(BC28=$AB$3,0,COLUMN()))</f>
        <v>0</v>
      </c>
      <c r="BP28" s="61">
        <f>IF(LEFT($O28,1)=BB28,0,COLUMN())</f>
        <v>0</v>
      </c>
      <c r="BQ28" s="61">
        <f>IF(ISNA(VLOOKUP($N28,$Y$8:$Z$61,2,0))=TRUE,0,IF($O28=VLOOKUP($N28,$Y$8:$Z$61,2,0),0,COLUMN()))</f>
        <v>0</v>
      </c>
      <c r="BR28" s="61">
        <f>IF(AND($O28="",OR($N28&lt;&gt;"",$T28&lt;&gt;"")),COLUMN(),0)</f>
        <v>0</v>
      </c>
      <c r="BS28" s="61">
        <f ca="1">IF($N28="",0,IF(ISNA(VLOOKUP($N28,INDIRECT($AF$2),1,0))=TRUE,COLUMN(),0))</f>
        <v>0</v>
      </c>
      <c r="BT28" s="61">
        <f>IF(AND($N28="",OR($O28&lt;&gt;"",$T28&lt;&gt;"")),COLUMN(),0)</f>
        <v>0</v>
      </c>
      <c r="BU28" s="61">
        <f>IF(AND($N28&lt;&gt;"",$N27=""),COLUMN(),0)</f>
        <v>0</v>
      </c>
      <c r="BV28" s="61">
        <f>IF(AND($N28&lt;&gt;"",$B$3=""),COLUMN(),0)</f>
        <v>0</v>
      </c>
      <c r="BX28" s="61" t="str">
        <f>$N28&amp;"の選手は"&amp;$O28&amp;"ではありません。"</f>
        <v>の選手はではありません。</v>
      </c>
    </row>
    <row r="29" spans="1:76" ht="19.5" customHeight="1">
      <c r="A29" s="101">
        <f ca="1">IF($AF29="","",INDIRECT($AF29))</f>
      </c>
      <c r="B29" s="174" t="s">
        <v>271</v>
      </c>
      <c r="C29" s="127"/>
      <c r="D29" s="175"/>
      <c r="E29" s="181"/>
      <c r="F29" s="182"/>
      <c r="G29" s="127"/>
      <c r="H29" s="111" t="s">
        <v>271</v>
      </c>
      <c r="I29" s="129"/>
      <c r="J29" s="178"/>
      <c r="K29" s="130"/>
      <c r="L29" s="193" t="s">
        <v>293</v>
      </c>
      <c r="M29" s="127"/>
      <c r="N29" s="175"/>
      <c r="O29" s="181"/>
      <c r="P29" s="182"/>
      <c r="Q29" s="127"/>
      <c r="R29" s="128" t="s">
        <v>293</v>
      </c>
      <c r="S29" s="196"/>
      <c r="T29" s="201"/>
      <c r="U29" s="101">
        <f ca="1">IF($BF29="","",INDIRECT($BF29))</f>
      </c>
      <c r="W29" s="61">
        <f>IF($D29="","",$H29)</f>
      </c>
      <c r="X29" s="61">
        <f>IF($N29="","",$R29)</f>
      </c>
      <c r="Y29" s="61">
        <f>IF($D$29="","",$D$29)</f>
      </c>
      <c r="Z29" s="61">
        <f>IF($E$29="","",$E$29)</f>
      </c>
      <c r="AB29" s="61">
        <f ca="1">IF($D29="","",IF(ISNA(VLOOKUP($D29,INDIRECT($AF$2),2,0))=TRUE,"",VLOOKUP($D29,INDIRECT($AF$2),2,0)))</f>
      </c>
      <c r="AC29" s="61">
        <f ca="1">IF($D29="","",IF(ISNA(VLOOKUP($D29,INDIRECT($AF$2),3,0))=TRUE,"",VLOOKUP($D29,INDIRECT($AF$2),3,0)))</f>
      </c>
      <c r="AE29" s="61">
        <f>IF(AF29="","",ROW())</f>
      </c>
      <c r="AF29" s="61">
        <f>IF(MAX(AH29:AV29)=0,"",IF(MAX(AH29:AV29)=COLUMN(AP29),ADDRESS(ROW(),COLUMN(AX29),4),ADDRESS(5,MAX(AH29:AV29),4)))</f>
      </c>
      <c r="AH29" s="61">
        <v>0</v>
      </c>
      <c r="AI29" s="61">
        <f>IF(ISNUMBER(IF(RIGHT($J29,2)="++",VALUE(LEFT($J29,4)&amp;"00"),IF(RIGHT($J29,1)="+",VALUE(LEFT($J29,5)&amp;"0"),VALUE($J29))))=TRUE,0,COLUMN())</f>
        <v>0</v>
      </c>
      <c r="AJ29" s="61">
        <f>IF(AND($J29="",OR($E29&lt;&gt;"",$D29&lt;&gt;"")),COLUMN(),0)</f>
        <v>0</v>
      </c>
      <c r="AK29" s="61">
        <v>0</v>
      </c>
      <c r="AL29" s="61">
        <v>0</v>
      </c>
      <c r="AM29" s="61">
        <f>IF($D29="",0,IF(COUNTIF($Y$8:$Y$54,$D29)-COUNTIF($N$8:$N$13,$D29)-COUNTIF($N$14:$N$19,$D29)&gt;3,COLUMN(),0))</f>
        <v>0</v>
      </c>
      <c r="AN29" s="61">
        <f>IF($D29="",0,IF(COUNTIF($D29:$D31,$D29)&gt;1,COLUMN(),0))</f>
        <v>0</v>
      </c>
      <c r="AO29" s="61">
        <f>IF($D29="",0,IF(AC29=$AB$3,0,COLUMN()))</f>
        <v>0</v>
      </c>
      <c r="AP29" s="61">
        <f>IF(LEFT($E29,1)=AB29,0,COLUMN())</f>
        <v>0</v>
      </c>
      <c r="AQ29" s="61">
        <f>IF(ISNA(VLOOKUP($D29,$Y$8:$Z$61,2,0))=TRUE,0,IF($E29=VLOOKUP($D29,$Y$8:$Z$61,2,0),0,COLUMN()))</f>
        <v>0</v>
      </c>
      <c r="AR29" s="61">
        <f>IF(AND($E29="",OR($D29&lt;&gt;"",$J29&lt;&gt;"")),COLUMN(),0)</f>
        <v>0</v>
      </c>
      <c r="AS29" s="61">
        <f ca="1">IF($D29="",0,IF(ISNA(VLOOKUP($D29,INDIRECT($AF$2),1,0))=TRUE,COLUMN(),0))</f>
        <v>0</v>
      </c>
      <c r="AT29" s="61">
        <f>IF(AND($D29="",OR($E29&lt;&gt;"",$J29&lt;&gt;"")),COLUMN(),0)</f>
        <v>0</v>
      </c>
      <c r="AU29" s="61">
        <v>0</v>
      </c>
      <c r="AV29" s="61">
        <f>IF(AND($D29&lt;&gt;"",$B$3=""),COLUMN(),0)</f>
        <v>0</v>
      </c>
      <c r="AX29" s="61" t="str">
        <f>$D29&amp;"の選手は"&amp;$E29&amp;"ではありません。"</f>
        <v>の選手はではありません。</v>
      </c>
      <c r="BB29" s="61">
        <f ca="1">IF($N29="","",IF(ISNA(VLOOKUP($N29,INDIRECT($AF$2),2,0))=TRUE,"",VLOOKUP($N29,INDIRECT($AF$2),2,0)))</f>
      </c>
      <c r="BC29" s="61">
        <f ca="1">IF($N29="","",IF(ISNA(VLOOKUP($N29,INDIRECT($AF$2),3,0))=TRUE,"",VLOOKUP($N29,INDIRECT($AF$2),3,0)))</f>
      </c>
      <c r="BE29" s="61">
        <f>IF(BF29="","",ROW())</f>
      </c>
      <c r="BF29" s="61">
        <f>IF(MAX(BH29:BV29)=0,"",IF(MAX(BH29:BV29)=COLUMN(BP29),ADDRESS(ROW(),COLUMN(BX29),4),ADDRESS(5,MAX(BH29:BV29),4)))</f>
      </c>
      <c r="BH29" s="61">
        <f>IF(AND($N29&lt;&gt;"",$N30=""),COLUMN(),0)</f>
        <v>0</v>
      </c>
      <c r="BI29" s="61">
        <f>IF(ISNUMBER(VALUE($T29))=TRUE,0,COLUMN())</f>
        <v>0</v>
      </c>
      <c r="BJ29" s="61">
        <f>IF(AND($T29="",OR($O29&lt;&gt;"",$N29&lt;&gt;"")),COLUMN(),0)</f>
        <v>0</v>
      </c>
      <c r="BK29" s="61">
        <v>0</v>
      </c>
      <c r="BL29" s="61">
        <v>0</v>
      </c>
      <c r="BM29" s="61">
        <v>0</v>
      </c>
      <c r="BN29" s="61">
        <f>IF($N29="",0,IF(COUNTIF($N29:$N34,$N29)&gt;1,COLUMN(),0))</f>
        <v>0</v>
      </c>
      <c r="BO29" s="61">
        <f>IF($N29="",0,IF(BC29=$AB$3,0,COLUMN()))</f>
        <v>0</v>
      </c>
      <c r="BP29" s="61">
        <f>IF(LEFT($O29,1)=BB29,0,COLUMN())</f>
        <v>0</v>
      </c>
      <c r="BQ29" s="61">
        <f>IF(ISNA(VLOOKUP($N29,$Y$8:$Z$61,2,0))=TRUE,0,IF($O29=VLOOKUP($N29,$Y$8:$Z$61,2,0),0,COLUMN()))</f>
        <v>0</v>
      </c>
      <c r="BR29" s="61">
        <f>IF(AND($O29="",OR($N29&lt;&gt;"",$T29&lt;&gt;"")),COLUMN(),0)</f>
        <v>0</v>
      </c>
      <c r="BS29" s="61">
        <f ca="1">IF($N29="",0,IF(ISNA(VLOOKUP($N29,INDIRECT($AF$2),1,0))=TRUE,COLUMN(),0))</f>
        <v>0</v>
      </c>
      <c r="BT29" s="61">
        <f>IF(AND($N29="",OR($O29&lt;&gt;"",$T29&lt;&gt;"")),COLUMN(),0)</f>
        <v>0</v>
      </c>
      <c r="BU29" s="61">
        <v>0</v>
      </c>
      <c r="BV29" s="61">
        <f>IF(AND($N29&lt;&gt;"",$B$3=""),COLUMN(),0)</f>
        <v>0</v>
      </c>
      <c r="BX29" s="61" t="str">
        <f>$N29&amp;"の選手は"&amp;$O29&amp;"ではありません。"</f>
        <v>の選手はではありません。</v>
      </c>
    </row>
    <row r="30" spans="1:76" ht="19.5" customHeight="1">
      <c r="A30" s="101">
        <f ca="1">IF($AF30="","",INDIRECT($AF30))</f>
      </c>
      <c r="B30" s="115"/>
      <c r="C30" s="116"/>
      <c r="D30" s="166"/>
      <c r="E30" s="183"/>
      <c r="F30" s="184"/>
      <c r="G30" s="110"/>
      <c r="H30" s="128" t="s">
        <v>271</v>
      </c>
      <c r="I30" s="118"/>
      <c r="J30" s="169"/>
      <c r="K30" s="113"/>
      <c r="L30" s="114"/>
      <c r="M30" s="116"/>
      <c r="N30" s="166"/>
      <c r="O30" s="183"/>
      <c r="P30" s="184"/>
      <c r="Q30" s="110"/>
      <c r="R30" s="128" t="s">
        <v>293</v>
      </c>
      <c r="S30" s="197"/>
      <c r="T30" s="202"/>
      <c r="U30" s="101">
        <f ca="1">IF($BF30="","",INDIRECT($BF30))</f>
      </c>
      <c r="W30" s="61">
        <f>IF($D30="","",$H30)</f>
      </c>
      <c r="X30" s="61">
        <f>IF($N30="","",$R30)</f>
      </c>
      <c r="Y30" s="61">
        <f>IF($D$30="","",$D$30)</f>
      </c>
      <c r="Z30" s="61">
        <f>IF($E$30="","",$E$30)</f>
      </c>
      <c r="AB30" s="61">
        <f ca="1">IF($D30="","",IF(ISNA(VLOOKUP($D30,INDIRECT($AF$2),2,0))=TRUE,"",VLOOKUP($D30,INDIRECT($AF$2),2,0)))</f>
      </c>
      <c r="AC30" s="61">
        <f ca="1">IF($D30="","",IF(ISNA(VLOOKUP($D30,INDIRECT($AF$2),3,0))=TRUE,"",VLOOKUP($D30,INDIRECT($AF$2),3,0)))</f>
      </c>
      <c r="AE30" s="61">
        <f>IF(AF30="","",ROW())</f>
      </c>
      <c r="AF30" s="61">
        <f>IF(MAX(AH30:AV30)=0,"",IF(MAX(AH30:AV30)=COLUMN(AP30),ADDRESS(ROW(),COLUMN(AX30),4),ADDRESS(5,MAX(AH30:AV30),4)))</f>
      </c>
      <c r="AH30" s="61">
        <v>0</v>
      </c>
      <c r="AI30" s="61">
        <f>IF(ISNUMBER(IF(RIGHT($J30,2)="++",VALUE(LEFT($J30,4)&amp;"00"),IF(RIGHT($J30,1)="+",VALUE(LEFT($J30,5)&amp;"0"),VALUE($J30))))=TRUE,0,COLUMN())</f>
        <v>0</v>
      </c>
      <c r="AJ30" s="61">
        <f>IF(AND($J30="",OR($E30&lt;&gt;"",$D30&lt;&gt;"")),COLUMN(),0)</f>
        <v>0</v>
      </c>
      <c r="AL30" s="61">
        <v>0</v>
      </c>
      <c r="AM30" s="61">
        <f>IF($D30="",0,IF(COUNTIF($Y$8:$Y$54,$D30)-COUNTIF($N$8:$N$13,$D30)-COUNTIF($N$14:$N$19,$D30)&gt;3,COLUMN(),0))</f>
        <v>0</v>
      </c>
      <c r="AN30" s="61">
        <f>IF($D30="",0,IF(COUNTIF($D29:$D31,$D30)&gt;1,COLUMN(),0))</f>
        <v>0</v>
      </c>
      <c r="AO30" s="61">
        <f>IF($D30="",0,IF(AC30=$AB$3,0,COLUMN()))</f>
        <v>0</v>
      </c>
      <c r="AP30" s="61">
        <f>IF(LEFT($E30,1)=AB30,0,COLUMN())</f>
        <v>0</v>
      </c>
      <c r="AQ30" s="61">
        <f>IF(ISNA(VLOOKUP($D30,$Y$8:$Z$61,2,0))=TRUE,0,IF($E30=VLOOKUP($D30,$Y$8:$Z$61,2,0),0,COLUMN()))</f>
        <v>0</v>
      </c>
      <c r="AR30" s="61">
        <f>IF(AND($E30="",OR($D30&lt;&gt;"",$J30&lt;&gt;"")),COLUMN(),0)</f>
        <v>0</v>
      </c>
      <c r="AS30" s="61">
        <f ca="1">IF($D30="",0,IF(ISNA(VLOOKUP($D30,INDIRECT($AF$2),1,0))=TRUE,COLUMN(),0))</f>
        <v>0</v>
      </c>
      <c r="AT30" s="61">
        <f>IF(AND($D30="",OR($E30&lt;&gt;"",$J30&lt;&gt;"")),COLUMN(),0)</f>
        <v>0</v>
      </c>
      <c r="AU30" s="61">
        <f>IF(AND($D30&lt;&gt;"",$D29=""),COLUMN(),0)</f>
        <v>0</v>
      </c>
      <c r="AV30" s="61">
        <f>IF(AND($D30&lt;&gt;"",$B$3=""),COLUMN(),0)</f>
        <v>0</v>
      </c>
      <c r="AX30" s="61" t="str">
        <f>$D30&amp;"の選手は"&amp;$E30&amp;"ではありません。"</f>
        <v>の選手はではありません。</v>
      </c>
      <c r="BB30" s="61">
        <f ca="1">IF($N30="","",IF(ISNA(VLOOKUP($N30,INDIRECT($AF$2),2,0))=TRUE,"",VLOOKUP($N30,INDIRECT($AF$2),2,0)))</f>
      </c>
      <c r="BC30" s="61">
        <f ca="1">IF($N30="","",IF(ISNA(VLOOKUP($N30,INDIRECT($AF$2),3,0))=TRUE,"",VLOOKUP($N30,INDIRECT($AF$2),3,0)))</f>
      </c>
      <c r="BE30" s="61">
        <f>IF(BF30="","",ROW())</f>
      </c>
      <c r="BF30" s="61">
        <f>IF(MAX(BH30:BV30)=0,"",IF(MAX(BH30:BV30)=COLUMN(BP30),ADDRESS(ROW(),COLUMN(BX30),4),ADDRESS(5,MAX(BH30:BV30),4)))</f>
      </c>
      <c r="BH30" s="61">
        <f>IF(AND($N30&lt;&gt;"",$N31=""),COLUMN(),0)</f>
        <v>0</v>
      </c>
      <c r="BI30" s="61">
        <v>0</v>
      </c>
      <c r="BJ30" s="61">
        <v>0</v>
      </c>
      <c r="BL30" s="61">
        <v>0</v>
      </c>
      <c r="BM30" s="61">
        <v>0</v>
      </c>
      <c r="BN30" s="61">
        <f>IF($N30="",0,IF(COUNTIF($N29:$N34,$N30)&gt;1,COLUMN(),0))</f>
        <v>0</v>
      </c>
      <c r="BO30" s="61">
        <f>IF($N30="",0,IF(BC30=$AB$3,0,COLUMN()))</f>
        <v>0</v>
      </c>
      <c r="BP30" s="61">
        <f>IF(LEFT($O30,1)=BB30,0,COLUMN())</f>
        <v>0</v>
      </c>
      <c r="BQ30" s="61">
        <f>IF(ISNA(VLOOKUP($N30,$Y$8:$Z$61,2,0))=TRUE,0,IF($O30=VLOOKUP($N30,$Y$8:$Z$61,2,0),0,COLUMN()))</f>
        <v>0</v>
      </c>
      <c r="BR30" s="61">
        <f>IF(AND($O30="",OR($N30&lt;&gt;"",$T30&lt;&gt;"")),COLUMN(),0)</f>
        <v>0</v>
      </c>
      <c r="BS30" s="61">
        <f ca="1">IF($N30="",0,IF(ISNA(VLOOKUP($N30,INDIRECT($AF$2),1,0))=TRUE,COLUMN(),0))</f>
        <v>0</v>
      </c>
      <c r="BT30" s="61">
        <f>IF(AND($N30="",OR($O30&lt;&gt;"",$T30&lt;&gt;"")),COLUMN(),0)</f>
        <v>0</v>
      </c>
      <c r="BU30" s="61">
        <f>IF(AND($N30&lt;&gt;"",$N29=""),COLUMN(),0)</f>
        <v>0</v>
      </c>
      <c r="BV30" s="61">
        <f>IF(AND($N30&lt;&gt;"",$B$3=""),COLUMN(),0)</f>
        <v>0</v>
      </c>
      <c r="BX30" s="61" t="str">
        <f>$N30&amp;"の選手は"&amp;$O30&amp;"ではありません。"</f>
        <v>の選手はではありません。</v>
      </c>
    </row>
    <row r="31" spans="1:76" ht="19.5" customHeight="1">
      <c r="A31" s="101">
        <f ca="1">IF($AF31="","",INDIRECT($AF31))</f>
      </c>
      <c r="B31" s="115"/>
      <c r="C31" s="121"/>
      <c r="D31" s="170"/>
      <c r="E31" s="185"/>
      <c r="F31" s="186"/>
      <c r="G31" s="141"/>
      <c r="H31" s="128" t="s">
        <v>271</v>
      </c>
      <c r="I31" s="123"/>
      <c r="J31" s="173"/>
      <c r="K31" s="124"/>
      <c r="L31" s="199"/>
      <c r="M31" s="117"/>
      <c r="N31" s="166"/>
      <c r="O31" s="183"/>
      <c r="P31" s="184"/>
      <c r="Q31" s="110"/>
      <c r="R31" s="128" t="s">
        <v>293</v>
      </c>
      <c r="S31" s="200"/>
      <c r="T31" s="202"/>
      <c r="U31" s="101">
        <f ca="1">IF($BF31="","",INDIRECT($BF31))</f>
      </c>
      <c r="W31" s="61">
        <f>IF($D31="","",$H31)</f>
      </c>
      <c r="X31" s="61">
        <f>IF($N31="","",$R31)</f>
      </c>
      <c r="Y31" s="61">
        <f>IF($D$31="","",$D$31)</f>
      </c>
      <c r="Z31" s="61">
        <f>IF($E$31="","",$E$31)</f>
      </c>
      <c r="AB31" s="61">
        <f ca="1">IF($D31="","",IF(ISNA(VLOOKUP($D31,INDIRECT($AF$2),2,0))=TRUE,"",VLOOKUP($D31,INDIRECT($AF$2),2,0)))</f>
      </c>
      <c r="AC31" s="61">
        <f ca="1">IF($D31="","",IF(ISNA(VLOOKUP($D31,INDIRECT($AF$2),3,0))=TRUE,"",VLOOKUP($D31,INDIRECT($AF$2),3,0)))</f>
      </c>
      <c r="AE31" s="61">
        <f>IF(AF31="","",ROW())</f>
      </c>
      <c r="AF31" s="61">
        <f>IF(MAX(AH31:AV31)=0,"",IF(MAX(AH31:AV31)=COLUMN(AP31),ADDRESS(ROW(),COLUMN(AX31),4),ADDRESS(5,MAX(AH31:AV31),4)))</f>
      </c>
      <c r="AH31" s="61">
        <v>0</v>
      </c>
      <c r="AI31" s="61">
        <f>IF(ISNUMBER(IF(RIGHT($J31,2)="++",VALUE(LEFT($J31,4)&amp;"00"),IF(RIGHT($J31,1)="+",VALUE(LEFT($J31,5)&amp;"0"),VALUE($J31))))=TRUE,0,COLUMN())</f>
        <v>0</v>
      </c>
      <c r="AJ31" s="61">
        <f>IF(AND($J31="",OR($E31&lt;&gt;"",$D31&lt;&gt;"")),COLUMN(),0)</f>
        <v>0</v>
      </c>
      <c r="AL31" s="61">
        <v>0</v>
      </c>
      <c r="AM31" s="61">
        <f>IF($D31="",0,IF(COUNTIF($Y$8:$Y$54,$D31)-COUNTIF($N$8:$N$13,$D31)-COUNTIF($N$14:$N$19,$D31)&gt;3,COLUMN(),0))</f>
        <v>0</v>
      </c>
      <c r="AN31" s="61">
        <f>IF($D31="",0,IF(COUNTIF($D29:$D31,$D31)&gt;1,COLUMN(),0))</f>
        <v>0</v>
      </c>
      <c r="AO31" s="61">
        <f>IF($D31="",0,IF(AC31=$AB$3,0,COLUMN()))</f>
        <v>0</v>
      </c>
      <c r="AP31" s="61">
        <f>IF(LEFT($E31,1)=AB31,0,COLUMN())</f>
        <v>0</v>
      </c>
      <c r="AQ31" s="61">
        <f>IF(ISNA(VLOOKUP($D31,$Y$8:$Z$61,2,0))=TRUE,0,IF($E31=VLOOKUP($D31,$Y$8:$Z$61,2,0),0,COLUMN()))</f>
        <v>0</v>
      </c>
      <c r="AR31" s="61">
        <f>IF(AND($E31="",OR($D31&lt;&gt;"",$J31&lt;&gt;"")),COLUMN(),0)</f>
        <v>0</v>
      </c>
      <c r="AS31" s="61">
        <f ca="1">IF($D31="",0,IF(ISNA(VLOOKUP($D31,INDIRECT($AF$2),1,0))=TRUE,COLUMN(),0))</f>
        <v>0</v>
      </c>
      <c r="AT31" s="61">
        <f>IF(AND($D31="",OR($E31&lt;&gt;"",$J31&lt;&gt;"")),COLUMN(),0)</f>
        <v>0</v>
      </c>
      <c r="AU31" s="61">
        <f>IF(AND($D31&lt;&gt;"",$D30=""),COLUMN(),0)</f>
        <v>0</v>
      </c>
      <c r="AV31" s="61">
        <f>IF(AND($D31&lt;&gt;"",$B$3=""),COLUMN(),0)</f>
        <v>0</v>
      </c>
      <c r="AX31" s="61" t="str">
        <f>$D31&amp;"の選手は"&amp;$E31&amp;"ではありません。"</f>
        <v>の選手はではありません。</v>
      </c>
      <c r="BB31" s="61">
        <f ca="1">IF($N31="","",IF(ISNA(VLOOKUP($N31,INDIRECT($AF$2),2,0))=TRUE,"",VLOOKUP($N31,INDIRECT($AF$2),2,0)))</f>
      </c>
      <c r="BC31" s="61">
        <f ca="1">IF($N31="","",IF(ISNA(VLOOKUP($N31,INDIRECT($AF$2),3,0))=TRUE,"",VLOOKUP($N31,INDIRECT($AF$2),3,0)))</f>
      </c>
      <c r="BE31" s="61">
        <f>IF(BF31="","",ROW())</f>
      </c>
      <c r="BF31" s="61">
        <f>IF(MAX(BH31:BV31)=0,"",IF(MAX(BH31:BV31)=COLUMN(BP31),ADDRESS(ROW(),COLUMN(BX31),4),ADDRESS(5,MAX(BH31:BV31),4)))</f>
      </c>
      <c r="BH31" s="61">
        <f>IF(AND($N31&lt;&gt;"",$N32=""),COLUMN(),0)</f>
        <v>0</v>
      </c>
      <c r="BI31" s="61">
        <v>0</v>
      </c>
      <c r="BJ31" s="61">
        <v>0</v>
      </c>
      <c r="BL31" s="61">
        <v>0</v>
      </c>
      <c r="BM31" s="61">
        <v>0</v>
      </c>
      <c r="BN31" s="61">
        <f>IF($N31="",0,IF(COUNTIF($N29:$N34,$N31)&gt;1,COLUMN(),0))</f>
        <v>0</v>
      </c>
      <c r="BO31" s="61">
        <f>IF($N31="",0,IF(BC31=$AB$3,0,COLUMN()))</f>
        <v>0</v>
      </c>
      <c r="BP31" s="61">
        <f>IF(LEFT($O31,1)=BB31,0,COLUMN())</f>
        <v>0</v>
      </c>
      <c r="BQ31" s="61">
        <f>IF(ISNA(VLOOKUP($N31,$Y$8:$Z$61,2,0))=TRUE,0,IF($O31=VLOOKUP($N31,$Y$8:$Z$61,2,0),0,COLUMN()))</f>
        <v>0</v>
      </c>
      <c r="BR31" s="61">
        <f>IF(AND($O31="",OR($N31&lt;&gt;"",$T31&lt;&gt;"")),COLUMN(),0)</f>
        <v>0</v>
      </c>
      <c r="BS31" s="61">
        <f ca="1">IF($N31="",0,IF(ISNA(VLOOKUP($N31,INDIRECT($AF$2),1,0))=TRUE,COLUMN(),0))</f>
        <v>0</v>
      </c>
      <c r="BT31" s="61">
        <f>IF(AND($N31="",OR($O31&lt;&gt;"",$T31&lt;&gt;"")),COLUMN(),0)</f>
        <v>0</v>
      </c>
      <c r="BU31" s="61">
        <f>IF(AND($N31&lt;&gt;"",$N30=""),COLUMN(),0)</f>
        <v>0</v>
      </c>
      <c r="BV31" s="61">
        <f>IF(AND($N31&lt;&gt;"",$B$3=""),COLUMN(),0)</f>
        <v>0</v>
      </c>
      <c r="BX31" s="61" t="str">
        <f>$N31&amp;"の選手は"&amp;$O31&amp;"ではありません。"</f>
        <v>の選手はではありません。</v>
      </c>
    </row>
    <row r="32" spans="1:76" ht="19.5" customHeight="1" thickBot="1">
      <c r="A32" s="101">
        <f ca="1">IF($AF32="","",INDIRECT($AF32))</f>
      </c>
      <c r="B32" s="174" t="s">
        <v>273</v>
      </c>
      <c r="C32" s="110"/>
      <c r="D32" s="175"/>
      <c r="E32" s="181"/>
      <c r="F32" s="187"/>
      <c r="G32" s="110"/>
      <c r="H32" s="128" t="s">
        <v>273</v>
      </c>
      <c r="I32" s="112"/>
      <c r="J32" s="178"/>
      <c r="K32" s="113"/>
      <c r="L32" s="194"/>
      <c r="M32" s="110"/>
      <c r="N32" s="220"/>
      <c r="O32" s="221"/>
      <c r="P32" s="187"/>
      <c r="Q32" s="110"/>
      <c r="R32" s="111" t="s">
        <v>293</v>
      </c>
      <c r="S32" s="197"/>
      <c r="T32" s="202"/>
      <c r="U32" s="101">
        <f ca="1">IF($BF32="","",INDIRECT($BF32))</f>
      </c>
      <c r="W32" s="61">
        <f>IF($D32="","",$H32)</f>
      </c>
      <c r="X32" s="61">
        <f>IF($N32="","",$R32)</f>
      </c>
      <c r="Y32" s="61">
        <f>IF($D$32="","",$D$32)</f>
      </c>
      <c r="Z32" s="61">
        <f>IF($E$32="","",$E$32)</f>
      </c>
      <c r="AB32" s="61">
        <f ca="1">IF($D32="","",IF(ISNA(VLOOKUP($D32,INDIRECT($AF$2),2,0))=TRUE,"",VLOOKUP($D32,INDIRECT($AF$2),2,0)))</f>
      </c>
      <c r="AC32" s="61">
        <f ca="1">IF($D32="","",IF(ISNA(VLOOKUP($D32,INDIRECT($AF$2),3,0))=TRUE,"",VLOOKUP($D32,INDIRECT($AF$2),3,0)))</f>
      </c>
      <c r="AE32" s="61">
        <f>IF(AF32="","",ROW())</f>
      </c>
      <c r="AF32" s="61">
        <f>IF(MAX(AH32:AV32)=0,"",IF(MAX(AH32:AV32)=COLUMN(AP32),ADDRESS(ROW(),COLUMN(AX32),4),ADDRESS(5,MAX(AH32:AV32),4)))</f>
      </c>
      <c r="AH32" s="61">
        <v>0</v>
      </c>
      <c r="AI32" s="61">
        <f>IF(ISNUMBER(IF(RIGHT($J32,2)="++",VALUE(LEFT($J32,4)&amp;"00"),IF(RIGHT($J32,1)="+",VALUE(LEFT($J32,5)&amp;"0"),VALUE($J32))))=TRUE,0,COLUMN())</f>
        <v>0</v>
      </c>
      <c r="AJ32" s="61">
        <f>IF(AND($J32="",OR($E32&lt;&gt;"",$D32&lt;&gt;"")),COLUMN(),0)</f>
        <v>0</v>
      </c>
      <c r="AK32" s="61">
        <v>0</v>
      </c>
      <c r="AL32" s="61">
        <v>0</v>
      </c>
      <c r="AM32" s="61">
        <f>IF($D32="",0,IF(COUNTIF($Y$8:$Y$54,$D32)-COUNTIF($N$8:$N$13,$D32)-COUNTIF($N$14:$N$19,$D32)&gt;3,COLUMN(),0))</f>
        <v>0</v>
      </c>
      <c r="AN32" s="61">
        <f>IF($D32="",0,IF(COUNTIF($D32:$D34,$D32)&gt;1,COLUMN(),0))</f>
        <v>0</v>
      </c>
      <c r="AO32" s="61">
        <f>IF($D32="",0,IF(AC32=$AB$3,0,COLUMN()))</f>
        <v>0</v>
      </c>
      <c r="AP32" s="61">
        <f>IF(LEFT($E32,1)=AB32,0,COLUMN())</f>
        <v>0</v>
      </c>
      <c r="AQ32" s="61">
        <f>IF(ISNA(VLOOKUP($D32,$Y$8:$Z$61,2,0))=TRUE,0,IF($E32=VLOOKUP($D32,$Y$8:$Z$61,2,0),0,COLUMN()))</f>
        <v>0</v>
      </c>
      <c r="AR32" s="61">
        <f>IF(AND($E32="",OR($D32&lt;&gt;"",$J32&lt;&gt;"")),COLUMN(),0)</f>
        <v>0</v>
      </c>
      <c r="AS32" s="61">
        <f ca="1">IF($D32="",0,IF(ISNA(VLOOKUP($D32,INDIRECT($AF$2),1,0))=TRUE,COLUMN(),0))</f>
        <v>0</v>
      </c>
      <c r="AT32" s="61">
        <f>IF(AND($D32="",OR($E32&lt;&gt;"",$J32&lt;&gt;"")),COLUMN(),0)</f>
        <v>0</v>
      </c>
      <c r="AU32" s="61">
        <v>0</v>
      </c>
      <c r="AV32" s="61">
        <f>IF(AND($D32&lt;&gt;"",$B$3=""),COLUMN(),0)</f>
        <v>0</v>
      </c>
      <c r="AX32" s="61" t="str">
        <f>$D32&amp;"の選手は"&amp;$E32&amp;"ではありません。"</f>
        <v>の選手はではありません。</v>
      </c>
      <c r="BB32" s="61">
        <f ca="1">IF($N32="","",IF(ISNA(VLOOKUP($N32,INDIRECT($AF$2),2,0))=TRUE,"",VLOOKUP($N32,INDIRECT($AF$2),2,0)))</f>
      </c>
      <c r="BC32" s="61">
        <f ca="1">IF($N32="","",IF(ISNA(VLOOKUP($N32,INDIRECT($AF$2),3,0))=TRUE,"",VLOOKUP($N32,INDIRECT($AF$2),3,0)))</f>
      </c>
      <c r="BE32" s="61">
        <f>IF(BF32="","",ROW())</f>
      </c>
      <c r="BF32" s="61">
        <f>IF(MAX(BH32:BV32)=0,"",IF(MAX(BH32:BV32)=COLUMN(BP32),ADDRESS(ROW(),COLUMN(BX32),4),ADDRESS(5,MAX(BH32:BV32),4)))</f>
      </c>
      <c r="BH32" s="61">
        <v>0</v>
      </c>
      <c r="BI32" s="61">
        <v>0</v>
      </c>
      <c r="BJ32" s="61">
        <v>0</v>
      </c>
      <c r="BL32" s="61">
        <v>0</v>
      </c>
      <c r="BM32" s="61">
        <v>0</v>
      </c>
      <c r="BN32" s="61">
        <f>IF($N32="",0,IF(COUNTIF($N29:$N34,$N32)&gt;1,COLUMN(),0))</f>
        <v>0</v>
      </c>
      <c r="BO32" s="61">
        <f>IF($N32="",0,IF(BC32=$AB$3,0,COLUMN()))</f>
        <v>0</v>
      </c>
      <c r="BP32" s="61">
        <f>IF(LEFT($O32,1)=BB32,0,COLUMN())</f>
        <v>0</v>
      </c>
      <c r="BQ32" s="61">
        <f>IF(ISNA(VLOOKUP($N32,$Y$8:$Z$61,2,0))=TRUE,0,IF($O32=VLOOKUP($N32,$Y$8:$Z$61,2,0),0,COLUMN()))</f>
        <v>0</v>
      </c>
      <c r="BR32" s="61">
        <f>IF(AND($O32="",OR($N32&lt;&gt;"",$T32&lt;&gt;"")),COLUMN(),0)</f>
        <v>0</v>
      </c>
      <c r="BS32" s="61">
        <f ca="1">IF($N32="",0,IF(ISNA(VLOOKUP($N32,INDIRECT($AF$2),1,0))=TRUE,COLUMN(),0))</f>
        <v>0</v>
      </c>
      <c r="BT32" s="61">
        <f>IF(AND($N32="",OR($O32&lt;&gt;"",$T32&lt;&gt;"")),COLUMN(),0)</f>
        <v>0</v>
      </c>
      <c r="BU32" s="61">
        <f>IF(AND($N32&lt;&gt;"",$N31=""),COLUMN(),0)</f>
        <v>0</v>
      </c>
      <c r="BV32" s="61">
        <f>IF(AND($N32&lt;&gt;"",$B$3=""),COLUMN(),0)</f>
        <v>0</v>
      </c>
      <c r="BX32" s="61" t="str">
        <f>$N32&amp;"の選手は"&amp;$O32&amp;"ではありません。"</f>
        <v>の選手はではありません。</v>
      </c>
    </row>
    <row r="33" spans="1:76" ht="19.5" customHeight="1" thickBot="1">
      <c r="A33" s="101">
        <f ca="1">IF($AF33="","",INDIRECT($AF33))</f>
      </c>
      <c r="B33" s="115"/>
      <c r="C33" s="116"/>
      <c r="D33" s="166"/>
      <c r="E33" s="183"/>
      <c r="F33" s="184"/>
      <c r="G33" s="110"/>
      <c r="H33" s="117" t="s">
        <v>273</v>
      </c>
      <c r="I33" s="118"/>
      <c r="J33" s="169"/>
      <c r="K33" s="113"/>
      <c r="L33" s="194"/>
      <c r="M33" s="116"/>
      <c r="N33" s="166"/>
      <c r="O33" s="183"/>
      <c r="P33" s="184"/>
      <c r="Q33" s="110"/>
      <c r="R33" s="120" t="s">
        <v>293</v>
      </c>
      <c r="S33" s="197"/>
      <c r="T33" s="202"/>
      <c r="U33" s="101">
        <f ca="1">IF($BF33="","",INDIRECT($BF33))</f>
      </c>
      <c r="W33" s="61">
        <f>IF($D33="","",$H33)</f>
      </c>
      <c r="X33" s="61">
        <f>IF($N33="","",$R33)</f>
      </c>
      <c r="Y33" s="61">
        <f>IF($D$33="","",$D$33)</f>
      </c>
      <c r="Z33" s="61">
        <f>IF($E$33="","",$E$33)</f>
      </c>
      <c r="AB33" s="61">
        <f ca="1">IF($D33="","",IF(ISNA(VLOOKUP($D33,INDIRECT($AF$2),2,0))=TRUE,"",VLOOKUP($D33,INDIRECT($AF$2),2,0)))</f>
      </c>
      <c r="AC33" s="61">
        <f ca="1">IF($D33="","",IF(ISNA(VLOOKUP($D33,INDIRECT($AF$2),3,0))=TRUE,"",VLOOKUP($D33,INDIRECT($AF$2),3,0)))</f>
      </c>
      <c r="AE33" s="61">
        <f>IF(AF33="","",ROW())</f>
      </c>
      <c r="AF33" s="61">
        <f>IF(MAX(AH33:AV33)=0,"",IF(MAX(AH33:AV33)=COLUMN(AP33),ADDRESS(ROW(),COLUMN(AX33),4),ADDRESS(5,MAX(AH33:AV33),4)))</f>
      </c>
      <c r="AH33" s="61">
        <v>0</v>
      </c>
      <c r="AI33" s="61">
        <f>IF(ISNUMBER(IF(RIGHT($J33,2)="++",VALUE(LEFT($J33,4)&amp;"00"),IF(RIGHT($J33,1)="+",VALUE(LEFT($J33,5)&amp;"0"),VALUE($J33))))=TRUE,0,COLUMN())</f>
        <v>0</v>
      </c>
      <c r="AJ33" s="61">
        <f>IF(AND($J33="",OR($E33&lt;&gt;"",$D33&lt;&gt;"")),COLUMN(),0)</f>
        <v>0</v>
      </c>
      <c r="AL33" s="61">
        <v>0</v>
      </c>
      <c r="AM33" s="61">
        <f>IF($D33="",0,IF(COUNTIF($Y$8:$Y$54,$D33)-COUNTIF($N$8:$N$13,$D33)-COUNTIF($N$14:$N$19,$D33)&gt;3,COLUMN(),0))</f>
        <v>0</v>
      </c>
      <c r="AN33" s="61">
        <f>IF($D33="",0,IF(COUNTIF($D32:$D34,$D33)&gt;1,COLUMN(),0))</f>
        <v>0</v>
      </c>
      <c r="AO33" s="61">
        <f>IF($D33="",0,IF(AC33=$AB$3,0,COLUMN()))</f>
        <v>0</v>
      </c>
      <c r="AP33" s="61">
        <f>IF(LEFT($E33,1)=AB33,0,COLUMN())</f>
        <v>0</v>
      </c>
      <c r="AQ33" s="61">
        <f>IF(ISNA(VLOOKUP($D33,$Y$8:$Z$61,2,0))=TRUE,0,IF($E33=VLOOKUP($D33,$Y$8:$Z$61,2,0),0,COLUMN()))</f>
        <v>0</v>
      </c>
      <c r="AR33" s="61">
        <f>IF(AND($E33="",OR($D33&lt;&gt;"",$J33&lt;&gt;"")),COLUMN(),0)</f>
        <v>0</v>
      </c>
      <c r="AS33" s="61">
        <f ca="1">IF($D33="",0,IF(ISNA(VLOOKUP($D33,INDIRECT($AF$2),1,0))=TRUE,COLUMN(),0))</f>
        <v>0</v>
      </c>
      <c r="AT33" s="61">
        <f>IF(AND($D33="",OR($E33&lt;&gt;"",$J33&lt;&gt;"")),COLUMN(),0)</f>
        <v>0</v>
      </c>
      <c r="AU33" s="61">
        <f>IF(AND($D33&lt;&gt;"",$D32=""),COLUMN(),0)</f>
        <v>0</v>
      </c>
      <c r="AV33" s="61">
        <f>IF(AND($D33&lt;&gt;"",$B$3=""),COLUMN(),0)</f>
        <v>0</v>
      </c>
      <c r="AX33" s="61" t="str">
        <f>$D33&amp;"の選手は"&amp;$E33&amp;"ではありません。"</f>
        <v>の選手はではありません。</v>
      </c>
      <c r="BB33" s="61">
        <f ca="1">IF($N33="","",IF(ISNA(VLOOKUP($N33,INDIRECT($AF$2),2,0))=TRUE,"",VLOOKUP($N33,INDIRECT($AF$2),2,0)))</f>
      </c>
      <c r="BC33" s="61">
        <f ca="1">IF($N33="","",IF(ISNA(VLOOKUP($N33,INDIRECT($AF$2),3,0))=TRUE,"",VLOOKUP($N33,INDIRECT($AF$2),3,0)))</f>
      </c>
      <c r="BE33" s="61">
        <f>IF(BF33="","",ROW())</f>
      </c>
      <c r="BF33" s="61">
        <f>IF(MAX(BH33:BV33)=0,"",IF(MAX(BH33:BV33)=COLUMN(BP33),ADDRESS(ROW(),COLUMN(BX33),4),ADDRESS(5,MAX(BH33:BV33),4)))</f>
      </c>
      <c r="BH33" s="61">
        <v>0</v>
      </c>
      <c r="BI33" s="61">
        <v>0</v>
      </c>
      <c r="BJ33" s="61">
        <v>0</v>
      </c>
      <c r="BL33" s="61">
        <v>0</v>
      </c>
      <c r="BM33" s="61">
        <v>0</v>
      </c>
      <c r="BN33" s="61">
        <f>IF($N33="",0,IF(COUNTIF($N29:$N34,$N33)&gt;1,COLUMN(),0))</f>
        <v>0</v>
      </c>
      <c r="BO33" s="61">
        <f>IF($N33="",0,IF(BC33=$AB$3,0,COLUMN()))</f>
        <v>0</v>
      </c>
      <c r="BP33" s="61">
        <f>IF(LEFT($O33,1)=BB33,0,COLUMN())</f>
        <v>0</v>
      </c>
      <c r="BQ33" s="61">
        <f>IF(ISNA(VLOOKUP($N33,$Y$8:$Z$61,2,0))=TRUE,0,IF($O33=VLOOKUP($N33,$Y$8:$Z$61,2,0),0,COLUMN()))</f>
        <v>0</v>
      </c>
      <c r="BR33" s="61">
        <f>IF(AND($O33="",OR($N33&lt;&gt;"",$T33&lt;&gt;"")),COLUMN(),0)</f>
        <v>0</v>
      </c>
      <c r="BS33" s="61">
        <f ca="1">IF($N33="",0,IF(ISNA(VLOOKUP($N33,INDIRECT($AF$2),1,0))=TRUE,COLUMN(),0))</f>
        <v>0</v>
      </c>
      <c r="BT33" s="61">
        <f>IF(AND($N33="",OR($O33&lt;&gt;"",$T33&lt;&gt;"")),COLUMN(),0)</f>
        <v>0</v>
      </c>
      <c r="BU33" s="61">
        <f>IF(AND($N33&lt;&gt;"",$N32=""),COLUMN(),0)</f>
        <v>0</v>
      </c>
      <c r="BV33" s="61">
        <f>IF(AND($N33&lt;&gt;"",$B$3=""),COLUMN(),0)</f>
        <v>0</v>
      </c>
      <c r="BX33" s="61" t="str">
        <f>$N33&amp;"の選手は"&amp;$O33&amp;"ではありません。"</f>
        <v>の選手はではありません。</v>
      </c>
    </row>
    <row r="34" spans="1:76" ht="19.5" customHeight="1">
      <c r="A34" s="101">
        <f ca="1">IF($AF34="","",INDIRECT($AF34))</f>
      </c>
      <c r="B34" s="115"/>
      <c r="C34" s="121"/>
      <c r="D34" s="170"/>
      <c r="E34" s="185"/>
      <c r="F34" s="186"/>
      <c r="G34" s="142"/>
      <c r="H34" s="122" t="s">
        <v>273</v>
      </c>
      <c r="I34" s="123"/>
      <c r="J34" s="173"/>
      <c r="K34" s="124"/>
      <c r="L34" s="195"/>
      <c r="M34" s="121"/>
      <c r="N34" s="170"/>
      <c r="O34" s="185"/>
      <c r="P34" s="186"/>
      <c r="Q34" s="141"/>
      <c r="R34" s="132" t="s">
        <v>293</v>
      </c>
      <c r="S34" s="198"/>
      <c r="T34" s="203"/>
      <c r="U34" s="101">
        <f ca="1">IF($BF34="","",INDIRECT($BF34))</f>
      </c>
      <c r="W34" s="61">
        <f>IF($D34="","",$H34)</f>
      </c>
      <c r="X34" s="61">
        <f>IF($N34="","",$R34)</f>
      </c>
      <c r="Y34" s="61">
        <f>IF($D$34="","",$D$34)</f>
      </c>
      <c r="Z34" s="61">
        <f>IF($E$34="","",$E$34)</f>
      </c>
      <c r="AB34" s="61">
        <f ca="1">IF($D34="","",IF(ISNA(VLOOKUP($D34,INDIRECT($AF$2),2,0))=TRUE,"",VLOOKUP($D34,INDIRECT($AF$2),2,0)))</f>
      </c>
      <c r="AC34" s="61">
        <f ca="1">IF($D34="","",IF(ISNA(VLOOKUP($D34,INDIRECT($AF$2),3,0))=TRUE,"",VLOOKUP($D34,INDIRECT($AF$2),3,0)))</f>
      </c>
      <c r="AE34" s="61">
        <f>IF(AF34="","",ROW())</f>
      </c>
      <c r="AF34" s="61">
        <f>IF(MAX(AH34:AV34)=0,"",IF(MAX(AH34:AV34)=COLUMN(AP34),ADDRESS(ROW(),COLUMN(AX34),4),ADDRESS(5,MAX(AH34:AV34),4)))</f>
      </c>
      <c r="AH34" s="61">
        <v>0</v>
      </c>
      <c r="AI34" s="61">
        <f>IF(ISNUMBER(IF(RIGHT($J34,2)="++",VALUE(LEFT($J34,4)&amp;"00"),IF(RIGHT($J34,1)="+",VALUE(LEFT($J34,5)&amp;"0"),VALUE($J34))))=TRUE,0,COLUMN())</f>
        <v>0</v>
      </c>
      <c r="AJ34" s="61">
        <f>IF(AND($J34="",OR($E34&lt;&gt;"",$D34&lt;&gt;"")),COLUMN(),0)</f>
        <v>0</v>
      </c>
      <c r="AL34" s="61">
        <v>0</v>
      </c>
      <c r="AM34" s="61">
        <f>IF($D34="",0,IF(COUNTIF($Y$8:$Y$54,$D34)-COUNTIF($N$8:$N$13,$D34)-COUNTIF($N$14:$N$19,$D34)&gt;3,COLUMN(),0))</f>
        <v>0</v>
      </c>
      <c r="AN34" s="61">
        <f>IF($D34="",0,IF(COUNTIF($D32:$D34,$D34)&gt;1,COLUMN(),0))</f>
        <v>0</v>
      </c>
      <c r="AO34" s="61">
        <f>IF($D34="",0,IF(AC34=$AB$3,0,COLUMN()))</f>
        <v>0</v>
      </c>
      <c r="AP34" s="61">
        <f>IF(LEFT($E34,1)=AB34,0,COLUMN())</f>
        <v>0</v>
      </c>
      <c r="AQ34" s="61">
        <f>IF(ISNA(VLOOKUP($D34,$Y$8:$Z$61,2,0))=TRUE,0,IF($E34=VLOOKUP($D34,$Y$8:$Z$61,2,0),0,COLUMN()))</f>
        <v>0</v>
      </c>
      <c r="AR34" s="61">
        <f>IF(AND($E34="",OR($D34&lt;&gt;"",$J34&lt;&gt;"")),COLUMN(),0)</f>
        <v>0</v>
      </c>
      <c r="AS34" s="61">
        <f ca="1">IF($D34="",0,IF(ISNA(VLOOKUP($D34,INDIRECT($AF$2),1,0))=TRUE,COLUMN(),0))</f>
        <v>0</v>
      </c>
      <c r="AT34" s="61">
        <f>IF(AND($D34="",OR($E34&lt;&gt;"",$J34&lt;&gt;"")),COLUMN(),0)</f>
        <v>0</v>
      </c>
      <c r="AU34" s="61">
        <f>IF(AND($D34&lt;&gt;"",$D33=""),COLUMN(),0)</f>
        <v>0</v>
      </c>
      <c r="AV34" s="61">
        <f>IF(AND($D34&lt;&gt;"",$B$3=""),COLUMN(),0)</f>
        <v>0</v>
      </c>
      <c r="AX34" s="61" t="str">
        <f>$D34&amp;"の選手は"&amp;$E34&amp;"ではありません。"</f>
        <v>の選手はではありません。</v>
      </c>
      <c r="BB34" s="61">
        <f ca="1">IF($N34="","",IF(ISNA(VLOOKUP($N34,INDIRECT($AF$2),2,0))=TRUE,"",VLOOKUP($N34,INDIRECT($AF$2),2,0)))</f>
      </c>
      <c r="BC34" s="61">
        <f ca="1">IF($N34="","",IF(ISNA(VLOOKUP($N34,INDIRECT($AF$2),3,0))=TRUE,"",VLOOKUP($N34,INDIRECT($AF$2),3,0)))</f>
      </c>
      <c r="BE34" s="61">
        <f>IF(BF34="","",ROW())</f>
      </c>
      <c r="BF34" s="61">
        <f>IF(MAX(BH34:BV34)=0,"",IF(MAX(BH34:BV34)=COLUMN(BP34),ADDRESS(ROW(),COLUMN(BX34),4),ADDRESS(5,MAX(BH34:BV34),4)))</f>
      </c>
      <c r="BH34" s="61">
        <v>0</v>
      </c>
      <c r="BI34" s="61">
        <v>0</v>
      </c>
      <c r="BJ34" s="61">
        <v>0</v>
      </c>
      <c r="BL34" s="61">
        <v>0</v>
      </c>
      <c r="BM34" s="61">
        <v>0</v>
      </c>
      <c r="BN34" s="61">
        <f>IF($N34="",0,IF(COUNTIF($N29:$N34,$N34)&gt;1,COLUMN(),0))</f>
        <v>0</v>
      </c>
      <c r="BO34" s="61">
        <f>IF($N34="",0,IF(BC34=$AB$3,0,COLUMN()))</f>
        <v>0</v>
      </c>
      <c r="BP34" s="61">
        <f>IF(LEFT($O34,1)=BB34,0,COLUMN())</f>
        <v>0</v>
      </c>
      <c r="BQ34" s="61">
        <f>IF(ISNA(VLOOKUP($N34,$Y$8:$Z$61,2,0))=TRUE,0,IF($O34=VLOOKUP($N34,$Y$8:$Z$61,2,0),0,COLUMN()))</f>
        <v>0</v>
      </c>
      <c r="BR34" s="61">
        <f>IF(AND($O34="",OR($N34&lt;&gt;"",$T34&lt;&gt;"")),COLUMN(),0)</f>
        <v>0</v>
      </c>
      <c r="BS34" s="61">
        <f ca="1">IF($N34="",0,IF(ISNA(VLOOKUP($N34,INDIRECT($AF$2),1,0))=TRUE,COLUMN(),0))</f>
        <v>0</v>
      </c>
      <c r="BT34" s="61">
        <f>IF(AND($N34="",OR($O34&lt;&gt;"",$T34&lt;&gt;"")),COLUMN(),0)</f>
        <v>0</v>
      </c>
      <c r="BU34" s="61">
        <f>IF(AND($N34&lt;&gt;"",$N33=""),COLUMN(),0)</f>
        <v>0</v>
      </c>
      <c r="BV34" s="61">
        <f>IF(AND($N34&lt;&gt;"",$B$3=""),COLUMN(),0)</f>
        <v>0</v>
      </c>
      <c r="BX34" s="61" t="str">
        <f>$N34&amp;"の選手は"&amp;$O34&amp;"ではありません。"</f>
        <v>の選手はではありません。</v>
      </c>
    </row>
    <row r="35" spans="1:76" ht="19.5" customHeight="1">
      <c r="A35" s="101">
        <f ca="1">IF($AF35="","",INDIRECT($AF35))</f>
      </c>
      <c r="B35" s="179" t="s">
        <v>275</v>
      </c>
      <c r="C35" s="111"/>
      <c r="D35" s="175"/>
      <c r="E35" s="176"/>
      <c r="F35" s="188"/>
      <c r="G35" s="111"/>
      <c r="H35" s="128" t="s">
        <v>275</v>
      </c>
      <c r="I35" s="112"/>
      <c r="J35" s="178"/>
      <c r="K35" s="130"/>
      <c r="L35" s="193" t="s">
        <v>295</v>
      </c>
      <c r="M35" s="127"/>
      <c r="N35" s="175"/>
      <c r="O35" s="176"/>
      <c r="P35" s="177"/>
      <c r="Q35" s="128"/>
      <c r="R35" s="128" t="s">
        <v>295</v>
      </c>
      <c r="S35" s="196"/>
      <c r="T35" s="201"/>
      <c r="U35" s="101">
        <f ca="1">IF($BF35="","",INDIRECT($BF35))</f>
      </c>
      <c r="W35" s="61">
        <f>IF($D35="","",$H35)</f>
      </c>
      <c r="X35" s="61">
        <f>IF($N35="","",$R35)</f>
      </c>
      <c r="Y35" s="61">
        <f>IF($D$35="","",$D$35)</f>
      </c>
      <c r="Z35" s="61">
        <f>IF($E$35="","",$E$35)</f>
      </c>
      <c r="AB35" s="61">
        <f ca="1">IF($D35="","",IF(ISNA(VLOOKUP($D35,INDIRECT($AF$2),2,0))=TRUE,"",VLOOKUP($D35,INDIRECT($AF$2),2,0)))</f>
      </c>
      <c r="AC35" s="61">
        <f ca="1">IF($D35="","",IF(ISNA(VLOOKUP($D35,INDIRECT($AF$2),3,0))=TRUE,"",VLOOKUP($D35,INDIRECT($AF$2),3,0)))</f>
      </c>
      <c r="AE35" s="61">
        <f>IF(AF35="","",ROW())</f>
      </c>
      <c r="AF35" s="61">
        <f>IF(MAX(AH35:AV35)=0,"",IF(MAX(AH35:AV35)=COLUMN(AP35),ADDRESS(ROW(),COLUMN(AX35),4),ADDRESS(5,MAX(AH35:AV35),4)))</f>
      </c>
      <c r="AH35" s="61">
        <v>0</v>
      </c>
      <c r="AI35" s="61">
        <f>IF(ISNUMBER(IF(RIGHT($J35,2)="++",VALUE(LEFT($J35,4)&amp;"00"),IF(RIGHT($J35,1)="+",VALUE(LEFT($J35,5)&amp;"0"),VALUE($J35))))=TRUE,0,COLUMN())</f>
        <v>0</v>
      </c>
      <c r="AJ35" s="61">
        <f>IF(AND($J35="",OR($E35&lt;&gt;"",$D35&lt;&gt;"")),COLUMN(),0)</f>
        <v>0</v>
      </c>
      <c r="AK35" s="61">
        <v>0</v>
      </c>
      <c r="AL35" s="61">
        <v>0</v>
      </c>
      <c r="AM35" s="61">
        <f>IF($D35="",0,IF(COUNTIF($Y$8:$Y$54,$D35)-COUNTIF($N$8:$N$13,$D35)-COUNTIF($N$14:$N$19,$D35)&gt;3,COLUMN(),0))</f>
        <v>0</v>
      </c>
      <c r="AN35" s="61">
        <f>IF($D35="",0,IF(COUNTIF($D35:$D37,$D35)&gt;1,COLUMN(),0))</f>
        <v>0</v>
      </c>
      <c r="AO35" s="61">
        <f>IF($D35="",0,IF(AC35=$AB$3,0,COLUMN()))</f>
        <v>0</v>
      </c>
      <c r="AP35" s="61">
        <f>IF(LEFT($E35,1)=AB35,0,COLUMN())</f>
        <v>0</v>
      </c>
      <c r="AQ35" s="61">
        <f>IF(ISNA(VLOOKUP($D35,$Y$8:$Z$61,2,0))=TRUE,0,IF($E35=VLOOKUP($D35,$Y$8:$Z$61,2,0),0,COLUMN()))</f>
        <v>0</v>
      </c>
      <c r="AR35" s="61">
        <f>IF(AND($E35="",OR($D35&lt;&gt;"",$J35&lt;&gt;"")),COLUMN(),0)</f>
        <v>0</v>
      </c>
      <c r="AS35" s="61">
        <f ca="1">IF($D35="",0,IF(ISNA(VLOOKUP($D35,INDIRECT($AF$2),1,0))=TRUE,COLUMN(),0))</f>
        <v>0</v>
      </c>
      <c r="AT35" s="61">
        <f>IF(AND($D35="",OR($E35&lt;&gt;"",$J35&lt;&gt;"")),COLUMN(),0)</f>
        <v>0</v>
      </c>
      <c r="AU35" s="61">
        <v>0</v>
      </c>
      <c r="AV35" s="61">
        <f>IF(AND($D35&lt;&gt;"",$B$3=""),COLUMN(),0)</f>
        <v>0</v>
      </c>
      <c r="AX35" s="61" t="str">
        <f>$D35&amp;"の選手は"&amp;$E35&amp;"ではありません。"</f>
        <v>の選手はではありません。</v>
      </c>
      <c r="BB35" s="61">
        <f ca="1">IF($N35="","",IF(ISNA(VLOOKUP($N35,INDIRECT($AF$2),2,0))=TRUE,"",VLOOKUP($N35,INDIRECT($AF$2),2,0)))</f>
      </c>
      <c r="BC35" s="61">
        <f ca="1">IF($N35="","",IF(ISNA(VLOOKUP($N35,INDIRECT($AF$2),3,0))=TRUE,"",VLOOKUP($N35,INDIRECT($AF$2),3,0)))</f>
      </c>
      <c r="BE35" s="61">
        <f>IF(BF35="","",ROW())</f>
      </c>
      <c r="BF35" s="61">
        <f>IF(MAX(BH35:BV35)=0,"",IF(MAX(BH35:BV35)=COLUMN(BP35),ADDRESS(ROW(),COLUMN(BX35),4),ADDRESS(5,MAX(BH35:BV35),4)))</f>
      </c>
      <c r="BH35" s="61">
        <f>IF(AND($N35&lt;&gt;"",$N36=""),COLUMN(),0)</f>
        <v>0</v>
      </c>
      <c r="BI35" s="61">
        <f>IF(ISNUMBER(VALUE($T35))=TRUE,0,COLUMN())</f>
        <v>0</v>
      </c>
      <c r="BJ35" s="61">
        <f>IF(AND($T35="",OR($O35&lt;&gt;"",$N35&lt;&gt;"")),COLUMN(),0)</f>
        <v>0</v>
      </c>
      <c r="BK35" s="61">
        <v>0</v>
      </c>
      <c r="BL35" s="61">
        <v>0</v>
      </c>
      <c r="BM35" s="61">
        <v>0</v>
      </c>
      <c r="BN35" s="61">
        <f>IF($N35="",0,IF(COUNTIF($N35:$N40,$N35)&gt;1,COLUMN(),0))</f>
        <v>0</v>
      </c>
      <c r="BO35" s="61">
        <f>IF($N35="",0,IF(BC35=$AB$3,0,COLUMN()))</f>
        <v>0</v>
      </c>
      <c r="BP35" s="61">
        <f>IF(LEFT($O35,1)=BB35,0,COLUMN())</f>
        <v>0</v>
      </c>
      <c r="BQ35" s="61">
        <f>IF(ISNA(VLOOKUP($N35,$Y$8:$Z$61,2,0))=TRUE,0,IF($O35=VLOOKUP($N35,$Y$8:$Z$61,2,0),0,COLUMN()))</f>
        <v>0</v>
      </c>
      <c r="BR35" s="61">
        <f>IF(AND($O35="",OR($N35&lt;&gt;"",$T35&lt;&gt;"")),COLUMN(),0)</f>
        <v>0</v>
      </c>
      <c r="BS35" s="61">
        <f ca="1">IF($N35="",0,IF(ISNA(VLOOKUP($N35,INDIRECT($AF$2),1,0))=TRUE,COLUMN(),0))</f>
        <v>0</v>
      </c>
      <c r="BT35" s="61">
        <f>IF(AND($N35="",OR($O35&lt;&gt;"",$T35&lt;&gt;"")),COLUMN(),0)</f>
        <v>0</v>
      </c>
      <c r="BU35" s="61">
        <v>0</v>
      </c>
      <c r="BV35" s="61">
        <f>IF(AND($N35&lt;&gt;"",$B$3=""),COLUMN(),0)</f>
        <v>0</v>
      </c>
      <c r="BX35" s="61" t="str">
        <f>$N35&amp;"の選手は"&amp;$O35&amp;"ではありません。"</f>
        <v>の選手はではありません。</v>
      </c>
    </row>
    <row r="36" spans="1:76" ht="19.5" customHeight="1">
      <c r="A36" s="101">
        <f ca="1">IF($AF36="","",INDIRECT($AF36))</f>
      </c>
      <c r="B36" s="133"/>
      <c r="C36" s="117"/>
      <c r="D36" s="166"/>
      <c r="E36" s="167"/>
      <c r="F36" s="189"/>
      <c r="G36" s="117"/>
      <c r="H36" s="117" t="s">
        <v>275</v>
      </c>
      <c r="I36" s="118"/>
      <c r="J36" s="169"/>
      <c r="K36" s="113"/>
      <c r="L36" s="114"/>
      <c r="M36" s="116"/>
      <c r="N36" s="166"/>
      <c r="O36" s="167"/>
      <c r="P36" s="168"/>
      <c r="Q36" s="111"/>
      <c r="R36" s="128" t="s">
        <v>295</v>
      </c>
      <c r="S36" s="197"/>
      <c r="T36" s="202"/>
      <c r="U36" s="101">
        <f ca="1">IF($BF36="","",INDIRECT($BF36))</f>
      </c>
      <c r="W36" s="61">
        <f>IF($D36="","",$H36)</f>
      </c>
      <c r="X36" s="61">
        <f>IF($N36="","",$R36)</f>
      </c>
      <c r="Y36" s="61">
        <f>IF($D$36="","",$D$36)</f>
      </c>
      <c r="Z36" s="61">
        <f>IF($E$36="","",$E$36)</f>
      </c>
      <c r="AB36" s="61">
        <f ca="1">IF($D36="","",IF(ISNA(VLOOKUP($D36,INDIRECT($AF$2),2,0))=TRUE,"",VLOOKUP($D36,INDIRECT($AF$2),2,0)))</f>
      </c>
      <c r="AC36" s="61">
        <f ca="1">IF($D36="","",IF(ISNA(VLOOKUP($D36,INDIRECT($AF$2),3,0))=TRUE,"",VLOOKUP($D36,INDIRECT($AF$2),3,0)))</f>
      </c>
      <c r="AE36" s="61">
        <f>IF(AF36="","",ROW())</f>
      </c>
      <c r="AF36" s="61">
        <f>IF(MAX(AH36:AV36)=0,"",IF(MAX(AH36:AV36)=COLUMN(AP36),ADDRESS(ROW(),COLUMN(AX36),4),ADDRESS(5,MAX(AH36:AV36),4)))</f>
      </c>
      <c r="AH36" s="61">
        <v>0</v>
      </c>
      <c r="AI36" s="61">
        <f>IF(ISNUMBER(IF(RIGHT($J36,2)="++",VALUE(LEFT($J36,4)&amp;"00"),IF(RIGHT($J36,1)="+",VALUE(LEFT($J36,5)&amp;"0"),VALUE($J36))))=TRUE,0,COLUMN())</f>
        <v>0</v>
      </c>
      <c r="AJ36" s="61">
        <f>IF(AND($J36="",OR($E36&lt;&gt;"",$D36&lt;&gt;"")),COLUMN(),0)</f>
        <v>0</v>
      </c>
      <c r="AL36" s="61">
        <v>0</v>
      </c>
      <c r="AM36" s="61">
        <f>IF($D36="",0,IF(COUNTIF($Y$8:$Y$54,$D36)-COUNTIF($N$8:$N$13,$D36)-COUNTIF($N$14:$N$19,$D36)&gt;3,COLUMN(),0))</f>
        <v>0</v>
      </c>
      <c r="AN36" s="61">
        <f>IF($D36="",0,IF(COUNTIF($D35:$D37,$D36)&gt;1,COLUMN(),0))</f>
        <v>0</v>
      </c>
      <c r="AO36" s="61">
        <f>IF($D36="",0,IF(AC36=$AB$3,0,COLUMN()))</f>
        <v>0</v>
      </c>
      <c r="AP36" s="61">
        <f>IF(LEFT($E36,1)=AB36,0,COLUMN())</f>
        <v>0</v>
      </c>
      <c r="AQ36" s="61">
        <f>IF(ISNA(VLOOKUP($D36,$Y$8:$Z$61,2,0))=TRUE,0,IF($E36=VLOOKUP($D36,$Y$8:$Z$61,2,0),0,COLUMN()))</f>
        <v>0</v>
      </c>
      <c r="AR36" s="61">
        <f>IF(AND($E36="",OR($D36&lt;&gt;"",$J36&lt;&gt;"")),COLUMN(),0)</f>
        <v>0</v>
      </c>
      <c r="AS36" s="61">
        <f ca="1">IF($D36="",0,IF(ISNA(VLOOKUP($D36,INDIRECT($AF$2),1,0))=TRUE,COLUMN(),0))</f>
        <v>0</v>
      </c>
      <c r="AT36" s="61">
        <f>IF(AND($D36="",OR($E36&lt;&gt;"",$J36&lt;&gt;"")),COLUMN(),0)</f>
        <v>0</v>
      </c>
      <c r="AU36" s="61">
        <f>IF(AND($D36&lt;&gt;"",$D35=""),COLUMN(),0)</f>
        <v>0</v>
      </c>
      <c r="AV36" s="61">
        <f>IF(AND($D36&lt;&gt;"",$B$3=""),COLUMN(),0)</f>
        <v>0</v>
      </c>
      <c r="AX36" s="61" t="str">
        <f>$D36&amp;"の選手は"&amp;$E36&amp;"ではありません。"</f>
        <v>の選手はではありません。</v>
      </c>
      <c r="BB36" s="61">
        <f ca="1">IF($N36="","",IF(ISNA(VLOOKUP($N36,INDIRECT($AF$2),2,0))=TRUE,"",VLOOKUP($N36,INDIRECT($AF$2),2,0)))</f>
      </c>
      <c r="BC36" s="61">
        <f ca="1">IF($N36="","",IF(ISNA(VLOOKUP($N36,INDIRECT($AF$2),3,0))=TRUE,"",VLOOKUP($N36,INDIRECT($AF$2),3,0)))</f>
      </c>
      <c r="BE36" s="61">
        <f>IF(BF36="","",ROW())</f>
      </c>
      <c r="BF36" s="61">
        <f>IF(MAX(BH36:BV36)=0,"",IF(MAX(BH36:BV36)=COLUMN(BP36),ADDRESS(ROW(),COLUMN(BX36),4),ADDRESS(5,MAX(BH36:BV36),4)))</f>
      </c>
      <c r="BH36" s="61">
        <f>IF(AND($N36&lt;&gt;"",$N37=""),COLUMN(),0)</f>
        <v>0</v>
      </c>
      <c r="BI36" s="61">
        <v>0</v>
      </c>
      <c r="BJ36" s="61">
        <v>0</v>
      </c>
      <c r="BL36" s="61">
        <v>0</v>
      </c>
      <c r="BM36" s="61">
        <v>0</v>
      </c>
      <c r="BN36" s="61">
        <f>IF($N36="",0,IF(COUNTIF($N35:$N40,$N36)&gt;1,COLUMN(),0))</f>
        <v>0</v>
      </c>
      <c r="BO36" s="61">
        <f>IF($N36="",0,IF(BC36=$AB$3,0,COLUMN()))</f>
        <v>0</v>
      </c>
      <c r="BP36" s="61">
        <f>IF(LEFT($O36,1)=BB36,0,COLUMN())</f>
        <v>0</v>
      </c>
      <c r="BQ36" s="61">
        <f>IF(ISNA(VLOOKUP($N36,$Y$8:$Z$61,2,0))=TRUE,0,IF($O36=VLOOKUP($N36,$Y$8:$Z$61,2,0),0,COLUMN()))</f>
        <v>0</v>
      </c>
      <c r="BR36" s="61">
        <f>IF(AND($O36="",OR($N36&lt;&gt;"",$T36&lt;&gt;"")),COLUMN(),0)</f>
        <v>0</v>
      </c>
      <c r="BS36" s="61">
        <f ca="1">IF($N36="",0,IF(ISNA(VLOOKUP($N36,INDIRECT($AF$2),1,0))=TRUE,COLUMN(),0))</f>
        <v>0</v>
      </c>
      <c r="BT36" s="61">
        <f>IF(AND($N36="",OR($O36&lt;&gt;"",$T36&lt;&gt;"")),COLUMN(),0)</f>
        <v>0</v>
      </c>
      <c r="BU36" s="61">
        <f>IF(AND($N36&lt;&gt;"",$N35=""),COLUMN(),0)</f>
        <v>0</v>
      </c>
      <c r="BV36" s="61">
        <f>IF(AND($N36&lt;&gt;"",$B$3=""),COLUMN(),0)</f>
        <v>0</v>
      </c>
      <c r="BX36" s="61" t="str">
        <f>$N36&amp;"の選手は"&amp;$O36&amp;"ではありません。"</f>
        <v>の選手はではありません。</v>
      </c>
    </row>
    <row r="37" spans="1:76" ht="19.5" customHeight="1">
      <c r="A37" s="101">
        <f ca="1">IF($AF37="","",INDIRECT($AF37))</f>
      </c>
      <c r="B37" s="134"/>
      <c r="C37" s="122"/>
      <c r="D37" s="170"/>
      <c r="E37" s="171"/>
      <c r="F37" s="190"/>
      <c r="G37" s="122"/>
      <c r="H37" s="137" t="s">
        <v>275</v>
      </c>
      <c r="I37" s="123"/>
      <c r="J37" s="173"/>
      <c r="K37" s="124"/>
      <c r="L37" s="199"/>
      <c r="M37" s="117"/>
      <c r="N37" s="166"/>
      <c r="O37" s="167"/>
      <c r="P37" s="168"/>
      <c r="Q37" s="111"/>
      <c r="R37" s="128" t="s">
        <v>295</v>
      </c>
      <c r="S37" s="200"/>
      <c r="T37" s="202"/>
      <c r="U37" s="101">
        <f ca="1">IF($BF37="","",INDIRECT($BF37))</f>
      </c>
      <c r="W37" s="61">
        <f>IF($D37="","",$H37)</f>
      </c>
      <c r="X37" s="61">
        <f>IF($N37="","",$R37)</f>
      </c>
      <c r="Y37" s="61">
        <f>IF($D$37="","",$D$37)</f>
      </c>
      <c r="Z37" s="61">
        <f>IF($E$37="","",$E$37)</f>
      </c>
      <c r="AB37" s="61">
        <f ca="1">IF($D37="","",IF(ISNA(VLOOKUP($D37,INDIRECT($AF$2),2,0))=TRUE,"",VLOOKUP($D37,INDIRECT($AF$2),2,0)))</f>
      </c>
      <c r="AC37" s="61">
        <f ca="1">IF($D37="","",IF(ISNA(VLOOKUP($D37,INDIRECT($AF$2),3,0))=TRUE,"",VLOOKUP($D37,INDIRECT($AF$2),3,0)))</f>
      </c>
      <c r="AE37" s="61">
        <f>IF(AF37="","",ROW())</f>
      </c>
      <c r="AF37" s="61">
        <f>IF(MAX(AH37:AV37)=0,"",IF(MAX(AH37:AV37)=COLUMN(AP37),ADDRESS(ROW(),COLUMN(AX37),4),ADDRESS(5,MAX(AH37:AV37),4)))</f>
      </c>
      <c r="AH37" s="61">
        <v>0</v>
      </c>
      <c r="AI37" s="61">
        <f>IF(ISNUMBER(IF(RIGHT($J37,2)="++",VALUE(LEFT($J37,4)&amp;"00"),IF(RIGHT($J37,1)="+",VALUE(LEFT($J37,5)&amp;"0"),VALUE($J37))))=TRUE,0,COLUMN())</f>
        <v>0</v>
      </c>
      <c r="AJ37" s="61">
        <f>IF(AND($J37="",OR($E37&lt;&gt;"",$D37&lt;&gt;"")),COLUMN(),0)</f>
        <v>0</v>
      </c>
      <c r="AL37" s="61">
        <v>0</v>
      </c>
      <c r="AM37" s="61">
        <f>IF($D37="",0,IF(COUNTIF($Y$8:$Y$54,$D37)-COUNTIF($N$8:$N$13,$D37)-COUNTIF($N$14:$N$19,$D37)&gt;3,COLUMN(),0))</f>
        <v>0</v>
      </c>
      <c r="AN37" s="61">
        <f>IF($D37="",0,IF(COUNTIF($D35:$D37,$D37)&gt;1,COLUMN(),0))</f>
        <v>0</v>
      </c>
      <c r="AO37" s="61">
        <f>IF($D37="",0,IF(AC37=$AB$3,0,COLUMN()))</f>
        <v>0</v>
      </c>
      <c r="AP37" s="61">
        <f>IF(LEFT($E37,1)=AB37,0,COLUMN())</f>
        <v>0</v>
      </c>
      <c r="AQ37" s="61">
        <f>IF(ISNA(VLOOKUP($D37,$Y$8:$Z$61,2,0))=TRUE,0,IF($E37=VLOOKUP($D37,$Y$8:$Z$61,2,0),0,COLUMN()))</f>
        <v>0</v>
      </c>
      <c r="AR37" s="61">
        <f>IF(AND($E37="",OR($D37&lt;&gt;"",$J37&lt;&gt;"")),COLUMN(),0)</f>
        <v>0</v>
      </c>
      <c r="AS37" s="61">
        <f ca="1">IF($D37="",0,IF(ISNA(VLOOKUP($D37,INDIRECT($AF$2),1,0))=TRUE,COLUMN(),0))</f>
        <v>0</v>
      </c>
      <c r="AT37" s="61">
        <f>IF(AND($D37="",OR($E37&lt;&gt;"",$J37&lt;&gt;"")),COLUMN(),0)</f>
        <v>0</v>
      </c>
      <c r="AU37" s="61">
        <f>IF(AND($D37&lt;&gt;"",$D36=""),COLUMN(),0)</f>
        <v>0</v>
      </c>
      <c r="AV37" s="61">
        <f>IF(AND($D37&lt;&gt;"",$B$3=""),COLUMN(),0)</f>
        <v>0</v>
      </c>
      <c r="AX37" s="61" t="str">
        <f>$D37&amp;"の選手は"&amp;$E37&amp;"ではありません。"</f>
        <v>の選手はではありません。</v>
      </c>
      <c r="BB37" s="61">
        <f ca="1">IF($N37="","",IF(ISNA(VLOOKUP($N37,INDIRECT($AF$2),2,0))=TRUE,"",VLOOKUP($N37,INDIRECT($AF$2),2,0)))</f>
      </c>
      <c r="BC37" s="61">
        <f ca="1">IF($N37="","",IF(ISNA(VLOOKUP($N37,INDIRECT($AF$2),3,0))=TRUE,"",VLOOKUP($N37,INDIRECT($AF$2),3,0)))</f>
      </c>
      <c r="BE37" s="61">
        <f>IF(BF37="","",ROW())</f>
      </c>
      <c r="BF37" s="61">
        <f>IF(MAX(BH37:BV37)=0,"",IF(MAX(BH37:BV37)=COLUMN(BP37),ADDRESS(ROW(),COLUMN(BX37),4),ADDRESS(5,MAX(BH37:BV37),4)))</f>
      </c>
      <c r="BH37" s="61">
        <f>IF(AND($N37&lt;&gt;"",$N38=""),COLUMN(),0)</f>
        <v>0</v>
      </c>
      <c r="BI37" s="61">
        <v>0</v>
      </c>
      <c r="BJ37" s="61">
        <v>0</v>
      </c>
      <c r="BL37" s="61">
        <v>0</v>
      </c>
      <c r="BM37" s="61">
        <v>0</v>
      </c>
      <c r="BN37" s="61">
        <f>IF($N37="",0,IF(COUNTIF($N35:$N40,$N37)&gt;1,COLUMN(),0))</f>
        <v>0</v>
      </c>
      <c r="BO37" s="61">
        <f>IF($N37="",0,IF(BC37=$AB$3,0,COLUMN()))</f>
        <v>0</v>
      </c>
      <c r="BP37" s="61">
        <f>IF(LEFT($O37,1)=BB37,0,COLUMN())</f>
        <v>0</v>
      </c>
      <c r="BQ37" s="61">
        <f>IF(ISNA(VLOOKUP($N37,$Y$8:$Z$61,2,0))=TRUE,0,IF($O37=VLOOKUP($N37,$Y$8:$Z$61,2,0),0,COLUMN()))</f>
        <v>0</v>
      </c>
      <c r="BR37" s="61">
        <f>IF(AND($O37="",OR($N37&lt;&gt;"",$T37&lt;&gt;"")),COLUMN(),0)</f>
        <v>0</v>
      </c>
      <c r="BS37" s="61">
        <f ca="1">IF($N37="",0,IF(ISNA(VLOOKUP($N37,INDIRECT($AF$2),1,0))=TRUE,COLUMN(),0))</f>
        <v>0</v>
      </c>
      <c r="BT37" s="61">
        <f>IF(AND($N37="",OR($O37&lt;&gt;"",$T37&lt;&gt;"")),COLUMN(),0)</f>
        <v>0</v>
      </c>
      <c r="BU37" s="61">
        <f>IF(AND($N37&lt;&gt;"",$N36=""),COLUMN(),0)</f>
        <v>0</v>
      </c>
      <c r="BV37" s="61">
        <f>IF(AND($N37&lt;&gt;"",$B$3=""),COLUMN(),0)</f>
        <v>0</v>
      </c>
      <c r="BX37" s="61" t="str">
        <f>$N37&amp;"の選手は"&amp;$O37&amp;"ではありません。"</f>
        <v>の選手はではありません。</v>
      </c>
    </row>
    <row r="38" spans="1:76" ht="19.5" customHeight="1">
      <c r="A38" s="101">
        <f ca="1">IF($AF38="","",INDIRECT($AF38))</f>
      </c>
      <c r="B38" s="174" t="s">
        <v>277</v>
      </c>
      <c r="C38" s="127"/>
      <c r="D38" s="175"/>
      <c r="E38" s="181"/>
      <c r="F38" s="182"/>
      <c r="G38" s="127"/>
      <c r="H38" s="128" t="s">
        <v>277</v>
      </c>
      <c r="I38" s="129"/>
      <c r="J38" s="178"/>
      <c r="K38" s="130"/>
      <c r="L38" s="194"/>
      <c r="M38" s="110"/>
      <c r="N38" s="220"/>
      <c r="O38" s="222"/>
      <c r="P38" s="164"/>
      <c r="Q38" s="111"/>
      <c r="R38" s="111" t="s">
        <v>295</v>
      </c>
      <c r="S38" s="197"/>
      <c r="T38" s="202"/>
      <c r="U38" s="101">
        <f ca="1">IF($BF38="","",INDIRECT($BF38))</f>
      </c>
      <c r="W38" s="61">
        <f>IF($D38="","",$H38)</f>
      </c>
      <c r="X38" s="61">
        <f>IF($N38="","",$R38)</f>
      </c>
      <c r="Y38" s="61">
        <f>IF($D$38="","",$D$38)</f>
      </c>
      <c r="Z38" s="61">
        <f>IF($E$38="","",$E$38)</f>
      </c>
      <c r="AB38" s="61">
        <f ca="1">IF($D38="","",IF(ISNA(VLOOKUP($D38,INDIRECT($AF$2),2,0))=TRUE,"",VLOOKUP($D38,INDIRECT($AF$2),2,0)))</f>
      </c>
      <c r="AC38" s="61">
        <f ca="1">IF($D38="","",IF(ISNA(VLOOKUP($D38,INDIRECT($AF$2),3,0))=TRUE,"",VLOOKUP($D38,INDIRECT($AF$2),3,0)))</f>
      </c>
      <c r="AE38" s="61">
        <f>IF(AF38="","",ROW())</f>
      </c>
      <c r="AF38" s="61">
        <f>IF(MAX(AH38:AV38)=0,"",IF(MAX(AH38:AV38)=COLUMN(AP38),ADDRESS(ROW(),COLUMN(AX38),4),ADDRESS(5,MAX(AH38:AV38),4)))</f>
      </c>
      <c r="AH38" s="61">
        <v>0</v>
      </c>
      <c r="AI38" s="61">
        <f>IF(ISNUMBER(IF(RIGHT($J38,2)="++",VALUE(LEFT($J38,4)&amp;"00"),IF(RIGHT($J38,1)="+",VALUE(LEFT($J38,5)&amp;"0"),VALUE($J38))))=TRUE,0,COLUMN())</f>
        <v>0</v>
      </c>
      <c r="AJ38" s="61">
        <f>IF(AND($J38="",OR($E38&lt;&gt;"",$D38&lt;&gt;"")),COLUMN(),0)</f>
        <v>0</v>
      </c>
      <c r="AK38" s="61">
        <v>0</v>
      </c>
      <c r="AL38" s="61">
        <v>0</v>
      </c>
      <c r="AM38" s="61">
        <f>IF($D38="",0,IF(COUNTIF($Y$8:$Y$54,$D38)-COUNTIF($N$8:$N$13,$D38)-COUNTIF($N$14:$N$19,$D38)&gt;3,COLUMN(),0))</f>
        <v>0</v>
      </c>
      <c r="AN38" s="61">
        <f>IF($D38="",0,IF(COUNTIF($D38:$D40,$D38)&gt;1,COLUMN(),0))</f>
        <v>0</v>
      </c>
      <c r="AO38" s="61">
        <f>IF($D38="",0,IF(AC38=$AB$3,0,COLUMN()))</f>
        <v>0</v>
      </c>
      <c r="AP38" s="61">
        <f>IF(LEFT($E38,1)=AB38,0,COLUMN())</f>
        <v>0</v>
      </c>
      <c r="AQ38" s="61">
        <f>IF(ISNA(VLOOKUP($D38,$Y$8:$Z$61,2,0))=TRUE,0,IF($E38=VLOOKUP($D38,$Y$8:$Z$61,2,0),0,COLUMN()))</f>
        <v>0</v>
      </c>
      <c r="AR38" s="61">
        <f>IF(AND($E38="",OR($D38&lt;&gt;"",$J38&lt;&gt;"")),COLUMN(),0)</f>
        <v>0</v>
      </c>
      <c r="AS38" s="61">
        <f ca="1">IF($D38="",0,IF(ISNA(VLOOKUP($D38,INDIRECT($AF$2),1,0))=TRUE,COLUMN(),0))</f>
        <v>0</v>
      </c>
      <c r="AT38" s="61">
        <f>IF(AND($D38="",OR($E38&lt;&gt;"",$J38&lt;&gt;"")),COLUMN(),0)</f>
        <v>0</v>
      </c>
      <c r="AU38" s="61">
        <v>0</v>
      </c>
      <c r="AV38" s="61">
        <f>IF(AND($D38&lt;&gt;"",$B$3=""),COLUMN(),0)</f>
        <v>0</v>
      </c>
      <c r="AX38" s="61" t="str">
        <f>$D38&amp;"の選手は"&amp;$E38&amp;"ではありません。"</f>
        <v>の選手はではありません。</v>
      </c>
      <c r="BB38" s="61">
        <f ca="1">IF($N38="","",IF(ISNA(VLOOKUP($N38,INDIRECT($AF$2),2,0))=TRUE,"",VLOOKUP($N38,INDIRECT($AF$2),2,0)))</f>
      </c>
      <c r="BC38" s="61">
        <f ca="1">IF($N38="","",IF(ISNA(VLOOKUP($N38,INDIRECT($AF$2),3,0))=TRUE,"",VLOOKUP($N38,INDIRECT($AF$2),3,0)))</f>
      </c>
      <c r="BE38" s="61">
        <f>IF(BF38="","",ROW())</f>
      </c>
      <c r="BF38" s="61">
        <f>IF(MAX(BH38:BV38)=0,"",IF(MAX(BH38:BV38)=COLUMN(BP38),ADDRESS(ROW(),COLUMN(BX38),4),ADDRESS(5,MAX(BH38:BV38),4)))</f>
      </c>
      <c r="BH38" s="61">
        <v>0</v>
      </c>
      <c r="BI38" s="61">
        <v>0</v>
      </c>
      <c r="BJ38" s="61">
        <v>0</v>
      </c>
      <c r="BL38" s="61">
        <v>0</v>
      </c>
      <c r="BM38" s="61">
        <v>0</v>
      </c>
      <c r="BN38" s="61">
        <f>IF($N38="",0,IF(COUNTIF($N35:$N40,$N38)&gt;1,COLUMN(),0))</f>
        <v>0</v>
      </c>
      <c r="BO38" s="61">
        <f>IF($N38="",0,IF(BC38=$AB$3,0,COLUMN()))</f>
        <v>0</v>
      </c>
      <c r="BP38" s="61">
        <f>IF(LEFT($O38,1)=BB38,0,COLUMN())</f>
        <v>0</v>
      </c>
      <c r="BQ38" s="61">
        <f>IF(ISNA(VLOOKUP($N38,$Y$8:$Z$61,2,0))=TRUE,0,IF($O38=VLOOKUP($N38,$Y$8:$Z$61,2,0),0,COLUMN()))</f>
        <v>0</v>
      </c>
      <c r="BR38" s="61">
        <f>IF(AND($O38="",OR($N38&lt;&gt;"",$T38&lt;&gt;"")),COLUMN(),0)</f>
        <v>0</v>
      </c>
      <c r="BS38" s="61">
        <f ca="1">IF($N38="",0,IF(ISNA(VLOOKUP($N38,INDIRECT($AF$2),1,0))=TRUE,COLUMN(),0))</f>
        <v>0</v>
      </c>
      <c r="BT38" s="61">
        <f>IF(AND($N38="",OR($O38&lt;&gt;"",$T38&lt;&gt;"")),COLUMN(),0)</f>
        <v>0</v>
      </c>
      <c r="BU38" s="61">
        <f>IF(AND($N38&lt;&gt;"",$N37=""),COLUMN(),0)</f>
        <v>0</v>
      </c>
      <c r="BV38" s="61">
        <f>IF(AND($N38&lt;&gt;"",$B$3=""),COLUMN(),0)</f>
        <v>0</v>
      </c>
      <c r="BX38" s="61" t="str">
        <f>$N38&amp;"の選手は"&amp;$O38&amp;"ではありません。"</f>
        <v>の選手はではありません。</v>
      </c>
    </row>
    <row r="39" spans="1:76" ht="19.5" customHeight="1">
      <c r="A39" s="101">
        <f ca="1">IF($AF39="","",INDIRECT($AF39))</f>
      </c>
      <c r="B39" s="115"/>
      <c r="C39" s="116"/>
      <c r="D39" s="166"/>
      <c r="E39" s="183"/>
      <c r="F39" s="184"/>
      <c r="G39" s="110"/>
      <c r="H39" s="128" t="s">
        <v>277</v>
      </c>
      <c r="I39" s="118"/>
      <c r="J39" s="169"/>
      <c r="K39" s="113"/>
      <c r="L39" s="194"/>
      <c r="M39" s="116"/>
      <c r="N39" s="166"/>
      <c r="O39" s="167"/>
      <c r="P39" s="168"/>
      <c r="Q39" s="111"/>
      <c r="R39" s="128" t="s">
        <v>295</v>
      </c>
      <c r="S39" s="197"/>
      <c r="T39" s="202"/>
      <c r="U39" s="101">
        <f ca="1">IF($BF39="","",INDIRECT($BF39))</f>
      </c>
      <c r="W39" s="61">
        <f>IF($D39="","",$H39)</f>
      </c>
      <c r="X39" s="61">
        <f>IF($N39="","",$R39)</f>
      </c>
      <c r="Y39" s="61">
        <f>IF($D$39="","",$D$39)</f>
      </c>
      <c r="Z39" s="61">
        <f>IF($E$39="","",$E$39)</f>
      </c>
      <c r="AB39" s="61">
        <f ca="1">IF($D39="","",IF(ISNA(VLOOKUP($D39,INDIRECT($AF$2),2,0))=TRUE,"",VLOOKUP($D39,INDIRECT($AF$2),2,0)))</f>
      </c>
      <c r="AC39" s="61">
        <f ca="1">IF($D39="","",IF(ISNA(VLOOKUP($D39,INDIRECT($AF$2),3,0))=TRUE,"",VLOOKUP($D39,INDIRECT($AF$2),3,0)))</f>
      </c>
      <c r="AE39" s="61">
        <f>IF(AF39="","",ROW())</f>
      </c>
      <c r="AF39" s="61">
        <f>IF(MAX(AH39:AV39)=0,"",IF(MAX(AH39:AV39)=COLUMN(AP39),ADDRESS(ROW(),COLUMN(AX39),4),ADDRESS(5,MAX(AH39:AV39),4)))</f>
      </c>
      <c r="AH39" s="61">
        <v>0</v>
      </c>
      <c r="AI39" s="61">
        <f>IF(ISNUMBER(IF(RIGHT($J39,2)="++",VALUE(LEFT($J39,4)&amp;"00"),IF(RIGHT($J39,1)="+",VALUE(LEFT($J39,5)&amp;"0"),VALUE($J39))))=TRUE,0,COLUMN())</f>
        <v>0</v>
      </c>
      <c r="AJ39" s="61">
        <f>IF(AND($J39="",OR($E39&lt;&gt;"",$D39&lt;&gt;"")),COLUMN(),0)</f>
        <v>0</v>
      </c>
      <c r="AL39" s="61">
        <v>0</v>
      </c>
      <c r="AM39" s="61">
        <f>IF($D39="",0,IF(COUNTIF($Y$8:$Y$54,$D39)-COUNTIF($N$8:$N$13,$D39)-COUNTIF($N$14:$N$19,$D39)&gt;3,COLUMN(),0))</f>
        <v>0</v>
      </c>
      <c r="AN39" s="61">
        <f>IF($D39="",0,IF(COUNTIF($D38:$D40,$D39)&gt;1,COLUMN(),0))</f>
        <v>0</v>
      </c>
      <c r="AO39" s="61">
        <f>IF($D39="",0,IF(AC39=$AB$3,0,COLUMN()))</f>
        <v>0</v>
      </c>
      <c r="AP39" s="61">
        <f>IF(LEFT($E39,1)=AB39,0,COLUMN())</f>
        <v>0</v>
      </c>
      <c r="AQ39" s="61">
        <f>IF(ISNA(VLOOKUP($D39,$Y$8:$Z$61,2,0))=TRUE,0,IF($E39=VLOOKUP($D39,$Y$8:$Z$61,2,0),0,COLUMN()))</f>
        <v>0</v>
      </c>
      <c r="AR39" s="61">
        <f>IF(AND($E39="",OR($D39&lt;&gt;"",$J39&lt;&gt;"")),COLUMN(),0)</f>
        <v>0</v>
      </c>
      <c r="AS39" s="61">
        <f ca="1">IF($D39="",0,IF(ISNA(VLOOKUP($D39,INDIRECT($AF$2),1,0))=TRUE,COLUMN(),0))</f>
        <v>0</v>
      </c>
      <c r="AT39" s="61">
        <f>IF(AND($D39="",OR($E39&lt;&gt;"",$J39&lt;&gt;"")),COLUMN(),0)</f>
        <v>0</v>
      </c>
      <c r="AU39" s="61">
        <f>IF(AND($D39&lt;&gt;"",$D38=""),COLUMN(),0)</f>
        <v>0</v>
      </c>
      <c r="AV39" s="61">
        <f>IF(AND($D39&lt;&gt;"",$B$3=""),COLUMN(),0)</f>
        <v>0</v>
      </c>
      <c r="AX39" s="61" t="str">
        <f>$D39&amp;"の選手は"&amp;$E39&amp;"ではありません。"</f>
        <v>の選手はではありません。</v>
      </c>
      <c r="BB39" s="61">
        <f ca="1">IF($N39="","",IF(ISNA(VLOOKUP($N39,INDIRECT($AF$2),2,0))=TRUE,"",VLOOKUP($N39,INDIRECT($AF$2),2,0)))</f>
      </c>
      <c r="BC39" s="61">
        <f ca="1">IF($N39="","",IF(ISNA(VLOOKUP($N39,INDIRECT($AF$2),3,0))=TRUE,"",VLOOKUP($N39,INDIRECT($AF$2),3,0)))</f>
      </c>
      <c r="BE39" s="61">
        <f>IF(BF39="","",ROW())</f>
      </c>
      <c r="BF39" s="61">
        <f>IF(MAX(BH39:BV39)=0,"",IF(MAX(BH39:BV39)=COLUMN(BP39),ADDRESS(ROW(),COLUMN(BX39),4),ADDRESS(5,MAX(BH39:BV39),4)))</f>
      </c>
      <c r="BH39" s="61">
        <v>0</v>
      </c>
      <c r="BI39" s="61">
        <v>0</v>
      </c>
      <c r="BJ39" s="61">
        <v>0</v>
      </c>
      <c r="BL39" s="61">
        <v>0</v>
      </c>
      <c r="BM39" s="61">
        <v>0</v>
      </c>
      <c r="BN39" s="61">
        <f>IF($N39="",0,IF(COUNTIF($N35:$N40,$N39)&gt;1,COLUMN(),0))</f>
        <v>0</v>
      </c>
      <c r="BO39" s="61">
        <f>IF($N39="",0,IF(BC39=$AB$3,0,COLUMN()))</f>
        <v>0</v>
      </c>
      <c r="BP39" s="61">
        <f>IF(LEFT($O39,1)=BB39,0,COLUMN())</f>
        <v>0</v>
      </c>
      <c r="BQ39" s="61">
        <f>IF(ISNA(VLOOKUP($N39,$Y$8:$Z$61,2,0))=TRUE,0,IF($O39=VLOOKUP($N39,$Y$8:$Z$61,2,0),0,COLUMN()))</f>
        <v>0</v>
      </c>
      <c r="BR39" s="61">
        <f>IF(AND($O39="",OR($N39&lt;&gt;"",$T39&lt;&gt;"")),COLUMN(),0)</f>
        <v>0</v>
      </c>
      <c r="BS39" s="61">
        <f ca="1">IF($N39="",0,IF(ISNA(VLOOKUP($N39,INDIRECT($AF$2),1,0))=TRUE,COLUMN(),0))</f>
        <v>0</v>
      </c>
      <c r="BT39" s="61">
        <f>IF(AND($N39="",OR($O39&lt;&gt;"",$T39&lt;&gt;"")),COLUMN(),0)</f>
        <v>0</v>
      </c>
      <c r="BU39" s="61">
        <f>IF(AND($N39&lt;&gt;"",$N38=""),COLUMN(),0)</f>
        <v>0</v>
      </c>
      <c r="BV39" s="61">
        <f>IF(AND($N39&lt;&gt;"",$B$3=""),COLUMN(),0)</f>
        <v>0</v>
      </c>
      <c r="BX39" s="61" t="str">
        <f>$N39&amp;"の選手は"&amp;$O39&amp;"ではありません。"</f>
        <v>の選手はではありません。</v>
      </c>
    </row>
    <row r="40" spans="1:76" ht="19.5" customHeight="1" thickBot="1">
      <c r="A40" s="101">
        <f ca="1">IF($AF40="","",INDIRECT($AF40))</f>
      </c>
      <c r="B40" s="204"/>
      <c r="C40" s="205"/>
      <c r="D40" s="206"/>
      <c r="E40" s="207"/>
      <c r="F40" s="208"/>
      <c r="G40" s="209"/>
      <c r="H40" s="210" t="s">
        <v>277</v>
      </c>
      <c r="I40" s="211"/>
      <c r="J40" s="212"/>
      <c r="K40" s="213"/>
      <c r="L40" s="214"/>
      <c r="M40" s="205"/>
      <c r="N40" s="206"/>
      <c r="O40" s="215"/>
      <c r="P40" s="216"/>
      <c r="Q40" s="217"/>
      <c r="R40" s="210" t="s">
        <v>295</v>
      </c>
      <c r="S40" s="218"/>
      <c r="T40" s="219"/>
      <c r="U40" s="101">
        <f ca="1">IF($BF40="","",INDIRECT($BF40))</f>
      </c>
      <c r="W40" s="61">
        <f>IF($D40="","",$H40)</f>
      </c>
      <c r="X40" s="61">
        <f>IF($N40="","",$R40)</f>
      </c>
      <c r="Y40" s="61">
        <f>IF($D$40="","",$D$40)</f>
      </c>
      <c r="Z40" s="61">
        <f>IF($E$40="","",$E$40)</f>
      </c>
      <c r="AB40" s="61">
        <f ca="1">IF($D40="","",IF(ISNA(VLOOKUP($D40,INDIRECT($AF$2),2,0))=TRUE,"",VLOOKUP($D40,INDIRECT($AF$2),2,0)))</f>
      </c>
      <c r="AC40" s="61">
        <f ca="1">IF($D40="","",IF(ISNA(VLOOKUP($D40,INDIRECT($AF$2),3,0))=TRUE,"",VLOOKUP($D40,INDIRECT($AF$2),3,0)))</f>
      </c>
      <c r="AE40" s="61">
        <f>IF(AF40="","",ROW())</f>
      </c>
      <c r="AF40" s="61">
        <f>IF(MAX(AH40:AV40)=0,"",IF(MAX(AH40:AV40)=COLUMN(AP40),ADDRESS(ROW(),COLUMN(AX40),4),ADDRESS(5,MAX(AH40:AV40),4)))</f>
      </c>
      <c r="AH40" s="61">
        <v>0</v>
      </c>
      <c r="AI40" s="61">
        <f>IF(ISNUMBER(IF(RIGHT($J40,2)="++",VALUE(LEFT($J40,4)&amp;"00"),IF(RIGHT($J40,1)="+",VALUE(LEFT($J40,5)&amp;"0"),VALUE($J40))))=TRUE,0,COLUMN())</f>
        <v>0</v>
      </c>
      <c r="AJ40" s="61">
        <f>IF(AND($J40="",OR($E40&lt;&gt;"",$D40&lt;&gt;"")),COLUMN(),0)</f>
        <v>0</v>
      </c>
      <c r="AL40" s="61">
        <v>0</v>
      </c>
      <c r="AM40" s="61">
        <f>IF($D40="",0,IF(COUNTIF($Y$8:$Y$54,$D40)-COUNTIF($N$8:$N$13,$D40)-COUNTIF($N$14:$N$19,$D40)&gt;3,COLUMN(),0))</f>
        <v>0</v>
      </c>
      <c r="AN40" s="61">
        <f>IF($D40="",0,IF(COUNTIF($D38:$D40,$D40)&gt;1,COLUMN(),0))</f>
        <v>0</v>
      </c>
      <c r="AO40" s="61">
        <f>IF($D40="",0,IF(AC40=$AB$3,0,COLUMN()))</f>
        <v>0</v>
      </c>
      <c r="AP40" s="61">
        <f>IF(LEFT($E40,1)=AB40,0,COLUMN())</f>
        <v>0</v>
      </c>
      <c r="AQ40" s="61">
        <f>IF(ISNA(VLOOKUP($D40,$Y$8:$Z$61,2,0))=TRUE,0,IF($E40=VLOOKUP($D40,$Y$8:$Z$61,2,0),0,COLUMN()))</f>
        <v>0</v>
      </c>
      <c r="AR40" s="61">
        <f>IF(AND($E40="",OR($D40&lt;&gt;"",$J40&lt;&gt;"")),COLUMN(),0)</f>
        <v>0</v>
      </c>
      <c r="AS40" s="61">
        <f ca="1">IF($D40="",0,IF(ISNA(VLOOKUP($D40,INDIRECT($AF$2),1,0))=TRUE,COLUMN(),0))</f>
        <v>0</v>
      </c>
      <c r="AT40" s="61">
        <f>IF(AND($D40="",OR($E40&lt;&gt;"",$J40&lt;&gt;"")),COLUMN(),0)</f>
        <v>0</v>
      </c>
      <c r="AU40" s="61">
        <f>IF(AND($D40&lt;&gt;"",$D39=""),COLUMN(),0)</f>
        <v>0</v>
      </c>
      <c r="AV40" s="61">
        <f>IF(AND($D40&lt;&gt;"",$B$3=""),COLUMN(),0)</f>
        <v>0</v>
      </c>
      <c r="AX40" s="61" t="str">
        <f>$D40&amp;"の選手は"&amp;$E40&amp;"ではありません。"</f>
        <v>の選手はではありません。</v>
      </c>
      <c r="BB40" s="61">
        <f ca="1">IF($N40="","",IF(ISNA(VLOOKUP($N40,INDIRECT($AF$2),2,0))=TRUE,"",VLOOKUP($N40,INDIRECT($AF$2),2,0)))</f>
      </c>
      <c r="BC40" s="61">
        <f ca="1">IF($N40="","",IF(ISNA(VLOOKUP($N40,INDIRECT($AF$2),3,0))=TRUE,"",VLOOKUP($N40,INDIRECT($AF$2),3,0)))</f>
      </c>
      <c r="BE40" s="61">
        <f>IF(BF40="","",ROW())</f>
      </c>
      <c r="BF40" s="61">
        <f>IF(MAX(BH40:BV40)=0,"",IF(MAX(BH40:BV40)=COLUMN(BP40),ADDRESS(ROW(),COLUMN(BX40),4),ADDRESS(5,MAX(BH40:BV40),4)))</f>
      </c>
      <c r="BH40" s="61">
        <v>0</v>
      </c>
      <c r="BI40" s="61">
        <v>0</v>
      </c>
      <c r="BJ40" s="61">
        <v>0</v>
      </c>
      <c r="BL40" s="61">
        <v>0</v>
      </c>
      <c r="BM40" s="61">
        <v>0</v>
      </c>
      <c r="BN40" s="61">
        <f>IF($N40="",0,IF(COUNTIF($N35:$N40,$N40)&gt;1,COLUMN(),0))</f>
        <v>0</v>
      </c>
      <c r="BO40" s="61">
        <f>IF($N40="",0,IF(BC40=$AB$3,0,COLUMN()))</f>
        <v>0</v>
      </c>
      <c r="BP40" s="61">
        <f>IF(LEFT($O40,1)=BB40,0,COLUMN())</f>
        <v>0</v>
      </c>
      <c r="BQ40" s="61">
        <f>IF(ISNA(VLOOKUP($N40,$Y$8:$Z$61,2,0))=TRUE,0,IF($O40=VLOOKUP($N40,$Y$8:$Z$61,2,0),0,COLUMN()))</f>
        <v>0</v>
      </c>
      <c r="BR40" s="61">
        <f>IF(AND($O40="",OR($N40&lt;&gt;"",$T40&lt;&gt;"")),COLUMN(),0)</f>
        <v>0</v>
      </c>
      <c r="BS40" s="61">
        <f ca="1">IF($N40="",0,IF(ISNA(VLOOKUP($N40,INDIRECT($AF$2),1,0))=TRUE,COLUMN(),0))</f>
        <v>0</v>
      </c>
      <c r="BT40" s="61">
        <f>IF(AND($N40="",OR($O40&lt;&gt;"",$T40&lt;&gt;"")),COLUMN(),0)</f>
        <v>0</v>
      </c>
      <c r="BU40" s="61">
        <f>IF(AND($N40&lt;&gt;"",$N39=""),COLUMN(),0)</f>
        <v>0</v>
      </c>
      <c r="BV40" s="61">
        <f>IF(AND($N40&lt;&gt;"",$B$3=""),COLUMN(),0)</f>
        <v>0</v>
      </c>
      <c r="BX40" s="61" t="str">
        <f>$N40&amp;"の選手は"&amp;$O40&amp;"ではありません。"</f>
        <v>の選手はではありません。</v>
      </c>
    </row>
    <row r="41" spans="25:26" ht="17.25" customHeight="1">
      <c r="Y41" s="61">
        <f>IF($N$8="","",$N$8)</f>
      </c>
      <c r="Z41" s="61">
        <f>IF($O$8="","",$O$8)</f>
      </c>
    </row>
    <row r="42" spans="25:26" ht="17.25" customHeight="1" hidden="1">
      <c r="Y42" s="61">
        <f>IF($N$9="","",$N$9)</f>
      </c>
      <c r="Z42" s="61">
        <f>IF($O$9="","",$O$9)</f>
      </c>
    </row>
    <row r="43" spans="25:26" ht="17.25" customHeight="1" hidden="1">
      <c r="Y43" s="61">
        <f>IF($N$10="","",$N$10)</f>
      </c>
      <c r="Z43" s="61">
        <f>IF($O$10="","",$O$10)</f>
      </c>
    </row>
    <row r="44" spans="25:26" ht="17.25" hidden="1">
      <c r="Y44" s="61">
        <f>IF($N$11="","",$N$11)</f>
      </c>
      <c r="Z44" s="61">
        <f>IF($O$11="","",$O$11)</f>
      </c>
    </row>
    <row r="45" spans="25:26" ht="17.25" hidden="1">
      <c r="Y45" s="61">
        <f>IF($N$12="","",$N$12)</f>
      </c>
      <c r="Z45" s="61">
        <f>IF($O$12="","",$O$12)</f>
      </c>
    </row>
    <row r="46" spans="25:26" ht="17.25" hidden="1">
      <c r="Y46" s="61">
        <f>IF($N$13="","",$N$13)</f>
      </c>
      <c r="Z46" s="61">
        <f>IF($O$13="","",$O$13)</f>
      </c>
    </row>
    <row r="47" spans="25:26" ht="17.25" hidden="1">
      <c r="Y47" s="61">
        <f>IF($N$14="","",$N$14)</f>
      </c>
      <c r="Z47" s="61">
        <f>IF($O$14="","",$O$14)</f>
      </c>
    </row>
    <row r="48" spans="25:26" ht="17.25" hidden="1">
      <c r="Y48" s="61">
        <f>IF($N$15="","",$N$15)</f>
      </c>
      <c r="Z48" s="61">
        <f>IF($O$15="","",$O$15)</f>
      </c>
    </row>
    <row r="49" spans="25:26" ht="17.25" hidden="1">
      <c r="Y49" s="61">
        <f>IF($N$16="","",$N$16)</f>
      </c>
      <c r="Z49" s="61">
        <f>IF($O$16="","",$O$16)</f>
      </c>
    </row>
    <row r="50" spans="25:26" ht="17.25" hidden="1">
      <c r="Y50" s="61">
        <f>IF($N$17="","",$N$17)</f>
      </c>
      <c r="Z50" s="61">
        <f>IF($O$17="","",$O$17)</f>
      </c>
    </row>
    <row r="51" spans="25:26" ht="17.25" hidden="1">
      <c r="Y51" s="61">
        <f>IF($N$18="","",$N$18)</f>
      </c>
      <c r="Z51" s="61">
        <f>IF($O$18="","",$O$18)</f>
      </c>
    </row>
    <row r="52" spans="25:26" ht="17.25" hidden="1">
      <c r="Y52" s="61">
        <f>IF($N$19="","",$N$19)</f>
      </c>
      <c r="Z52" s="61">
        <f>IF($O$19="","",$O$19)</f>
      </c>
    </row>
    <row r="53" spans="25:26" ht="17.25" hidden="1">
      <c r="Y53" s="61">
        <f>IF($N$20="","",$N$20)</f>
      </c>
      <c r="Z53" s="61">
        <f>IF($O$20="","",$O$20)</f>
      </c>
    </row>
    <row r="54" spans="25:26" ht="17.25" hidden="1">
      <c r="Y54" s="61">
        <f>IF($N$21="","",$N$21)</f>
      </c>
      <c r="Z54" s="61">
        <f>IF($O$21="","",$O$21)</f>
      </c>
    </row>
    <row r="55" spans="25:26" ht="17.25" hidden="1">
      <c r="Y55" s="61">
        <f>IF($N$22="","",$N$22)</f>
      </c>
      <c r="Z55" s="61">
        <f>IF($O$22="","",$O$22)</f>
      </c>
    </row>
    <row r="56" spans="25:26" ht="17.25" hidden="1">
      <c r="Y56" s="61">
        <f>IF($N$23="","",$N$23)</f>
      </c>
      <c r="Z56" s="61">
        <f>IF($O$23="","",$O$23)</f>
      </c>
    </row>
    <row r="57" spans="25:26" ht="17.25" hidden="1">
      <c r="Y57" s="61">
        <f>IF($N$24="","",$N$24)</f>
      </c>
      <c r="Z57" s="61">
        <f>IF($O$24="","",$O$24)</f>
      </c>
    </row>
    <row r="58" spans="25:26" ht="17.25" hidden="1">
      <c r="Y58" s="61">
        <f>IF($N$25="","",$N$25)</f>
      </c>
      <c r="Z58" s="61">
        <f>IF($O$25="","",$O$25)</f>
      </c>
    </row>
    <row r="59" spans="25:26" ht="17.25" hidden="1">
      <c r="Y59" s="61">
        <f>IF($N$26="","",$N$26)</f>
      </c>
      <c r="Z59" s="61">
        <f>IF($O$26="","",$O$26)</f>
      </c>
    </row>
    <row r="60" spans="25:26" ht="17.25" hidden="1">
      <c r="Y60" s="61">
        <f>IF($N$27="","",$N$27)</f>
      </c>
      <c r="Z60" s="61">
        <f>IF($O$27="","",$O$27)</f>
      </c>
    </row>
    <row r="61" spans="25:26" ht="17.25" hidden="1">
      <c r="Y61" s="61">
        <f>IF($N$28="","",$N$28)</f>
      </c>
      <c r="Z61" s="61">
        <f>IF($O$28="","",$O$28)</f>
      </c>
    </row>
    <row r="62" spans="25:26" ht="17.25" hidden="1">
      <c r="Y62" s="61">
        <f>IF($N$29="","",$N$29)</f>
      </c>
      <c r="Z62" s="61">
        <f>IF($O$29="","",$O$29)</f>
      </c>
    </row>
    <row r="63" spans="25:26" ht="17.25" hidden="1">
      <c r="Y63" s="61">
        <f>IF($N$30="","",$N$30)</f>
      </c>
      <c r="Z63" s="61">
        <f>IF($O$30="","",$O$30)</f>
      </c>
    </row>
    <row r="64" spans="25:26" ht="17.25" hidden="1">
      <c r="Y64" s="61">
        <f>IF($N$31="","",$N$31)</f>
      </c>
      <c r="Z64" s="61">
        <f>IF($O$31="","",$O$31)</f>
      </c>
    </row>
    <row r="65" spans="25:26" ht="17.25" hidden="1">
      <c r="Y65" s="61">
        <f>IF($N$32="","",$N$32)</f>
      </c>
      <c r="Z65" s="61">
        <f>IF($O$32="","",$O$32)</f>
      </c>
    </row>
    <row r="66" spans="25:26" ht="17.25" hidden="1">
      <c r="Y66" s="61">
        <f>IF($N$33="","",$N$33)</f>
      </c>
      <c r="Z66" s="61">
        <f>IF($O$33="","",$O$33)</f>
      </c>
    </row>
    <row r="67" spans="25:26" ht="17.25" hidden="1">
      <c r="Y67" s="61">
        <f>IF($N$34="","",$N$34)</f>
      </c>
      <c r="Z67" s="61">
        <f>IF($O$34="","",$O$34)</f>
      </c>
    </row>
    <row r="68" spans="25:26" ht="17.25" hidden="1">
      <c r="Y68" s="61">
        <f>IF($N$35="","",$N$35)</f>
      </c>
      <c r="Z68" s="61">
        <f>IF($O$35="","",$O$35)</f>
      </c>
    </row>
    <row r="69" spans="25:26" ht="17.25" hidden="1">
      <c r="Y69" s="61">
        <f>IF($N$36="","",$N$36)</f>
      </c>
      <c r="Z69" s="61">
        <f>IF($O$36="","",$O$36)</f>
      </c>
    </row>
    <row r="70" spans="25:26" ht="17.25" hidden="1">
      <c r="Y70" s="61">
        <f>IF($N$37="","",$N$37)</f>
      </c>
      <c r="Z70" s="61">
        <f>IF($O$37="","",$O$37)</f>
      </c>
    </row>
    <row r="71" spans="25:26" ht="17.25" hidden="1">
      <c r="Y71" s="61">
        <f>IF($N$38="","",$N$38)</f>
      </c>
      <c r="Z71" s="61">
        <f>IF($O$38="","",$O$38)</f>
      </c>
    </row>
    <row r="72" spans="25:26" ht="17.25" hidden="1">
      <c r="Y72" s="61">
        <f>IF($N$39="","",$N$39)</f>
      </c>
      <c r="Z72" s="61">
        <f>IF($O$39="","",$O$39)</f>
      </c>
    </row>
    <row r="73" spans="25:26" ht="17.25" hidden="1">
      <c r="Y73" s="61">
        <f>IF($N$40="","",$N$40)</f>
      </c>
      <c r="Z73" s="61">
        <f>IF($O$40="","",$O$40)</f>
      </c>
    </row>
  </sheetData>
  <sheetProtection password="CB65" sheet="1" objects="1" scenarios="1"/>
  <mergeCells count="109">
    <mergeCell ref="S29:S34"/>
    <mergeCell ref="T29:T34"/>
    <mergeCell ref="L35:L40"/>
    <mergeCell ref="S35:S40"/>
    <mergeCell ref="T35:T40"/>
    <mergeCell ref="B38:B40"/>
    <mergeCell ref="E38:F38"/>
    <mergeCell ref="O38:P38"/>
    <mergeCell ref="E39:F39"/>
    <mergeCell ref="O39:P39"/>
    <mergeCell ref="E40:F40"/>
    <mergeCell ref="O40:P40"/>
    <mergeCell ref="B35:B37"/>
    <mergeCell ref="E35:F35"/>
    <mergeCell ref="O35:P35"/>
    <mergeCell ref="E36:F36"/>
    <mergeCell ref="O36:P36"/>
    <mergeCell ref="E37:F37"/>
    <mergeCell ref="O37:P37"/>
    <mergeCell ref="B32:B34"/>
    <mergeCell ref="E32:F32"/>
    <mergeCell ref="O32:P32"/>
    <mergeCell ref="E33:F33"/>
    <mergeCell ref="O33:P33"/>
    <mergeCell ref="E34:F34"/>
    <mergeCell ref="O34:P34"/>
    <mergeCell ref="L29:L34"/>
    <mergeCell ref="B29:B31"/>
    <mergeCell ref="E29:F29"/>
    <mergeCell ref="O29:P29"/>
    <mergeCell ref="E30:F30"/>
    <mergeCell ref="O30:P30"/>
    <mergeCell ref="E31:F31"/>
    <mergeCell ref="O31:P31"/>
    <mergeCell ref="B26:B28"/>
    <mergeCell ref="E26:F26"/>
    <mergeCell ref="L26:L28"/>
    <mergeCell ref="O26:P26"/>
    <mergeCell ref="E27:F27"/>
    <mergeCell ref="O27:P27"/>
    <mergeCell ref="E28:F28"/>
    <mergeCell ref="O28:P28"/>
    <mergeCell ref="B23:B25"/>
    <mergeCell ref="E23:F23"/>
    <mergeCell ref="L23:L25"/>
    <mergeCell ref="O23:P23"/>
    <mergeCell ref="E24:F24"/>
    <mergeCell ref="O24:P24"/>
    <mergeCell ref="E25:F25"/>
    <mergeCell ref="O25:P25"/>
    <mergeCell ref="B20:B22"/>
    <mergeCell ref="E20:F20"/>
    <mergeCell ref="L20:L22"/>
    <mergeCell ref="O20:P20"/>
    <mergeCell ref="E21:F21"/>
    <mergeCell ref="O21:P21"/>
    <mergeCell ref="E22:F22"/>
    <mergeCell ref="O22:P22"/>
    <mergeCell ref="B17:B19"/>
    <mergeCell ref="E17:F17"/>
    <mergeCell ref="L17:L19"/>
    <mergeCell ref="O17:P17"/>
    <mergeCell ref="E18:F18"/>
    <mergeCell ref="O18:P18"/>
    <mergeCell ref="E19:F19"/>
    <mergeCell ref="O19:P19"/>
    <mergeCell ref="B14:B16"/>
    <mergeCell ref="E14:F14"/>
    <mergeCell ref="L14:L16"/>
    <mergeCell ref="O14:P14"/>
    <mergeCell ref="E15:F15"/>
    <mergeCell ref="O15:P15"/>
    <mergeCell ref="E16:F16"/>
    <mergeCell ref="O16:P16"/>
    <mergeCell ref="E10:F10"/>
    <mergeCell ref="O10:P10"/>
    <mergeCell ref="B11:B13"/>
    <mergeCell ref="E11:F11"/>
    <mergeCell ref="L11:L13"/>
    <mergeCell ref="O11:P11"/>
    <mergeCell ref="E12:F12"/>
    <mergeCell ref="O12:P12"/>
    <mergeCell ref="E13:F13"/>
    <mergeCell ref="O13:P13"/>
    <mergeCell ref="E7:F7"/>
    <mergeCell ref="O7:P7"/>
    <mergeCell ref="W7:X7"/>
    <mergeCell ref="Y7:Z7"/>
    <mergeCell ref="B8:B10"/>
    <mergeCell ref="E8:F8"/>
    <mergeCell ref="L8:L10"/>
    <mergeCell ref="O8:P8"/>
    <mergeCell ref="E9:F9"/>
    <mergeCell ref="O9:P9"/>
    <mergeCell ref="B4:F4"/>
    <mergeCell ref="I4:J4"/>
    <mergeCell ref="L4:T4"/>
    <mergeCell ref="B5:E5"/>
    <mergeCell ref="I5:J5"/>
    <mergeCell ref="L5:T5"/>
    <mergeCell ref="B1:T1"/>
    <mergeCell ref="B2:E2"/>
    <mergeCell ref="I2:J2"/>
    <mergeCell ref="L2:O2"/>
    <mergeCell ref="P2:T2"/>
    <mergeCell ref="B3:E3"/>
    <mergeCell ref="I3:J3"/>
    <mergeCell ref="L3:O3"/>
    <mergeCell ref="P3:T3"/>
  </mergeCells>
  <conditionalFormatting sqref="A3">
    <cfRule type="cellIs" priority="1" dxfId="0" operator="notEqual" stopIfTrue="1">
      <formula>""</formula>
    </cfRule>
  </conditionalFormatting>
  <conditionalFormatting sqref="A8">
    <cfRule type="cellIs" priority="2" dxfId="0" operator="notEqual" stopIfTrue="1">
      <formula>""</formula>
    </cfRule>
  </conditionalFormatting>
  <conditionalFormatting sqref="A9">
    <cfRule type="cellIs" priority="3" dxfId="0" operator="notEqual" stopIfTrue="1">
      <formula>""</formula>
    </cfRule>
  </conditionalFormatting>
  <conditionalFormatting sqref="A10">
    <cfRule type="cellIs" priority="4" dxfId="0" operator="notEqual" stopIfTrue="1">
      <formula>""</formula>
    </cfRule>
  </conditionalFormatting>
  <conditionalFormatting sqref="A11">
    <cfRule type="cellIs" priority="5" dxfId="0" operator="notEqual" stopIfTrue="1">
      <formula>""</formula>
    </cfRule>
  </conditionalFormatting>
  <conditionalFormatting sqref="A12">
    <cfRule type="cellIs" priority="6" dxfId="0" operator="notEqual" stopIfTrue="1">
      <formula>""</formula>
    </cfRule>
  </conditionalFormatting>
  <conditionalFormatting sqref="A13">
    <cfRule type="cellIs" priority="7" dxfId="0" operator="notEqual" stopIfTrue="1">
      <formula>""</formula>
    </cfRule>
  </conditionalFormatting>
  <conditionalFormatting sqref="A14">
    <cfRule type="cellIs" priority="8" dxfId="0" operator="notEqual" stopIfTrue="1">
      <formula>""</formula>
    </cfRule>
  </conditionalFormatting>
  <conditionalFormatting sqref="A15">
    <cfRule type="cellIs" priority="9" dxfId="0" operator="notEqual" stopIfTrue="1">
      <formula>""</formula>
    </cfRule>
  </conditionalFormatting>
  <conditionalFormatting sqref="A16">
    <cfRule type="cellIs" priority="10" dxfId="0" operator="notEqual" stopIfTrue="1">
      <formula>""</formula>
    </cfRule>
  </conditionalFormatting>
  <conditionalFormatting sqref="A17">
    <cfRule type="cellIs" priority="11" dxfId="0" operator="notEqual" stopIfTrue="1">
      <formula>""</formula>
    </cfRule>
  </conditionalFormatting>
  <conditionalFormatting sqref="A18">
    <cfRule type="cellIs" priority="12" dxfId="0" operator="notEqual" stopIfTrue="1">
      <formula>""</formula>
    </cfRule>
  </conditionalFormatting>
  <conditionalFormatting sqref="A19">
    <cfRule type="cellIs" priority="13" dxfId="0" operator="notEqual" stopIfTrue="1">
      <formula>""</formula>
    </cfRule>
  </conditionalFormatting>
  <conditionalFormatting sqref="A20">
    <cfRule type="cellIs" priority="14" dxfId="0" operator="notEqual" stopIfTrue="1">
      <formula>""</formula>
    </cfRule>
  </conditionalFormatting>
  <conditionalFormatting sqref="A21">
    <cfRule type="cellIs" priority="15" dxfId="0" operator="notEqual" stopIfTrue="1">
      <formula>""</formula>
    </cfRule>
  </conditionalFormatting>
  <conditionalFormatting sqref="A22">
    <cfRule type="cellIs" priority="16" dxfId="0" operator="notEqual" stopIfTrue="1">
      <formula>""</formula>
    </cfRule>
  </conditionalFormatting>
  <conditionalFormatting sqref="A23">
    <cfRule type="cellIs" priority="17" dxfId="0" operator="notEqual" stopIfTrue="1">
      <formula>""</formula>
    </cfRule>
  </conditionalFormatting>
  <conditionalFormatting sqref="A24">
    <cfRule type="cellIs" priority="18" dxfId="0" operator="notEqual" stopIfTrue="1">
      <formula>""</formula>
    </cfRule>
  </conditionalFormatting>
  <conditionalFormatting sqref="A25">
    <cfRule type="cellIs" priority="19" dxfId="0" operator="notEqual" stopIfTrue="1">
      <formula>""</formula>
    </cfRule>
  </conditionalFormatting>
  <conditionalFormatting sqref="A26">
    <cfRule type="cellIs" priority="20" dxfId="0" operator="notEqual" stopIfTrue="1">
      <formula>""</formula>
    </cfRule>
  </conditionalFormatting>
  <conditionalFormatting sqref="A27">
    <cfRule type="cellIs" priority="21" dxfId="0" operator="notEqual" stopIfTrue="1">
      <formula>""</formula>
    </cfRule>
  </conditionalFormatting>
  <conditionalFormatting sqref="A28">
    <cfRule type="cellIs" priority="22" dxfId="0" operator="notEqual" stopIfTrue="1">
      <formula>""</formula>
    </cfRule>
  </conditionalFormatting>
  <conditionalFormatting sqref="A29">
    <cfRule type="cellIs" priority="23" dxfId="0" operator="notEqual" stopIfTrue="1">
      <formula>""</formula>
    </cfRule>
  </conditionalFormatting>
  <conditionalFormatting sqref="A30">
    <cfRule type="cellIs" priority="24" dxfId="0" operator="notEqual" stopIfTrue="1">
      <formula>""</formula>
    </cfRule>
  </conditionalFormatting>
  <conditionalFormatting sqref="A31">
    <cfRule type="cellIs" priority="25" dxfId="0" operator="notEqual" stopIfTrue="1">
      <formula>""</formula>
    </cfRule>
  </conditionalFormatting>
  <conditionalFormatting sqref="A32">
    <cfRule type="cellIs" priority="26" dxfId="0" operator="notEqual" stopIfTrue="1">
      <formula>""</formula>
    </cfRule>
  </conditionalFormatting>
  <conditionalFormatting sqref="A33">
    <cfRule type="cellIs" priority="27" dxfId="0" operator="notEqual" stopIfTrue="1">
      <formula>""</formula>
    </cfRule>
  </conditionalFormatting>
  <conditionalFormatting sqref="A34">
    <cfRule type="cellIs" priority="28" dxfId="0" operator="notEqual" stopIfTrue="1">
      <formula>""</formula>
    </cfRule>
  </conditionalFormatting>
  <conditionalFormatting sqref="A35">
    <cfRule type="cellIs" priority="29" dxfId="0" operator="notEqual" stopIfTrue="1">
      <formula>""</formula>
    </cfRule>
  </conditionalFormatting>
  <conditionalFormatting sqref="A36">
    <cfRule type="cellIs" priority="30" dxfId="0" operator="notEqual" stopIfTrue="1">
      <formula>""</formula>
    </cfRule>
  </conditionalFormatting>
  <conditionalFormatting sqref="A37">
    <cfRule type="cellIs" priority="31" dxfId="0" operator="notEqual" stopIfTrue="1">
      <formula>""</formula>
    </cfRule>
  </conditionalFormatting>
  <conditionalFormatting sqref="A38">
    <cfRule type="cellIs" priority="32" dxfId="0" operator="notEqual" stopIfTrue="1">
      <formula>""</formula>
    </cfRule>
  </conditionalFormatting>
  <conditionalFormatting sqref="A39">
    <cfRule type="cellIs" priority="33" dxfId="0" operator="notEqual" stopIfTrue="1">
      <formula>""</formula>
    </cfRule>
  </conditionalFormatting>
  <conditionalFormatting sqref="A40">
    <cfRule type="cellIs" priority="34" dxfId="0" operator="notEqual" stopIfTrue="1">
      <formula>""</formula>
    </cfRule>
  </conditionalFormatting>
  <conditionalFormatting sqref="A7">
    <cfRule type="cellIs" priority="35" dxfId="0" operator="notEqual" stopIfTrue="1">
      <formula>""</formula>
    </cfRule>
  </conditionalFormatting>
  <conditionalFormatting sqref="U8">
    <cfRule type="cellIs" priority="36" dxfId="0" operator="notEqual" stopIfTrue="1">
      <formula>""</formula>
    </cfRule>
  </conditionalFormatting>
  <conditionalFormatting sqref="U9">
    <cfRule type="cellIs" priority="37" dxfId="0" operator="notEqual" stopIfTrue="1">
      <formula>""</formula>
    </cfRule>
  </conditionalFormatting>
  <conditionalFormatting sqref="U10">
    <cfRule type="cellIs" priority="38" dxfId="0" operator="notEqual" stopIfTrue="1">
      <formula>""</formula>
    </cfRule>
  </conditionalFormatting>
  <conditionalFormatting sqref="U11">
    <cfRule type="cellIs" priority="39" dxfId="0" operator="notEqual" stopIfTrue="1">
      <formula>""</formula>
    </cfRule>
  </conditionalFormatting>
  <conditionalFormatting sqref="U12">
    <cfRule type="cellIs" priority="40" dxfId="0" operator="notEqual" stopIfTrue="1">
      <formula>""</formula>
    </cfRule>
  </conditionalFormatting>
  <conditionalFormatting sqref="U13">
    <cfRule type="cellIs" priority="41" dxfId="0" operator="notEqual" stopIfTrue="1">
      <formula>""</formula>
    </cfRule>
  </conditionalFormatting>
  <conditionalFormatting sqref="U14">
    <cfRule type="cellIs" priority="42" dxfId="0" operator="notEqual" stopIfTrue="1">
      <formula>""</formula>
    </cfRule>
  </conditionalFormatting>
  <conditionalFormatting sqref="U15">
    <cfRule type="cellIs" priority="43" dxfId="0" operator="notEqual" stopIfTrue="1">
      <formula>""</formula>
    </cfRule>
  </conditionalFormatting>
  <conditionalFormatting sqref="U16">
    <cfRule type="cellIs" priority="44" dxfId="0" operator="notEqual" stopIfTrue="1">
      <formula>""</formula>
    </cfRule>
  </conditionalFormatting>
  <conditionalFormatting sqref="U17">
    <cfRule type="cellIs" priority="45" dxfId="0" operator="notEqual" stopIfTrue="1">
      <formula>""</formula>
    </cfRule>
  </conditionalFormatting>
  <conditionalFormatting sqref="U18">
    <cfRule type="cellIs" priority="46" dxfId="0" operator="notEqual" stopIfTrue="1">
      <formula>""</formula>
    </cfRule>
  </conditionalFormatting>
  <conditionalFormatting sqref="U19">
    <cfRule type="cellIs" priority="47" dxfId="0" operator="notEqual" stopIfTrue="1">
      <formula>""</formula>
    </cfRule>
  </conditionalFormatting>
  <conditionalFormatting sqref="U20">
    <cfRule type="cellIs" priority="48" dxfId="0" operator="notEqual" stopIfTrue="1">
      <formula>""</formula>
    </cfRule>
  </conditionalFormatting>
  <conditionalFormatting sqref="U21">
    <cfRule type="cellIs" priority="49" dxfId="0" operator="notEqual" stopIfTrue="1">
      <formula>""</formula>
    </cfRule>
  </conditionalFormatting>
  <conditionalFormatting sqref="U22">
    <cfRule type="cellIs" priority="50" dxfId="0" operator="notEqual" stopIfTrue="1">
      <formula>""</formula>
    </cfRule>
  </conditionalFormatting>
  <conditionalFormatting sqref="U23">
    <cfRule type="cellIs" priority="51" dxfId="0" operator="notEqual" stopIfTrue="1">
      <formula>""</formula>
    </cfRule>
  </conditionalFormatting>
  <conditionalFormatting sqref="U24">
    <cfRule type="cellIs" priority="52" dxfId="0" operator="notEqual" stopIfTrue="1">
      <formula>""</formula>
    </cfRule>
  </conditionalFormatting>
  <conditionalFormatting sqref="U25">
    <cfRule type="cellIs" priority="53" dxfId="0" operator="notEqual" stopIfTrue="1">
      <formula>""</formula>
    </cfRule>
  </conditionalFormatting>
  <conditionalFormatting sqref="U26">
    <cfRule type="cellIs" priority="54" dxfId="0" operator="notEqual" stopIfTrue="1">
      <formula>""</formula>
    </cfRule>
  </conditionalFormatting>
  <conditionalFormatting sqref="U27">
    <cfRule type="cellIs" priority="55" dxfId="0" operator="notEqual" stopIfTrue="1">
      <formula>""</formula>
    </cfRule>
  </conditionalFormatting>
  <conditionalFormatting sqref="U28">
    <cfRule type="cellIs" priority="56" dxfId="0" operator="notEqual" stopIfTrue="1">
      <formula>""</formula>
    </cfRule>
  </conditionalFormatting>
  <conditionalFormatting sqref="U29">
    <cfRule type="cellIs" priority="57" dxfId="0" operator="notEqual" stopIfTrue="1">
      <formula>""</formula>
    </cfRule>
  </conditionalFormatting>
  <conditionalFormatting sqref="U30">
    <cfRule type="cellIs" priority="58" dxfId="0" operator="notEqual" stopIfTrue="1">
      <formula>""</formula>
    </cfRule>
  </conditionalFormatting>
  <conditionalFormatting sqref="U31">
    <cfRule type="cellIs" priority="59" dxfId="0" operator="notEqual" stopIfTrue="1">
      <formula>""</formula>
    </cfRule>
  </conditionalFormatting>
  <conditionalFormatting sqref="U32">
    <cfRule type="cellIs" priority="60" dxfId="0" operator="notEqual" stopIfTrue="1">
      <formula>""</formula>
    </cfRule>
  </conditionalFormatting>
  <conditionalFormatting sqref="U33">
    <cfRule type="cellIs" priority="61" dxfId="0" operator="notEqual" stopIfTrue="1">
      <formula>""</formula>
    </cfRule>
  </conditionalFormatting>
  <conditionalFormatting sqref="U34">
    <cfRule type="cellIs" priority="62" dxfId="0" operator="notEqual" stopIfTrue="1">
      <formula>""</formula>
    </cfRule>
  </conditionalFormatting>
  <conditionalFormatting sqref="U35">
    <cfRule type="cellIs" priority="63" dxfId="0" operator="notEqual" stopIfTrue="1">
      <formula>""</formula>
    </cfRule>
  </conditionalFormatting>
  <conditionalFormatting sqref="U36">
    <cfRule type="cellIs" priority="64" dxfId="0" operator="notEqual" stopIfTrue="1">
      <formula>""</formula>
    </cfRule>
  </conditionalFormatting>
  <conditionalFormatting sqref="U37">
    <cfRule type="cellIs" priority="65" dxfId="0" operator="notEqual" stopIfTrue="1">
      <formula>""</formula>
    </cfRule>
  </conditionalFormatting>
  <conditionalFormatting sqref="U38">
    <cfRule type="cellIs" priority="66" dxfId="0" operator="notEqual" stopIfTrue="1">
      <formula>""</formula>
    </cfRule>
  </conditionalFormatting>
  <conditionalFormatting sqref="U39">
    <cfRule type="cellIs" priority="67" dxfId="0" operator="notEqual" stopIfTrue="1">
      <formula>""</formula>
    </cfRule>
  </conditionalFormatting>
  <conditionalFormatting sqref="U40">
    <cfRule type="cellIs" priority="68" dxfId="0" operator="notEqual" stopIfTrue="1">
      <formula>""</formula>
    </cfRule>
  </conditionalFormatting>
  <conditionalFormatting sqref="U7">
    <cfRule type="cellIs" priority="69" dxfId="0" operator="notEqual" stopIfTrue="1">
      <formula>""</formula>
    </cfRule>
  </conditionalFormatting>
  <dataValidations count="3">
    <dataValidation type="list" allowBlank="1" showDropDown="1" showInputMessage="1" showErrorMessage="1" promptTitle="登録番号" prompt="半角数字で入力&#10;「6-1234」の「6-」は不要&#10;例：1234" errorTitle="登録番号" error="正しい登録番号を入力してください。" imeMode="disabled" sqref="N8:N40 D8:D40">
      <formula1>INDIRECT($AF$3)</formula1>
    </dataValidation>
    <dataValidation allowBlank="1" showInputMessage="1" showErrorMessage="1" promptTitle="ﾌﾘｶﾞﾅ" prompt="半角ｶﾀｶﾅで入力&#10;姓と名の間に半角ｽﾍﾟｰｽを入れる&#10;例：ｶﾞｸﾚﾝ ｼﾞﾛｳ" imeMode="halfKatakana" sqref="O8:O40 E8:E40"/>
    <dataValidation type="textLength" operator="equal" allowBlank="1" showInputMessage="1" showErrorMessage="1" promptTitle="自己最高記録" prompt="2016年4月1日以降の自己最高記録を入力&#10;半角6桁「######」の形で入力&#10;手動計時の場合、下1桁に「+」を入力&#10;※ﾊｰﾌﾏﾗｿﾝなどの道路競技は入力形式が異なるので注意&#10;&#10;例&#10;10秒88（電動）：001088&#10;65分11秒3（手動）：65113+&#10;1時間7分35秒（道路競技）：010735&#10;1m77：000177&#10;5888点：005888&#10;記録なし：000000" errorTitle="自己最高記録" error="6桁で入力してください" imeMode="disabled" sqref="T8:T40 J8:J40">
      <formula1>6</formula1>
    </dataValidation>
  </dataValidations>
  <printOptions horizontalCentered="1"/>
  <pageMargins left="0.5905511811023623" right="0.5905511811023623" top="0.5118110236220472" bottom="1.4173228346456694" header="0.2362204724409449" footer="0.2362204724409449"/>
  <pageSetup fitToHeight="2" fitToWidth="1" horizontalDpi="600" verticalDpi="600" orientation="portrait" paperSize="9" scale="96" r:id="rId1"/>
  <headerFooter alignWithMargins="0">
    <oddHeader>&amp;Lhsfgf</oddHeader>
    <oddFooter>&amp;R&amp;"ＭＳ Ｐ明朝,太字"&amp;18関西学生陸上競技連盟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3"/>
  <sheetViews>
    <sheetView zoomScale="75" zoomScaleNormal="75" zoomScalePageLayoutView="0" workbookViewId="0" topLeftCell="A1">
      <pane ySplit="7" topLeftCell="A8" activePane="bottomLeft" state="frozen"/>
      <selection pane="topLeft" activeCell="D8" sqref="D8"/>
      <selection pane="bottomLeft" activeCell="D8" sqref="D8"/>
    </sheetView>
  </sheetViews>
  <sheetFormatPr defaultColWidth="0" defaultRowHeight="13.5" zeroHeight="1"/>
  <cols>
    <col min="1" max="1" width="39.375" style="61" customWidth="1"/>
    <col min="2" max="2" width="9.375" style="99" customWidth="1"/>
    <col min="3" max="3" width="11.375" style="99" hidden="1" customWidth="1"/>
    <col min="4" max="4" width="6.75390625" style="99" bestFit="1" customWidth="1"/>
    <col min="5" max="5" width="7.50390625" style="99" customWidth="1"/>
    <col min="6" max="6" width="6.50390625" style="99" bestFit="1" customWidth="1"/>
    <col min="7" max="7" width="6.50390625" style="99" hidden="1" customWidth="1"/>
    <col min="8" max="8" width="11.125" style="99" hidden="1" customWidth="1"/>
    <col min="9" max="9" width="7.875" style="99" customWidth="1"/>
    <col min="10" max="10" width="9.50390625" style="99" bestFit="1" customWidth="1"/>
    <col min="11" max="11" width="9.50390625" style="99" hidden="1" customWidth="1"/>
    <col min="12" max="12" width="9.375" style="99" customWidth="1"/>
    <col min="13" max="13" width="6.75390625" style="99" hidden="1" customWidth="1"/>
    <col min="14" max="14" width="6.75390625" style="99" bestFit="1" customWidth="1"/>
    <col min="15" max="15" width="7.50390625" style="61" customWidth="1"/>
    <col min="16" max="16" width="6.50390625" style="61" customWidth="1"/>
    <col min="17" max="17" width="6.50390625" style="61" hidden="1" customWidth="1"/>
    <col min="18" max="18" width="11.125" style="61" hidden="1" customWidth="1"/>
    <col min="19" max="19" width="7.75390625" style="61" customWidth="1"/>
    <col min="20" max="20" width="9.50390625" style="61" bestFit="1" customWidth="1"/>
    <col min="21" max="21" width="39.375" style="61" customWidth="1"/>
    <col min="22" max="22" width="3.625" style="61" bestFit="1" customWidth="1"/>
    <col min="23" max="27" width="9.00390625" style="61" hidden="1" customWidth="1"/>
    <col min="28" max="28" width="7.375" style="61" hidden="1" customWidth="1"/>
    <col min="29" max="29" width="8.25390625" style="61" hidden="1" customWidth="1"/>
    <col min="30" max="31" width="3.625" style="61" hidden="1" customWidth="1"/>
    <col min="32" max="32" width="5.875" style="61" hidden="1" customWidth="1"/>
    <col min="33" max="49" width="3.625" style="61" hidden="1" customWidth="1"/>
    <col min="50" max="50" width="28.875" style="61" hidden="1" customWidth="1"/>
    <col min="51" max="51" width="5.00390625" style="61" hidden="1" customWidth="1"/>
    <col min="52" max="52" width="8.625" style="61" hidden="1" customWidth="1"/>
    <col min="53" max="53" width="5.00390625" style="61" hidden="1" customWidth="1"/>
    <col min="54" max="54" width="7.00390625" style="61" hidden="1" customWidth="1"/>
    <col min="55" max="55" width="8.50390625" style="61" hidden="1" customWidth="1"/>
    <col min="56" max="74" width="3.625" style="61" hidden="1" customWidth="1"/>
    <col min="75" max="75" width="9.00390625" style="61" hidden="1" customWidth="1"/>
    <col min="76" max="76" width="28.875" style="61" hidden="1" customWidth="1"/>
    <col min="77" max="77" width="5.00390625" style="61" hidden="1" customWidth="1"/>
    <col min="78" max="78" width="8.625" style="61" hidden="1" customWidth="1"/>
    <col min="79" max="16384" width="9.00390625" style="61" hidden="1" customWidth="1"/>
  </cols>
  <sheetData>
    <row r="1" spans="2:20" ht="31.5" customHeight="1" thickBot="1">
      <c r="B1" s="62" t="s">
        <v>306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2:32" ht="14.25">
      <c r="B2" s="63" t="s">
        <v>8</v>
      </c>
      <c r="C2" s="64"/>
      <c r="D2" s="65"/>
      <c r="E2" s="65"/>
      <c r="F2" s="66" t="s">
        <v>29</v>
      </c>
      <c r="G2" s="66"/>
      <c r="H2" s="66"/>
      <c r="I2" s="65" t="s">
        <v>30</v>
      </c>
      <c r="J2" s="65"/>
      <c r="K2" s="66"/>
      <c r="L2" s="67" t="s">
        <v>31</v>
      </c>
      <c r="M2" s="68"/>
      <c r="N2" s="68"/>
      <c r="O2" s="69"/>
      <c r="P2" s="70" t="s">
        <v>16</v>
      </c>
      <c r="Q2" s="71"/>
      <c r="R2" s="71"/>
      <c r="S2" s="71"/>
      <c r="T2" s="72"/>
      <c r="AB2" s="61" t="s">
        <v>32</v>
      </c>
      <c r="AE2" s="73" t="s">
        <v>33</v>
      </c>
      <c r="AF2" s="61" t="s">
        <v>310</v>
      </c>
    </row>
    <row r="3" spans="1:32" ht="24.75" thickBot="1">
      <c r="A3" s="74" t="str">
        <f>IF(OR(B3="",P3="",B5="",I5="",L5=""),"まず｢申込書｣シートの
必要事項を入力してください。","")</f>
        <v>まず｢申込書｣シートの
必要事項を入力してください。</v>
      </c>
      <c r="B3" s="75">
        <f>IF('申込書'!$D$4="","",'申込書'!$D$4)</f>
      </c>
      <c r="C3" s="76"/>
      <c r="D3" s="76"/>
      <c r="E3" s="77"/>
      <c r="F3" s="78" t="s">
        <v>307</v>
      </c>
      <c r="G3" s="78"/>
      <c r="H3" s="78"/>
      <c r="I3" s="79">
        <f>COUNTA($D$8:$D$10,$D$11:$D$13,$D$14:$D$16,$D$17:$D$19,$D$20:$D$22,$D$23:$D$25,$D$26:$D$28,$D$29:$D$31,$D$32:$D$34,$D$35:$D$37,$D$38:$D$40,$N$8:$N$10,$N$11:$N$13,$N$14:$N$16,$N$17:$N$19,$N$20:$N$22,$N$35:$N$37,$N$38:$N$40)</f>
        <v>0</v>
      </c>
      <c r="J3" s="80"/>
      <c r="K3" s="81"/>
      <c r="L3" s="82">
        <f>COUNTA($N$23,$N$29)</f>
        <v>0</v>
      </c>
      <c r="M3" s="83"/>
      <c r="N3" s="83"/>
      <c r="O3" s="84"/>
      <c r="P3" s="85">
        <f>IF('申込書'!$D$11="","",'申込書'!$D$11)</f>
      </c>
      <c r="Q3" s="86"/>
      <c r="R3" s="86"/>
      <c r="S3" s="86"/>
      <c r="T3" s="87"/>
      <c r="AB3" s="61">
        <f>IF('申込書'!$G$4="","",'申込書'!$G$4)</f>
      </c>
      <c r="AE3" s="73" t="s">
        <v>35</v>
      </c>
      <c r="AF3" s="61" t="s">
        <v>311</v>
      </c>
    </row>
    <row r="4" spans="2:74" ht="14.25">
      <c r="B4" s="63" t="s">
        <v>36</v>
      </c>
      <c r="C4" s="64"/>
      <c r="D4" s="65"/>
      <c r="E4" s="65"/>
      <c r="F4" s="65"/>
      <c r="G4" s="66"/>
      <c r="H4" s="66"/>
      <c r="I4" s="65" t="s">
        <v>15</v>
      </c>
      <c r="J4" s="65"/>
      <c r="K4" s="88"/>
      <c r="L4" s="70" t="s">
        <v>17</v>
      </c>
      <c r="M4" s="89"/>
      <c r="N4" s="90"/>
      <c r="O4" s="90"/>
      <c r="P4" s="90"/>
      <c r="Q4" s="90"/>
      <c r="R4" s="90"/>
      <c r="S4" s="90"/>
      <c r="T4" s="91"/>
      <c r="AH4" s="61" t="s">
        <v>37</v>
      </c>
      <c r="AI4" s="61" t="s">
        <v>38</v>
      </c>
      <c r="AJ4" s="61" t="s">
        <v>39</v>
      </c>
      <c r="AK4" s="61" t="s">
        <v>40</v>
      </c>
      <c r="AL4" s="61" t="s">
        <v>41</v>
      </c>
      <c r="AM4" s="61" t="s">
        <v>315</v>
      </c>
      <c r="AN4" s="61" t="s">
        <v>42</v>
      </c>
      <c r="AO4" s="61" t="str">
        <f>"この選手は"&amp;$B$3&amp;"の選手ではありません。"</f>
        <v>この選手はの選手ではありません。</v>
      </c>
      <c r="AP4" s="61" t="s">
        <v>43</v>
      </c>
      <c r="AQ4" s="61" t="s">
        <v>44</v>
      </c>
      <c r="AR4" s="61" t="s">
        <v>45</v>
      </c>
      <c r="AS4" s="61" t="s">
        <v>316</v>
      </c>
      <c r="AT4" s="61" t="s">
        <v>46</v>
      </c>
      <c r="AU4" s="61" t="s">
        <v>47</v>
      </c>
      <c r="AV4" s="61" t="s">
        <v>48</v>
      </c>
      <c r="BH4" s="61" t="s">
        <v>37</v>
      </c>
      <c r="BI4" s="61" t="s">
        <v>38</v>
      </c>
      <c r="BJ4" s="61" t="s">
        <v>39</v>
      </c>
      <c r="BK4" s="61" t="s">
        <v>40</v>
      </c>
      <c r="BL4" s="61" t="s">
        <v>41</v>
      </c>
      <c r="BM4" s="61" t="s">
        <v>49</v>
      </c>
      <c r="BN4" s="61" t="s">
        <v>42</v>
      </c>
      <c r="BO4" s="61" t="str">
        <f>"この選手は"&amp;$B$3&amp;"の選手ではありません。"</f>
        <v>この選手はの選手ではありません。</v>
      </c>
      <c r="BP4" s="61" t="s">
        <v>43</v>
      </c>
      <c r="BQ4" s="61" t="s">
        <v>44</v>
      </c>
      <c r="BR4" s="61" t="s">
        <v>45</v>
      </c>
      <c r="BS4" s="61" t="s">
        <v>316</v>
      </c>
      <c r="BT4" s="61" t="s">
        <v>46</v>
      </c>
      <c r="BU4" s="61" t="s">
        <v>47</v>
      </c>
      <c r="BV4" s="61" t="s">
        <v>48</v>
      </c>
    </row>
    <row r="5" spans="1:74" ht="24.75" thickBot="1">
      <c r="A5" s="92" t="s">
        <v>50</v>
      </c>
      <c r="B5" s="75">
        <f>IF('申込書'!$C$9="","",'申込書'!$C$9)</f>
      </c>
      <c r="C5" s="76"/>
      <c r="D5" s="76"/>
      <c r="E5" s="76"/>
      <c r="F5" s="93" t="s">
        <v>51</v>
      </c>
      <c r="G5" s="93"/>
      <c r="H5" s="94"/>
      <c r="I5" s="95">
        <f>IF('申込書'!$B$11="","",'申込書'!$B$11)</f>
      </c>
      <c r="J5" s="95"/>
      <c r="K5" s="96"/>
      <c r="L5" s="85">
        <f>IF('申込書'!$B$13="","",'申込書'!$B$13)</f>
      </c>
      <c r="M5" s="76"/>
      <c r="N5" s="76"/>
      <c r="O5" s="76"/>
      <c r="P5" s="76"/>
      <c r="Q5" s="76"/>
      <c r="R5" s="76"/>
      <c r="S5" s="76"/>
      <c r="T5" s="97"/>
      <c r="U5" s="92" t="s">
        <v>52</v>
      </c>
      <c r="Y5" s="61" t="s">
        <v>53</v>
      </c>
      <c r="AH5" s="61" t="s">
        <v>37</v>
      </c>
      <c r="AI5" s="61" t="s">
        <v>38</v>
      </c>
      <c r="AJ5" s="61" t="s">
        <v>39</v>
      </c>
      <c r="AK5" s="61" t="s">
        <v>54</v>
      </c>
      <c r="AL5" s="61" t="s">
        <v>41</v>
      </c>
      <c r="AM5" s="61" t="s">
        <v>315</v>
      </c>
      <c r="AN5" s="61" t="s">
        <v>42</v>
      </c>
      <c r="AO5" s="61" t="str">
        <f>"この選手は"&amp;$B$3&amp;"の選手ではありません。"</f>
        <v>この選手はの選手ではありません。</v>
      </c>
      <c r="AP5" s="61" t="s">
        <v>43</v>
      </c>
      <c r="AQ5" s="61" t="s">
        <v>44</v>
      </c>
      <c r="AR5" s="61" t="s">
        <v>45</v>
      </c>
      <c r="AS5" s="61" t="s">
        <v>316</v>
      </c>
      <c r="AT5" s="61" t="s">
        <v>46</v>
      </c>
      <c r="AU5" s="61" t="s">
        <v>47</v>
      </c>
      <c r="AV5" s="61" t="s">
        <v>48</v>
      </c>
      <c r="BH5" s="61" t="s">
        <v>37</v>
      </c>
      <c r="BI5" s="61" t="s">
        <v>38</v>
      </c>
      <c r="BJ5" s="61" t="s">
        <v>39</v>
      </c>
      <c r="BK5" s="61" t="s">
        <v>54</v>
      </c>
      <c r="BL5" s="61" t="s">
        <v>41</v>
      </c>
      <c r="BM5" s="61" t="s">
        <v>49</v>
      </c>
      <c r="BN5" s="61" t="s">
        <v>42</v>
      </c>
      <c r="BO5" s="61" t="str">
        <f>"この選手は"&amp;$B$3&amp;"の選手ではありません。"</f>
        <v>この選手はの選手ではありません。</v>
      </c>
      <c r="BP5" s="61" t="s">
        <v>43</v>
      </c>
      <c r="BQ5" s="61" t="s">
        <v>44</v>
      </c>
      <c r="BR5" s="61" t="s">
        <v>45</v>
      </c>
      <c r="BS5" s="61" t="s">
        <v>316</v>
      </c>
      <c r="BT5" s="61" t="s">
        <v>46</v>
      </c>
      <c r="BU5" s="61" t="s">
        <v>47</v>
      </c>
      <c r="BV5" s="61" t="s">
        <v>48</v>
      </c>
    </row>
    <row r="6" spans="1:65" ht="11.25" customHeight="1" thickBot="1">
      <c r="A6" s="98" t="s">
        <v>55</v>
      </c>
      <c r="U6" s="98" t="s">
        <v>55</v>
      </c>
      <c r="AE6" s="100" t="s">
        <v>56</v>
      </c>
      <c r="AH6" s="61" t="s">
        <v>57</v>
      </c>
      <c r="AM6" s="61" t="s">
        <v>58</v>
      </c>
      <c r="BE6" s="100" t="s">
        <v>56</v>
      </c>
      <c r="BH6" s="61" t="s">
        <v>57</v>
      </c>
      <c r="BM6" s="61" t="s">
        <v>58</v>
      </c>
    </row>
    <row r="7" spans="1:78" ht="34.5" customHeight="1" thickBot="1">
      <c r="A7" s="101">
        <f ca="1">IF($AE7=0,"",INDIRECT(ADDRESS($AE7,8))&amp;"の行（"&amp;$AE7&amp;"行目）にエラーが検出されました。")</f>
      </c>
      <c r="B7" s="102" t="s">
        <v>59</v>
      </c>
      <c r="C7" s="103" t="s">
        <v>60</v>
      </c>
      <c r="D7" s="104" t="s">
        <v>61</v>
      </c>
      <c r="E7" s="105" t="s">
        <v>62</v>
      </c>
      <c r="F7" s="105"/>
      <c r="G7" s="103"/>
      <c r="H7" s="103" t="s">
        <v>63</v>
      </c>
      <c r="I7" s="103" t="s">
        <v>64</v>
      </c>
      <c r="J7" s="106" t="s">
        <v>65</v>
      </c>
      <c r="K7" s="107"/>
      <c r="L7" s="102" t="s">
        <v>59</v>
      </c>
      <c r="M7" s="103" t="s">
        <v>60</v>
      </c>
      <c r="N7" s="104" t="s">
        <v>61</v>
      </c>
      <c r="O7" s="105" t="s">
        <v>62</v>
      </c>
      <c r="P7" s="105"/>
      <c r="Q7" s="103"/>
      <c r="R7" s="103" t="s">
        <v>63</v>
      </c>
      <c r="S7" s="103" t="s">
        <v>64</v>
      </c>
      <c r="T7" s="106" t="s">
        <v>65</v>
      </c>
      <c r="U7" s="101">
        <f ca="1">IF($BE7=0,"",INDIRECT(ADDRESS($BE7,18))&amp;"の行（"&amp;$BE7&amp;"行目）にエラーが検出されました。")</f>
      </c>
      <c r="W7" s="108" t="s">
        <v>66</v>
      </c>
      <c r="X7" s="108"/>
      <c r="Y7" s="108" t="s">
        <v>67</v>
      </c>
      <c r="Z7" s="108"/>
      <c r="AB7" s="100" t="s">
        <v>68</v>
      </c>
      <c r="AC7" s="100" t="s">
        <v>32</v>
      </c>
      <c r="AD7" s="100" t="s">
        <v>69</v>
      </c>
      <c r="AE7" s="100">
        <f>MIN(AE$8:AE$10,AE$11:AE$13,AE$14:AE$16,AE$17:AE$19,AE$20:AE$22,AE$23:AE$25,AE$26:AE$28,AE$29:AE$31,AE$32:AE$34,AE$35:AE$37,AE$38:AE$40)</f>
        <v>0</v>
      </c>
      <c r="AF7" s="100" t="s">
        <v>70</v>
      </c>
      <c r="AG7" s="100"/>
      <c r="AH7" s="100" t="s">
        <v>71</v>
      </c>
      <c r="AI7" s="100" t="s">
        <v>72</v>
      </c>
      <c r="AJ7" s="100" t="s">
        <v>73</v>
      </c>
      <c r="AK7" s="100" t="s">
        <v>74</v>
      </c>
      <c r="AL7" s="100" t="s">
        <v>75</v>
      </c>
      <c r="AM7" s="100" t="s">
        <v>76</v>
      </c>
      <c r="AN7" s="100" t="s">
        <v>77</v>
      </c>
      <c r="AO7" s="100" t="s">
        <v>78</v>
      </c>
      <c r="AP7" s="100" t="s">
        <v>79</v>
      </c>
      <c r="AQ7" s="100" t="s">
        <v>80</v>
      </c>
      <c r="AR7" s="100" t="s">
        <v>81</v>
      </c>
      <c r="AS7" s="100" t="s">
        <v>82</v>
      </c>
      <c r="AT7" s="100" t="s">
        <v>83</v>
      </c>
      <c r="AU7" s="100" t="s">
        <v>84</v>
      </c>
      <c r="AV7" s="100" t="s">
        <v>85</v>
      </c>
      <c r="AW7" s="100"/>
      <c r="AZ7" s="61" t="s">
        <v>86</v>
      </c>
      <c r="BB7" s="100" t="s">
        <v>68</v>
      </c>
      <c r="BC7" s="100" t="s">
        <v>32</v>
      </c>
      <c r="BD7" s="100" t="s">
        <v>69</v>
      </c>
      <c r="BE7" s="100">
        <f>MIN(BE$8:BE$10,BE$11:BE$13,BE$14:BE$16,BE$17:BE$19,BE$20:BE$22,BE$23:BE$28,BE$29:BE$34,BE$35:BE$37,BE$38:BE$40)</f>
        <v>0</v>
      </c>
      <c r="BF7" s="100" t="s">
        <v>70</v>
      </c>
      <c r="BG7" s="100"/>
      <c r="BH7" s="100" t="s">
        <v>71</v>
      </c>
      <c r="BI7" s="100" t="s">
        <v>72</v>
      </c>
      <c r="BJ7" s="100" t="s">
        <v>73</v>
      </c>
      <c r="BK7" s="100" t="s">
        <v>74</v>
      </c>
      <c r="BL7" s="100" t="s">
        <v>75</v>
      </c>
      <c r="BM7" s="100" t="s">
        <v>76</v>
      </c>
      <c r="BN7" s="100" t="s">
        <v>77</v>
      </c>
      <c r="BO7" s="100" t="s">
        <v>78</v>
      </c>
      <c r="BP7" s="100" t="s">
        <v>79</v>
      </c>
      <c r="BQ7" s="100" t="s">
        <v>80</v>
      </c>
      <c r="BR7" s="100" t="s">
        <v>81</v>
      </c>
      <c r="BS7" s="100" t="s">
        <v>82</v>
      </c>
      <c r="BT7" s="100" t="s">
        <v>83</v>
      </c>
      <c r="BU7" s="100" t="s">
        <v>84</v>
      </c>
      <c r="BV7" s="100" t="s">
        <v>85</v>
      </c>
      <c r="BW7" s="100"/>
      <c r="BZ7" s="61" t="s">
        <v>86</v>
      </c>
    </row>
    <row r="8" spans="1:76" ht="19.5" customHeight="1" thickBot="1" thickTop="1">
      <c r="A8" s="101">
        <f ca="1">IF($AF8="","",INDIRECT($AF8))</f>
      </c>
      <c r="B8" s="161" t="s">
        <v>257</v>
      </c>
      <c r="C8" s="110"/>
      <c r="D8" s="162"/>
      <c r="E8" s="163"/>
      <c r="F8" s="164"/>
      <c r="G8" s="111"/>
      <c r="H8" s="111" t="s">
        <v>257</v>
      </c>
      <c r="I8" s="112"/>
      <c r="J8" s="165"/>
      <c r="K8" s="113"/>
      <c r="L8" s="191" t="s">
        <v>281</v>
      </c>
      <c r="M8" s="110"/>
      <c r="N8" s="162"/>
      <c r="O8" s="192"/>
      <c r="P8" s="187"/>
      <c r="Q8" s="111"/>
      <c r="R8" s="111" t="s">
        <v>281</v>
      </c>
      <c r="S8" s="112"/>
      <c r="T8" s="165"/>
      <c r="U8" s="101">
        <f ca="1">IF($BF8="","",INDIRECT($BF8))</f>
      </c>
      <c r="W8" s="61">
        <f>IF($D8="","",$H8)</f>
      </c>
      <c r="X8" s="61">
        <f>IF($N8="","",$R8)</f>
      </c>
      <c r="Y8" s="61">
        <f>IF($D$8="","",$D$8)</f>
      </c>
      <c r="Z8" s="61">
        <f>IF($E$8="","",$E$8)</f>
      </c>
      <c r="AB8" s="61">
        <f ca="1">IF($D8="","",IF(ISNA(VLOOKUP($D8,INDIRECT($AF$2),2,0))=TRUE,"",VLOOKUP($D8,INDIRECT($AF$2),2,0)))</f>
      </c>
      <c r="AC8" s="61">
        <f ca="1">IF($D8="","",IF(ISNA(VLOOKUP($D8,INDIRECT($AF$2),3,0))=TRUE,"",VLOOKUP($D8,INDIRECT($AF$2),3,0)))</f>
      </c>
      <c r="AE8" s="61">
        <f>IF(AF8="","",ROW())</f>
      </c>
      <c r="AF8" s="61">
        <f>IF(MAX(AH8:AV8)=0,"",IF(MAX(AH8:AV8)=COLUMN(AP8),ADDRESS(ROW(),COLUMN(AX8),4),ADDRESS(5,MAX(AH8:AV8),4)))</f>
      </c>
      <c r="AH8" s="61">
        <v>0</v>
      </c>
      <c r="AI8" s="61">
        <f>IF(ISNUMBER(IF(RIGHT($J8,2)="++",VALUE(LEFT($J8,4)&amp;"00"),IF(RIGHT($J8,1)="+",VALUE(LEFT($J8,5)&amp;"0"),VALUE($J8))))=TRUE,0,COLUMN())</f>
        <v>0</v>
      </c>
      <c r="AJ8" s="61">
        <f>IF(AND($J8="",OR($E8&lt;&gt;"",$D8&lt;&gt;"")),COLUMN(),0)</f>
        <v>0</v>
      </c>
      <c r="AK8" s="61">
        <v>0</v>
      </c>
      <c r="AL8" s="61">
        <v>0</v>
      </c>
      <c r="AM8" s="61">
        <f>IF($D8="",0,IF(COUNTIF($Y$8:$Y$54,$D8)-COUNTIF($N$8:$N$13,$D8)-COUNTIF($N$14:$N$19,$D8)&gt;3,COLUMN(),0))</f>
        <v>0</v>
      </c>
      <c r="AN8" s="61">
        <f>IF($D8="",0,IF(COUNTIF($D8:$D10,$D8)&gt;1,COLUMN(),0))</f>
        <v>0</v>
      </c>
      <c r="AO8" s="61">
        <f>IF($D8="",0,IF(AC8=$AB$3,0,COLUMN()))</f>
        <v>0</v>
      </c>
      <c r="AP8" s="61">
        <f>IF(LEFT($E8,1)=AB8,0,COLUMN())</f>
        <v>0</v>
      </c>
      <c r="AQ8" s="61">
        <f>IF(ISNA(VLOOKUP($D8,$Y$8:$Z$61,2,0))=TRUE,0,IF($E8=VLOOKUP($D8,$Y$8:$Z$61,2,0),0,COLUMN()))</f>
        <v>0</v>
      </c>
      <c r="AR8" s="61">
        <f>IF(AND($E8="",OR($D8&lt;&gt;"",$J8&lt;&gt;"")),COLUMN(),0)</f>
        <v>0</v>
      </c>
      <c r="AS8" s="61">
        <f ca="1">IF($D8="",0,IF(ISNA(VLOOKUP($D8,INDIRECT($AF$2),1,0))=TRUE,COLUMN(),0))</f>
        <v>0</v>
      </c>
      <c r="AT8" s="61">
        <f>IF(AND($D8="",OR($E8&lt;&gt;"",$J8&lt;&gt;"")),COLUMN(),0)</f>
        <v>0</v>
      </c>
      <c r="AU8" s="61">
        <v>0</v>
      </c>
      <c r="AV8" s="61">
        <f>IF(AND($D8&lt;&gt;"",$B$3=""),COLUMN(),0)</f>
        <v>0</v>
      </c>
      <c r="AX8" s="61" t="str">
        <f>$D8&amp;"の選手は"&amp;$E8&amp;"ではありません。"</f>
        <v>の選手はではありません。</v>
      </c>
      <c r="AZ8" s="9"/>
      <c r="BB8" s="61">
        <f ca="1">IF($N8="","",IF(ISNA(VLOOKUP($N8,INDIRECT($AF$2),2,0))=TRUE,"",VLOOKUP($N8,INDIRECT($AF$2),2,0)))</f>
      </c>
      <c r="BC8" s="61">
        <f ca="1">IF($N8="","",IF(ISNA(VLOOKUP($N8,INDIRECT($AF$2),3,0))=TRUE,"",VLOOKUP($N8,INDIRECT($AF$2),3,0)))</f>
      </c>
      <c r="BE8" s="61">
        <f>IF(BF8="","",ROW())</f>
      </c>
      <c r="BF8" s="61">
        <f>IF(MAX(BH8:BV8)=0,"",IF(MAX(BH8:BV8)=COLUMN(BP8),ADDRESS(ROW(),COLUMN(BX8),4),ADDRESS(5,MAX(BH8:BV8),4)))</f>
      </c>
      <c r="BH8" s="61">
        <v>0</v>
      </c>
      <c r="BI8" s="61">
        <f>IF(ISNUMBER(IF(RIGHT($T8,2)="++",VALUE(LEFT($T8,4)&amp;"00"),IF(RIGHT($T8,1)="+",VALUE(LEFT($T8,5)&amp;"0"),VALUE($T8))))=TRUE,0,COLUMN())</f>
        <v>0</v>
      </c>
      <c r="BJ8" s="61">
        <f>IF(AND($T8="",OR($O8&lt;&gt;"",$N8&lt;&gt;"")),COLUMN(),0)</f>
        <v>0</v>
      </c>
      <c r="BK8" s="61">
        <v>0</v>
      </c>
      <c r="BL8" s="61">
        <v>0</v>
      </c>
      <c r="BM8" s="61">
        <f>IF($N8="",0,IF(COUNTIF($Y$8:$Y$54,$N8)-COUNTIF($N$8:$N$13,$N8)-COUNTIF($N$14:$N$19,$N8)&gt;3,COLUMN(),0))</f>
        <v>0</v>
      </c>
      <c r="BN8" s="61">
        <f>IF($N8="",0,IF(COUNTIF($N8:$N10,$N8)&gt;1,COLUMN(),0))</f>
        <v>0</v>
      </c>
      <c r="BO8" s="61">
        <f>IF($N8="",0,IF(BC8=$AB$3,0,COLUMN()))</f>
        <v>0</v>
      </c>
      <c r="BP8" s="61">
        <f>IF(LEFT($O8,1)=BB8,0,COLUMN())</f>
        <v>0</v>
      </c>
      <c r="BQ8" s="61">
        <f>IF(ISNA(VLOOKUP($N8,$Y$8:$Z$61,2,0))=TRUE,0,IF($O8=VLOOKUP($N8,$Y$8:$Z$61,2,0),0,COLUMN()))</f>
        <v>0</v>
      </c>
      <c r="BR8" s="61">
        <f>IF(AND($O8="",OR($N8&lt;&gt;"",$T8&lt;&gt;"")),COLUMN(),0)</f>
        <v>0</v>
      </c>
      <c r="BS8" s="61">
        <f ca="1">IF($N8="",0,IF(ISNA(VLOOKUP($N8,INDIRECT($AF$2),1,0))=TRUE,COLUMN(),0))</f>
        <v>0</v>
      </c>
      <c r="BT8" s="61">
        <f>IF(AND($N8="",OR($O8&lt;&gt;"",$T8&lt;&gt;"")),COLUMN(),0)</f>
        <v>0</v>
      </c>
      <c r="BU8" s="61">
        <v>0</v>
      </c>
      <c r="BV8" s="61">
        <f>IF(AND($N8&lt;&gt;"",$B$3=""),COLUMN(),0)</f>
        <v>0</v>
      </c>
      <c r="BX8" s="61" t="str">
        <f>$N8&amp;"の選手は"&amp;$O8&amp;"ではありません。"</f>
        <v>の選手はではありません。</v>
      </c>
    </row>
    <row r="9" spans="1:76" ht="19.5" customHeight="1" thickBot="1">
      <c r="A9" s="101">
        <f ca="1">IF($AF9="","",INDIRECT($AF9))</f>
      </c>
      <c r="B9" s="115"/>
      <c r="C9" s="116"/>
      <c r="D9" s="166"/>
      <c r="E9" s="167"/>
      <c r="F9" s="168"/>
      <c r="G9" s="117"/>
      <c r="H9" s="117" t="s">
        <v>257</v>
      </c>
      <c r="I9" s="118"/>
      <c r="J9" s="169"/>
      <c r="K9" s="113"/>
      <c r="L9" s="119"/>
      <c r="M9" s="116"/>
      <c r="N9" s="166"/>
      <c r="O9" s="183"/>
      <c r="P9" s="184"/>
      <c r="Q9" s="111"/>
      <c r="R9" s="120" t="s">
        <v>281</v>
      </c>
      <c r="S9" s="118"/>
      <c r="T9" s="169"/>
      <c r="U9" s="101">
        <f ca="1">IF($BF9="","",INDIRECT($BF9))</f>
      </c>
      <c r="W9" s="61">
        <f>IF($D9="","",$H9)</f>
      </c>
      <c r="X9" s="61">
        <f>IF($N9="","",$R9)</f>
      </c>
      <c r="Y9" s="61">
        <f>IF($D$9="","",$D$9)</f>
      </c>
      <c r="Z9" s="61">
        <f>IF($E$9="","",$E$9)</f>
      </c>
      <c r="AB9" s="61">
        <f ca="1">IF($D9="","",IF(ISNA(VLOOKUP($D9,INDIRECT($AF$2),2,0))=TRUE,"",VLOOKUP($D9,INDIRECT($AF$2),2,0)))</f>
      </c>
      <c r="AC9" s="61">
        <f ca="1">IF($D9="","",IF(ISNA(VLOOKUP($D9,INDIRECT($AF$2),3,0))=TRUE,"",VLOOKUP($D9,INDIRECT($AF$2),3,0)))</f>
      </c>
      <c r="AE9" s="61">
        <f>IF(AF9="","",ROW())</f>
      </c>
      <c r="AF9" s="61">
        <f>IF(MAX(AH9:AV9)=0,"",IF(MAX(AH9:AV9)=COLUMN(AP9),ADDRESS(ROW(),COLUMN(AX9),4),ADDRESS(5,MAX(AH9:AV9),4)))</f>
      </c>
      <c r="AH9" s="61">
        <v>0</v>
      </c>
      <c r="AI9" s="61">
        <f>IF(ISNUMBER(IF(RIGHT($J9,2)="++",VALUE(LEFT($J9,4)&amp;"00"),IF(RIGHT($J9,1)="+",VALUE(LEFT($J9,5)&amp;"0"),VALUE($J9))))=TRUE,0,COLUMN())</f>
        <v>0</v>
      </c>
      <c r="AJ9" s="61">
        <f>IF(AND($J9="",OR($E9&lt;&gt;"",$D9&lt;&gt;"")),COLUMN(),0)</f>
        <v>0</v>
      </c>
      <c r="AL9" s="61">
        <v>0</v>
      </c>
      <c r="AM9" s="61">
        <f>IF($D9="",0,IF(COUNTIF($Y$8:$Y$54,$D9)-COUNTIF($N$8:$N$13,$D9)-COUNTIF($N$14:$N$19,$D9)&gt;3,COLUMN(),0))</f>
        <v>0</v>
      </c>
      <c r="AN9" s="61">
        <f>IF($D9="",0,IF(COUNTIF($D8:$D10,$D9)&gt;1,COLUMN(),0))</f>
        <v>0</v>
      </c>
      <c r="AO9" s="61">
        <f>IF($D9="",0,IF(AC9=$AB$3,0,COLUMN()))</f>
        <v>0</v>
      </c>
      <c r="AP9" s="61">
        <f>IF(LEFT($E9,1)=AB9,0,COLUMN())</f>
        <v>0</v>
      </c>
      <c r="AQ9" s="61">
        <f>IF(ISNA(VLOOKUP($D9,$Y$8:$Z$61,2,0))=TRUE,0,IF($E9=VLOOKUP($D9,$Y$8:$Z$61,2,0),0,COLUMN()))</f>
        <v>0</v>
      </c>
      <c r="AR9" s="61">
        <f>IF(AND($E9="",OR($D9&lt;&gt;"",$J9&lt;&gt;"")),COLUMN(),0)</f>
        <v>0</v>
      </c>
      <c r="AS9" s="61">
        <f ca="1">IF($D9="",0,IF(ISNA(VLOOKUP($D9,INDIRECT($AF$2),1,0))=TRUE,COLUMN(),0))</f>
        <v>0</v>
      </c>
      <c r="AT9" s="61">
        <f>IF(AND($D9="",OR($E9&lt;&gt;"",$J9&lt;&gt;"")),COLUMN(),0)</f>
        <v>0</v>
      </c>
      <c r="AU9" s="61">
        <f>IF(AND($D9&lt;&gt;"",$D8=""),COLUMN(),0)</f>
        <v>0</v>
      </c>
      <c r="AV9" s="61">
        <f>IF(AND($D9&lt;&gt;"",$B$3=""),COLUMN(),0)</f>
        <v>0</v>
      </c>
      <c r="AX9" s="61" t="str">
        <f>$D9&amp;"の選手は"&amp;$E9&amp;"ではありません。"</f>
        <v>の選手はではありません。</v>
      </c>
      <c r="BB9" s="61">
        <f ca="1">IF($N9="","",IF(ISNA(VLOOKUP($N9,INDIRECT($AF$2),2,0))=TRUE,"",VLOOKUP($N9,INDIRECT($AF$2),2,0)))</f>
      </c>
      <c r="BC9" s="61">
        <f ca="1">IF($N9="","",IF(ISNA(VLOOKUP($N9,INDIRECT($AF$2),3,0))=TRUE,"",VLOOKUP($N9,INDIRECT($AF$2),3,0)))</f>
      </c>
      <c r="BE9" s="61">
        <f>IF(BF9="","",ROW())</f>
      </c>
      <c r="BF9" s="61">
        <f>IF(MAX(BH9:BV9)=0,"",IF(MAX(BH9:BV9)=COLUMN(BP9),ADDRESS(ROW(),COLUMN(BX9),4),ADDRESS(5,MAX(BH9:BV9),4)))</f>
      </c>
      <c r="BH9" s="61">
        <v>0</v>
      </c>
      <c r="BI9" s="61">
        <f>IF(ISNUMBER(IF(RIGHT($T9,2)="++",VALUE(LEFT($T9,4)&amp;"00"),IF(RIGHT($T9,1)="+",VALUE(LEFT($T9,5)&amp;"0"),VALUE($T9))))=TRUE,0,COLUMN())</f>
        <v>0</v>
      </c>
      <c r="BJ9" s="61">
        <f>IF(AND($T9="",OR($O9&lt;&gt;"",$N9&lt;&gt;"")),COLUMN(),0)</f>
        <v>0</v>
      </c>
      <c r="BL9" s="61">
        <v>0</v>
      </c>
      <c r="BM9" s="61">
        <f>IF($N9="",0,IF(COUNTIF($Y$8:$Y$54,$N9)-COUNTIF($N$8:$N$13,$N9)-COUNTIF($N$14:$N$19,$N9)&gt;3,COLUMN(),0))</f>
        <v>0</v>
      </c>
      <c r="BN9" s="61">
        <f>IF($N9="",0,IF(COUNTIF($N8:$N10,$N9)&gt;1,COLUMN(),0))</f>
        <v>0</v>
      </c>
      <c r="BO9" s="61">
        <f>IF($N9="",0,IF(BC9=$AB$3,0,COLUMN()))</f>
        <v>0</v>
      </c>
      <c r="BP9" s="61">
        <f>IF(LEFT($O9,1)=BB9,0,COLUMN())</f>
        <v>0</v>
      </c>
      <c r="BQ9" s="61">
        <f>IF(ISNA(VLOOKUP($N9,$Y$8:$Z$61,2,0))=TRUE,0,IF($O9=VLOOKUP($N9,$Y$8:$Z$61,2,0),0,COLUMN()))</f>
        <v>0</v>
      </c>
      <c r="BR9" s="61">
        <f>IF(AND($O9="",OR($N9&lt;&gt;"",$T9&lt;&gt;"")),COLUMN(),0)</f>
        <v>0</v>
      </c>
      <c r="BS9" s="61">
        <f ca="1">IF($N9="",0,IF(ISNA(VLOOKUP($N9,INDIRECT($AF$2),1,0))=TRUE,COLUMN(),0))</f>
        <v>0</v>
      </c>
      <c r="BT9" s="61">
        <f>IF(AND($N9="",OR($O9&lt;&gt;"",$T9&lt;&gt;"")),COLUMN(),0)</f>
        <v>0</v>
      </c>
      <c r="BU9" s="61">
        <f>IF(AND($N9&lt;&gt;"",$N8=""),COLUMN(),0)</f>
        <v>0</v>
      </c>
      <c r="BV9" s="61">
        <f>IF(AND($N9&lt;&gt;"",$B$3=""),COLUMN(),0)</f>
        <v>0</v>
      </c>
      <c r="BX9" s="61" t="str">
        <f>$N9&amp;"の選手は"&amp;$O9&amp;"ではありません。"</f>
        <v>の選手はではありません。</v>
      </c>
    </row>
    <row r="10" spans="1:76" ht="19.5" customHeight="1">
      <c r="A10" s="101">
        <f ca="1">IF($AF10="","",INDIRECT($AF10))</f>
      </c>
      <c r="B10" s="115"/>
      <c r="C10" s="121"/>
      <c r="D10" s="170"/>
      <c r="E10" s="171"/>
      <c r="F10" s="172"/>
      <c r="G10" s="122"/>
      <c r="H10" s="122" t="s">
        <v>257</v>
      </c>
      <c r="I10" s="123"/>
      <c r="J10" s="173"/>
      <c r="K10" s="124"/>
      <c r="L10" s="125"/>
      <c r="M10" s="121"/>
      <c r="N10" s="170"/>
      <c r="O10" s="185"/>
      <c r="P10" s="186"/>
      <c r="Q10" s="126"/>
      <c r="R10" s="120" t="s">
        <v>281</v>
      </c>
      <c r="S10" s="123"/>
      <c r="T10" s="173"/>
      <c r="U10" s="101">
        <f ca="1">IF($BF10="","",INDIRECT($BF10))</f>
      </c>
      <c r="W10" s="61">
        <f>IF($D10="","",$H10)</f>
      </c>
      <c r="X10" s="61">
        <f>IF($N10="","",$R10)</f>
      </c>
      <c r="Y10" s="61">
        <f>IF($D$10="","",$D$10)</f>
      </c>
      <c r="Z10" s="61">
        <f>IF($E$10="","",$E$10)</f>
      </c>
      <c r="AB10" s="61">
        <f ca="1">IF($D10="","",IF(ISNA(VLOOKUP($D10,INDIRECT($AF$2),2,0))=TRUE,"",VLOOKUP($D10,INDIRECT($AF$2),2,0)))</f>
      </c>
      <c r="AC10" s="61">
        <f ca="1">IF($D10="","",IF(ISNA(VLOOKUP($D10,INDIRECT($AF$2),3,0))=TRUE,"",VLOOKUP($D10,INDIRECT($AF$2),3,0)))</f>
      </c>
      <c r="AE10" s="61">
        <f>IF(AF10="","",ROW())</f>
      </c>
      <c r="AF10" s="61">
        <f>IF(MAX(AH10:AV10)=0,"",IF(MAX(AH10:AV10)=COLUMN(AP10),ADDRESS(ROW(),COLUMN(AX10),4),ADDRESS(5,MAX(AH10:AV10),4)))</f>
      </c>
      <c r="AH10" s="61">
        <v>0</v>
      </c>
      <c r="AI10" s="61">
        <f>IF(ISNUMBER(IF(RIGHT($J10,2)="++",VALUE(LEFT($J10,4)&amp;"00"),IF(RIGHT($J10,1)="+",VALUE(LEFT($J10,5)&amp;"0"),VALUE($J10))))=TRUE,0,COLUMN())</f>
        <v>0</v>
      </c>
      <c r="AJ10" s="61">
        <f>IF(AND($J10="",OR($E10&lt;&gt;"",$D10&lt;&gt;"")),COLUMN(),0)</f>
        <v>0</v>
      </c>
      <c r="AL10" s="61">
        <v>0</v>
      </c>
      <c r="AM10" s="61">
        <f>IF($D10="",0,IF(COUNTIF($Y$8:$Y$54,$D10)-COUNTIF($N$8:$N$13,$D10)-COUNTIF($N$14:$N$19,$D10)&gt;3,COLUMN(),0))</f>
        <v>0</v>
      </c>
      <c r="AN10" s="61">
        <f>IF($D10="",0,IF(COUNTIF($D8:$D10,$D10)&gt;1,COLUMN(),0))</f>
        <v>0</v>
      </c>
      <c r="AO10" s="61">
        <f>IF($D10="",0,IF(AC10=$AB$3,0,COLUMN()))</f>
        <v>0</v>
      </c>
      <c r="AP10" s="61">
        <f>IF(LEFT($E10,1)=AB10,0,COLUMN())</f>
        <v>0</v>
      </c>
      <c r="AQ10" s="61">
        <f>IF(ISNA(VLOOKUP($D10,$Y$8:$Z$61,2,0))=TRUE,0,IF($E10=VLOOKUP($D10,$Y$8:$Z$61,2,0),0,COLUMN()))</f>
        <v>0</v>
      </c>
      <c r="AR10" s="61">
        <f>IF(AND($E10="",OR($D10&lt;&gt;"",$J10&lt;&gt;"")),COLUMN(),0)</f>
        <v>0</v>
      </c>
      <c r="AS10" s="61">
        <f ca="1">IF($D10="",0,IF(ISNA(VLOOKUP($D10,INDIRECT($AF$2),1,0))=TRUE,COLUMN(),0))</f>
        <v>0</v>
      </c>
      <c r="AT10" s="61">
        <f>IF(AND($D10="",OR($E10&lt;&gt;"",$J10&lt;&gt;"")),COLUMN(),0)</f>
        <v>0</v>
      </c>
      <c r="AU10" s="61">
        <f>IF(AND($D10&lt;&gt;"",$D9=""),COLUMN(),0)</f>
        <v>0</v>
      </c>
      <c r="AV10" s="61">
        <f>IF(AND($D10&lt;&gt;"",$B$3=""),COLUMN(),0)</f>
        <v>0</v>
      </c>
      <c r="AX10" s="61" t="str">
        <f>$D10&amp;"の選手は"&amp;$E10&amp;"ではありません。"</f>
        <v>の選手はではありません。</v>
      </c>
      <c r="BB10" s="61">
        <f ca="1">IF($N10="","",IF(ISNA(VLOOKUP($N10,INDIRECT($AF$2),2,0))=TRUE,"",VLOOKUP($N10,INDIRECT($AF$2),2,0)))</f>
      </c>
      <c r="BC10" s="61">
        <f ca="1">IF($N10="","",IF(ISNA(VLOOKUP($N10,INDIRECT($AF$2),3,0))=TRUE,"",VLOOKUP($N10,INDIRECT($AF$2),3,0)))</f>
      </c>
      <c r="BE10" s="61">
        <f>IF(BF10="","",ROW())</f>
      </c>
      <c r="BF10" s="61">
        <f>IF(MAX(BH10:BV10)=0,"",IF(MAX(BH10:BV10)=COLUMN(BP10),ADDRESS(ROW(),COLUMN(BX10),4),ADDRESS(5,MAX(BH10:BV10),4)))</f>
      </c>
      <c r="BH10" s="61">
        <v>0</v>
      </c>
      <c r="BI10" s="61">
        <f>IF(ISNUMBER(IF(RIGHT($T10,2)="++",VALUE(LEFT($T10,4)&amp;"00"),IF(RIGHT($T10,1)="+",VALUE(LEFT($T10,5)&amp;"0"),VALUE($T10))))=TRUE,0,COLUMN())</f>
        <v>0</v>
      </c>
      <c r="BJ10" s="61">
        <f>IF(AND($T10="",OR($O10&lt;&gt;"",$N10&lt;&gt;"")),COLUMN(),0)</f>
        <v>0</v>
      </c>
      <c r="BL10" s="61">
        <v>0</v>
      </c>
      <c r="BM10" s="61">
        <f>IF($N10="",0,IF(COUNTIF($Y$8:$Y$54,$N10)-COUNTIF($N$8:$N$13,$N10)-COUNTIF($N$14:$N$19,$N10)&gt;3,COLUMN(),0))</f>
        <v>0</v>
      </c>
      <c r="BN10" s="61">
        <f>IF($N10="",0,IF(COUNTIF($N8:$N10,$N10)&gt;1,COLUMN(),0))</f>
        <v>0</v>
      </c>
      <c r="BO10" s="61">
        <f>IF($N10="",0,IF(BC10=$AB$3,0,COLUMN()))</f>
        <v>0</v>
      </c>
      <c r="BP10" s="61">
        <f>IF(LEFT($O10,1)=BB10,0,COLUMN())</f>
        <v>0</v>
      </c>
      <c r="BQ10" s="61">
        <f>IF(ISNA(VLOOKUP($N10,$Y$8:$Z$61,2,0))=TRUE,0,IF($O10=VLOOKUP($N10,$Y$8:$Z$61,2,0),0,COLUMN()))</f>
        <v>0</v>
      </c>
      <c r="BR10" s="61">
        <f>IF(AND($O10="",OR($N10&lt;&gt;"",$T10&lt;&gt;"")),COLUMN(),0)</f>
        <v>0</v>
      </c>
      <c r="BS10" s="61">
        <f ca="1">IF($N10="",0,IF(ISNA(VLOOKUP($N10,INDIRECT($AF$2),1,0))=TRUE,COLUMN(),0))</f>
        <v>0</v>
      </c>
      <c r="BT10" s="61">
        <f>IF(AND($N10="",OR($O10&lt;&gt;"",$T10&lt;&gt;"")),COLUMN(),0)</f>
        <v>0</v>
      </c>
      <c r="BU10" s="61">
        <f>IF(AND($N10&lt;&gt;"",$N9=""),COLUMN(),0)</f>
        <v>0</v>
      </c>
      <c r="BV10" s="61">
        <f>IF(AND($N10&lt;&gt;"",$B$3=""),COLUMN(),0)</f>
        <v>0</v>
      </c>
      <c r="BX10" s="61" t="str">
        <f>$N10&amp;"の選手は"&amp;$O10&amp;"ではありません。"</f>
        <v>の選手はではありません。</v>
      </c>
    </row>
    <row r="11" spans="1:76" ht="19.5" customHeight="1" thickBot="1">
      <c r="A11" s="101">
        <f ca="1">IF($AF11="","",INDIRECT($AF11))</f>
      </c>
      <c r="B11" s="174" t="s">
        <v>259</v>
      </c>
      <c r="C11" s="127"/>
      <c r="D11" s="175"/>
      <c r="E11" s="176"/>
      <c r="F11" s="177"/>
      <c r="G11" s="128"/>
      <c r="H11" s="128" t="s">
        <v>259</v>
      </c>
      <c r="I11" s="129"/>
      <c r="J11" s="178"/>
      <c r="K11" s="130"/>
      <c r="L11" s="193" t="s">
        <v>283</v>
      </c>
      <c r="M11" s="128"/>
      <c r="N11" s="175"/>
      <c r="O11" s="181"/>
      <c r="P11" s="182"/>
      <c r="Q11" s="128"/>
      <c r="R11" s="111" t="s">
        <v>283</v>
      </c>
      <c r="S11" s="129"/>
      <c r="T11" s="178"/>
      <c r="U11" s="101">
        <f ca="1">IF($BF11="","",INDIRECT($BF11))</f>
      </c>
      <c r="W11" s="61">
        <f>IF($D11="","",$H11)</f>
      </c>
      <c r="X11" s="61">
        <f>IF($N11="","",$R11)</f>
      </c>
      <c r="Y11" s="61">
        <f>IF($D$11="","",$D$11)</f>
      </c>
      <c r="Z11" s="61">
        <f>IF($E$11="","",$E$11)</f>
      </c>
      <c r="AB11" s="61">
        <f ca="1">IF($D11="","",IF(ISNA(VLOOKUP($D11,INDIRECT($AF$2),2,0))=TRUE,"",VLOOKUP($D11,INDIRECT($AF$2),2,0)))</f>
      </c>
      <c r="AC11" s="61">
        <f ca="1">IF($D11="","",IF(ISNA(VLOOKUP($D11,INDIRECT($AF$2),3,0))=TRUE,"",VLOOKUP($D11,INDIRECT($AF$2),3,0)))</f>
      </c>
      <c r="AE11" s="61">
        <f>IF(AF11="","",ROW())</f>
      </c>
      <c r="AF11" s="61">
        <f>IF(MAX(AH11:AV11)=0,"",IF(MAX(AH11:AV11)=COLUMN(AP11),ADDRESS(ROW(),COLUMN(AX11),4),ADDRESS(5,MAX(AH11:AV11),4)))</f>
      </c>
      <c r="AH11" s="61">
        <v>0</v>
      </c>
      <c r="AI11" s="61">
        <f>IF(ISNUMBER(IF(RIGHT($J11,2)="++",VALUE(LEFT($J11,4)&amp;"00"),IF(RIGHT($J11,1)="+",VALUE(LEFT($J11,5)&amp;"0"),VALUE($J11))))=TRUE,0,COLUMN())</f>
        <v>0</v>
      </c>
      <c r="AJ11" s="61">
        <f>IF(AND($J11="",OR($E11&lt;&gt;"",$D11&lt;&gt;"")),COLUMN(),0)</f>
        <v>0</v>
      </c>
      <c r="AK11" s="61">
        <v>0</v>
      </c>
      <c r="AL11" s="61">
        <v>0</v>
      </c>
      <c r="AM11" s="61">
        <f>IF($D11="",0,IF(COUNTIF($Y$8:$Y$54,$D11)-COUNTIF($N$8:$N$13,$D11)-COUNTIF($N$14:$N$19,$D11)&gt;3,COLUMN(),0))</f>
        <v>0</v>
      </c>
      <c r="AN11" s="61">
        <f>IF($D11="",0,IF(COUNTIF($D11:$D13,$D11)&gt;1,COLUMN(),0))</f>
        <v>0</v>
      </c>
      <c r="AO11" s="61">
        <f>IF($D11="",0,IF(AC11=$AB$3,0,COLUMN()))</f>
        <v>0</v>
      </c>
      <c r="AP11" s="61">
        <f>IF(LEFT($E11,1)=AB11,0,COLUMN())</f>
        <v>0</v>
      </c>
      <c r="AQ11" s="61">
        <f>IF(ISNA(VLOOKUP($D11,$Y$8:$Z$61,2,0))=TRUE,0,IF($E11=VLOOKUP($D11,$Y$8:$Z$61,2,0),0,COLUMN()))</f>
        <v>0</v>
      </c>
      <c r="AR11" s="61">
        <f>IF(AND($E11="",OR($D11&lt;&gt;"",$J11&lt;&gt;"")),COLUMN(),0)</f>
        <v>0</v>
      </c>
      <c r="AS11" s="61">
        <f ca="1">IF($D11="",0,IF(ISNA(VLOOKUP($D11,INDIRECT($AF$2),1,0))=TRUE,COLUMN(),0))</f>
        <v>0</v>
      </c>
      <c r="AT11" s="61">
        <f>IF(AND($D11="",OR($E11&lt;&gt;"",$J11&lt;&gt;"")),COLUMN(),0)</f>
        <v>0</v>
      </c>
      <c r="AU11" s="61">
        <v>0</v>
      </c>
      <c r="AV11" s="61">
        <f>IF(AND($D11&lt;&gt;"",$B$3=""),COLUMN(),0)</f>
        <v>0</v>
      </c>
      <c r="AX11" s="61" t="str">
        <f>$D11&amp;"の選手は"&amp;$E11&amp;"ではありません。"</f>
        <v>の選手はではありません。</v>
      </c>
      <c r="BB11" s="61">
        <f ca="1">IF($N11="","",IF(ISNA(VLOOKUP($N11,INDIRECT($AF$2),2,0))=TRUE,"",VLOOKUP($N11,INDIRECT($AF$2),2,0)))</f>
      </c>
      <c r="BC11" s="61">
        <f ca="1">IF($N11="","",IF(ISNA(VLOOKUP($N11,INDIRECT($AF$2),3,0))=TRUE,"",VLOOKUP($N11,INDIRECT($AF$2),3,0)))</f>
      </c>
      <c r="BE11" s="61">
        <f>IF(BF11="","",ROW())</f>
      </c>
      <c r="BF11" s="61">
        <f>IF(MAX(BH11:BV11)=0,"",IF(MAX(BH11:BV11)=COLUMN(BP11),ADDRESS(ROW(),COLUMN(BX11),4),ADDRESS(5,MAX(BH11:BV11),4)))</f>
      </c>
      <c r="BH11" s="61">
        <v>0</v>
      </c>
      <c r="BI11" s="61">
        <f>IF(ISNUMBER(IF(RIGHT($T11,2)="++",VALUE(LEFT($T11,4)&amp;"00"),IF(RIGHT($T11,1)="+",VALUE(LEFT($T11,5)&amp;"0"),VALUE($T11))))=TRUE,0,COLUMN())</f>
        <v>0</v>
      </c>
      <c r="BJ11" s="61">
        <f>IF(AND($T11="",OR($O11&lt;&gt;"",$N11&lt;&gt;"")),COLUMN(),0)</f>
        <v>0</v>
      </c>
      <c r="BK11" s="61">
        <v>0</v>
      </c>
      <c r="BL11" s="61">
        <v>0</v>
      </c>
      <c r="BM11" s="61">
        <f>IF($N11="",0,IF(COUNTIF($Y$8:$Y$54,$N11)-COUNTIF($N$8:$N$13,$N11)-COUNTIF($N$14:$N$19,$N11)&gt;3,COLUMN(),0))</f>
        <v>0</v>
      </c>
      <c r="BN11" s="61">
        <f>IF($N11="",0,IF(COUNTIF($N11:$N13,$N11)&gt;1,COLUMN(),0))</f>
        <v>0</v>
      </c>
      <c r="BO11" s="61">
        <f>IF($N11="",0,IF(BC11=$AB$3,0,COLUMN()))</f>
        <v>0</v>
      </c>
      <c r="BP11" s="61">
        <f>IF(LEFT($O11,1)=BB11,0,COLUMN())</f>
        <v>0</v>
      </c>
      <c r="BQ11" s="61">
        <f>IF(ISNA(VLOOKUP($N11,$Y$8:$Z$61,2,0))=TRUE,0,IF($O11=VLOOKUP($N11,$Y$8:$Z$61,2,0),0,COLUMN()))</f>
        <v>0</v>
      </c>
      <c r="BR11" s="61">
        <f>IF(AND($O11="",OR($N11&lt;&gt;"",$T11&lt;&gt;"")),COLUMN(),0)</f>
        <v>0</v>
      </c>
      <c r="BS11" s="61">
        <f ca="1">IF($N11="",0,IF(ISNA(VLOOKUP($N11,INDIRECT($AF$2),1,0))=TRUE,COLUMN(),0))</f>
        <v>0</v>
      </c>
      <c r="BT11" s="61">
        <f>IF(AND($N11="",OR($O11&lt;&gt;"",$T11&lt;&gt;"")),COLUMN(),0)</f>
        <v>0</v>
      </c>
      <c r="BU11" s="61">
        <v>0</v>
      </c>
      <c r="BV11" s="61">
        <f>IF(AND($N11&lt;&gt;"",$B$3=""),COLUMN(),0)</f>
        <v>0</v>
      </c>
      <c r="BX11" s="61" t="str">
        <f>$N11&amp;"の選手は"&amp;$O11&amp;"ではありません。"</f>
        <v>の選手はではありません。</v>
      </c>
    </row>
    <row r="12" spans="1:76" ht="19.5" customHeight="1" thickBot="1">
      <c r="A12" s="101">
        <f ca="1">IF($AF12="","",INDIRECT($AF12))</f>
      </c>
      <c r="B12" s="115"/>
      <c r="C12" s="116"/>
      <c r="D12" s="166"/>
      <c r="E12" s="167"/>
      <c r="F12" s="168"/>
      <c r="G12" s="117"/>
      <c r="H12" s="117" t="s">
        <v>259</v>
      </c>
      <c r="I12" s="118"/>
      <c r="J12" s="169"/>
      <c r="K12" s="113"/>
      <c r="L12" s="114"/>
      <c r="M12" s="116"/>
      <c r="N12" s="166"/>
      <c r="O12" s="183"/>
      <c r="P12" s="184"/>
      <c r="Q12" s="111"/>
      <c r="R12" s="120" t="s">
        <v>283</v>
      </c>
      <c r="S12" s="118"/>
      <c r="T12" s="169"/>
      <c r="U12" s="101">
        <f ca="1">IF($BF12="","",INDIRECT($BF12))</f>
      </c>
      <c r="W12" s="61">
        <f>IF($D12="","",$H12)</f>
      </c>
      <c r="X12" s="61">
        <f>IF($N12="","",$R12)</f>
      </c>
      <c r="Y12" s="61">
        <f>IF($D$12="","",$D$12)</f>
      </c>
      <c r="Z12" s="61">
        <f>IF($E$12="","",$E$12)</f>
      </c>
      <c r="AB12" s="61">
        <f ca="1">IF($D12="","",IF(ISNA(VLOOKUP($D12,INDIRECT($AF$2),2,0))=TRUE,"",VLOOKUP($D12,INDIRECT($AF$2),2,0)))</f>
      </c>
      <c r="AC12" s="61">
        <f ca="1">IF($D12="","",IF(ISNA(VLOOKUP($D12,INDIRECT($AF$2),3,0))=TRUE,"",VLOOKUP($D12,INDIRECT($AF$2),3,0)))</f>
      </c>
      <c r="AE12" s="61">
        <f>IF(AF12="","",ROW())</f>
      </c>
      <c r="AF12" s="61">
        <f>IF(MAX(AH12:AV12)=0,"",IF(MAX(AH12:AV12)=COLUMN(AP12),ADDRESS(ROW(),COLUMN(AX12),4),ADDRESS(5,MAX(AH12:AV12),4)))</f>
      </c>
      <c r="AH12" s="61">
        <v>0</v>
      </c>
      <c r="AI12" s="61">
        <f>IF(ISNUMBER(IF(RIGHT($J12,2)="++",VALUE(LEFT($J12,4)&amp;"00"),IF(RIGHT($J12,1)="+",VALUE(LEFT($J12,5)&amp;"0"),VALUE($J12))))=TRUE,0,COLUMN())</f>
        <v>0</v>
      </c>
      <c r="AJ12" s="61">
        <f>IF(AND($J12="",OR($E12&lt;&gt;"",$D12&lt;&gt;"")),COLUMN(),0)</f>
        <v>0</v>
      </c>
      <c r="AL12" s="61">
        <v>0</v>
      </c>
      <c r="AM12" s="61">
        <f>IF($D12="",0,IF(COUNTIF($Y$8:$Y$54,$D12)-COUNTIF($N$8:$N$13,$D12)-COUNTIF($N$14:$N$19,$D12)&gt;3,COLUMN(),0))</f>
        <v>0</v>
      </c>
      <c r="AN12" s="61">
        <f>IF($D12="",0,IF(COUNTIF($D11:$D13,$D12)&gt;1,COLUMN(),0))</f>
        <v>0</v>
      </c>
      <c r="AO12" s="61">
        <f>IF($D12="",0,IF(AC12=$AB$3,0,COLUMN()))</f>
        <v>0</v>
      </c>
      <c r="AP12" s="61">
        <f>IF(LEFT($E12,1)=AB12,0,COLUMN())</f>
        <v>0</v>
      </c>
      <c r="AQ12" s="61">
        <f>IF(ISNA(VLOOKUP($D12,$Y$8:$Z$61,2,0))=TRUE,0,IF($E12=VLOOKUP($D12,$Y$8:$Z$61,2,0),0,COLUMN()))</f>
        <v>0</v>
      </c>
      <c r="AR12" s="61">
        <f>IF(AND($E12="",OR($D12&lt;&gt;"",$J12&lt;&gt;"")),COLUMN(),0)</f>
        <v>0</v>
      </c>
      <c r="AS12" s="61">
        <f ca="1">IF($D12="",0,IF(ISNA(VLOOKUP($D12,INDIRECT($AF$2),1,0))=TRUE,COLUMN(),0))</f>
        <v>0</v>
      </c>
      <c r="AT12" s="61">
        <f>IF(AND($D12="",OR($E12&lt;&gt;"",$J12&lt;&gt;"")),COLUMN(),0)</f>
        <v>0</v>
      </c>
      <c r="AU12" s="61">
        <f>IF(AND($D12&lt;&gt;"",$D11=""),COLUMN(),0)</f>
        <v>0</v>
      </c>
      <c r="AV12" s="61">
        <f>IF(AND($D12&lt;&gt;"",$B$3=""),COLUMN(),0)</f>
        <v>0</v>
      </c>
      <c r="AX12" s="61" t="str">
        <f>$D12&amp;"の選手は"&amp;$E12&amp;"ではありません。"</f>
        <v>の選手はではありません。</v>
      </c>
      <c r="BB12" s="61">
        <f ca="1">IF($N12="","",IF(ISNA(VLOOKUP($N12,INDIRECT($AF$2),2,0))=TRUE,"",VLOOKUP($N12,INDIRECT($AF$2),2,0)))</f>
      </c>
      <c r="BC12" s="61">
        <f ca="1">IF($N12="","",IF(ISNA(VLOOKUP($N12,INDIRECT($AF$2),3,0))=TRUE,"",VLOOKUP($N12,INDIRECT($AF$2),3,0)))</f>
      </c>
      <c r="BE12" s="61">
        <f>IF(BF12="","",ROW())</f>
      </c>
      <c r="BF12" s="61">
        <f>IF(MAX(BH12:BV12)=0,"",IF(MAX(BH12:BV12)=COLUMN(BP12),ADDRESS(ROW(),COLUMN(BX12),4),ADDRESS(5,MAX(BH12:BV12),4)))</f>
      </c>
      <c r="BH12" s="61">
        <v>0</v>
      </c>
      <c r="BI12" s="61">
        <f>IF(ISNUMBER(IF(RIGHT($T12,2)="++",VALUE(LEFT($T12,4)&amp;"00"),IF(RIGHT($T12,1)="+",VALUE(LEFT($T12,5)&amp;"0"),VALUE($T12))))=TRUE,0,COLUMN())</f>
        <v>0</v>
      </c>
      <c r="BJ12" s="61">
        <f>IF(AND($T12="",OR($O12&lt;&gt;"",$N12&lt;&gt;"")),COLUMN(),0)</f>
        <v>0</v>
      </c>
      <c r="BL12" s="61">
        <v>0</v>
      </c>
      <c r="BM12" s="61">
        <f>IF($N12="",0,IF(COUNTIF($Y$8:$Y$54,$N12)-COUNTIF($N$8:$N$13,$N12)-COUNTIF($N$14:$N$19,$N12)&gt;3,COLUMN(),0))</f>
        <v>0</v>
      </c>
      <c r="BN12" s="61">
        <f>IF($N12="",0,IF(COUNTIF($N11:$N13,$N12)&gt;1,COLUMN(),0))</f>
        <v>0</v>
      </c>
      <c r="BO12" s="61">
        <f>IF($N12="",0,IF(BC12=$AB$3,0,COLUMN()))</f>
        <v>0</v>
      </c>
      <c r="BP12" s="61">
        <f>IF(LEFT($O12,1)=BB12,0,COLUMN())</f>
        <v>0</v>
      </c>
      <c r="BQ12" s="61">
        <f>IF(ISNA(VLOOKUP($N12,$Y$8:$Z$61,2,0))=TRUE,0,IF($O12=VLOOKUP($N12,$Y$8:$Z$61,2,0),0,COLUMN()))</f>
        <v>0</v>
      </c>
      <c r="BR12" s="61">
        <f>IF(AND($O12="",OR($N12&lt;&gt;"",$T12&lt;&gt;"")),COLUMN(),0)</f>
        <v>0</v>
      </c>
      <c r="BS12" s="61">
        <f ca="1">IF($N12="",0,IF(ISNA(VLOOKUP($N12,INDIRECT($AF$2),1,0))=TRUE,COLUMN(),0))</f>
        <v>0</v>
      </c>
      <c r="BT12" s="61">
        <f>IF(AND($N12="",OR($O12&lt;&gt;"",$T12&lt;&gt;"")),COLUMN(),0)</f>
        <v>0</v>
      </c>
      <c r="BU12" s="61">
        <f>IF(AND($N12&lt;&gt;"",$N11=""),COLUMN(),0)</f>
        <v>0</v>
      </c>
      <c r="BV12" s="61">
        <f>IF(AND($N12&lt;&gt;"",$B$3=""),COLUMN(),0)</f>
        <v>0</v>
      </c>
      <c r="BX12" s="61" t="str">
        <f>$N12&amp;"の選手は"&amp;$O12&amp;"ではありません。"</f>
        <v>の選手はではありません。</v>
      </c>
    </row>
    <row r="13" spans="1:76" ht="19.5" customHeight="1">
      <c r="A13" s="101">
        <f ca="1">IF($AF13="","",INDIRECT($AF13))</f>
      </c>
      <c r="B13" s="115"/>
      <c r="C13" s="121"/>
      <c r="D13" s="170"/>
      <c r="E13" s="171"/>
      <c r="F13" s="172"/>
      <c r="G13" s="122"/>
      <c r="H13" s="122" t="s">
        <v>259</v>
      </c>
      <c r="I13" s="123"/>
      <c r="J13" s="173"/>
      <c r="K13" s="113"/>
      <c r="L13" s="109"/>
      <c r="M13" s="121"/>
      <c r="N13" s="170"/>
      <c r="O13" s="185"/>
      <c r="P13" s="186"/>
      <c r="Q13" s="126"/>
      <c r="R13" s="132" t="s">
        <v>283</v>
      </c>
      <c r="S13" s="123"/>
      <c r="T13" s="173"/>
      <c r="U13" s="101">
        <f ca="1">IF($BF13="","",INDIRECT($BF13))</f>
      </c>
      <c r="W13" s="61">
        <f>IF($D13="","",$H13)</f>
      </c>
      <c r="X13" s="61">
        <f>IF($N13="","",$R13)</f>
      </c>
      <c r="Y13" s="61">
        <f>IF($D$13="","",$D$13)</f>
      </c>
      <c r="Z13" s="61">
        <f>IF($E$13="","",$E$13)</f>
      </c>
      <c r="AB13" s="61">
        <f ca="1">IF($D13="","",IF(ISNA(VLOOKUP($D13,INDIRECT($AF$2),2,0))=TRUE,"",VLOOKUP($D13,INDIRECT($AF$2),2,0)))</f>
      </c>
      <c r="AC13" s="61">
        <f ca="1">IF($D13="","",IF(ISNA(VLOOKUP($D13,INDIRECT($AF$2),3,0))=TRUE,"",VLOOKUP($D13,INDIRECT($AF$2),3,0)))</f>
      </c>
      <c r="AE13" s="61">
        <f>IF(AF13="","",ROW())</f>
      </c>
      <c r="AF13" s="61">
        <f>IF(MAX(AH13:AV13)=0,"",IF(MAX(AH13:AV13)=COLUMN(AP13),ADDRESS(ROW(),COLUMN(AX13),4),ADDRESS(5,MAX(AH13:AV13),4)))</f>
      </c>
      <c r="AH13" s="61">
        <v>0</v>
      </c>
      <c r="AI13" s="61">
        <f>IF(ISNUMBER(IF(RIGHT($J13,2)="++",VALUE(LEFT($J13,4)&amp;"00"),IF(RIGHT($J13,1)="+",VALUE(LEFT($J13,5)&amp;"0"),VALUE($J13))))=TRUE,0,COLUMN())</f>
        <v>0</v>
      </c>
      <c r="AJ13" s="61">
        <f>IF(AND($J13="",OR($E13&lt;&gt;"",$D13&lt;&gt;"")),COLUMN(),0)</f>
        <v>0</v>
      </c>
      <c r="AL13" s="61">
        <v>0</v>
      </c>
      <c r="AM13" s="61">
        <f>IF($D13="",0,IF(COUNTIF($Y$8:$Y$54,$D13)-COUNTIF($N$8:$N$13,$D13)-COUNTIF($N$14:$N$19,$D13)&gt;3,COLUMN(),0))</f>
        <v>0</v>
      </c>
      <c r="AN13" s="61">
        <f>IF($D13="",0,IF(COUNTIF($D11:$D13,$D13)&gt;1,COLUMN(),0))</f>
        <v>0</v>
      </c>
      <c r="AO13" s="61">
        <f>IF($D13="",0,IF(AC13=$AB$3,0,COLUMN()))</f>
        <v>0</v>
      </c>
      <c r="AP13" s="61">
        <f>IF(LEFT($E13,1)=AB13,0,COLUMN())</f>
        <v>0</v>
      </c>
      <c r="AQ13" s="61">
        <f>IF(ISNA(VLOOKUP($D13,$Y$8:$Z$61,2,0))=TRUE,0,IF($E13=VLOOKUP($D13,$Y$8:$Z$61,2,0),0,COLUMN()))</f>
        <v>0</v>
      </c>
      <c r="AR13" s="61">
        <f>IF(AND($E13="",OR($D13&lt;&gt;"",$J13&lt;&gt;"")),COLUMN(),0)</f>
        <v>0</v>
      </c>
      <c r="AS13" s="61">
        <f ca="1">IF($D13="",0,IF(ISNA(VLOOKUP($D13,INDIRECT($AF$2),1,0))=TRUE,COLUMN(),0))</f>
        <v>0</v>
      </c>
      <c r="AT13" s="61">
        <f>IF(AND($D13="",OR($E13&lt;&gt;"",$J13&lt;&gt;"")),COLUMN(),0)</f>
        <v>0</v>
      </c>
      <c r="AU13" s="61">
        <f>IF(AND($D13&lt;&gt;"",$D12=""),COLUMN(),0)</f>
        <v>0</v>
      </c>
      <c r="AV13" s="61">
        <f>IF(AND($D13&lt;&gt;"",$B$3=""),COLUMN(),0)</f>
        <v>0</v>
      </c>
      <c r="AX13" s="61" t="str">
        <f>$D13&amp;"の選手は"&amp;$E13&amp;"ではありません。"</f>
        <v>の選手はではありません。</v>
      </c>
      <c r="BB13" s="61">
        <f ca="1">IF($N13="","",IF(ISNA(VLOOKUP($N13,INDIRECT($AF$2),2,0))=TRUE,"",VLOOKUP($N13,INDIRECT($AF$2),2,0)))</f>
      </c>
      <c r="BC13" s="61">
        <f ca="1">IF($N13="","",IF(ISNA(VLOOKUP($N13,INDIRECT($AF$2),3,0))=TRUE,"",VLOOKUP($N13,INDIRECT($AF$2),3,0)))</f>
      </c>
      <c r="BE13" s="61">
        <f>IF(BF13="","",ROW())</f>
      </c>
      <c r="BF13" s="61">
        <f>IF(MAX(BH13:BV13)=0,"",IF(MAX(BH13:BV13)=COLUMN(BP13),ADDRESS(ROW(),COLUMN(BX13),4),ADDRESS(5,MAX(BH13:BV13),4)))</f>
      </c>
      <c r="BH13" s="61">
        <v>0</v>
      </c>
      <c r="BI13" s="61">
        <f>IF(ISNUMBER(IF(RIGHT($T13,2)="++",VALUE(LEFT($T13,4)&amp;"00"),IF(RIGHT($T13,1)="+",VALUE(LEFT($T13,5)&amp;"0"),VALUE($T13))))=TRUE,0,COLUMN())</f>
        <v>0</v>
      </c>
      <c r="BJ13" s="61">
        <f>IF(AND($T13="",OR($O13&lt;&gt;"",$N13&lt;&gt;"")),COLUMN(),0)</f>
        <v>0</v>
      </c>
      <c r="BL13" s="61">
        <v>0</v>
      </c>
      <c r="BM13" s="61">
        <f>IF($N13="",0,IF(COUNTIF($Y$8:$Y$54,$N13)-COUNTIF($N$8:$N$13,$N13)-COUNTIF($N$14:$N$19,$N13)&gt;3,COLUMN(),0))</f>
        <v>0</v>
      </c>
      <c r="BN13" s="61">
        <f>IF($N13="",0,IF(COUNTIF($N11:$N13,$N13)&gt;1,COLUMN(),0))</f>
        <v>0</v>
      </c>
      <c r="BO13" s="61">
        <f>IF($N13="",0,IF(BC13=$AB$3,0,COLUMN()))</f>
        <v>0</v>
      </c>
      <c r="BP13" s="61">
        <f>IF(LEFT($O13,1)=BB13,0,COLUMN())</f>
        <v>0</v>
      </c>
      <c r="BQ13" s="61">
        <f>IF(ISNA(VLOOKUP($N13,$Y$8:$Z$61,2,0))=TRUE,0,IF($O13=VLOOKUP($N13,$Y$8:$Z$61,2,0),0,COLUMN()))</f>
        <v>0</v>
      </c>
      <c r="BR13" s="61">
        <f>IF(AND($O13="",OR($N13&lt;&gt;"",$T13&lt;&gt;"")),COLUMN(),0)</f>
        <v>0</v>
      </c>
      <c r="BS13" s="61">
        <f ca="1">IF($N13="",0,IF(ISNA(VLOOKUP($N13,INDIRECT($AF$2),1,0))=TRUE,COLUMN(),0))</f>
        <v>0</v>
      </c>
      <c r="BT13" s="61">
        <f>IF(AND($N13="",OR($O13&lt;&gt;"",$T13&lt;&gt;"")),COLUMN(),0)</f>
        <v>0</v>
      </c>
      <c r="BU13" s="61">
        <f>IF(AND($N13&lt;&gt;"",$N12=""),COLUMN(),0)</f>
        <v>0</v>
      </c>
      <c r="BV13" s="61">
        <f>IF(AND($N13&lt;&gt;"",$B$3=""),COLUMN(),0)</f>
        <v>0</v>
      </c>
      <c r="BX13" s="61" t="str">
        <f>$N13&amp;"の選手は"&amp;$O13&amp;"ではありません。"</f>
        <v>の選手はではありません。</v>
      </c>
    </row>
    <row r="14" spans="1:76" ht="19.5" customHeight="1">
      <c r="A14" s="101">
        <f ca="1">IF($AF14="","",INDIRECT($AF14))</f>
      </c>
      <c r="B14" s="179" t="s">
        <v>261</v>
      </c>
      <c r="C14" s="128"/>
      <c r="D14" s="175"/>
      <c r="E14" s="176"/>
      <c r="F14" s="177"/>
      <c r="G14" s="128"/>
      <c r="H14" s="128" t="s">
        <v>261</v>
      </c>
      <c r="I14" s="129"/>
      <c r="J14" s="178"/>
      <c r="K14" s="113"/>
      <c r="L14" s="193" t="s">
        <v>285</v>
      </c>
      <c r="M14" s="127"/>
      <c r="N14" s="175"/>
      <c r="O14" s="181"/>
      <c r="P14" s="182"/>
      <c r="Q14" s="128"/>
      <c r="R14" s="128" t="s">
        <v>285</v>
      </c>
      <c r="S14" s="129"/>
      <c r="T14" s="178"/>
      <c r="U14" s="101">
        <f ca="1">IF($BF14="","",INDIRECT($BF14))</f>
      </c>
      <c r="W14" s="61">
        <f>IF($D14="","",$H14)</f>
      </c>
      <c r="X14" s="61">
        <f>IF($N14="","",$R14)</f>
      </c>
      <c r="Y14" s="61">
        <f>IF($D$14="","",$D$14)</f>
      </c>
      <c r="Z14" s="61">
        <f>IF($E$14="","",$E$14)</f>
      </c>
      <c r="AB14" s="61">
        <f ca="1">IF($D14="","",IF(ISNA(VLOOKUP($D14,INDIRECT($AF$2),2,0))=TRUE,"",VLOOKUP($D14,INDIRECT($AF$2),2,0)))</f>
      </c>
      <c r="AC14" s="61">
        <f ca="1">IF($D14="","",IF(ISNA(VLOOKUP($D14,INDIRECT($AF$2),3,0))=TRUE,"",VLOOKUP($D14,INDIRECT($AF$2),3,0)))</f>
      </c>
      <c r="AE14" s="61">
        <f>IF(AF14="","",ROW())</f>
      </c>
      <c r="AF14" s="61">
        <f>IF(MAX(AH14:AV14)=0,"",IF(MAX(AH14:AV14)=COLUMN(AP14),ADDRESS(ROW(),COLUMN(AX14),4),ADDRESS(5,MAX(AH14:AV14),4)))</f>
      </c>
      <c r="AH14" s="61">
        <v>0</v>
      </c>
      <c r="AI14" s="61">
        <f>IF(ISNUMBER(IF(RIGHT($J14,2)="++",VALUE(LEFT($J14,4)&amp;"00"),IF(RIGHT($J14,1)="+",VALUE(LEFT($J14,5)&amp;"0"),VALUE($J14))))=TRUE,0,COLUMN())</f>
        <v>0</v>
      </c>
      <c r="AJ14" s="61">
        <f>IF(AND($J14="",OR($E14&lt;&gt;"",$D14&lt;&gt;"")),COLUMN(),0)</f>
        <v>0</v>
      </c>
      <c r="AK14" s="61">
        <v>0</v>
      </c>
      <c r="AL14" s="61">
        <v>0</v>
      </c>
      <c r="AM14" s="61">
        <f>IF($D14="",0,IF(COUNTIF($Y$8:$Y$54,$D14)-COUNTIF($N$8:$N$13,$D14)-COUNTIF($N$14:$N$19,$D14)&gt;3,COLUMN(),0))</f>
        <v>0</v>
      </c>
      <c r="AN14" s="61">
        <f>IF($D14="",0,IF(COUNTIF($D14:$D16,$D14)&gt;1,COLUMN(),0))</f>
        <v>0</v>
      </c>
      <c r="AO14" s="61">
        <f>IF($D14="",0,IF(AC14=$AB$3,0,COLUMN()))</f>
        <v>0</v>
      </c>
      <c r="AP14" s="61">
        <f>IF(LEFT($E14,1)=AB14,0,COLUMN())</f>
        <v>0</v>
      </c>
      <c r="AQ14" s="61">
        <f>IF(ISNA(VLOOKUP($D14,$Y$8:$Z$61,2,0))=TRUE,0,IF($E14=VLOOKUP($D14,$Y$8:$Z$61,2,0),0,COLUMN()))</f>
        <v>0</v>
      </c>
      <c r="AR14" s="61">
        <f>IF(AND($E14="",OR($D14&lt;&gt;"",$J14&lt;&gt;"")),COLUMN(),0)</f>
        <v>0</v>
      </c>
      <c r="AS14" s="61">
        <f ca="1">IF($D14="",0,IF(ISNA(VLOOKUP($D14,INDIRECT($AF$2),1,0))=TRUE,COLUMN(),0))</f>
        <v>0</v>
      </c>
      <c r="AT14" s="61">
        <f>IF(AND($D14="",OR($E14&lt;&gt;"",$J14&lt;&gt;"")),COLUMN(),0)</f>
        <v>0</v>
      </c>
      <c r="AU14" s="61">
        <v>0</v>
      </c>
      <c r="AV14" s="61">
        <f>IF(AND($D14&lt;&gt;"",$B$3=""),COLUMN(),0)</f>
        <v>0</v>
      </c>
      <c r="AX14" s="61" t="str">
        <f>$D14&amp;"の選手は"&amp;$E14&amp;"ではありません。"</f>
        <v>の選手はではありません。</v>
      </c>
      <c r="BB14" s="61">
        <f ca="1">IF($N14="","",IF(ISNA(VLOOKUP($N14,INDIRECT($AF$2),2,0))=TRUE,"",VLOOKUP($N14,INDIRECT($AF$2),2,0)))</f>
      </c>
      <c r="BC14" s="61">
        <f ca="1">IF($N14="","",IF(ISNA(VLOOKUP($N14,INDIRECT($AF$2),3,0))=TRUE,"",VLOOKUP($N14,INDIRECT($AF$2),3,0)))</f>
      </c>
      <c r="BE14" s="61">
        <f>IF(BF14="","",ROW())</f>
      </c>
      <c r="BF14" s="61">
        <f>IF(MAX(BH14:BV14)=0,"",IF(MAX(BH14:BV14)=COLUMN(BP14),ADDRESS(ROW(),COLUMN(BX14),4),ADDRESS(5,MAX(BH14:BV14),4)))</f>
      </c>
      <c r="BH14" s="61">
        <v>0</v>
      </c>
      <c r="BI14" s="61">
        <f>IF(ISNUMBER(IF(RIGHT($T14,2)="++",VALUE(LEFT($T14,4)&amp;"00"),IF(RIGHT($T14,1)="+",VALUE(LEFT($T14,5)&amp;"0"),VALUE($T14))))=TRUE,0,COLUMN())</f>
        <v>0</v>
      </c>
      <c r="BJ14" s="61">
        <f>IF(AND($T14="",OR($O14&lt;&gt;"",$N14&lt;&gt;"")),COLUMN(),0)</f>
        <v>0</v>
      </c>
      <c r="BK14" s="61">
        <v>0</v>
      </c>
      <c r="BL14" s="61">
        <v>0</v>
      </c>
      <c r="BM14" s="61">
        <f>IF($N14="",0,IF(COUNTIF($Y$8:$Y$54,$N14)-COUNTIF($N$8:$N$13,$N14)-COUNTIF($N$14:$N$19,$N14)&gt;3,COLUMN(),0))</f>
        <v>0</v>
      </c>
      <c r="BN14" s="61">
        <f>IF($N14="",0,IF(COUNTIF($N14:$N16,$N14)&gt;1,COLUMN(),0))</f>
        <v>0</v>
      </c>
      <c r="BO14" s="61">
        <f>IF($N14="",0,IF(BC14=$AB$3,0,COLUMN()))</f>
        <v>0</v>
      </c>
      <c r="BP14" s="61">
        <f>IF(LEFT($O14,1)=BB14,0,COLUMN())</f>
        <v>0</v>
      </c>
      <c r="BQ14" s="61">
        <f>IF(ISNA(VLOOKUP($N14,$Y$8:$Z$61,2,0))=TRUE,0,IF($O14=VLOOKUP($N14,$Y$8:$Z$61,2,0),0,COLUMN()))</f>
        <v>0</v>
      </c>
      <c r="BR14" s="61">
        <f>IF(AND($O14="",OR($N14&lt;&gt;"",$T14&lt;&gt;"")),COLUMN(),0)</f>
        <v>0</v>
      </c>
      <c r="BS14" s="61">
        <f ca="1">IF($N14="",0,IF(ISNA(VLOOKUP($N14,INDIRECT($AF$2),1,0))=TRUE,COLUMN(),0))</f>
        <v>0</v>
      </c>
      <c r="BT14" s="61">
        <f>IF(AND($N14="",OR($O14&lt;&gt;"",$T14&lt;&gt;"")),COLUMN(),0)</f>
        <v>0</v>
      </c>
      <c r="BU14" s="61">
        <v>0</v>
      </c>
      <c r="BV14" s="61">
        <f>IF(AND($N14&lt;&gt;"",$B$3=""),COLUMN(),0)</f>
        <v>0</v>
      </c>
      <c r="BX14" s="61" t="str">
        <f>$N14&amp;"の選手は"&amp;$O14&amp;"ではありません。"</f>
        <v>の選手はではありません。</v>
      </c>
    </row>
    <row r="15" spans="1:76" ht="19.5" customHeight="1">
      <c r="A15" s="101">
        <f ca="1">IF($AF15="","",INDIRECT($AF15))</f>
      </c>
      <c r="B15" s="133"/>
      <c r="C15" s="117"/>
      <c r="D15" s="166"/>
      <c r="E15" s="167"/>
      <c r="F15" s="168"/>
      <c r="G15" s="117"/>
      <c r="H15" s="117" t="s">
        <v>261</v>
      </c>
      <c r="I15" s="118"/>
      <c r="J15" s="169"/>
      <c r="K15" s="113"/>
      <c r="L15" s="114"/>
      <c r="M15" s="116"/>
      <c r="N15" s="166"/>
      <c r="O15" s="183"/>
      <c r="P15" s="184"/>
      <c r="Q15" s="111"/>
      <c r="R15" s="111" t="s">
        <v>285</v>
      </c>
      <c r="S15" s="118"/>
      <c r="T15" s="169"/>
      <c r="U15" s="101">
        <f ca="1">IF($BF15="","",INDIRECT($BF15))</f>
      </c>
      <c r="W15" s="61">
        <f>IF($D15="","",$H15)</f>
      </c>
      <c r="X15" s="61">
        <f>IF($N15="","",$R15)</f>
      </c>
      <c r="Y15" s="61">
        <f>IF($D$15="","",$D$15)</f>
      </c>
      <c r="Z15" s="61">
        <f>IF($E$15="","",$E$15)</f>
      </c>
      <c r="AB15" s="61">
        <f ca="1">IF($D15="","",IF(ISNA(VLOOKUP($D15,INDIRECT($AF$2),2,0))=TRUE,"",VLOOKUP($D15,INDIRECT($AF$2),2,0)))</f>
      </c>
      <c r="AC15" s="61">
        <f ca="1">IF($D15="","",IF(ISNA(VLOOKUP($D15,INDIRECT($AF$2),3,0))=TRUE,"",VLOOKUP($D15,INDIRECT($AF$2),3,0)))</f>
      </c>
      <c r="AE15" s="61">
        <f>IF(AF15="","",ROW())</f>
      </c>
      <c r="AF15" s="61">
        <f>IF(MAX(AH15:AV15)=0,"",IF(MAX(AH15:AV15)=COLUMN(AP15),ADDRESS(ROW(),COLUMN(AX15),4),ADDRESS(5,MAX(AH15:AV15),4)))</f>
      </c>
      <c r="AH15" s="61">
        <v>0</v>
      </c>
      <c r="AI15" s="61">
        <f>IF(ISNUMBER(IF(RIGHT($J15,2)="++",VALUE(LEFT($J15,4)&amp;"00"),IF(RIGHT($J15,1)="+",VALUE(LEFT($J15,5)&amp;"0"),VALUE($J15))))=TRUE,0,COLUMN())</f>
        <v>0</v>
      </c>
      <c r="AJ15" s="61">
        <f>IF(AND($J15="",OR($E15&lt;&gt;"",$D15&lt;&gt;"")),COLUMN(),0)</f>
        <v>0</v>
      </c>
      <c r="AL15" s="61">
        <v>0</v>
      </c>
      <c r="AM15" s="61">
        <f>IF($D15="",0,IF(COUNTIF($Y$8:$Y$54,$D15)-COUNTIF($N$8:$N$13,$D15)-COUNTIF($N$14:$N$19,$D15)&gt;3,COLUMN(),0))</f>
        <v>0</v>
      </c>
      <c r="AN15" s="61">
        <f>IF($D15="",0,IF(COUNTIF($D14:$D16,$D15)&gt;1,COLUMN(),0))</f>
        <v>0</v>
      </c>
      <c r="AO15" s="61">
        <f>IF($D15="",0,IF(AC15=$AB$3,0,COLUMN()))</f>
        <v>0</v>
      </c>
      <c r="AP15" s="61">
        <f>IF(LEFT($E15,1)=AB15,0,COLUMN())</f>
        <v>0</v>
      </c>
      <c r="AQ15" s="61">
        <f>IF(ISNA(VLOOKUP($D15,$Y$8:$Z$61,2,0))=TRUE,0,IF($E15=VLOOKUP($D15,$Y$8:$Z$61,2,0),0,COLUMN()))</f>
        <v>0</v>
      </c>
      <c r="AR15" s="61">
        <f>IF(AND($E15="",OR($D15&lt;&gt;"",$J15&lt;&gt;"")),COLUMN(),0)</f>
        <v>0</v>
      </c>
      <c r="AS15" s="61">
        <f ca="1">IF($D15="",0,IF(ISNA(VLOOKUP($D15,INDIRECT($AF$2),1,0))=TRUE,COLUMN(),0))</f>
        <v>0</v>
      </c>
      <c r="AT15" s="61">
        <f>IF(AND($D15="",OR($E15&lt;&gt;"",$J15&lt;&gt;"")),COLUMN(),0)</f>
        <v>0</v>
      </c>
      <c r="AU15" s="61">
        <f>IF(AND($D15&lt;&gt;"",$D14=""),COLUMN(),0)</f>
        <v>0</v>
      </c>
      <c r="AV15" s="61">
        <f>IF(AND($D15&lt;&gt;"",$B$3=""),COLUMN(),0)</f>
        <v>0</v>
      </c>
      <c r="AX15" s="61" t="str">
        <f>$D15&amp;"の選手は"&amp;$E15&amp;"ではありません。"</f>
        <v>の選手はではありません。</v>
      </c>
      <c r="BB15" s="61">
        <f ca="1">IF($N15="","",IF(ISNA(VLOOKUP($N15,INDIRECT($AF$2),2,0))=TRUE,"",VLOOKUP($N15,INDIRECT($AF$2),2,0)))</f>
      </c>
      <c r="BC15" s="61">
        <f ca="1">IF($N15="","",IF(ISNA(VLOOKUP($N15,INDIRECT($AF$2),3,0))=TRUE,"",VLOOKUP($N15,INDIRECT($AF$2),3,0)))</f>
      </c>
      <c r="BE15" s="61">
        <f>IF(BF15="","",ROW())</f>
      </c>
      <c r="BF15" s="61">
        <f>IF(MAX(BH15:BV15)=0,"",IF(MAX(BH15:BV15)=COLUMN(BP15),ADDRESS(ROW(),COLUMN(BX15),4),ADDRESS(5,MAX(BH15:BV15),4)))</f>
      </c>
      <c r="BH15" s="61">
        <v>0</v>
      </c>
      <c r="BI15" s="61">
        <f>IF(ISNUMBER(IF(RIGHT($T15,2)="++",VALUE(LEFT($T15,4)&amp;"00"),IF(RIGHT($T15,1)="+",VALUE(LEFT($T15,5)&amp;"0"),VALUE($T15))))=TRUE,0,COLUMN())</f>
        <v>0</v>
      </c>
      <c r="BJ15" s="61">
        <f>IF(AND($T15="",OR($O15&lt;&gt;"",$N15&lt;&gt;"")),COLUMN(),0)</f>
        <v>0</v>
      </c>
      <c r="BL15" s="61">
        <v>0</v>
      </c>
      <c r="BM15" s="61">
        <f>IF($N15="",0,IF(COUNTIF($Y$8:$Y$54,$N15)-COUNTIF($N$8:$N$13,$N15)-COUNTIF($N$14:$N$19,$N15)&gt;3,COLUMN(),0))</f>
        <v>0</v>
      </c>
      <c r="BN15" s="61">
        <f>IF($N15="",0,IF(COUNTIF($N14:$N16,$N15)&gt;1,COLUMN(),0))</f>
        <v>0</v>
      </c>
      <c r="BO15" s="61">
        <f>IF($N15="",0,IF(BC15=$AB$3,0,COLUMN()))</f>
        <v>0</v>
      </c>
      <c r="BP15" s="61">
        <f>IF(LEFT($O15,1)=BB15,0,COLUMN())</f>
        <v>0</v>
      </c>
      <c r="BQ15" s="61">
        <f>IF(ISNA(VLOOKUP($N15,$Y$8:$Z$61,2,0))=TRUE,0,IF($O15=VLOOKUP($N15,$Y$8:$Z$61,2,0),0,COLUMN()))</f>
        <v>0</v>
      </c>
      <c r="BR15" s="61">
        <f>IF(AND($O15="",OR($N15&lt;&gt;"",$T15&lt;&gt;"")),COLUMN(),0)</f>
        <v>0</v>
      </c>
      <c r="BS15" s="61">
        <f ca="1">IF($N15="",0,IF(ISNA(VLOOKUP($N15,INDIRECT($AF$2),1,0))=TRUE,COLUMN(),0))</f>
        <v>0</v>
      </c>
      <c r="BT15" s="61">
        <f>IF(AND($N15="",OR($O15&lt;&gt;"",$T15&lt;&gt;"")),COLUMN(),0)</f>
        <v>0</v>
      </c>
      <c r="BU15" s="61">
        <f>IF(AND($N15&lt;&gt;"",$N14=""),COLUMN(),0)</f>
        <v>0</v>
      </c>
      <c r="BV15" s="61">
        <f>IF(AND($N15&lt;&gt;"",$B$3=""),COLUMN(),0)</f>
        <v>0</v>
      </c>
      <c r="BX15" s="61" t="str">
        <f>$N15&amp;"の選手は"&amp;$O15&amp;"ではありません。"</f>
        <v>の選手はではありません。</v>
      </c>
    </row>
    <row r="16" spans="1:76" ht="19.5" customHeight="1">
      <c r="A16" s="101">
        <f ca="1">IF($AF16="","",INDIRECT($AF16))</f>
      </c>
      <c r="B16" s="134"/>
      <c r="C16" s="122"/>
      <c r="D16" s="170"/>
      <c r="E16" s="171"/>
      <c r="F16" s="172"/>
      <c r="G16" s="122"/>
      <c r="H16" s="122" t="s">
        <v>261</v>
      </c>
      <c r="I16" s="123"/>
      <c r="J16" s="173"/>
      <c r="K16" s="113"/>
      <c r="L16" s="109"/>
      <c r="M16" s="121"/>
      <c r="N16" s="170"/>
      <c r="O16" s="185"/>
      <c r="P16" s="186"/>
      <c r="Q16" s="126"/>
      <c r="R16" s="126" t="s">
        <v>285</v>
      </c>
      <c r="S16" s="123"/>
      <c r="T16" s="173"/>
      <c r="U16" s="101">
        <f ca="1">IF($BF16="","",INDIRECT($BF16))</f>
      </c>
      <c r="W16" s="61">
        <f>IF($D16="","",$H16)</f>
      </c>
      <c r="X16" s="61">
        <f>IF($N16="","",$R16)</f>
      </c>
      <c r="Y16" s="61">
        <f>IF($D$16="","",$D$16)</f>
      </c>
      <c r="Z16" s="61">
        <f>IF($E$16="","",$E$16)</f>
      </c>
      <c r="AB16" s="61">
        <f ca="1">IF($D16="","",IF(ISNA(VLOOKUP($D16,INDIRECT($AF$2),2,0))=TRUE,"",VLOOKUP($D16,INDIRECT($AF$2),2,0)))</f>
      </c>
      <c r="AC16" s="61">
        <f ca="1">IF($D16="","",IF(ISNA(VLOOKUP($D16,INDIRECT($AF$2),3,0))=TRUE,"",VLOOKUP($D16,INDIRECT($AF$2),3,0)))</f>
      </c>
      <c r="AE16" s="61">
        <f>IF(AF16="","",ROW())</f>
      </c>
      <c r="AF16" s="61">
        <f>IF(MAX(AH16:AV16)=0,"",IF(MAX(AH16:AV16)=COLUMN(AP16),ADDRESS(ROW(),COLUMN(AX16),4),ADDRESS(5,MAX(AH16:AV16),4)))</f>
      </c>
      <c r="AH16" s="61">
        <v>0</v>
      </c>
      <c r="AI16" s="61">
        <f>IF(ISNUMBER(IF(RIGHT($J16,2)="++",VALUE(LEFT($J16,4)&amp;"00"),IF(RIGHT($J16,1)="+",VALUE(LEFT($J16,5)&amp;"0"),VALUE($J16))))=TRUE,0,COLUMN())</f>
        <v>0</v>
      </c>
      <c r="AJ16" s="61">
        <f>IF(AND($J16="",OR($E16&lt;&gt;"",$D16&lt;&gt;"")),COLUMN(),0)</f>
        <v>0</v>
      </c>
      <c r="AL16" s="61">
        <v>0</v>
      </c>
      <c r="AM16" s="61">
        <f>IF($D16="",0,IF(COUNTIF($Y$8:$Y$54,$D16)-COUNTIF($N$8:$N$13,$D16)-COUNTIF($N$14:$N$19,$D16)&gt;3,COLUMN(),0))</f>
        <v>0</v>
      </c>
      <c r="AN16" s="61">
        <f>IF($D16="",0,IF(COUNTIF($D14:$D16,$D16)&gt;1,COLUMN(),0))</f>
        <v>0</v>
      </c>
      <c r="AO16" s="61">
        <f>IF($D16="",0,IF(AC16=$AB$3,0,COLUMN()))</f>
        <v>0</v>
      </c>
      <c r="AP16" s="61">
        <f>IF(LEFT($E16,1)=AB16,0,COLUMN())</f>
        <v>0</v>
      </c>
      <c r="AQ16" s="61">
        <f>IF(ISNA(VLOOKUP($D16,$Y$8:$Z$61,2,0))=TRUE,0,IF($E16=VLOOKUP($D16,$Y$8:$Z$61,2,0),0,COLUMN()))</f>
        <v>0</v>
      </c>
      <c r="AR16" s="61">
        <f>IF(AND($E16="",OR($D16&lt;&gt;"",$J16&lt;&gt;"")),COLUMN(),0)</f>
        <v>0</v>
      </c>
      <c r="AS16" s="61">
        <f ca="1">IF($D16="",0,IF(ISNA(VLOOKUP($D16,INDIRECT($AF$2),1,0))=TRUE,COLUMN(),0))</f>
        <v>0</v>
      </c>
      <c r="AT16" s="61">
        <f>IF(AND($D16="",OR($E16&lt;&gt;"",$J16&lt;&gt;"")),COLUMN(),0)</f>
        <v>0</v>
      </c>
      <c r="AU16" s="61">
        <f>IF(AND($D16&lt;&gt;"",$D15=""),COLUMN(),0)</f>
        <v>0</v>
      </c>
      <c r="AV16" s="61">
        <f>IF(AND($D16&lt;&gt;"",$B$3=""),COLUMN(),0)</f>
        <v>0</v>
      </c>
      <c r="AX16" s="61" t="str">
        <f>$D16&amp;"の選手は"&amp;$E16&amp;"ではありません。"</f>
        <v>の選手はではありません。</v>
      </c>
      <c r="BB16" s="61">
        <f ca="1">IF($N16="","",IF(ISNA(VLOOKUP($N16,INDIRECT($AF$2),2,0))=TRUE,"",VLOOKUP($N16,INDIRECT($AF$2),2,0)))</f>
      </c>
      <c r="BC16" s="61">
        <f ca="1">IF($N16="","",IF(ISNA(VLOOKUP($N16,INDIRECT($AF$2),3,0))=TRUE,"",VLOOKUP($N16,INDIRECT($AF$2),3,0)))</f>
      </c>
      <c r="BE16" s="61">
        <f>IF(BF16="","",ROW())</f>
      </c>
      <c r="BF16" s="61">
        <f>IF(MAX(BH16:BV16)=0,"",IF(MAX(BH16:BV16)=COLUMN(BP16),ADDRESS(ROW(),COLUMN(BX16),4),ADDRESS(5,MAX(BH16:BV16),4)))</f>
      </c>
      <c r="BH16" s="61">
        <v>0</v>
      </c>
      <c r="BI16" s="61">
        <f>IF(ISNUMBER(IF(RIGHT($T16,2)="++",VALUE(LEFT($T16,4)&amp;"00"),IF(RIGHT($T16,1)="+",VALUE(LEFT($T16,5)&amp;"0"),VALUE($T16))))=TRUE,0,COLUMN())</f>
        <v>0</v>
      </c>
      <c r="BJ16" s="61">
        <f>IF(AND($T16="",OR($O16&lt;&gt;"",$N16&lt;&gt;"")),COLUMN(),0)</f>
        <v>0</v>
      </c>
      <c r="BL16" s="61">
        <v>0</v>
      </c>
      <c r="BM16" s="61">
        <f>IF($N16="",0,IF(COUNTIF($Y$8:$Y$54,$N16)-COUNTIF($N$8:$N$13,$N16)-COUNTIF($N$14:$N$19,$N16)&gt;3,COLUMN(),0))</f>
        <v>0</v>
      </c>
      <c r="BN16" s="61">
        <f>IF($N16="",0,IF(COUNTIF($N14:$N16,$N16)&gt;1,COLUMN(),0))</f>
        <v>0</v>
      </c>
      <c r="BO16" s="61">
        <f>IF($N16="",0,IF(BC16=$AB$3,0,COLUMN()))</f>
        <v>0</v>
      </c>
      <c r="BP16" s="61">
        <f>IF(LEFT($O16,1)=BB16,0,COLUMN())</f>
        <v>0</v>
      </c>
      <c r="BQ16" s="61">
        <f>IF(ISNA(VLOOKUP($N16,$Y$8:$Z$61,2,0))=TRUE,0,IF($O16=VLOOKUP($N16,$Y$8:$Z$61,2,0),0,COLUMN()))</f>
        <v>0</v>
      </c>
      <c r="BR16" s="61">
        <f>IF(AND($O16="",OR($N16&lt;&gt;"",$T16&lt;&gt;"")),COLUMN(),0)</f>
        <v>0</v>
      </c>
      <c r="BS16" s="61">
        <f ca="1">IF($N16="",0,IF(ISNA(VLOOKUP($N16,INDIRECT($AF$2),1,0))=TRUE,COLUMN(),0))</f>
        <v>0</v>
      </c>
      <c r="BT16" s="61">
        <f>IF(AND($N16="",OR($O16&lt;&gt;"",$T16&lt;&gt;"")),COLUMN(),0)</f>
        <v>0</v>
      </c>
      <c r="BU16" s="61">
        <f>IF(AND($N16&lt;&gt;"",$N15=""),COLUMN(),0)</f>
        <v>0</v>
      </c>
      <c r="BV16" s="61">
        <f>IF(AND($N16&lt;&gt;"",$B$3=""),COLUMN(),0)</f>
        <v>0</v>
      </c>
      <c r="BX16" s="61" t="str">
        <f>$N16&amp;"の選手は"&amp;$O16&amp;"ではありません。"</f>
        <v>の選手はではありません。</v>
      </c>
    </row>
    <row r="17" spans="1:76" ht="19.5" customHeight="1">
      <c r="A17" s="101">
        <f ca="1">IF($AF17="","",INDIRECT($AF17))</f>
      </c>
      <c r="B17" s="174" t="s">
        <v>263</v>
      </c>
      <c r="C17" s="127"/>
      <c r="D17" s="175"/>
      <c r="E17" s="176"/>
      <c r="F17" s="177"/>
      <c r="G17" s="128"/>
      <c r="H17" s="128" t="s">
        <v>263</v>
      </c>
      <c r="I17" s="129"/>
      <c r="J17" s="178"/>
      <c r="K17" s="113"/>
      <c r="L17" s="193" t="s">
        <v>287</v>
      </c>
      <c r="M17" s="128"/>
      <c r="N17" s="175"/>
      <c r="O17" s="181"/>
      <c r="P17" s="182"/>
      <c r="Q17" s="128"/>
      <c r="R17" s="128" t="s">
        <v>287</v>
      </c>
      <c r="S17" s="129"/>
      <c r="T17" s="178"/>
      <c r="U17" s="101">
        <f ca="1">IF($BF17="","",INDIRECT($BF17))</f>
      </c>
      <c r="W17" s="61">
        <f>IF($D17="","",$H17)</f>
      </c>
      <c r="X17" s="61">
        <f>IF($N17="","",$R17)</f>
      </c>
      <c r="Y17" s="61">
        <f>IF($D$17="","",$D$17)</f>
      </c>
      <c r="Z17" s="61">
        <f>IF($E$17="","",$E$17)</f>
      </c>
      <c r="AB17" s="61">
        <f ca="1">IF($D17="","",IF(ISNA(VLOOKUP($D17,INDIRECT($AF$2),2,0))=TRUE,"",VLOOKUP($D17,INDIRECT($AF$2),2,0)))</f>
      </c>
      <c r="AC17" s="61">
        <f ca="1">IF($D17="","",IF(ISNA(VLOOKUP($D17,INDIRECT($AF$2),3,0))=TRUE,"",VLOOKUP($D17,INDIRECT($AF$2),3,0)))</f>
      </c>
      <c r="AE17" s="61">
        <f>IF(AF17="","",ROW())</f>
      </c>
      <c r="AF17" s="61">
        <f>IF(MAX(AH17:AV17)=0,"",IF(MAX(AH17:AV17)=COLUMN(AP17),ADDRESS(ROW(),COLUMN(AX17),4),ADDRESS(5,MAX(AH17:AV17),4)))</f>
      </c>
      <c r="AH17" s="61">
        <v>0</v>
      </c>
      <c r="AI17" s="61">
        <f>IF(ISNUMBER(IF(RIGHT($J17,2)="++",VALUE(LEFT($J17,4)&amp;"00"),IF(RIGHT($J17,1)="+",VALUE(LEFT($J17,5)&amp;"0"),VALUE($J17))))=TRUE,0,COLUMN())</f>
        <v>0</v>
      </c>
      <c r="AJ17" s="61">
        <f>IF(AND($J17="",OR($E17&lt;&gt;"",$D17&lt;&gt;"")),COLUMN(),0)</f>
        <v>0</v>
      </c>
      <c r="AK17" s="61">
        <v>0</v>
      </c>
      <c r="AL17" s="61">
        <v>0</v>
      </c>
      <c r="AM17" s="61">
        <f>IF($D17="",0,IF(COUNTIF($Y$8:$Y$54,$D17)-COUNTIF($N$8:$N$13,$D17)-COUNTIF($N$14:$N$19,$D17)&gt;3,COLUMN(),0))</f>
        <v>0</v>
      </c>
      <c r="AN17" s="61">
        <f>IF($D17="",0,IF(COUNTIF($D17:$D19,$D17)&gt;1,COLUMN(),0))</f>
        <v>0</v>
      </c>
      <c r="AO17" s="61">
        <f>IF($D17="",0,IF(AC17=$AB$3,0,COLUMN()))</f>
        <v>0</v>
      </c>
      <c r="AP17" s="61">
        <f>IF(LEFT($E17,1)=AB17,0,COLUMN())</f>
        <v>0</v>
      </c>
      <c r="AQ17" s="61">
        <f>IF(ISNA(VLOOKUP($D17,$Y$8:$Z$61,2,0))=TRUE,0,IF($E17=VLOOKUP($D17,$Y$8:$Z$61,2,0),0,COLUMN()))</f>
        <v>0</v>
      </c>
      <c r="AR17" s="61">
        <f>IF(AND($E17="",OR($D17&lt;&gt;"",$J17&lt;&gt;"")),COLUMN(),0)</f>
        <v>0</v>
      </c>
      <c r="AS17" s="61">
        <f ca="1">IF($D17="",0,IF(ISNA(VLOOKUP($D17,INDIRECT($AF$2),1,0))=TRUE,COLUMN(),0))</f>
        <v>0</v>
      </c>
      <c r="AT17" s="61">
        <f>IF(AND($D17="",OR($E17&lt;&gt;"",$J17&lt;&gt;"")),COLUMN(),0)</f>
        <v>0</v>
      </c>
      <c r="AU17" s="61">
        <v>0</v>
      </c>
      <c r="AV17" s="61">
        <f>IF(AND($D17&lt;&gt;"",$B$3=""),COLUMN(),0)</f>
        <v>0</v>
      </c>
      <c r="AX17" s="61" t="str">
        <f>$D17&amp;"の選手は"&amp;$E17&amp;"ではありません。"</f>
        <v>の選手はではありません。</v>
      </c>
      <c r="BB17" s="61">
        <f ca="1">IF($N17="","",IF(ISNA(VLOOKUP($N17,INDIRECT($AF$2),2,0))=TRUE,"",VLOOKUP($N17,INDIRECT($AF$2),2,0)))</f>
      </c>
      <c r="BC17" s="61">
        <f ca="1">IF($N17="","",IF(ISNA(VLOOKUP($N17,INDIRECT($AF$2),3,0))=TRUE,"",VLOOKUP($N17,INDIRECT($AF$2),3,0)))</f>
      </c>
      <c r="BE17" s="61">
        <f>IF(BF17="","",ROW())</f>
      </c>
      <c r="BF17" s="61">
        <f>IF(MAX(BH17:BV17)=0,"",IF(MAX(BH17:BV17)=COLUMN(BP17),ADDRESS(ROW(),COLUMN(BX17),4),ADDRESS(5,MAX(BH17:BV17),4)))</f>
      </c>
      <c r="BH17" s="61">
        <v>0</v>
      </c>
      <c r="BI17" s="61">
        <f>IF(ISNUMBER(IF(RIGHT($T17,2)="++",VALUE(LEFT($T17,4)&amp;"00"),IF(RIGHT($T17,1)="+",VALUE(LEFT($T17,5)&amp;"0"),VALUE($T17))))=TRUE,0,COLUMN())</f>
        <v>0</v>
      </c>
      <c r="BJ17" s="61">
        <f>IF(AND($T17="",OR($O17&lt;&gt;"",$N17&lt;&gt;"")),COLUMN(),0)</f>
        <v>0</v>
      </c>
      <c r="BK17" s="61">
        <v>0</v>
      </c>
      <c r="BL17" s="61">
        <v>0</v>
      </c>
      <c r="BM17" s="61">
        <f>IF($N17="",0,IF(COUNTIF($Y$8:$Y$54,$N17)-COUNTIF($N$8:$N$13,$N17)-COUNTIF($N$14:$N$19,$N17)&gt;3,COLUMN(),0))</f>
        <v>0</v>
      </c>
      <c r="BN17" s="61">
        <f>IF($N17="",0,IF(COUNTIF($N17:$N19,$N17)&gt;1,COLUMN(),0))</f>
        <v>0</v>
      </c>
      <c r="BO17" s="61">
        <f>IF($N17="",0,IF(BC17=$AB$3,0,COLUMN()))</f>
        <v>0</v>
      </c>
      <c r="BP17" s="61">
        <f>IF(LEFT($O17,1)=BB17,0,COLUMN())</f>
        <v>0</v>
      </c>
      <c r="BQ17" s="61">
        <f>IF(ISNA(VLOOKUP($N17,$Y$8:$Z$61,2,0))=TRUE,0,IF($O17=VLOOKUP($N17,$Y$8:$Z$61,2,0),0,COLUMN()))</f>
        <v>0</v>
      </c>
      <c r="BR17" s="61">
        <f>IF(AND($O17="",OR($N17&lt;&gt;"",$T17&lt;&gt;"")),COLUMN(),0)</f>
        <v>0</v>
      </c>
      <c r="BS17" s="61">
        <f ca="1">IF($N17="",0,IF(ISNA(VLOOKUP($N17,INDIRECT($AF$2),1,0))=TRUE,COLUMN(),0))</f>
        <v>0</v>
      </c>
      <c r="BT17" s="61">
        <f>IF(AND($N17="",OR($O17&lt;&gt;"",$T17&lt;&gt;"")),COLUMN(),0)</f>
        <v>0</v>
      </c>
      <c r="BU17" s="61">
        <v>0</v>
      </c>
      <c r="BV17" s="61">
        <f>IF(AND($N17&lt;&gt;"",$B$3=""),COLUMN(),0)</f>
        <v>0</v>
      </c>
      <c r="BX17" s="61" t="str">
        <f>$N17&amp;"の選手は"&amp;$O17&amp;"ではありません。"</f>
        <v>の選手はではありません。</v>
      </c>
    </row>
    <row r="18" spans="1:76" ht="19.5" customHeight="1">
      <c r="A18" s="101">
        <f ca="1">IF($AF18="","",INDIRECT($AF18))</f>
      </c>
      <c r="B18" s="115"/>
      <c r="C18" s="116"/>
      <c r="D18" s="166"/>
      <c r="E18" s="167"/>
      <c r="F18" s="168"/>
      <c r="G18" s="117"/>
      <c r="H18" s="117" t="s">
        <v>263</v>
      </c>
      <c r="I18" s="118"/>
      <c r="J18" s="169"/>
      <c r="K18" s="113"/>
      <c r="L18" s="119"/>
      <c r="M18" s="116"/>
      <c r="N18" s="166"/>
      <c r="O18" s="183"/>
      <c r="P18" s="184"/>
      <c r="Q18" s="111"/>
      <c r="R18" s="111" t="s">
        <v>287</v>
      </c>
      <c r="S18" s="118"/>
      <c r="T18" s="169"/>
      <c r="U18" s="101">
        <f ca="1">IF($BF18="","",INDIRECT($BF18))</f>
      </c>
      <c r="W18" s="61">
        <f>IF($D18="","",$H18)</f>
      </c>
      <c r="X18" s="61">
        <f>IF($N18="","",$R18)</f>
      </c>
      <c r="Y18" s="61">
        <f>IF($D$18="","",$D$18)</f>
      </c>
      <c r="Z18" s="61">
        <f>IF($E$18="","",$E$18)</f>
      </c>
      <c r="AB18" s="61">
        <f ca="1">IF($D18="","",IF(ISNA(VLOOKUP($D18,INDIRECT($AF$2),2,0))=TRUE,"",VLOOKUP($D18,INDIRECT($AF$2),2,0)))</f>
      </c>
      <c r="AC18" s="61">
        <f ca="1">IF($D18="","",IF(ISNA(VLOOKUP($D18,INDIRECT($AF$2),3,0))=TRUE,"",VLOOKUP($D18,INDIRECT($AF$2),3,0)))</f>
      </c>
      <c r="AE18" s="61">
        <f>IF(AF18="","",ROW())</f>
      </c>
      <c r="AF18" s="61">
        <f>IF(MAX(AH18:AV18)=0,"",IF(MAX(AH18:AV18)=COLUMN(AP18),ADDRESS(ROW(),COLUMN(AX18),4),ADDRESS(5,MAX(AH18:AV18),4)))</f>
      </c>
      <c r="AH18" s="61">
        <v>0</v>
      </c>
      <c r="AI18" s="61">
        <f>IF(ISNUMBER(IF(RIGHT($J18,2)="++",VALUE(LEFT($J18,4)&amp;"00"),IF(RIGHT($J18,1)="+",VALUE(LEFT($J18,5)&amp;"0"),VALUE($J18))))=TRUE,0,COLUMN())</f>
        <v>0</v>
      </c>
      <c r="AJ18" s="61">
        <f>IF(AND($J18="",OR($E18&lt;&gt;"",$D18&lt;&gt;"")),COLUMN(),0)</f>
        <v>0</v>
      </c>
      <c r="AL18" s="61">
        <v>0</v>
      </c>
      <c r="AM18" s="61">
        <f>IF($D18="",0,IF(COUNTIF($Y$8:$Y$54,$D18)-COUNTIF($N$8:$N$13,$D18)-COUNTIF($N$14:$N$19,$D18)&gt;3,COLUMN(),0))</f>
        <v>0</v>
      </c>
      <c r="AN18" s="61">
        <f>IF($D18="",0,IF(COUNTIF($D17:$D19,$D18)&gt;1,COLUMN(),0))</f>
        <v>0</v>
      </c>
      <c r="AO18" s="61">
        <f>IF($D18="",0,IF(AC18=$AB$3,0,COLUMN()))</f>
        <v>0</v>
      </c>
      <c r="AP18" s="61">
        <f>IF(LEFT($E18,1)=AB18,0,COLUMN())</f>
        <v>0</v>
      </c>
      <c r="AQ18" s="61">
        <f>IF(ISNA(VLOOKUP($D18,$Y$8:$Z$61,2,0))=TRUE,0,IF($E18=VLOOKUP($D18,$Y$8:$Z$61,2,0),0,COLUMN()))</f>
        <v>0</v>
      </c>
      <c r="AR18" s="61">
        <f>IF(AND($E18="",OR($D18&lt;&gt;"",$J18&lt;&gt;"")),COLUMN(),0)</f>
        <v>0</v>
      </c>
      <c r="AS18" s="61">
        <f ca="1">IF($D18="",0,IF(ISNA(VLOOKUP($D18,INDIRECT($AF$2),1,0))=TRUE,COLUMN(),0))</f>
        <v>0</v>
      </c>
      <c r="AT18" s="61">
        <f>IF(AND($D18="",OR($E18&lt;&gt;"",$J18&lt;&gt;"")),COLUMN(),0)</f>
        <v>0</v>
      </c>
      <c r="AU18" s="61">
        <f>IF(AND($D18&lt;&gt;"",$D17=""),COLUMN(),0)</f>
        <v>0</v>
      </c>
      <c r="AV18" s="61">
        <f>IF(AND($D18&lt;&gt;"",$B$3=""),COLUMN(),0)</f>
        <v>0</v>
      </c>
      <c r="AX18" s="61" t="str">
        <f>$D18&amp;"の選手は"&amp;$E18&amp;"ではありません。"</f>
        <v>の選手はではありません。</v>
      </c>
      <c r="BB18" s="61">
        <f ca="1">IF($N18="","",IF(ISNA(VLOOKUP($N18,INDIRECT($AF$2),2,0))=TRUE,"",VLOOKUP($N18,INDIRECT($AF$2),2,0)))</f>
      </c>
      <c r="BC18" s="61">
        <f ca="1">IF($N18="","",IF(ISNA(VLOOKUP($N18,INDIRECT($AF$2),3,0))=TRUE,"",VLOOKUP($N18,INDIRECT($AF$2),3,0)))</f>
      </c>
      <c r="BE18" s="61">
        <f>IF(BF18="","",ROW())</f>
      </c>
      <c r="BF18" s="61">
        <f>IF(MAX(BH18:BV18)=0,"",IF(MAX(BH18:BV18)=COLUMN(BP18),ADDRESS(ROW(),COLUMN(BX18),4),ADDRESS(5,MAX(BH18:BV18),4)))</f>
      </c>
      <c r="BH18" s="61">
        <v>0</v>
      </c>
      <c r="BI18" s="61">
        <f>IF(ISNUMBER(IF(RIGHT($T18,2)="++",VALUE(LEFT($T18,4)&amp;"00"),IF(RIGHT($T18,1)="+",VALUE(LEFT($T18,5)&amp;"0"),VALUE($T18))))=TRUE,0,COLUMN())</f>
        <v>0</v>
      </c>
      <c r="BJ18" s="61">
        <f>IF(AND($T18="",OR($O18&lt;&gt;"",$N18&lt;&gt;"")),COLUMN(),0)</f>
        <v>0</v>
      </c>
      <c r="BL18" s="61">
        <v>0</v>
      </c>
      <c r="BM18" s="61">
        <f>IF($N18="",0,IF(COUNTIF($Y$8:$Y$54,$N18)-COUNTIF($N$8:$N$13,$N18)-COUNTIF($N$14:$N$19,$N18)&gt;3,COLUMN(),0))</f>
        <v>0</v>
      </c>
      <c r="BN18" s="61">
        <f>IF($N18="",0,IF(COUNTIF($N17:$N19,$N18)&gt;1,COLUMN(),0))</f>
        <v>0</v>
      </c>
      <c r="BO18" s="61">
        <f>IF($N18="",0,IF(BC18=$AB$3,0,COLUMN()))</f>
        <v>0</v>
      </c>
      <c r="BP18" s="61">
        <f>IF(LEFT($O18,1)=BB18,0,COLUMN())</f>
        <v>0</v>
      </c>
      <c r="BQ18" s="61">
        <f>IF(ISNA(VLOOKUP($N18,$Y$8:$Z$61,2,0))=TRUE,0,IF($O18=VLOOKUP($N18,$Y$8:$Z$61,2,0),0,COLUMN()))</f>
        <v>0</v>
      </c>
      <c r="BR18" s="61">
        <f>IF(AND($O18="",OR($N18&lt;&gt;"",$T18&lt;&gt;"")),COLUMN(),0)</f>
        <v>0</v>
      </c>
      <c r="BS18" s="61">
        <f ca="1">IF($N18="",0,IF(ISNA(VLOOKUP($N18,INDIRECT($AF$2),1,0))=TRUE,COLUMN(),0))</f>
        <v>0</v>
      </c>
      <c r="BT18" s="61">
        <f>IF(AND($N18="",OR($O18&lt;&gt;"",$T18&lt;&gt;"")),COLUMN(),0)</f>
        <v>0</v>
      </c>
      <c r="BU18" s="61">
        <f>IF(AND($N18&lt;&gt;"",$N17=""),COLUMN(),0)</f>
        <v>0</v>
      </c>
      <c r="BV18" s="61">
        <f>IF(AND($N18&lt;&gt;"",$B$3=""),COLUMN(),0)</f>
        <v>0</v>
      </c>
      <c r="BX18" s="61" t="str">
        <f>$N18&amp;"の選手は"&amp;$O18&amp;"ではありません。"</f>
        <v>の選手はではありません。</v>
      </c>
    </row>
    <row r="19" spans="1:76" ht="19.5" customHeight="1">
      <c r="A19" s="101">
        <f ca="1">IF($AF19="","",INDIRECT($AF19))</f>
      </c>
      <c r="B19" s="115"/>
      <c r="C19" s="121"/>
      <c r="D19" s="170"/>
      <c r="E19" s="171"/>
      <c r="F19" s="172"/>
      <c r="G19" s="122"/>
      <c r="H19" s="122" t="s">
        <v>263</v>
      </c>
      <c r="I19" s="123"/>
      <c r="J19" s="173"/>
      <c r="K19" s="124"/>
      <c r="L19" s="125"/>
      <c r="M19" s="121"/>
      <c r="N19" s="170"/>
      <c r="O19" s="185"/>
      <c r="P19" s="186"/>
      <c r="Q19" s="126"/>
      <c r="R19" s="126" t="s">
        <v>287</v>
      </c>
      <c r="S19" s="123"/>
      <c r="T19" s="173"/>
      <c r="U19" s="101">
        <f ca="1">IF($BF19="","",INDIRECT($BF19))</f>
      </c>
      <c r="W19" s="61">
        <f>IF($D19="","",$H19)</f>
      </c>
      <c r="X19" s="61">
        <f>IF($N19="","",$R19)</f>
      </c>
      <c r="Y19" s="61">
        <f>IF($D$19="","",$D$19)</f>
      </c>
      <c r="Z19" s="61">
        <f>IF($E$19="","",$E$19)</f>
      </c>
      <c r="AB19" s="61">
        <f ca="1">IF($D19="","",IF(ISNA(VLOOKUP($D19,INDIRECT($AF$2),2,0))=TRUE,"",VLOOKUP($D19,INDIRECT($AF$2),2,0)))</f>
      </c>
      <c r="AC19" s="61">
        <f ca="1">IF($D19="","",IF(ISNA(VLOOKUP($D19,INDIRECT($AF$2),3,0))=TRUE,"",VLOOKUP($D19,INDIRECT($AF$2),3,0)))</f>
      </c>
      <c r="AE19" s="61">
        <f>IF(AF19="","",ROW())</f>
      </c>
      <c r="AF19" s="61">
        <f>IF(MAX(AH19:AV19)=0,"",IF(MAX(AH19:AV19)=COLUMN(AP19),ADDRESS(ROW(),COLUMN(AX19),4),ADDRESS(5,MAX(AH19:AV19),4)))</f>
      </c>
      <c r="AH19" s="61">
        <v>0</v>
      </c>
      <c r="AI19" s="61">
        <f>IF(ISNUMBER(IF(RIGHT($J19,2)="++",VALUE(LEFT($J19,4)&amp;"00"),IF(RIGHT($J19,1)="+",VALUE(LEFT($J19,5)&amp;"0"),VALUE($J19))))=TRUE,0,COLUMN())</f>
        <v>0</v>
      </c>
      <c r="AJ19" s="61">
        <f>IF(AND($J19="",OR($E19&lt;&gt;"",$D19&lt;&gt;"")),COLUMN(),0)</f>
        <v>0</v>
      </c>
      <c r="AL19" s="61">
        <v>0</v>
      </c>
      <c r="AM19" s="61">
        <f>IF($D19="",0,IF(COUNTIF($Y$8:$Y$54,$D19)-COUNTIF($N$8:$N$13,$D19)-COUNTIF($N$14:$N$19,$D19)&gt;3,COLUMN(),0))</f>
        <v>0</v>
      </c>
      <c r="AN19" s="61">
        <f>IF($D19="",0,IF(COUNTIF($D17:$D19,$D19)&gt;1,COLUMN(),0))</f>
        <v>0</v>
      </c>
      <c r="AO19" s="61">
        <f>IF($D19="",0,IF(AC19=$AB$3,0,COLUMN()))</f>
        <v>0</v>
      </c>
      <c r="AP19" s="61">
        <f>IF(LEFT($E19,1)=AB19,0,COLUMN())</f>
        <v>0</v>
      </c>
      <c r="AQ19" s="61">
        <f>IF(ISNA(VLOOKUP($D19,$Y$8:$Z$61,2,0))=TRUE,0,IF($E19=VLOOKUP($D19,$Y$8:$Z$61,2,0),0,COLUMN()))</f>
        <v>0</v>
      </c>
      <c r="AR19" s="61">
        <f>IF(AND($E19="",OR($D19&lt;&gt;"",$J19&lt;&gt;"")),COLUMN(),0)</f>
        <v>0</v>
      </c>
      <c r="AS19" s="61">
        <f ca="1">IF($D19="",0,IF(ISNA(VLOOKUP($D19,INDIRECT($AF$2),1,0))=TRUE,COLUMN(),0))</f>
        <v>0</v>
      </c>
      <c r="AT19" s="61">
        <f>IF(AND($D19="",OR($E19&lt;&gt;"",$J19&lt;&gt;"")),COLUMN(),0)</f>
        <v>0</v>
      </c>
      <c r="AU19" s="61">
        <f>IF(AND($D19&lt;&gt;"",$D18=""),COLUMN(),0)</f>
        <v>0</v>
      </c>
      <c r="AV19" s="61">
        <f>IF(AND($D19&lt;&gt;"",$B$3=""),COLUMN(),0)</f>
        <v>0</v>
      </c>
      <c r="AX19" s="61" t="str">
        <f>$D19&amp;"の選手は"&amp;$E19&amp;"ではありません。"</f>
        <v>の選手はではありません。</v>
      </c>
      <c r="BB19" s="61">
        <f ca="1">IF($N19="","",IF(ISNA(VLOOKUP($N19,INDIRECT($AF$2),2,0))=TRUE,"",VLOOKUP($N19,INDIRECT($AF$2),2,0)))</f>
      </c>
      <c r="BC19" s="61">
        <f ca="1">IF($N19="","",IF(ISNA(VLOOKUP($N19,INDIRECT($AF$2),3,0))=TRUE,"",VLOOKUP($N19,INDIRECT($AF$2),3,0)))</f>
      </c>
      <c r="BE19" s="61">
        <f>IF(BF19="","",ROW())</f>
      </c>
      <c r="BF19" s="61">
        <f>IF(MAX(BH19:BV19)=0,"",IF(MAX(BH19:BV19)=COLUMN(BP19),ADDRESS(ROW(),COLUMN(BX19),4),ADDRESS(5,MAX(BH19:BV19),4)))</f>
      </c>
      <c r="BH19" s="61">
        <v>0</v>
      </c>
      <c r="BI19" s="61">
        <f>IF(ISNUMBER(IF(RIGHT($T19,2)="++",VALUE(LEFT($T19,4)&amp;"00"),IF(RIGHT($T19,1)="+",VALUE(LEFT($T19,5)&amp;"0"),VALUE($T19))))=TRUE,0,COLUMN())</f>
        <v>0</v>
      </c>
      <c r="BJ19" s="61">
        <f>IF(AND($T19="",OR($O19&lt;&gt;"",$N19&lt;&gt;"")),COLUMN(),0)</f>
        <v>0</v>
      </c>
      <c r="BL19" s="61">
        <v>0</v>
      </c>
      <c r="BM19" s="61">
        <f>IF($N19="",0,IF(COUNTIF($Y$8:$Y$54,$N19)-COUNTIF($N$8:$N$13,$N19)-COUNTIF($N$14:$N$19,$N19)&gt;3,COLUMN(),0))</f>
        <v>0</v>
      </c>
      <c r="BN19" s="61">
        <f>IF($N19="",0,IF(COUNTIF($N17:$N19,$N19)&gt;1,COLUMN(),0))</f>
        <v>0</v>
      </c>
      <c r="BO19" s="61">
        <f>IF($N19="",0,IF(BC19=$AB$3,0,COLUMN()))</f>
        <v>0</v>
      </c>
      <c r="BP19" s="61">
        <f>IF(LEFT($O19,1)=BB19,0,COLUMN())</f>
        <v>0</v>
      </c>
      <c r="BQ19" s="61">
        <f>IF(ISNA(VLOOKUP($N19,$Y$8:$Z$61,2,0))=TRUE,0,IF($O19=VLOOKUP($N19,$Y$8:$Z$61,2,0),0,COLUMN()))</f>
        <v>0</v>
      </c>
      <c r="BR19" s="61">
        <f>IF(AND($O19="",OR($N19&lt;&gt;"",$T19&lt;&gt;"")),COLUMN(),0)</f>
        <v>0</v>
      </c>
      <c r="BS19" s="61">
        <f ca="1">IF($N19="",0,IF(ISNA(VLOOKUP($N19,INDIRECT($AF$2),1,0))=TRUE,COLUMN(),0))</f>
        <v>0</v>
      </c>
      <c r="BT19" s="61">
        <f>IF(AND($N19="",OR($O19&lt;&gt;"",$T19&lt;&gt;"")),COLUMN(),0)</f>
        <v>0</v>
      </c>
      <c r="BU19" s="61">
        <f>IF(AND($N19&lt;&gt;"",$N18=""),COLUMN(),0)</f>
        <v>0</v>
      </c>
      <c r="BV19" s="61">
        <f>IF(AND($N19&lt;&gt;"",$B$3=""),COLUMN(),0)</f>
        <v>0</v>
      </c>
      <c r="BX19" s="61" t="str">
        <f>$N19&amp;"の選手は"&amp;$O19&amp;"ではありません。"</f>
        <v>の選手はではありません。</v>
      </c>
    </row>
    <row r="20" spans="1:76" ht="19.5" customHeight="1" thickBot="1">
      <c r="A20" s="101">
        <f ca="1">IF($AF20="","",INDIRECT($AF20))</f>
      </c>
      <c r="B20" s="174" t="s">
        <v>265</v>
      </c>
      <c r="C20" s="127"/>
      <c r="D20" s="175"/>
      <c r="E20" s="176"/>
      <c r="F20" s="177"/>
      <c r="G20" s="128"/>
      <c r="H20" s="128" t="s">
        <v>265</v>
      </c>
      <c r="I20" s="129"/>
      <c r="J20" s="178"/>
      <c r="K20" s="130"/>
      <c r="L20" s="174" t="s">
        <v>291</v>
      </c>
      <c r="M20" s="110"/>
      <c r="N20" s="175"/>
      <c r="O20" s="176"/>
      <c r="P20" s="164"/>
      <c r="Q20" s="111"/>
      <c r="R20" s="111" t="s">
        <v>291</v>
      </c>
      <c r="S20" s="129"/>
      <c r="T20" s="178"/>
      <c r="U20" s="101">
        <f ca="1">IF($BF20="","",INDIRECT($BF20))</f>
      </c>
      <c r="W20" s="61">
        <f>IF($D20="","",$H20)</f>
      </c>
      <c r="X20" s="61">
        <f>IF($N20="","",$R20)</f>
      </c>
      <c r="Y20" s="61">
        <f>IF($D$20="","",$D$20)</f>
      </c>
      <c r="Z20" s="61">
        <f>IF($E$20="","",$E$20)</f>
      </c>
      <c r="AB20" s="61">
        <f ca="1">IF($D20="","",IF(ISNA(VLOOKUP($D20,INDIRECT($AF$2),2,0))=TRUE,"",VLOOKUP($D20,INDIRECT($AF$2),2,0)))</f>
      </c>
      <c r="AC20" s="61">
        <f ca="1">IF($D20="","",IF(ISNA(VLOOKUP($D20,INDIRECT($AF$2),3,0))=TRUE,"",VLOOKUP($D20,INDIRECT($AF$2),3,0)))</f>
      </c>
      <c r="AE20" s="61">
        <f>IF(AF20="","",ROW())</f>
      </c>
      <c r="AF20" s="61">
        <f>IF(MAX(AH20:AV20)=0,"",IF(MAX(AH20:AV20)=COLUMN(AP20),ADDRESS(ROW(),COLUMN(AX20),4),ADDRESS(5,MAX(AH20:AV20),4)))</f>
      </c>
      <c r="AH20" s="61">
        <v>0</v>
      </c>
      <c r="AI20" s="61">
        <f>IF(ISNUMBER(IF(RIGHT($J20,2)="++",VALUE(LEFT($J20,4)&amp;"00"),IF(RIGHT($J20,1)="+",VALUE(LEFT($J20,5)&amp;"0"),VALUE($J20))))=TRUE,0,COLUMN())</f>
        <v>0</v>
      </c>
      <c r="AJ20" s="61">
        <f>IF(AND($J20="",OR($E20&lt;&gt;"",$D20&lt;&gt;"")),COLUMN(),0)</f>
        <v>0</v>
      </c>
      <c r="AK20" s="61">
        <v>0</v>
      </c>
      <c r="AL20" s="61">
        <v>0</v>
      </c>
      <c r="AM20" s="61">
        <f>IF($D20="",0,IF(COUNTIF($Y$8:$Y$54,$D20)-COUNTIF($N$8:$N$13,$D20)-COUNTIF($N$14:$N$19,$D20)&gt;3,COLUMN(),0))</f>
        <v>0</v>
      </c>
      <c r="AN20" s="61">
        <f>IF($D20="",0,IF(COUNTIF($D20:$D22,$D20)&gt;1,COLUMN(),0))</f>
        <v>0</v>
      </c>
      <c r="AO20" s="61">
        <f>IF($D20="",0,IF(AC20=$AB$3,0,COLUMN()))</f>
        <v>0</v>
      </c>
      <c r="AP20" s="61">
        <f>IF(LEFT($E20,1)=AB20,0,COLUMN())</f>
        <v>0</v>
      </c>
      <c r="AQ20" s="61">
        <f>IF(ISNA(VLOOKUP($D20,$Y$8:$Z$61,2,0))=TRUE,0,IF($E20=VLOOKUP($D20,$Y$8:$Z$61,2,0),0,COLUMN()))</f>
        <v>0</v>
      </c>
      <c r="AR20" s="61">
        <f>IF(AND($E20="",OR($D20&lt;&gt;"",$J20&lt;&gt;"")),COLUMN(),0)</f>
        <v>0</v>
      </c>
      <c r="AS20" s="61">
        <f ca="1">IF($D20="",0,IF(ISNA(VLOOKUP($D20,INDIRECT($AF$2),1,0))=TRUE,COLUMN(),0))</f>
        <v>0</v>
      </c>
      <c r="AT20" s="61">
        <f>IF(AND($D20="",OR($E20&lt;&gt;"",$J20&lt;&gt;"")),COLUMN(),0)</f>
        <v>0</v>
      </c>
      <c r="AU20" s="61">
        <v>0</v>
      </c>
      <c r="AV20" s="61">
        <f>IF(AND($D20&lt;&gt;"",$B$3=""),COLUMN(),0)</f>
        <v>0</v>
      </c>
      <c r="AX20" s="61" t="str">
        <f>$D20&amp;"の選手は"&amp;$E20&amp;"ではありません。"</f>
        <v>の選手はではありません。</v>
      </c>
      <c r="BB20" s="61">
        <f ca="1">IF($N20="","",IF(ISNA(VLOOKUP($N20,INDIRECT($AF$2),2,0))=TRUE,"",VLOOKUP($N20,INDIRECT($AF$2),2,0)))</f>
      </c>
      <c r="BC20" s="61">
        <f ca="1">IF($N20="","",IF(ISNA(VLOOKUP($N20,INDIRECT($AF$2),3,0))=TRUE,"",VLOOKUP($N20,INDIRECT($AF$2),3,0)))</f>
      </c>
      <c r="BE20" s="61">
        <f>IF(BF20="","",ROW())</f>
      </c>
      <c r="BF20" s="61">
        <f>IF(MAX(BH20:BV20)=0,"",IF(MAX(BH20:BV20)=COLUMN(BP20),ADDRESS(ROW(),COLUMN(BX20),4),ADDRESS(5,MAX(BH20:BV20),4)))</f>
      </c>
      <c r="BH20" s="61">
        <v>0</v>
      </c>
      <c r="BI20" s="61">
        <f>IF(ISNUMBER(IF(RIGHT($T20,2)="++",VALUE(LEFT($T20,4)&amp;"00"),IF(RIGHT($T20,1)="+",VALUE(LEFT($T20,5)&amp;"0"),VALUE($T20))))=TRUE,0,COLUMN())</f>
        <v>0</v>
      </c>
      <c r="BJ20" s="61">
        <f>IF(AND($T20="",OR($O20&lt;&gt;"",$N20&lt;&gt;"")),COLUMN(),0)</f>
        <v>0</v>
      </c>
      <c r="BK20" s="61">
        <v>0</v>
      </c>
      <c r="BL20" s="61">
        <v>0</v>
      </c>
      <c r="BM20" s="61">
        <f>IF($N20="",0,IF(COUNTIF($Y$8:$Y$54,$N20)-COUNTIF($N$8:$N$13,$N20)-COUNTIF($N$14:$N$19,$N20)&gt;3,COLUMN(),0))</f>
        <v>0</v>
      </c>
      <c r="BN20" s="61">
        <f>IF($N20="",0,IF(COUNTIF($N20:$N22,$N20)&gt;1,COLUMN(),0))</f>
        <v>0</v>
      </c>
      <c r="BO20" s="61">
        <f>IF($N20="",0,IF(BC20=$AB$3,0,COLUMN()))</f>
        <v>0</v>
      </c>
      <c r="BP20" s="61">
        <f>IF(LEFT($O20,1)=BB20,0,COLUMN())</f>
        <v>0</v>
      </c>
      <c r="BQ20" s="61">
        <f>IF(ISNA(VLOOKUP($N20,$Y$8:$Z$61,2,0))=TRUE,0,IF($O20=VLOOKUP($N20,$Y$8:$Z$61,2,0),0,COLUMN()))</f>
        <v>0</v>
      </c>
      <c r="BR20" s="61">
        <f>IF(AND($O20="",OR($N20&lt;&gt;"",$T20&lt;&gt;"")),COLUMN(),0)</f>
        <v>0</v>
      </c>
      <c r="BS20" s="61">
        <f ca="1">IF($N20="",0,IF(ISNA(VLOOKUP($N20,INDIRECT($AF$2),1,0))=TRUE,COLUMN(),0))</f>
        <v>0</v>
      </c>
      <c r="BT20" s="61">
        <f>IF(AND($N20="",OR($O20&lt;&gt;"",$T20&lt;&gt;"")),COLUMN(),0)</f>
        <v>0</v>
      </c>
      <c r="BU20" s="61">
        <v>0</v>
      </c>
      <c r="BV20" s="61">
        <f>IF(AND($N20&lt;&gt;"",$B$3=""),COLUMN(),0)</f>
        <v>0</v>
      </c>
      <c r="BX20" s="61" t="str">
        <f>$N20&amp;"の選手は"&amp;$O20&amp;"ではありません。"</f>
        <v>の選手はではありません。</v>
      </c>
    </row>
    <row r="21" spans="1:76" ht="19.5" customHeight="1" thickBot="1">
      <c r="A21" s="101">
        <f ca="1">IF($AF21="","",INDIRECT($AF21))</f>
      </c>
      <c r="B21" s="115"/>
      <c r="C21" s="116"/>
      <c r="D21" s="166"/>
      <c r="E21" s="167"/>
      <c r="F21" s="168"/>
      <c r="G21" s="117"/>
      <c r="H21" s="117" t="s">
        <v>265</v>
      </c>
      <c r="I21" s="118"/>
      <c r="J21" s="169"/>
      <c r="K21" s="113"/>
      <c r="L21" s="115"/>
      <c r="M21" s="116"/>
      <c r="N21" s="166"/>
      <c r="O21" s="167"/>
      <c r="P21" s="168"/>
      <c r="Q21" s="111"/>
      <c r="R21" s="120" t="s">
        <v>291</v>
      </c>
      <c r="S21" s="118"/>
      <c r="T21" s="169"/>
      <c r="U21" s="101">
        <f ca="1">IF($BF21="","",INDIRECT($BF21))</f>
      </c>
      <c r="W21" s="61">
        <f>IF($D21="","",$H21)</f>
      </c>
      <c r="X21" s="61">
        <f>IF($N21="","",$R21)</f>
      </c>
      <c r="Y21" s="61">
        <f>IF($D$21="","",$D$21)</f>
      </c>
      <c r="Z21" s="61">
        <f>IF($E$21="","",$E$21)</f>
      </c>
      <c r="AB21" s="61">
        <f ca="1">IF($D21="","",IF(ISNA(VLOOKUP($D21,INDIRECT($AF$2),2,0))=TRUE,"",VLOOKUP($D21,INDIRECT($AF$2),2,0)))</f>
      </c>
      <c r="AC21" s="61">
        <f ca="1">IF($D21="","",IF(ISNA(VLOOKUP($D21,INDIRECT($AF$2),3,0))=TRUE,"",VLOOKUP($D21,INDIRECT($AF$2),3,0)))</f>
      </c>
      <c r="AE21" s="61">
        <f>IF(AF21="","",ROW())</f>
      </c>
      <c r="AF21" s="61">
        <f>IF(MAX(AH21:AV21)=0,"",IF(MAX(AH21:AV21)=COLUMN(AP21),ADDRESS(ROW(),COLUMN(AX21),4),ADDRESS(5,MAX(AH21:AV21),4)))</f>
      </c>
      <c r="AH21" s="61">
        <v>0</v>
      </c>
      <c r="AI21" s="61">
        <f>IF(ISNUMBER(IF(RIGHT($J21,2)="++",VALUE(LEFT($J21,4)&amp;"00"),IF(RIGHT($J21,1)="+",VALUE(LEFT($J21,5)&amp;"0"),VALUE($J21))))=TRUE,0,COLUMN())</f>
        <v>0</v>
      </c>
      <c r="AJ21" s="61">
        <f>IF(AND($J21="",OR($E21&lt;&gt;"",$D21&lt;&gt;"")),COLUMN(),0)</f>
        <v>0</v>
      </c>
      <c r="AL21" s="61">
        <v>0</v>
      </c>
      <c r="AM21" s="61">
        <f>IF($D21="",0,IF(COUNTIF($Y$8:$Y$54,$D21)-COUNTIF($N$8:$N$13,$D21)-COUNTIF($N$14:$N$19,$D21)&gt;3,COLUMN(),0))</f>
        <v>0</v>
      </c>
      <c r="AN21" s="61">
        <f>IF($D21="",0,IF(COUNTIF($D20:$D22,$D21)&gt;1,COLUMN(),0))</f>
        <v>0</v>
      </c>
      <c r="AO21" s="61">
        <f>IF($D21="",0,IF(AC21=$AB$3,0,COLUMN()))</f>
        <v>0</v>
      </c>
      <c r="AP21" s="61">
        <f>IF(LEFT($E21,1)=AB21,0,COLUMN())</f>
        <v>0</v>
      </c>
      <c r="AQ21" s="61">
        <f>IF(ISNA(VLOOKUP($D21,$Y$8:$Z$61,2,0))=TRUE,0,IF($E21=VLOOKUP($D21,$Y$8:$Z$61,2,0),0,COLUMN()))</f>
        <v>0</v>
      </c>
      <c r="AR21" s="61">
        <f>IF(AND($E21="",OR($D21&lt;&gt;"",$J21&lt;&gt;"")),COLUMN(),0)</f>
        <v>0</v>
      </c>
      <c r="AS21" s="61">
        <f ca="1">IF($D21="",0,IF(ISNA(VLOOKUP($D21,INDIRECT($AF$2),1,0))=TRUE,COLUMN(),0))</f>
        <v>0</v>
      </c>
      <c r="AT21" s="61">
        <f>IF(AND($D21="",OR($E21&lt;&gt;"",$J21&lt;&gt;"")),COLUMN(),0)</f>
        <v>0</v>
      </c>
      <c r="AU21" s="61">
        <f>IF(AND($D21&lt;&gt;"",$D20=""),COLUMN(),0)</f>
        <v>0</v>
      </c>
      <c r="AV21" s="61">
        <f>IF(AND($D21&lt;&gt;"",$B$3=""),COLUMN(),0)</f>
        <v>0</v>
      </c>
      <c r="AX21" s="61" t="str">
        <f>$D21&amp;"の選手は"&amp;$E21&amp;"ではありません。"</f>
        <v>の選手はではありません。</v>
      </c>
      <c r="BB21" s="61">
        <f ca="1">IF($N21="","",IF(ISNA(VLOOKUP($N21,INDIRECT($AF$2),2,0))=TRUE,"",VLOOKUP($N21,INDIRECT($AF$2),2,0)))</f>
      </c>
      <c r="BC21" s="61">
        <f ca="1">IF($N21="","",IF(ISNA(VLOOKUP($N21,INDIRECT($AF$2),3,0))=TRUE,"",VLOOKUP($N21,INDIRECT($AF$2),3,0)))</f>
      </c>
      <c r="BE21" s="61">
        <f>IF(BF21="","",ROW())</f>
      </c>
      <c r="BF21" s="61">
        <f>IF(MAX(BH21:BV21)=0,"",IF(MAX(BH21:BV21)=COLUMN(BP21),ADDRESS(ROW(),COLUMN(BX21),4),ADDRESS(5,MAX(BH21:BV21),4)))</f>
      </c>
      <c r="BH21" s="61">
        <v>0</v>
      </c>
      <c r="BI21" s="61">
        <f>IF(ISNUMBER(IF(RIGHT($T21,2)="++",VALUE(LEFT($T21,4)&amp;"00"),IF(RIGHT($T21,1)="+",VALUE(LEFT($T21,5)&amp;"0"),VALUE($T21))))=TRUE,0,COLUMN())</f>
        <v>0</v>
      </c>
      <c r="BJ21" s="61">
        <f>IF(AND($T21="",OR($O21&lt;&gt;"",$N21&lt;&gt;"")),COLUMN(),0)</f>
        <v>0</v>
      </c>
      <c r="BL21" s="61">
        <v>0</v>
      </c>
      <c r="BM21" s="61">
        <f>IF($N21="",0,IF(COUNTIF($Y$8:$Y$54,$N21)-COUNTIF($N$8:$N$13,$N21)-COUNTIF($N$14:$N$19,$N21)&gt;3,COLUMN(),0))</f>
        <v>0</v>
      </c>
      <c r="BN21" s="61">
        <f>IF($N21="",0,IF(COUNTIF($N20:$N22,$N21)&gt;1,COLUMN(),0))</f>
        <v>0</v>
      </c>
      <c r="BO21" s="61">
        <f>IF($N21="",0,IF(BC21=$AB$3,0,COLUMN()))</f>
        <v>0</v>
      </c>
      <c r="BP21" s="61">
        <f>IF(LEFT($O21,1)=BB21,0,COLUMN())</f>
        <v>0</v>
      </c>
      <c r="BQ21" s="61">
        <f>IF(ISNA(VLOOKUP($N21,$Y$8:$Z$61,2,0))=TRUE,0,IF($O21=VLOOKUP($N21,$Y$8:$Z$61,2,0),0,COLUMN()))</f>
        <v>0</v>
      </c>
      <c r="BR21" s="61">
        <f>IF(AND($O21="",OR($N21&lt;&gt;"",$T21&lt;&gt;"")),COLUMN(),0)</f>
        <v>0</v>
      </c>
      <c r="BS21" s="61">
        <f ca="1">IF($N21="",0,IF(ISNA(VLOOKUP($N21,INDIRECT($AF$2),1,0))=TRUE,COLUMN(),0))</f>
        <v>0</v>
      </c>
      <c r="BT21" s="61">
        <f>IF(AND($N21="",OR($O21&lt;&gt;"",$T21&lt;&gt;"")),COLUMN(),0)</f>
        <v>0</v>
      </c>
      <c r="BU21" s="61">
        <f>IF(AND($N21&lt;&gt;"",$N20=""),COLUMN(),0)</f>
        <v>0</v>
      </c>
      <c r="BV21" s="61">
        <f>IF(AND($N21&lt;&gt;"",$B$3=""),COLUMN(),0)</f>
        <v>0</v>
      </c>
      <c r="BX21" s="61" t="str">
        <f>$N21&amp;"の選手は"&amp;$O21&amp;"ではありません。"</f>
        <v>の選手はではありません。</v>
      </c>
    </row>
    <row r="22" spans="1:76" ht="19.5" customHeight="1">
      <c r="A22" s="101">
        <f ca="1">IF($AF22="","",INDIRECT($AF22))</f>
      </c>
      <c r="B22" s="115"/>
      <c r="C22" s="121"/>
      <c r="D22" s="170"/>
      <c r="E22" s="171"/>
      <c r="F22" s="172"/>
      <c r="G22" s="122"/>
      <c r="H22" s="122" t="s">
        <v>265</v>
      </c>
      <c r="I22" s="123"/>
      <c r="J22" s="173"/>
      <c r="K22" s="124"/>
      <c r="L22" s="115"/>
      <c r="M22" s="121"/>
      <c r="N22" s="170"/>
      <c r="O22" s="171"/>
      <c r="P22" s="172"/>
      <c r="Q22" s="135"/>
      <c r="R22" s="120" t="s">
        <v>291</v>
      </c>
      <c r="S22" s="123"/>
      <c r="T22" s="173"/>
      <c r="U22" s="101">
        <f ca="1">IF($BF22="","",INDIRECT($BF22))</f>
      </c>
      <c r="W22" s="61">
        <f>IF($D22="","",$H22)</f>
      </c>
      <c r="X22" s="61">
        <f>IF($N22="","",$R22)</f>
      </c>
      <c r="Y22" s="61">
        <f>IF($D$22="","",$D$22)</f>
      </c>
      <c r="Z22" s="61">
        <f>IF($E$22="","",$E$22)</f>
      </c>
      <c r="AB22" s="61">
        <f ca="1">IF($D22="","",IF(ISNA(VLOOKUP($D22,INDIRECT($AF$2),2,0))=TRUE,"",VLOOKUP($D22,INDIRECT($AF$2),2,0)))</f>
      </c>
      <c r="AC22" s="61">
        <f ca="1">IF($D22="","",IF(ISNA(VLOOKUP($D22,INDIRECT($AF$2),3,0))=TRUE,"",VLOOKUP($D22,INDIRECT($AF$2),3,0)))</f>
      </c>
      <c r="AE22" s="61">
        <f>IF(AF22="","",ROW())</f>
      </c>
      <c r="AF22" s="61">
        <f>IF(MAX(AH22:AV22)=0,"",IF(MAX(AH22:AV22)=COLUMN(AP22),ADDRESS(ROW(),COLUMN(AX22),4),ADDRESS(5,MAX(AH22:AV22),4)))</f>
      </c>
      <c r="AH22" s="61">
        <v>0</v>
      </c>
      <c r="AI22" s="61">
        <f>IF(ISNUMBER(IF(RIGHT($J22,2)="++",VALUE(LEFT($J22,4)&amp;"00"),IF(RIGHT($J22,1)="+",VALUE(LEFT($J22,5)&amp;"0"),VALUE($J22))))=TRUE,0,COLUMN())</f>
        <v>0</v>
      </c>
      <c r="AJ22" s="61">
        <f>IF(AND($J22="",OR($E22&lt;&gt;"",$D22&lt;&gt;"")),COLUMN(),0)</f>
        <v>0</v>
      </c>
      <c r="AL22" s="61">
        <v>0</v>
      </c>
      <c r="AM22" s="61">
        <f>IF($D22="",0,IF(COUNTIF($Y$8:$Y$54,$D22)-COUNTIF($N$8:$N$13,$D22)-COUNTIF($N$14:$N$19,$D22)&gt;3,COLUMN(),0))</f>
        <v>0</v>
      </c>
      <c r="AN22" s="61">
        <f>IF($D22="",0,IF(COUNTIF($D20:$D22,$D22)&gt;1,COLUMN(),0))</f>
        <v>0</v>
      </c>
      <c r="AO22" s="61">
        <f>IF($D22="",0,IF(AC22=$AB$3,0,COLUMN()))</f>
        <v>0</v>
      </c>
      <c r="AP22" s="61">
        <f>IF(LEFT($E22,1)=AB22,0,COLUMN())</f>
        <v>0</v>
      </c>
      <c r="AQ22" s="61">
        <f>IF(ISNA(VLOOKUP($D22,$Y$8:$Z$61,2,0))=TRUE,0,IF($E22=VLOOKUP($D22,$Y$8:$Z$61,2,0),0,COLUMN()))</f>
        <v>0</v>
      </c>
      <c r="AR22" s="61">
        <f>IF(AND($E22="",OR($D22&lt;&gt;"",$J22&lt;&gt;"")),COLUMN(),0)</f>
        <v>0</v>
      </c>
      <c r="AS22" s="61">
        <f ca="1">IF($D22="",0,IF(ISNA(VLOOKUP($D22,INDIRECT($AF$2),1,0))=TRUE,COLUMN(),0))</f>
        <v>0</v>
      </c>
      <c r="AT22" s="61">
        <f>IF(AND($D22="",OR($E22&lt;&gt;"",$J22&lt;&gt;"")),COLUMN(),0)</f>
        <v>0</v>
      </c>
      <c r="AU22" s="61">
        <f>IF(AND($D22&lt;&gt;"",$D21=""),COLUMN(),0)</f>
        <v>0</v>
      </c>
      <c r="AV22" s="61">
        <f>IF(AND($D22&lt;&gt;"",$B$3=""),COLUMN(),0)</f>
        <v>0</v>
      </c>
      <c r="AX22" s="61" t="str">
        <f>$D22&amp;"の選手は"&amp;$E22&amp;"ではありません。"</f>
        <v>の選手はではありません。</v>
      </c>
      <c r="BB22" s="61">
        <f ca="1">IF($N22="","",IF(ISNA(VLOOKUP($N22,INDIRECT($AF$2),2,0))=TRUE,"",VLOOKUP($N22,INDIRECT($AF$2),2,0)))</f>
      </c>
      <c r="BC22" s="61">
        <f ca="1">IF($N22="","",IF(ISNA(VLOOKUP($N22,INDIRECT($AF$2),3,0))=TRUE,"",VLOOKUP($N22,INDIRECT($AF$2),3,0)))</f>
      </c>
      <c r="BE22" s="61">
        <f>IF(BF22="","",ROW())</f>
      </c>
      <c r="BF22" s="61">
        <f>IF(MAX(BH22:BV22)=0,"",IF(MAX(BH22:BV22)=COLUMN(BP22),ADDRESS(ROW(),COLUMN(BX22),4),ADDRESS(5,MAX(BH22:BV22),4)))</f>
      </c>
      <c r="BH22" s="61">
        <v>0</v>
      </c>
      <c r="BI22" s="61">
        <f>IF(ISNUMBER(IF(RIGHT($T22,2)="++",VALUE(LEFT($T22,4)&amp;"00"),IF(RIGHT($T22,1)="+",VALUE(LEFT($T22,5)&amp;"0"),VALUE($T22))))=TRUE,0,COLUMN())</f>
        <v>0</v>
      </c>
      <c r="BJ22" s="61">
        <f>IF(AND($T22="",OR($O22&lt;&gt;"",$N22&lt;&gt;"")),COLUMN(),0)</f>
        <v>0</v>
      </c>
      <c r="BL22" s="61">
        <v>0</v>
      </c>
      <c r="BM22" s="61">
        <f>IF($N22="",0,IF(COUNTIF($Y$8:$Y$54,$N22)-COUNTIF($N$8:$N$13,$N22)-COUNTIF($N$14:$N$19,$N22)&gt;3,COLUMN(),0))</f>
        <v>0</v>
      </c>
      <c r="BN22" s="61">
        <f>IF($N22="",0,IF(COUNTIF($N20:$N22,$N22)&gt;1,COLUMN(),0))</f>
        <v>0</v>
      </c>
      <c r="BO22" s="61">
        <f>IF($N22="",0,IF(BC22=$AB$3,0,COLUMN()))</f>
        <v>0</v>
      </c>
      <c r="BP22" s="61">
        <f>IF(LEFT($O22,1)=BB22,0,COLUMN())</f>
        <v>0</v>
      </c>
      <c r="BQ22" s="61">
        <f>IF(ISNA(VLOOKUP($N22,$Y$8:$Z$61,2,0))=TRUE,0,IF($O22=VLOOKUP($N22,$Y$8:$Z$61,2,0),0,COLUMN()))</f>
        <v>0</v>
      </c>
      <c r="BR22" s="61">
        <f>IF(AND($O22="",OR($N22&lt;&gt;"",$T22&lt;&gt;"")),COLUMN(),0)</f>
        <v>0</v>
      </c>
      <c r="BS22" s="61">
        <f ca="1">IF($N22="",0,IF(ISNA(VLOOKUP($N22,INDIRECT($AF$2),1,0))=TRUE,COLUMN(),0))</f>
        <v>0</v>
      </c>
      <c r="BT22" s="61">
        <f>IF(AND($N22="",OR($O22&lt;&gt;"",$T22&lt;&gt;"")),COLUMN(),0)</f>
        <v>0</v>
      </c>
      <c r="BU22" s="61">
        <f>IF(AND($N22&lt;&gt;"",$N21=""),COLUMN(),0)</f>
        <v>0</v>
      </c>
      <c r="BV22" s="61">
        <f>IF(AND($N22&lt;&gt;"",$B$3=""),COLUMN(),0)</f>
        <v>0</v>
      </c>
      <c r="BX22" s="61" t="str">
        <f>$N22&amp;"の選手は"&amp;$O22&amp;"ではありません。"</f>
        <v>の選手はではありません。</v>
      </c>
    </row>
    <row r="23" spans="1:76" ht="19.5" customHeight="1">
      <c r="A23" s="101">
        <f ca="1">IF($AF23="","",INDIRECT($AF23))</f>
      </c>
      <c r="B23" s="174" t="s">
        <v>267</v>
      </c>
      <c r="C23" s="127"/>
      <c r="D23" s="175"/>
      <c r="E23" s="176"/>
      <c r="F23" s="177"/>
      <c r="G23" s="128"/>
      <c r="H23" s="128" t="s">
        <v>267</v>
      </c>
      <c r="I23" s="129"/>
      <c r="J23" s="178"/>
      <c r="K23" s="130"/>
      <c r="L23" s="193" t="s">
        <v>293</v>
      </c>
      <c r="M23" s="127"/>
      <c r="N23" s="175"/>
      <c r="O23" s="176"/>
      <c r="P23" s="177"/>
      <c r="Q23" s="128"/>
      <c r="R23" s="111" t="s">
        <v>293</v>
      </c>
      <c r="S23" s="196"/>
      <c r="T23" s="201"/>
      <c r="U23" s="101">
        <f ca="1">IF($BF23="","",INDIRECT($BF23))</f>
      </c>
      <c r="W23" s="61">
        <f>IF($D23="","",$H23)</f>
      </c>
      <c r="X23" s="61">
        <f>IF($N23="","",$R23)</f>
      </c>
      <c r="Y23" s="61">
        <f>IF($D$23="","",$D$23)</f>
      </c>
      <c r="Z23" s="61">
        <f>IF($E$23="","",$E$23)</f>
      </c>
      <c r="AB23" s="61">
        <f ca="1">IF($D23="","",IF(ISNA(VLOOKUP($D23,INDIRECT($AF$2),2,0))=TRUE,"",VLOOKUP($D23,INDIRECT($AF$2),2,0)))</f>
      </c>
      <c r="AC23" s="61">
        <f ca="1">IF($D23="","",IF(ISNA(VLOOKUP($D23,INDIRECT($AF$2),3,0))=TRUE,"",VLOOKUP($D23,INDIRECT($AF$2),3,0)))</f>
      </c>
      <c r="AE23" s="61">
        <f>IF(AF23="","",ROW())</f>
      </c>
      <c r="AF23" s="61">
        <f>IF(MAX(AH23:AV23)=0,"",IF(MAX(AH23:AV23)=COLUMN(AP23),ADDRESS(ROW(),COLUMN(AX23),4),ADDRESS(5,MAX(AH23:AV23),4)))</f>
      </c>
      <c r="AH23" s="61">
        <v>0</v>
      </c>
      <c r="AI23" s="61">
        <f>IF(ISNUMBER(IF(RIGHT($J23,2)="++",VALUE(LEFT($J23,4)&amp;"00"),IF(RIGHT($J23,1)="+",VALUE(LEFT($J23,5)&amp;"0"),VALUE($J23))))=TRUE,0,COLUMN())</f>
        <v>0</v>
      </c>
      <c r="AJ23" s="61">
        <f>IF(AND($J23="",OR($E23&lt;&gt;"",$D23&lt;&gt;"")),COLUMN(),0)</f>
        <v>0</v>
      </c>
      <c r="AK23" s="61">
        <v>0</v>
      </c>
      <c r="AL23" s="61">
        <v>0</v>
      </c>
      <c r="AM23" s="61">
        <f>IF($D23="",0,IF(COUNTIF($Y$8:$Y$54,$D23)-COUNTIF($N$8:$N$13,$D23)-COUNTIF($N$14:$N$19,$D23)&gt;3,COLUMN(),0))</f>
        <v>0</v>
      </c>
      <c r="AN23" s="61">
        <f>IF($D23="",0,IF(COUNTIF($D23:$D25,$D23)&gt;1,COLUMN(),0))</f>
        <v>0</v>
      </c>
      <c r="AO23" s="61">
        <f>IF($D23="",0,IF(AC23=$AB$3,0,COLUMN()))</f>
        <v>0</v>
      </c>
      <c r="AP23" s="61">
        <f>IF(LEFT($E23,1)=AB23,0,COLUMN())</f>
        <v>0</v>
      </c>
      <c r="AQ23" s="61">
        <f>IF(ISNA(VLOOKUP($D23,$Y$8:$Z$61,2,0))=TRUE,0,IF($E23=VLOOKUP($D23,$Y$8:$Z$61,2,0),0,COLUMN()))</f>
        <v>0</v>
      </c>
      <c r="AR23" s="61">
        <f>IF(AND($E23="",OR($D23&lt;&gt;"",$J23&lt;&gt;"")),COLUMN(),0)</f>
        <v>0</v>
      </c>
      <c r="AS23" s="61">
        <f ca="1">IF($D23="",0,IF(ISNA(VLOOKUP($D23,INDIRECT($AF$2),1,0))=TRUE,COLUMN(),0))</f>
        <v>0</v>
      </c>
      <c r="AT23" s="61">
        <f>IF(AND($D23="",OR($E23&lt;&gt;"",$J23&lt;&gt;"")),COLUMN(),0)</f>
        <v>0</v>
      </c>
      <c r="AU23" s="61">
        <v>0</v>
      </c>
      <c r="AV23" s="61">
        <f>IF(AND($D23&lt;&gt;"",$B$3=""),COLUMN(),0)</f>
        <v>0</v>
      </c>
      <c r="AX23" s="61" t="str">
        <f>$D23&amp;"の選手は"&amp;$E23&amp;"ではありません。"</f>
        <v>の選手はではありません。</v>
      </c>
      <c r="BB23" s="61">
        <f ca="1">IF($N23="","",IF(ISNA(VLOOKUP($N23,INDIRECT($AF$2),2,0))=TRUE,"",VLOOKUP($N23,INDIRECT($AF$2),2,0)))</f>
      </c>
      <c r="BC23" s="61">
        <f ca="1">IF($N23="","",IF(ISNA(VLOOKUP($N23,INDIRECT($AF$2),3,0))=TRUE,"",VLOOKUP($N23,INDIRECT($AF$2),3,0)))</f>
      </c>
      <c r="BE23" s="61">
        <f>IF(BF23="","",ROW())</f>
      </c>
      <c r="BF23" s="61">
        <f>IF(MAX(BH23:BV23)=0,"",IF(MAX(BH23:BV23)=COLUMN(BP23),ADDRESS(ROW(),COLUMN(BX23),4),ADDRESS(5,MAX(BH23:BV23),4)))</f>
      </c>
      <c r="BH23" s="61">
        <f>IF(AND($N23&lt;&gt;"",$N24=""),COLUMN(),0)</f>
        <v>0</v>
      </c>
      <c r="BI23" s="61">
        <f>IF(ISNUMBER(VALUE($T23))=TRUE,0,COLUMN())</f>
        <v>0</v>
      </c>
      <c r="BJ23" s="61">
        <f>IF(AND($T23="",OR($O23&lt;&gt;"",$N23&lt;&gt;"")),COLUMN(),0)</f>
        <v>0</v>
      </c>
      <c r="BK23" s="61">
        <v>0</v>
      </c>
      <c r="BL23" s="61">
        <v>0</v>
      </c>
      <c r="BM23" s="61">
        <v>0</v>
      </c>
      <c r="BN23" s="61">
        <f>IF($N23="",0,IF(COUNTIF($N23:$N28,$N23)&gt;1,COLUMN(),0))</f>
        <v>0</v>
      </c>
      <c r="BO23" s="61">
        <f>IF($N23="",0,IF(BC23=$AB$3,0,COLUMN()))</f>
        <v>0</v>
      </c>
      <c r="BP23" s="61">
        <f>IF(LEFT($O23,1)=BB23,0,COLUMN())</f>
        <v>0</v>
      </c>
      <c r="BQ23" s="61">
        <f>IF(ISNA(VLOOKUP($N23,$Y$8:$Z$61,2,0))=TRUE,0,IF($O23=VLOOKUP($N23,$Y$8:$Z$61,2,0),0,COLUMN()))</f>
        <v>0</v>
      </c>
      <c r="BR23" s="61">
        <f>IF(AND($O23="",OR($N23&lt;&gt;"",$T23&lt;&gt;"")),COLUMN(),0)</f>
        <v>0</v>
      </c>
      <c r="BS23" s="61">
        <f ca="1">IF($N23="",0,IF(ISNA(VLOOKUP($N23,INDIRECT($AF$2),1,0))=TRUE,COLUMN(),0))</f>
        <v>0</v>
      </c>
      <c r="BT23" s="61">
        <f>IF(AND($N23="",OR($O23&lt;&gt;"",$T23&lt;&gt;"")),COLUMN(),0)</f>
        <v>0</v>
      </c>
      <c r="BU23" s="61">
        <v>0</v>
      </c>
      <c r="BV23" s="61">
        <f>IF(AND($N23&lt;&gt;"",$B$3=""),COLUMN(),0)</f>
        <v>0</v>
      </c>
      <c r="BX23" s="61" t="str">
        <f>$N23&amp;"の選手は"&amp;$O23&amp;"ではありません。"</f>
        <v>の選手はではありません。</v>
      </c>
    </row>
    <row r="24" spans="1:76" ht="19.5" customHeight="1">
      <c r="A24" s="101">
        <f ca="1">IF($AF24="","",INDIRECT($AF24))</f>
      </c>
      <c r="B24" s="115"/>
      <c r="C24" s="116"/>
      <c r="D24" s="166"/>
      <c r="E24" s="167"/>
      <c r="F24" s="168"/>
      <c r="G24" s="117"/>
      <c r="H24" s="117" t="s">
        <v>267</v>
      </c>
      <c r="I24" s="118"/>
      <c r="J24" s="169"/>
      <c r="K24" s="113"/>
      <c r="L24" s="114"/>
      <c r="M24" s="136"/>
      <c r="N24" s="223"/>
      <c r="O24" s="224"/>
      <c r="P24" s="180"/>
      <c r="Q24" s="137"/>
      <c r="R24" s="137" t="s">
        <v>293</v>
      </c>
      <c r="S24" s="197"/>
      <c r="T24" s="202"/>
      <c r="U24" s="101">
        <f ca="1">IF($BF24="","",INDIRECT($BF24))</f>
      </c>
      <c r="W24" s="61">
        <f>IF($D24="","",$H24)</f>
      </c>
      <c r="X24" s="61">
        <f>IF($N24="","",$R24)</f>
      </c>
      <c r="Y24" s="61">
        <f>IF($D$24="","",$D$24)</f>
      </c>
      <c r="Z24" s="61">
        <f>IF($E$24="","",$E$24)</f>
      </c>
      <c r="AB24" s="61">
        <f ca="1">IF($D24="","",IF(ISNA(VLOOKUP($D24,INDIRECT($AF$2),2,0))=TRUE,"",VLOOKUP($D24,INDIRECT($AF$2),2,0)))</f>
      </c>
      <c r="AC24" s="61">
        <f ca="1">IF($D24="","",IF(ISNA(VLOOKUP($D24,INDIRECT($AF$2),3,0))=TRUE,"",VLOOKUP($D24,INDIRECT($AF$2),3,0)))</f>
      </c>
      <c r="AE24" s="61">
        <f>IF(AF24="","",ROW())</f>
      </c>
      <c r="AF24" s="61">
        <f>IF(MAX(AH24:AV24)=0,"",IF(MAX(AH24:AV24)=COLUMN(AP24),ADDRESS(ROW(),COLUMN(AX24),4),ADDRESS(5,MAX(AH24:AV24),4)))</f>
      </c>
      <c r="AH24" s="61">
        <v>0</v>
      </c>
      <c r="AI24" s="61">
        <f>IF(ISNUMBER(IF(RIGHT($J24,2)="++",VALUE(LEFT($J24,4)&amp;"00"),IF(RIGHT($J24,1)="+",VALUE(LEFT($J24,5)&amp;"0"),VALUE($J24))))=TRUE,0,COLUMN())</f>
        <v>0</v>
      </c>
      <c r="AJ24" s="61">
        <f>IF(AND($J24="",OR($E24&lt;&gt;"",$D24&lt;&gt;"")),COLUMN(),0)</f>
        <v>0</v>
      </c>
      <c r="AL24" s="61">
        <v>0</v>
      </c>
      <c r="AM24" s="61">
        <f>IF($D24="",0,IF(COUNTIF($Y$8:$Y$54,$D24)-COUNTIF($N$8:$N$13,$D24)-COUNTIF($N$14:$N$19,$D24)&gt;3,COLUMN(),0))</f>
        <v>0</v>
      </c>
      <c r="AN24" s="61">
        <f>IF($D24="",0,IF(COUNTIF($D23:$D25,$D24)&gt;1,COLUMN(),0))</f>
        <v>0</v>
      </c>
      <c r="AO24" s="61">
        <f>IF($D24="",0,IF(AC24=$AB$3,0,COLUMN()))</f>
        <v>0</v>
      </c>
      <c r="AP24" s="61">
        <f>IF(LEFT($E24,1)=AB24,0,COLUMN())</f>
        <v>0</v>
      </c>
      <c r="AQ24" s="61">
        <f>IF(ISNA(VLOOKUP($D24,$Y$8:$Z$61,2,0))=TRUE,0,IF($E24=VLOOKUP($D24,$Y$8:$Z$61,2,0),0,COLUMN()))</f>
        <v>0</v>
      </c>
      <c r="AR24" s="61">
        <f>IF(AND($E24="",OR($D24&lt;&gt;"",$J24&lt;&gt;"")),COLUMN(),0)</f>
        <v>0</v>
      </c>
      <c r="AS24" s="61">
        <f ca="1">IF($D24="",0,IF(ISNA(VLOOKUP($D24,INDIRECT($AF$2),1,0))=TRUE,COLUMN(),0))</f>
        <v>0</v>
      </c>
      <c r="AT24" s="61">
        <f>IF(AND($D24="",OR($E24&lt;&gt;"",$J24&lt;&gt;"")),COLUMN(),0)</f>
        <v>0</v>
      </c>
      <c r="AU24" s="61">
        <f>IF(AND($D24&lt;&gt;"",$D23=""),COLUMN(),0)</f>
        <v>0</v>
      </c>
      <c r="AV24" s="61">
        <f>IF(AND($D24&lt;&gt;"",$B$3=""),COLUMN(),0)</f>
        <v>0</v>
      </c>
      <c r="AX24" s="61" t="str">
        <f>$D24&amp;"の選手は"&amp;$E24&amp;"ではありません。"</f>
        <v>の選手はではありません。</v>
      </c>
      <c r="BB24" s="61">
        <f ca="1">IF($N24="","",IF(ISNA(VLOOKUP($N24,INDIRECT($AF$2),2,0))=TRUE,"",VLOOKUP($N24,INDIRECT($AF$2),2,0)))</f>
      </c>
      <c r="BC24" s="61">
        <f ca="1">IF($N24="","",IF(ISNA(VLOOKUP($N24,INDIRECT($AF$2),3,0))=TRUE,"",VLOOKUP($N24,INDIRECT($AF$2),3,0)))</f>
      </c>
      <c r="BE24" s="61">
        <f>IF(BF24="","",ROW())</f>
      </c>
      <c r="BF24" s="61">
        <f>IF(MAX(BH24:BV24)=0,"",IF(MAX(BH24:BV24)=COLUMN(BP24),ADDRESS(ROW(),COLUMN(BX24),4),ADDRESS(5,MAX(BH24:BV24),4)))</f>
      </c>
      <c r="BH24" s="61">
        <f>IF(AND($N24&lt;&gt;"",$N25=""),COLUMN(),0)</f>
        <v>0</v>
      </c>
      <c r="BI24" s="61">
        <v>0</v>
      </c>
      <c r="BJ24" s="61">
        <v>0</v>
      </c>
      <c r="BL24" s="61">
        <v>0</v>
      </c>
      <c r="BM24" s="61">
        <v>0</v>
      </c>
      <c r="BN24" s="61">
        <f>IF($N24="",0,IF(COUNTIF($N23:$N28,$N24)&gt;1,COLUMN(),0))</f>
        <v>0</v>
      </c>
      <c r="BO24" s="61">
        <f>IF($N24="",0,IF(BC24=$AB$3,0,COLUMN()))</f>
        <v>0</v>
      </c>
      <c r="BP24" s="61">
        <f>IF(LEFT($O24,1)=BB24,0,COLUMN())</f>
        <v>0</v>
      </c>
      <c r="BQ24" s="61">
        <f>IF(ISNA(VLOOKUP($N24,$Y$8:$Z$61,2,0))=TRUE,0,IF($O24=VLOOKUP($N24,$Y$8:$Z$61,2,0),0,COLUMN()))</f>
        <v>0</v>
      </c>
      <c r="BR24" s="61">
        <f>IF(AND($O24="",OR($N24&lt;&gt;"",$T24&lt;&gt;"")),COLUMN(),0)</f>
        <v>0</v>
      </c>
      <c r="BS24" s="61">
        <f ca="1">IF($N24="",0,IF(ISNA(VLOOKUP($N24,INDIRECT($AF$2),1,0))=TRUE,COLUMN(),0))</f>
        <v>0</v>
      </c>
      <c r="BT24" s="61">
        <f>IF(AND($N24="",OR($O24&lt;&gt;"",$T24&lt;&gt;"")),COLUMN(),0)</f>
        <v>0</v>
      </c>
      <c r="BU24" s="61">
        <f>IF(AND($N24&lt;&gt;"",$N23=""),COLUMN(),0)</f>
        <v>0</v>
      </c>
      <c r="BV24" s="61">
        <f>IF(AND($N24&lt;&gt;"",$B$3=""),COLUMN(),0)</f>
        <v>0</v>
      </c>
      <c r="BX24" s="61" t="str">
        <f>$N24&amp;"の選手は"&amp;$O24&amp;"ではありません。"</f>
        <v>の選手はではありません。</v>
      </c>
    </row>
    <row r="25" spans="1:76" ht="19.5" customHeight="1">
      <c r="A25" s="101">
        <f ca="1">IF($AF25="","",INDIRECT($AF25))</f>
      </c>
      <c r="B25" s="115"/>
      <c r="C25" s="121"/>
      <c r="D25" s="170"/>
      <c r="E25" s="171"/>
      <c r="F25" s="172"/>
      <c r="G25" s="122"/>
      <c r="H25" s="122" t="s">
        <v>267</v>
      </c>
      <c r="I25" s="123"/>
      <c r="J25" s="173"/>
      <c r="K25" s="124"/>
      <c r="L25" s="199"/>
      <c r="M25" s="117"/>
      <c r="N25" s="166"/>
      <c r="O25" s="167"/>
      <c r="P25" s="168"/>
      <c r="Q25" s="117"/>
      <c r="R25" s="117" t="s">
        <v>293</v>
      </c>
      <c r="S25" s="200"/>
      <c r="T25" s="202"/>
      <c r="U25" s="101">
        <f ca="1">IF($BF25="","",INDIRECT($BF25))</f>
      </c>
      <c r="W25" s="61">
        <f>IF($D25="","",$H25)</f>
      </c>
      <c r="X25" s="61">
        <f>IF($N25="","",$R25)</f>
      </c>
      <c r="Y25" s="61">
        <f>IF($D$25="","",$D$25)</f>
      </c>
      <c r="Z25" s="61">
        <f>IF($E$25="","",$E$25)</f>
      </c>
      <c r="AB25" s="61">
        <f ca="1">IF($D25="","",IF(ISNA(VLOOKUP($D25,INDIRECT($AF$2),2,0))=TRUE,"",VLOOKUP($D25,INDIRECT($AF$2),2,0)))</f>
      </c>
      <c r="AC25" s="61">
        <f ca="1">IF($D25="","",IF(ISNA(VLOOKUP($D25,INDIRECT($AF$2),3,0))=TRUE,"",VLOOKUP($D25,INDIRECT($AF$2),3,0)))</f>
      </c>
      <c r="AE25" s="61">
        <f>IF(AF25="","",ROW())</f>
      </c>
      <c r="AF25" s="61">
        <f>IF(MAX(AH25:AV25)=0,"",IF(MAX(AH25:AV25)=COLUMN(AP25),ADDRESS(ROW(),COLUMN(AX25),4),ADDRESS(5,MAX(AH25:AV25),4)))</f>
      </c>
      <c r="AH25" s="61">
        <v>0</v>
      </c>
      <c r="AI25" s="61">
        <f>IF(ISNUMBER(IF(RIGHT($J25,2)="++",VALUE(LEFT($J25,4)&amp;"00"),IF(RIGHT($J25,1)="+",VALUE(LEFT($J25,5)&amp;"0"),VALUE($J25))))=TRUE,0,COLUMN())</f>
        <v>0</v>
      </c>
      <c r="AJ25" s="61">
        <f>IF(AND($J25="",OR($E25&lt;&gt;"",$D25&lt;&gt;"")),COLUMN(),0)</f>
        <v>0</v>
      </c>
      <c r="AL25" s="61">
        <v>0</v>
      </c>
      <c r="AM25" s="61">
        <f>IF($D25="",0,IF(COUNTIF($Y$8:$Y$54,$D25)-COUNTIF($N$8:$N$13,$D25)-COUNTIF($N$14:$N$19,$D25)&gt;3,COLUMN(),0))</f>
        <v>0</v>
      </c>
      <c r="AN25" s="61">
        <f>IF($D25="",0,IF(COUNTIF($D23:$D25,$D25)&gt;1,COLUMN(),0))</f>
        <v>0</v>
      </c>
      <c r="AO25" s="61">
        <f>IF($D25="",0,IF(AC25=$AB$3,0,COLUMN()))</f>
        <v>0</v>
      </c>
      <c r="AP25" s="61">
        <f>IF(LEFT($E25,1)=AB25,0,COLUMN())</f>
        <v>0</v>
      </c>
      <c r="AQ25" s="61">
        <f>IF(ISNA(VLOOKUP($D25,$Y$8:$Z$61,2,0))=TRUE,0,IF($E25=VLOOKUP($D25,$Y$8:$Z$61,2,0),0,COLUMN()))</f>
        <v>0</v>
      </c>
      <c r="AR25" s="61">
        <f>IF(AND($E25="",OR($D25&lt;&gt;"",$J25&lt;&gt;"")),COLUMN(),0)</f>
        <v>0</v>
      </c>
      <c r="AS25" s="61">
        <f ca="1">IF($D25="",0,IF(ISNA(VLOOKUP($D25,INDIRECT($AF$2),1,0))=TRUE,COLUMN(),0))</f>
        <v>0</v>
      </c>
      <c r="AT25" s="61">
        <f>IF(AND($D25="",OR($E25&lt;&gt;"",$J25&lt;&gt;"")),COLUMN(),0)</f>
        <v>0</v>
      </c>
      <c r="AU25" s="61">
        <f>IF(AND($D25&lt;&gt;"",$D24=""),COLUMN(),0)</f>
        <v>0</v>
      </c>
      <c r="AV25" s="61">
        <f>IF(AND($D25&lt;&gt;"",$B$3=""),COLUMN(),0)</f>
        <v>0</v>
      </c>
      <c r="AX25" s="61" t="str">
        <f>$D25&amp;"の選手は"&amp;$E25&amp;"ではありません。"</f>
        <v>の選手はではありません。</v>
      </c>
      <c r="BB25" s="61">
        <f ca="1">IF($N25="","",IF(ISNA(VLOOKUP($N25,INDIRECT($AF$2),2,0))=TRUE,"",VLOOKUP($N25,INDIRECT($AF$2),2,0)))</f>
      </c>
      <c r="BC25" s="61">
        <f ca="1">IF($N25="","",IF(ISNA(VLOOKUP($N25,INDIRECT($AF$2),3,0))=TRUE,"",VLOOKUP($N25,INDIRECT($AF$2),3,0)))</f>
      </c>
      <c r="BE25" s="61">
        <f>IF(BF25="","",ROW())</f>
      </c>
      <c r="BF25" s="61">
        <f>IF(MAX(BH25:BV25)=0,"",IF(MAX(BH25:BV25)=COLUMN(BP25),ADDRESS(ROW(),COLUMN(BX25),4),ADDRESS(5,MAX(BH25:BV25),4)))</f>
      </c>
      <c r="BH25" s="61">
        <f>IF(AND($N25&lt;&gt;"",$N26=""),COLUMN(),0)</f>
        <v>0</v>
      </c>
      <c r="BI25" s="61">
        <v>0</v>
      </c>
      <c r="BJ25" s="61">
        <v>0</v>
      </c>
      <c r="BL25" s="61">
        <v>0</v>
      </c>
      <c r="BM25" s="61">
        <v>0</v>
      </c>
      <c r="BN25" s="61">
        <f>IF($N25="",0,IF(COUNTIF($N23:$N28,$N25)&gt;1,COLUMN(),0))</f>
        <v>0</v>
      </c>
      <c r="BO25" s="61">
        <f>IF($N25="",0,IF(BC25=$AB$3,0,COLUMN()))</f>
        <v>0</v>
      </c>
      <c r="BP25" s="61">
        <f>IF(LEFT($O25,1)=BB25,0,COLUMN())</f>
        <v>0</v>
      </c>
      <c r="BQ25" s="61">
        <f>IF(ISNA(VLOOKUP($N25,$Y$8:$Z$61,2,0))=TRUE,0,IF($O25=VLOOKUP($N25,$Y$8:$Z$61,2,0),0,COLUMN()))</f>
        <v>0</v>
      </c>
      <c r="BR25" s="61">
        <f>IF(AND($O25="",OR($N25&lt;&gt;"",$T25&lt;&gt;"")),COLUMN(),0)</f>
        <v>0</v>
      </c>
      <c r="BS25" s="61">
        <f ca="1">IF($N25="",0,IF(ISNA(VLOOKUP($N25,INDIRECT($AF$2),1,0))=TRUE,COLUMN(),0))</f>
        <v>0</v>
      </c>
      <c r="BT25" s="61">
        <f>IF(AND($N25="",OR($O25&lt;&gt;"",$T25&lt;&gt;"")),COLUMN(),0)</f>
        <v>0</v>
      </c>
      <c r="BU25" s="61">
        <f>IF(AND($N25&lt;&gt;"",$N24=""),COLUMN(),0)</f>
        <v>0</v>
      </c>
      <c r="BV25" s="61">
        <f>IF(AND($N25&lt;&gt;"",$B$3=""),COLUMN(),0)</f>
        <v>0</v>
      </c>
      <c r="BX25" s="61" t="str">
        <f>$N25&amp;"の選手は"&amp;$O25&amp;"ではありません。"</f>
        <v>の選手はではありません。</v>
      </c>
    </row>
    <row r="26" spans="1:76" ht="19.5" customHeight="1">
      <c r="A26" s="101">
        <f ca="1">IF($AF26="","",INDIRECT($AF26))</f>
      </c>
      <c r="B26" s="174" t="s">
        <v>269</v>
      </c>
      <c r="C26" s="127"/>
      <c r="D26" s="175"/>
      <c r="E26" s="176"/>
      <c r="F26" s="177"/>
      <c r="G26" s="128"/>
      <c r="H26" s="128" t="s">
        <v>269</v>
      </c>
      <c r="I26" s="129"/>
      <c r="J26" s="178"/>
      <c r="K26" s="130"/>
      <c r="L26" s="194"/>
      <c r="M26" s="111"/>
      <c r="N26" s="220"/>
      <c r="O26" s="222"/>
      <c r="P26" s="164"/>
      <c r="Q26" s="111"/>
      <c r="R26" s="111" t="s">
        <v>293</v>
      </c>
      <c r="S26" s="197"/>
      <c r="T26" s="202"/>
      <c r="U26" s="101">
        <f ca="1">IF($BF26="","",INDIRECT($BF26))</f>
      </c>
      <c r="W26" s="61">
        <f>IF($D26="","",$H26)</f>
      </c>
      <c r="X26" s="61">
        <f>IF($N26="","",$R26)</f>
      </c>
      <c r="Y26" s="61">
        <f>IF($D$26="","",$D$26)</f>
      </c>
      <c r="Z26" s="61">
        <f>IF($E$26="","",$E$26)</f>
      </c>
      <c r="AB26" s="61">
        <f ca="1">IF($D26="","",IF(ISNA(VLOOKUP($D26,INDIRECT($AF$2),2,0))=TRUE,"",VLOOKUP($D26,INDIRECT($AF$2),2,0)))</f>
      </c>
      <c r="AC26" s="61">
        <f ca="1">IF($D26="","",IF(ISNA(VLOOKUP($D26,INDIRECT($AF$2),3,0))=TRUE,"",VLOOKUP($D26,INDIRECT($AF$2),3,0)))</f>
      </c>
      <c r="AE26" s="61">
        <f>IF(AF26="","",ROW())</f>
      </c>
      <c r="AF26" s="61">
        <f>IF(MAX(AH26:AV26)=0,"",IF(MAX(AH26:AV26)=COLUMN(AP26),ADDRESS(ROW(),COLUMN(AX26),4),ADDRESS(5,MAX(AH26:AV26),4)))</f>
      </c>
      <c r="AH26" s="61">
        <v>0</v>
      </c>
      <c r="AI26" s="61">
        <f>IF(ISNUMBER(IF(RIGHT($J26,2)="++",VALUE(LEFT($J26,4)&amp;"00"),IF(RIGHT($J26,1)="+",VALUE(LEFT($J26,5)&amp;"0"),VALUE($J26))))=TRUE,0,COLUMN())</f>
        <v>0</v>
      </c>
      <c r="AJ26" s="61">
        <f>IF(AND($J26="",OR($E26&lt;&gt;"",$D26&lt;&gt;"")),COLUMN(),0)</f>
        <v>0</v>
      </c>
      <c r="AK26" s="61">
        <v>0</v>
      </c>
      <c r="AL26" s="61">
        <v>0</v>
      </c>
      <c r="AM26" s="61">
        <f>IF($D26="",0,IF(COUNTIF($Y$8:$Y$54,$D26)-COUNTIF($N$8:$N$13,$D26)-COUNTIF($N$14:$N$19,$D26)&gt;3,COLUMN(),0))</f>
        <v>0</v>
      </c>
      <c r="AN26" s="61">
        <f>IF($D26="",0,IF(COUNTIF($D26:$D28,$D26)&gt;1,COLUMN(),0))</f>
        <v>0</v>
      </c>
      <c r="AO26" s="61">
        <f>IF($D26="",0,IF(AC26=$AB$3,0,COLUMN()))</f>
        <v>0</v>
      </c>
      <c r="AP26" s="61">
        <f>IF(LEFT($E26,1)=AB26,0,COLUMN())</f>
        <v>0</v>
      </c>
      <c r="AQ26" s="61">
        <f>IF(ISNA(VLOOKUP($D26,$Y$8:$Z$61,2,0))=TRUE,0,IF($E26=VLOOKUP($D26,$Y$8:$Z$61,2,0),0,COLUMN()))</f>
        <v>0</v>
      </c>
      <c r="AR26" s="61">
        <f>IF(AND($E26="",OR($D26&lt;&gt;"",$J26&lt;&gt;"")),COLUMN(),0)</f>
        <v>0</v>
      </c>
      <c r="AS26" s="61">
        <f ca="1">IF($D26="",0,IF(ISNA(VLOOKUP($D26,INDIRECT($AF$2),1,0))=TRUE,COLUMN(),0))</f>
        <v>0</v>
      </c>
      <c r="AT26" s="61">
        <f>IF(AND($D26="",OR($E26&lt;&gt;"",$J26&lt;&gt;"")),COLUMN(),0)</f>
        <v>0</v>
      </c>
      <c r="AU26" s="61">
        <v>0</v>
      </c>
      <c r="AV26" s="61">
        <f>IF(AND($D26&lt;&gt;"",$B$3=""),COLUMN(),0)</f>
        <v>0</v>
      </c>
      <c r="AX26" s="61" t="str">
        <f>$D26&amp;"の選手は"&amp;$E26&amp;"ではありません。"</f>
        <v>の選手はではありません。</v>
      </c>
      <c r="BB26" s="61">
        <f ca="1">IF($N26="","",IF(ISNA(VLOOKUP($N26,INDIRECT($AF$2),2,0))=TRUE,"",VLOOKUP($N26,INDIRECT($AF$2),2,0)))</f>
      </c>
      <c r="BC26" s="61">
        <f ca="1">IF($N26="","",IF(ISNA(VLOOKUP($N26,INDIRECT($AF$2),3,0))=TRUE,"",VLOOKUP($N26,INDIRECT($AF$2),3,0)))</f>
      </c>
      <c r="BE26" s="61">
        <f>IF(BF26="","",ROW())</f>
      </c>
      <c r="BF26" s="61">
        <f>IF(MAX(BH26:BV26)=0,"",IF(MAX(BH26:BV26)=COLUMN(BP26),ADDRESS(ROW(),COLUMN(BX26),4),ADDRESS(5,MAX(BH26:BV26),4)))</f>
      </c>
      <c r="BH26" s="61">
        <v>0</v>
      </c>
      <c r="BI26" s="61">
        <v>0</v>
      </c>
      <c r="BJ26" s="61">
        <v>0</v>
      </c>
      <c r="BL26" s="61">
        <v>0</v>
      </c>
      <c r="BM26" s="61">
        <v>0</v>
      </c>
      <c r="BN26" s="61">
        <f>IF($N26="",0,IF(COUNTIF($N23:$N28,$N26)&gt;1,COLUMN(),0))</f>
        <v>0</v>
      </c>
      <c r="BO26" s="61">
        <f>IF($N26="",0,IF(BC26=$AB$3,0,COLUMN()))</f>
        <v>0</v>
      </c>
      <c r="BP26" s="61">
        <f>IF(LEFT($O26,1)=BB26,0,COLUMN())</f>
        <v>0</v>
      </c>
      <c r="BQ26" s="61">
        <f>IF(ISNA(VLOOKUP($N26,$Y$8:$Z$61,2,0))=TRUE,0,IF($O26=VLOOKUP($N26,$Y$8:$Z$61,2,0),0,COLUMN()))</f>
        <v>0</v>
      </c>
      <c r="BR26" s="61">
        <f>IF(AND($O26="",OR($N26&lt;&gt;"",$T26&lt;&gt;"")),COLUMN(),0)</f>
        <v>0</v>
      </c>
      <c r="BS26" s="61">
        <f ca="1">IF($N26="",0,IF(ISNA(VLOOKUP($N26,INDIRECT($AF$2),1,0))=TRUE,COLUMN(),0))</f>
        <v>0</v>
      </c>
      <c r="BT26" s="61">
        <f>IF(AND($N26="",OR($O26&lt;&gt;"",$T26&lt;&gt;"")),COLUMN(),0)</f>
        <v>0</v>
      </c>
      <c r="BU26" s="61">
        <f>IF(AND($N26&lt;&gt;"",$N25=""),COLUMN(),0)</f>
        <v>0</v>
      </c>
      <c r="BV26" s="61">
        <f>IF(AND($N26&lt;&gt;"",$B$3=""),COLUMN(),0)</f>
        <v>0</v>
      </c>
      <c r="BX26" s="61" t="str">
        <f>$N26&amp;"の選手は"&amp;$O26&amp;"ではありません。"</f>
        <v>の選手はではありません。</v>
      </c>
    </row>
    <row r="27" spans="1:76" ht="19.5" customHeight="1">
      <c r="A27" s="101">
        <f ca="1">IF($AF27="","",INDIRECT($AF27))</f>
      </c>
      <c r="B27" s="115"/>
      <c r="C27" s="116"/>
      <c r="D27" s="166"/>
      <c r="E27" s="167"/>
      <c r="F27" s="168"/>
      <c r="G27" s="117"/>
      <c r="H27" s="128" t="s">
        <v>269</v>
      </c>
      <c r="I27" s="118"/>
      <c r="J27" s="169"/>
      <c r="K27" s="113"/>
      <c r="L27" s="194"/>
      <c r="M27" s="117"/>
      <c r="N27" s="166"/>
      <c r="O27" s="167"/>
      <c r="P27" s="168"/>
      <c r="Q27" s="117"/>
      <c r="R27" s="128" t="s">
        <v>293</v>
      </c>
      <c r="S27" s="197"/>
      <c r="T27" s="202"/>
      <c r="U27" s="101">
        <f ca="1">IF($BF27="","",INDIRECT($BF27))</f>
      </c>
      <c r="W27" s="61">
        <f>IF($D27="","",$H27)</f>
      </c>
      <c r="X27" s="61">
        <f>IF($N27="","",$R27)</f>
      </c>
      <c r="Y27" s="61">
        <f>IF($D$27="","",$D$27)</f>
      </c>
      <c r="Z27" s="61">
        <f>IF($E$27="","",$E$27)</f>
      </c>
      <c r="AB27" s="61">
        <f ca="1">IF($D27="","",IF(ISNA(VLOOKUP($D27,INDIRECT($AF$2),2,0))=TRUE,"",VLOOKUP($D27,INDIRECT($AF$2),2,0)))</f>
      </c>
      <c r="AC27" s="61">
        <f ca="1">IF($D27="","",IF(ISNA(VLOOKUP($D27,INDIRECT($AF$2),3,0))=TRUE,"",VLOOKUP($D27,INDIRECT($AF$2),3,0)))</f>
      </c>
      <c r="AE27" s="61">
        <f>IF(AF27="","",ROW())</f>
      </c>
      <c r="AF27" s="61">
        <f>IF(MAX(AH27:AV27)=0,"",IF(MAX(AH27:AV27)=COLUMN(AP27),ADDRESS(ROW(),COLUMN(AX27),4),ADDRESS(5,MAX(AH27:AV27),4)))</f>
      </c>
      <c r="AH27" s="61">
        <v>0</v>
      </c>
      <c r="AI27" s="61">
        <f>IF(ISNUMBER(IF(RIGHT($J27,2)="++",VALUE(LEFT($J27,4)&amp;"00"),IF(RIGHT($J27,1)="+",VALUE(LEFT($J27,5)&amp;"0"),VALUE($J27))))=TRUE,0,COLUMN())</f>
        <v>0</v>
      </c>
      <c r="AJ27" s="61">
        <f>IF(AND($J27="",OR($E27&lt;&gt;"",$D27&lt;&gt;"")),COLUMN(),0)</f>
        <v>0</v>
      </c>
      <c r="AL27" s="61">
        <v>0</v>
      </c>
      <c r="AM27" s="61">
        <f>IF($D27="",0,IF(COUNTIF($Y$8:$Y$54,$D27)-COUNTIF($N$8:$N$13,$D27)-COUNTIF($N$14:$N$19,$D27)&gt;3,COLUMN(),0))</f>
        <v>0</v>
      </c>
      <c r="AN27" s="61">
        <f>IF($D27="",0,IF(COUNTIF($D26:$D28,$D27)&gt;1,COLUMN(),0))</f>
        <v>0</v>
      </c>
      <c r="AO27" s="61">
        <f>IF($D27="",0,IF(AC27=$AB$3,0,COLUMN()))</f>
        <v>0</v>
      </c>
      <c r="AP27" s="61">
        <f>IF(LEFT($E27,1)=AB27,0,COLUMN())</f>
        <v>0</v>
      </c>
      <c r="AQ27" s="61">
        <f>IF(ISNA(VLOOKUP($D27,$Y$8:$Z$61,2,0))=TRUE,0,IF($E27=VLOOKUP($D27,$Y$8:$Z$61,2,0),0,COLUMN()))</f>
        <v>0</v>
      </c>
      <c r="AR27" s="61">
        <f>IF(AND($E27="",OR($D27&lt;&gt;"",$J27&lt;&gt;"")),COLUMN(),0)</f>
        <v>0</v>
      </c>
      <c r="AS27" s="61">
        <f ca="1">IF($D27="",0,IF(ISNA(VLOOKUP($D27,INDIRECT($AF$2),1,0))=TRUE,COLUMN(),0))</f>
        <v>0</v>
      </c>
      <c r="AT27" s="61">
        <f>IF(AND($D27="",OR($E27&lt;&gt;"",$J27&lt;&gt;"")),COLUMN(),0)</f>
        <v>0</v>
      </c>
      <c r="AU27" s="61">
        <f>IF(AND($D27&lt;&gt;"",$D26=""),COLUMN(),0)</f>
        <v>0</v>
      </c>
      <c r="AV27" s="61">
        <f>IF(AND($D27&lt;&gt;"",$B$3=""),COLUMN(),0)</f>
        <v>0</v>
      </c>
      <c r="AX27" s="61" t="str">
        <f>$D27&amp;"の選手は"&amp;$E27&amp;"ではありません。"</f>
        <v>の選手はではありません。</v>
      </c>
      <c r="BB27" s="61">
        <f ca="1">IF($N27="","",IF(ISNA(VLOOKUP($N27,INDIRECT($AF$2),2,0))=TRUE,"",VLOOKUP($N27,INDIRECT($AF$2),2,0)))</f>
      </c>
      <c r="BC27" s="61">
        <f ca="1">IF($N27="","",IF(ISNA(VLOOKUP($N27,INDIRECT($AF$2),3,0))=TRUE,"",VLOOKUP($N27,INDIRECT($AF$2),3,0)))</f>
      </c>
      <c r="BE27" s="61">
        <f>IF(BF27="","",ROW())</f>
      </c>
      <c r="BF27" s="61">
        <f>IF(MAX(BH27:BV27)=0,"",IF(MAX(BH27:BV27)=COLUMN(BP27),ADDRESS(ROW(),COLUMN(BX27),4),ADDRESS(5,MAX(BH27:BV27),4)))</f>
      </c>
      <c r="BH27" s="61">
        <v>0</v>
      </c>
      <c r="BI27" s="61">
        <v>0</v>
      </c>
      <c r="BJ27" s="61">
        <v>0</v>
      </c>
      <c r="BL27" s="61">
        <v>0</v>
      </c>
      <c r="BM27" s="61">
        <v>0</v>
      </c>
      <c r="BN27" s="61">
        <f>IF($N27="",0,IF(COUNTIF($N23:$N28,$N27)&gt;1,COLUMN(),0))</f>
        <v>0</v>
      </c>
      <c r="BO27" s="61">
        <f>IF($N27="",0,IF(BC27=$AB$3,0,COLUMN()))</f>
        <v>0</v>
      </c>
      <c r="BP27" s="61">
        <f>IF(LEFT($O27,1)=BB27,0,COLUMN())</f>
        <v>0</v>
      </c>
      <c r="BQ27" s="61">
        <f>IF(ISNA(VLOOKUP($N27,$Y$8:$Z$61,2,0))=TRUE,0,IF($O27=VLOOKUP($N27,$Y$8:$Z$61,2,0),0,COLUMN()))</f>
        <v>0</v>
      </c>
      <c r="BR27" s="61">
        <f>IF(AND($O27="",OR($N27&lt;&gt;"",$T27&lt;&gt;"")),COLUMN(),0)</f>
        <v>0</v>
      </c>
      <c r="BS27" s="61">
        <f ca="1">IF($N27="",0,IF(ISNA(VLOOKUP($N27,INDIRECT($AF$2),1,0))=TRUE,COLUMN(),0))</f>
        <v>0</v>
      </c>
      <c r="BT27" s="61">
        <f>IF(AND($N27="",OR($O27&lt;&gt;"",$T27&lt;&gt;"")),COLUMN(),0)</f>
        <v>0</v>
      </c>
      <c r="BU27" s="61">
        <f>IF(AND($N27&lt;&gt;"",$N26=""),COLUMN(),0)</f>
        <v>0</v>
      </c>
      <c r="BV27" s="61">
        <f>IF(AND($N27&lt;&gt;"",$B$3=""),COLUMN(),0)</f>
        <v>0</v>
      </c>
      <c r="BX27" s="61" t="str">
        <f>$N27&amp;"の選手は"&amp;$O27&amp;"ではありません。"</f>
        <v>の選手はではありません。</v>
      </c>
    </row>
    <row r="28" spans="1:76" ht="19.5" customHeight="1">
      <c r="A28" s="101">
        <f ca="1">IF($AF28="","",INDIRECT($AF28))</f>
      </c>
      <c r="B28" s="131"/>
      <c r="C28" s="136"/>
      <c r="D28" s="170"/>
      <c r="E28" s="171"/>
      <c r="F28" s="180"/>
      <c r="G28" s="137"/>
      <c r="H28" s="138" t="s">
        <v>269</v>
      </c>
      <c r="I28" s="139"/>
      <c r="J28" s="173"/>
      <c r="K28" s="113"/>
      <c r="L28" s="195"/>
      <c r="M28" s="137"/>
      <c r="N28" s="170"/>
      <c r="O28" s="171"/>
      <c r="P28" s="180"/>
      <c r="Q28" s="137"/>
      <c r="R28" s="138" t="s">
        <v>293</v>
      </c>
      <c r="S28" s="198"/>
      <c r="T28" s="203"/>
      <c r="U28" s="101">
        <f ca="1">IF($BF28="","",INDIRECT($BF28))</f>
      </c>
      <c r="W28" s="61">
        <f>IF($D28="","",$H28)</f>
      </c>
      <c r="X28" s="61">
        <f>IF($N28="","",$R28)</f>
      </c>
      <c r="Y28" s="61">
        <f>IF($D$28="","",$D$28)</f>
      </c>
      <c r="Z28" s="61">
        <f>IF($E$28="","",$E$28)</f>
      </c>
      <c r="AB28" s="61">
        <f ca="1">IF($D28="","",IF(ISNA(VLOOKUP($D28,INDIRECT($AF$2),2,0))=TRUE,"",VLOOKUP($D28,INDIRECT($AF$2),2,0)))</f>
      </c>
      <c r="AC28" s="61">
        <f ca="1">IF($D28="","",IF(ISNA(VLOOKUP($D28,INDIRECT($AF$2),3,0))=TRUE,"",VLOOKUP($D28,INDIRECT($AF$2),3,0)))</f>
      </c>
      <c r="AE28" s="61">
        <f>IF(AF28="","",ROW())</f>
      </c>
      <c r="AF28" s="61">
        <f>IF(MAX(AH28:AV28)=0,"",IF(MAX(AH28:AV28)=COLUMN(AP28),ADDRESS(ROW(),COLUMN(AX28),4),ADDRESS(5,MAX(AH28:AV28),4)))</f>
      </c>
      <c r="AH28" s="61">
        <v>0</v>
      </c>
      <c r="AI28" s="61">
        <f>IF(ISNUMBER(IF(RIGHT($J28,2)="++",VALUE(LEFT($J28,4)&amp;"00"),IF(RIGHT($J28,1)="+",VALUE(LEFT($J28,5)&amp;"0"),VALUE($J28))))=TRUE,0,COLUMN())</f>
        <v>0</v>
      </c>
      <c r="AJ28" s="61">
        <f>IF(AND($J28="",OR($E28&lt;&gt;"",$D28&lt;&gt;"")),COLUMN(),0)</f>
        <v>0</v>
      </c>
      <c r="AL28" s="61">
        <v>0</v>
      </c>
      <c r="AM28" s="61">
        <f>IF($D28="",0,IF(COUNTIF($Y$8:$Y$54,$D28)-COUNTIF($N$8:$N$13,$D28)-COUNTIF($N$14:$N$19,$D28)&gt;3,COLUMN(),0))</f>
        <v>0</v>
      </c>
      <c r="AN28" s="61">
        <f>IF($D28="",0,IF(COUNTIF($D26:$D28,$D28)&gt;1,COLUMN(),0))</f>
        <v>0</v>
      </c>
      <c r="AO28" s="61">
        <f>IF($D28="",0,IF(AC28=$AB$3,0,COLUMN()))</f>
        <v>0</v>
      </c>
      <c r="AP28" s="61">
        <f>IF(LEFT($E28,1)=AB28,0,COLUMN())</f>
        <v>0</v>
      </c>
      <c r="AQ28" s="61">
        <f>IF(ISNA(VLOOKUP($D28,$Y$8:$Z$61,2,0))=TRUE,0,IF($E28=VLOOKUP($D28,$Y$8:$Z$61,2,0),0,COLUMN()))</f>
        <v>0</v>
      </c>
      <c r="AR28" s="61">
        <f>IF(AND($E28="",OR($D28&lt;&gt;"",$J28&lt;&gt;"")),COLUMN(),0)</f>
        <v>0</v>
      </c>
      <c r="AS28" s="61">
        <f ca="1">IF($D28="",0,IF(ISNA(VLOOKUP($D28,INDIRECT($AF$2),1,0))=TRUE,COLUMN(),0))</f>
        <v>0</v>
      </c>
      <c r="AT28" s="61">
        <f>IF(AND($D28="",OR($E28&lt;&gt;"",$J28&lt;&gt;"")),COLUMN(),0)</f>
        <v>0</v>
      </c>
      <c r="AU28" s="61">
        <f>IF(AND($D28&lt;&gt;"",$D27=""),COLUMN(),0)</f>
        <v>0</v>
      </c>
      <c r="AV28" s="61">
        <f>IF(AND($D28&lt;&gt;"",$B$3=""),COLUMN(),0)</f>
        <v>0</v>
      </c>
      <c r="AX28" s="61" t="str">
        <f>$D28&amp;"の選手は"&amp;$E28&amp;"ではありません。"</f>
        <v>の選手はではありません。</v>
      </c>
      <c r="BB28" s="61">
        <f ca="1">IF($N28="","",IF(ISNA(VLOOKUP($N28,INDIRECT($AF$2),2,0))=TRUE,"",VLOOKUP($N28,INDIRECT($AF$2),2,0)))</f>
      </c>
      <c r="BC28" s="61">
        <f ca="1">IF($N28="","",IF(ISNA(VLOOKUP($N28,INDIRECT($AF$2),3,0))=TRUE,"",VLOOKUP($N28,INDIRECT($AF$2),3,0)))</f>
      </c>
      <c r="BE28" s="61">
        <f>IF(BF28="","",ROW())</f>
      </c>
      <c r="BF28" s="61">
        <f>IF(MAX(BH28:BV28)=0,"",IF(MAX(BH28:BV28)=COLUMN(BP28),ADDRESS(ROW(),COLUMN(BX28),4),ADDRESS(5,MAX(BH28:BV28),4)))</f>
      </c>
      <c r="BH28" s="61">
        <v>0</v>
      </c>
      <c r="BI28" s="61">
        <v>0</v>
      </c>
      <c r="BJ28" s="61">
        <v>0</v>
      </c>
      <c r="BL28" s="61">
        <v>0</v>
      </c>
      <c r="BM28" s="61">
        <v>0</v>
      </c>
      <c r="BN28" s="61">
        <f>IF($N28="",0,IF(COUNTIF($N23:$N28,$N28)&gt;1,COLUMN(),0))</f>
        <v>0</v>
      </c>
      <c r="BO28" s="61">
        <f>IF($N28="",0,IF(BC28=$AB$3,0,COLUMN()))</f>
        <v>0</v>
      </c>
      <c r="BP28" s="61">
        <f>IF(LEFT($O28,1)=BB28,0,COLUMN())</f>
        <v>0</v>
      </c>
      <c r="BQ28" s="61">
        <f>IF(ISNA(VLOOKUP($N28,$Y$8:$Z$61,2,0))=TRUE,0,IF($O28=VLOOKUP($N28,$Y$8:$Z$61,2,0),0,COLUMN()))</f>
        <v>0</v>
      </c>
      <c r="BR28" s="61">
        <f>IF(AND($O28="",OR($N28&lt;&gt;"",$T28&lt;&gt;"")),COLUMN(),0)</f>
        <v>0</v>
      </c>
      <c r="BS28" s="61">
        <f ca="1">IF($N28="",0,IF(ISNA(VLOOKUP($N28,INDIRECT($AF$2),1,0))=TRUE,COLUMN(),0))</f>
        <v>0</v>
      </c>
      <c r="BT28" s="61">
        <f>IF(AND($N28="",OR($O28&lt;&gt;"",$T28&lt;&gt;"")),COLUMN(),0)</f>
        <v>0</v>
      </c>
      <c r="BU28" s="61">
        <f>IF(AND($N28&lt;&gt;"",$N27=""),COLUMN(),0)</f>
        <v>0</v>
      </c>
      <c r="BV28" s="61">
        <f>IF(AND($N28&lt;&gt;"",$B$3=""),COLUMN(),0)</f>
        <v>0</v>
      </c>
      <c r="BX28" s="61" t="str">
        <f>$N28&amp;"の選手は"&amp;$O28&amp;"ではありません。"</f>
        <v>の選手はではありません。</v>
      </c>
    </row>
    <row r="29" spans="1:76" ht="19.5" customHeight="1">
      <c r="A29" s="101">
        <f ca="1">IF($AF29="","",INDIRECT($AF29))</f>
      </c>
      <c r="B29" s="174" t="s">
        <v>299</v>
      </c>
      <c r="C29" s="127"/>
      <c r="D29" s="175"/>
      <c r="E29" s="181"/>
      <c r="F29" s="182"/>
      <c r="G29" s="127"/>
      <c r="H29" s="111" t="s">
        <v>299</v>
      </c>
      <c r="I29" s="129"/>
      <c r="J29" s="178"/>
      <c r="K29" s="130"/>
      <c r="L29" s="193" t="s">
        <v>295</v>
      </c>
      <c r="M29" s="127"/>
      <c r="N29" s="175"/>
      <c r="O29" s="181"/>
      <c r="P29" s="182"/>
      <c r="Q29" s="127"/>
      <c r="R29" s="128" t="s">
        <v>295</v>
      </c>
      <c r="S29" s="196"/>
      <c r="T29" s="201"/>
      <c r="U29" s="101">
        <f ca="1">IF($BF29="","",INDIRECT($BF29))</f>
      </c>
      <c r="W29" s="61">
        <f>IF($D29="","",$H29)</f>
      </c>
      <c r="X29" s="61">
        <f>IF($N29="","",$R29)</f>
      </c>
      <c r="Y29" s="61">
        <f>IF($D$29="","",$D$29)</f>
      </c>
      <c r="Z29" s="61">
        <f>IF($E$29="","",$E$29)</f>
      </c>
      <c r="AB29" s="61">
        <f ca="1">IF($D29="","",IF(ISNA(VLOOKUP($D29,INDIRECT($AF$2),2,0))=TRUE,"",VLOOKUP($D29,INDIRECT($AF$2),2,0)))</f>
      </c>
      <c r="AC29" s="61">
        <f ca="1">IF($D29="","",IF(ISNA(VLOOKUP($D29,INDIRECT($AF$2),3,0))=TRUE,"",VLOOKUP($D29,INDIRECT($AF$2),3,0)))</f>
      </c>
      <c r="AE29" s="61">
        <f>IF(AF29="","",ROW())</f>
      </c>
      <c r="AF29" s="61">
        <f>IF(MAX(AH29:AV29)=0,"",IF(MAX(AH29:AV29)=COLUMN(AP29),ADDRESS(ROW(),COLUMN(AX29),4),ADDRESS(5,MAX(AH29:AV29),4)))</f>
      </c>
      <c r="AH29" s="61">
        <v>0</v>
      </c>
      <c r="AI29" s="61">
        <f>IF(ISNUMBER(IF(RIGHT($J29,2)="++",VALUE(LEFT($J29,4)&amp;"00"),IF(RIGHT($J29,1)="+",VALUE(LEFT($J29,5)&amp;"0"),VALUE($J29))))=TRUE,0,COLUMN())</f>
        <v>0</v>
      </c>
      <c r="AJ29" s="61">
        <f>IF(AND($J29="",OR($E29&lt;&gt;"",$D29&lt;&gt;"")),COLUMN(),0)</f>
        <v>0</v>
      </c>
      <c r="AK29" s="61">
        <v>0</v>
      </c>
      <c r="AL29" s="61">
        <v>0</v>
      </c>
      <c r="AM29" s="61">
        <f>IF($D29="",0,IF(COUNTIF($Y$8:$Y$54,$D29)-COUNTIF($N$8:$N$13,$D29)-COUNTIF($N$14:$N$19,$D29)&gt;3,COLUMN(),0))</f>
        <v>0</v>
      </c>
      <c r="AN29" s="61">
        <f>IF($D29="",0,IF(COUNTIF($D29:$D31,$D29)&gt;1,COLUMN(),0))</f>
        <v>0</v>
      </c>
      <c r="AO29" s="61">
        <f>IF($D29="",0,IF(AC29=$AB$3,0,COLUMN()))</f>
        <v>0</v>
      </c>
      <c r="AP29" s="61">
        <f>IF(LEFT($E29,1)=AB29,0,COLUMN())</f>
        <v>0</v>
      </c>
      <c r="AQ29" s="61">
        <f>IF(ISNA(VLOOKUP($D29,$Y$8:$Z$61,2,0))=TRUE,0,IF($E29=VLOOKUP($D29,$Y$8:$Z$61,2,0),0,COLUMN()))</f>
        <v>0</v>
      </c>
      <c r="AR29" s="61">
        <f>IF(AND($E29="",OR($D29&lt;&gt;"",$J29&lt;&gt;"")),COLUMN(),0)</f>
        <v>0</v>
      </c>
      <c r="AS29" s="61">
        <f ca="1">IF($D29="",0,IF(ISNA(VLOOKUP($D29,INDIRECT($AF$2),1,0))=TRUE,COLUMN(),0))</f>
        <v>0</v>
      </c>
      <c r="AT29" s="61">
        <f>IF(AND($D29="",OR($E29&lt;&gt;"",$J29&lt;&gt;"")),COLUMN(),0)</f>
        <v>0</v>
      </c>
      <c r="AU29" s="61">
        <v>0</v>
      </c>
      <c r="AV29" s="61">
        <f>IF(AND($D29&lt;&gt;"",$B$3=""),COLUMN(),0)</f>
        <v>0</v>
      </c>
      <c r="AX29" s="61" t="str">
        <f>$D29&amp;"の選手は"&amp;$E29&amp;"ではありません。"</f>
        <v>の選手はではありません。</v>
      </c>
      <c r="BB29" s="61">
        <f ca="1">IF($N29="","",IF(ISNA(VLOOKUP($N29,INDIRECT($AF$2),2,0))=TRUE,"",VLOOKUP($N29,INDIRECT($AF$2),2,0)))</f>
      </c>
      <c r="BC29" s="61">
        <f ca="1">IF($N29="","",IF(ISNA(VLOOKUP($N29,INDIRECT($AF$2),3,0))=TRUE,"",VLOOKUP($N29,INDIRECT($AF$2),3,0)))</f>
      </c>
      <c r="BE29" s="61">
        <f>IF(BF29="","",ROW())</f>
      </c>
      <c r="BF29" s="61">
        <f>IF(MAX(BH29:BV29)=0,"",IF(MAX(BH29:BV29)=COLUMN(BP29),ADDRESS(ROW(),COLUMN(BX29),4),ADDRESS(5,MAX(BH29:BV29),4)))</f>
      </c>
      <c r="BH29" s="61">
        <f>IF(AND($N29&lt;&gt;"",$N30=""),COLUMN(),0)</f>
        <v>0</v>
      </c>
      <c r="BI29" s="61">
        <f>IF(ISNUMBER(VALUE($T29))=TRUE,0,COLUMN())</f>
        <v>0</v>
      </c>
      <c r="BJ29" s="61">
        <f>IF(AND($T29="",OR($O29&lt;&gt;"",$N29&lt;&gt;"")),COLUMN(),0)</f>
        <v>0</v>
      </c>
      <c r="BK29" s="61">
        <v>0</v>
      </c>
      <c r="BL29" s="61">
        <v>0</v>
      </c>
      <c r="BM29" s="61">
        <v>0</v>
      </c>
      <c r="BN29" s="61">
        <f>IF($N29="",0,IF(COUNTIF($N29:$N34,$N29)&gt;1,COLUMN(),0))</f>
        <v>0</v>
      </c>
      <c r="BO29" s="61">
        <f>IF($N29="",0,IF(BC29=$AB$3,0,COLUMN()))</f>
        <v>0</v>
      </c>
      <c r="BP29" s="61">
        <f>IF(LEFT($O29,1)=BB29,0,COLUMN())</f>
        <v>0</v>
      </c>
      <c r="BQ29" s="61">
        <f>IF(ISNA(VLOOKUP($N29,$Y$8:$Z$61,2,0))=TRUE,0,IF($O29=VLOOKUP($N29,$Y$8:$Z$61,2,0),0,COLUMN()))</f>
        <v>0</v>
      </c>
      <c r="BR29" s="61">
        <f>IF(AND($O29="",OR($N29&lt;&gt;"",$T29&lt;&gt;"")),COLUMN(),0)</f>
        <v>0</v>
      </c>
      <c r="BS29" s="61">
        <f ca="1">IF($N29="",0,IF(ISNA(VLOOKUP($N29,INDIRECT($AF$2),1,0))=TRUE,COLUMN(),0))</f>
        <v>0</v>
      </c>
      <c r="BT29" s="61">
        <f>IF(AND($N29="",OR($O29&lt;&gt;"",$T29&lt;&gt;"")),COLUMN(),0)</f>
        <v>0</v>
      </c>
      <c r="BU29" s="61">
        <v>0</v>
      </c>
      <c r="BV29" s="61">
        <f>IF(AND($N29&lt;&gt;"",$B$3=""),COLUMN(),0)</f>
        <v>0</v>
      </c>
      <c r="BX29" s="61" t="str">
        <f>$N29&amp;"の選手は"&amp;$O29&amp;"ではありません。"</f>
        <v>の選手はではありません。</v>
      </c>
    </row>
    <row r="30" spans="1:76" ht="19.5" customHeight="1">
      <c r="A30" s="101">
        <f ca="1">IF($AF30="","",INDIRECT($AF30))</f>
      </c>
      <c r="B30" s="115"/>
      <c r="C30" s="116"/>
      <c r="D30" s="166"/>
      <c r="E30" s="183"/>
      <c r="F30" s="184"/>
      <c r="G30" s="110"/>
      <c r="H30" s="128" t="s">
        <v>299</v>
      </c>
      <c r="I30" s="118"/>
      <c r="J30" s="169"/>
      <c r="K30" s="113"/>
      <c r="L30" s="114"/>
      <c r="M30" s="116"/>
      <c r="N30" s="166"/>
      <c r="O30" s="183"/>
      <c r="P30" s="184"/>
      <c r="Q30" s="110"/>
      <c r="R30" s="128" t="s">
        <v>295</v>
      </c>
      <c r="S30" s="197"/>
      <c r="T30" s="202"/>
      <c r="U30" s="101">
        <f ca="1">IF($BF30="","",INDIRECT($BF30))</f>
      </c>
      <c r="W30" s="61">
        <f>IF($D30="","",$H30)</f>
      </c>
      <c r="X30" s="61">
        <f>IF($N30="","",$R30)</f>
      </c>
      <c r="Y30" s="61">
        <f>IF($D$30="","",$D$30)</f>
      </c>
      <c r="Z30" s="61">
        <f>IF($E$30="","",$E$30)</f>
      </c>
      <c r="AB30" s="61">
        <f ca="1">IF($D30="","",IF(ISNA(VLOOKUP($D30,INDIRECT($AF$2),2,0))=TRUE,"",VLOOKUP($D30,INDIRECT($AF$2),2,0)))</f>
      </c>
      <c r="AC30" s="61">
        <f ca="1">IF($D30="","",IF(ISNA(VLOOKUP($D30,INDIRECT($AF$2),3,0))=TRUE,"",VLOOKUP($D30,INDIRECT($AF$2),3,0)))</f>
      </c>
      <c r="AE30" s="61">
        <f>IF(AF30="","",ROW())</f>
      </c>
      <c r="AF30" s="61">
        <f>IF(MAX(AH30:AV30)=0,"",IF(MAX(AH30:AV30)=COLUMN(AP30),ADDRESS(ROW(),COLUMN(AX30),4),ADDRESS(5,MAX(AH30:AV30),4)))</f>
      </c>
      <c r="AH30" s="61">
        <v>0</v>
      </c>
      <c r="AI30" s="61">
        <f>IF(ISNUMBER(IF(RIGHT($J30,2)="++",VALUE(LEFT($J30,4)&amp;"00"),IF(RIGHT($J30,1)="+",VALUE(LEFT($J30,5)&amp;"0"),VALUE($J30))))=TRUE,0,COLUMN())</f>
        <v>0</v>
      </c>
      <c r="AJ30" s="61">
        <f>IF(AND($J30="",OR($E30&lt;&gt;"",$D30&lt;&gt;"")),COLUMN(),0)</f>
        <v>0</v>
      </c>
      <c r="AL30" s="61">
        <v>0</v>
      </c>
      <c r="AM30" s="61">
        <f>IF($D30="",0,IF(COUNTIF($Y$8:$Y$54,$D30)-COUNTIF($N$8:$N$13,$D30)-COUNTIF($N$14:$N$19,$D30)&gt;3,COLUMN(),0))</f>
        <v>0</v>
      </c>
      <c r="AN30" s="61">
        <f>IF($D30="",0,IF(COUNTIF($D29:$D31,$D30)&gt;1,COLUMN(),0))</f>
        <v>0</v>
      </c>
      <c r="AO30" s="61">
        <f>IF($D30="",0,IF(AC30=$AB$3,0,COLUMN()))</f>
        <v>0</v>
      </c>
      <c r="AP30" s="61">
        <f>IF(LEFT($E30,1)=AB30,0,COLUMN())</f>
        <v>0</v>
      </c>
      <c r="AQ30" s="61">
        <f>IF(ISNA(VLOOKUP($D30,$Y$8:$Z$61,2,0))=TRUE,0,IF($E30=VLOOKUP($D30,$Y$8:$Z$61,2,0),0,COLUMN()))</f>
        <v>0</v>
      </c>
      <c r="AR30" s="61">
        <f>IF(AND($E30="",OR($D30&lt;&gt;"",$J30&lt;&gt;"")),COLUMN(),0)</f>
        <v>0</v>
      </c>
      <c r="AS30" s="61">
        <f ca="1">IF($D30="",0,IF(ISNA(VLOOKUP($D30,INDIRECT($AF$2),1,0))=TRUE,COLUMN(),0))</f>
        <v>0</v>
      </c>
      <c r="AT30" s="61">
        <f>IF(AND($D30="",OR($E30&lt;&gt;"",$J30&lt;&gt;"")),COLUMN(),0)</f>
        <v>0</v>
      </c>
      <c r="AU30" s="61">
        <f>IF(AND($D30&lt;&gt;"",$D29=""),COLUMN(),0)</f>
        <v>0</v>
      </c>
      <c r="AV30" s="61">
        <f>IF(AND($D30&lt;&gt;"",$B$3=""),COLUMN(),0)</f>
        <v>0</v>
      </c>
      <c r="AX30" s="61" t="str">
        <f>$D30&amp;"の選手は"&amp;$E30&amp;"ではありません。"</f>
        <v>の選手はではありません。</v>
      </c>
      <c r="BB30" s="61">
        <f ca="1">IF($N30="","",IF(ISNA(VLOOKUP($N30,INDIRECT($AF$2),2,0))=TRUE,"",VLOOKUP($N30,INDIRECT($AF$2),2,0)))</f>
      </c>
      <c r="BC30" s="61">
        <f ca="1">IF($N30="","",IF(ISNA(VLOOKUP($N30,INDIRECT($AF$2),3,0))=TRUE,"",VLOOKUP($N30,INDIRECT($AF$2),3,0)))</f>
      </c>
      <c r="BE30" s="61">
        <f>IF(BF30="","",ROW())</f>
      </c>
      <c r="BF30" s="61">
        <f>IF(MAX(BH30:BV30)=0,"",IF(MAX(BH30:BV30)=COLUMN(BP30),ADDRESS(ROW(),COLUMN(BX30),4),ADDRESS(5,MAX(BH30:BV30),4)))</f>
      </c>
      <c r="BH30" s="61">
        <f>IF(AND($N30&lt;&gt;"",$N31=""),COLUMN(),0)</f>
        <v>0</v>
      </c>
      <c r="BI30" s="61">
        <v>0</v>
      </c>
      <c r="BJ30" s="61">
        <v>0</v>
      </c>
      <c r="BL30" s="61">
        <v>0</v>
      </c>
      <c r="BM30" s="61">
        <v>0</v>
      </c>
      <c r="BN30" s="61">
        <f>IF($N30="",0,IF(COUNTIF($N29:$N34,$N30)&gt;1,COLUMN(),0))</f>
        <v>0</v>
      </c>
      <c r="BO30" s="61">
        <f>IF($N30="",0,IF(BC30=$AB$3,0,COLUMN()))</f>
        <v>0</v>
      </c>
      <c r="BP30" s="61">
        <f>IF(LEFT($O30,1)=BB30,0,COLUMN())</f>
        <v>0</v>
      </c>
      <c r="BQ30" s="61">
        <f>IF(ISNA(VLOOKUP($N30,$Y$8:$Z$61,2,0))=TRUE,0,IF($O30=VLOOKUP($N30,$Y$8:$Z$61,2,0),0,COLUMN()))</f>
        <v>0</v>
      </c>
      <c r="BR30" s="61">
        <f>IF(AND($O30="",OR($N30&lt;&gt;"",$T30&lt;&gt;"")),COLUMN(),0)</f>
        <v>0</v>
      </c>
      <c r="BS30" s="61">
        <f ca="1">IF($N30="",0,IF(ISNA(VLOOKUP($N30,INDIRECT($AF$2),1,0))=TRUE,COLUMN(),0))</f>
        <v>0</v>
      </c>
      <c r="BT30" s="61">
        <f>IF(AND($N30="",OR($O30&lt;&gt;"",$T30&lt;&gt;"")),COLUMN(),0)</f>
        <v>0</v>
      </c>
      <c r="BU30" s="61">
        <f>IF(AND($N30&lt;&gt;"",$N29=""),COLUMN(),0)</f>
        <v>0</v>
      </c>
      <c r="BV30" s="61">
        <f>IF(AND($N30&lt;&gt;"",$B$3=""),COLUMN(),0)</f>
        <v>0</v>
      </c>
      <c r="BX30" s="61" t="str">
        <f>$N30&amp;"の選手は"&amp;$O30&amp;"ではありません。"</f>
        <v>の選手はではありません。</v>
      </c>
    </row>
    <row r="31" spans="1:76" ht="19.5" customHeight="1">
      <c r="A31" s="101">
        <f ca="1">IF($AF31="","",INDIRECT($AF31))</f>
      </c>
      <c r="B31" s="115"/>
      <c r="C31" s="121"/>
      <c r="D31" s="170"/>
      <c r="E31" s="185"/>
      <c r="F31" s="186"/>
      <c r="G31" s="141"/>
      <c r="H31" s="128" t="s">
        <v>299</v>
      </c>
      <c r="I31" s="123"/>
      <c r="J31" s="173"/>
      <c r="K31" s="124"/>
      <c r="L31" s="199"/>
      <c r="M31" s="117"/>
      <c r="N31" s="166"/>
      <c r="O31" s="183"/>
      <c r="P31" s="184"/>
      <c r="Q31" s="110"/>
      <c r="R31" s="128" t="s">
        <v>295</v>
      </c>
      <c r="S31" s="200"/>
      <c r="T31" s="202"/>
      <c r="U31" s="101">
        <f ca="1">IF($BF31="","",INDIRECT($BF31))</f>
      </c>
      <c r="W31" s="61">
        <f>IF($D31="","",$H31)</f>
      </c>
      <c r="X31" s="61">
        <f>IF($N31="","",$R31)</f>
      </c>
      <c r="Y31" s="61">
        <f>IF($D$31="","",$D$31)</f>
      </c>
      <c r="Z31" s="61">
        <f>IF($E$31="","",$E$31)</f>
      </c>
      <c r="AB31" s="61">
        <f ca="1">IF($D31="","",IF(ISNA(VLOOKUP($D31,INDIRECT($AF$2),2,0))=TRUE,"",VLOOKUP($D31,INDIRECT($AF$2),2,0)))</f>
      </c>
      <c r="AC31" s="61">
        <f ca="1">IF($D31="","",IF(ISNA(VLOOKUP($D31,INDIRECT($AF$2),3,0))=TRUE,"",VLOOKUP($D31,INDIRECT($AF$2),3,0)))</f>
      </c>
      <c r="AE31" s="61">
        <f>IF(AF31="","",ROW())</f>
      </c>
      <c r="AF31" s="61">
        <f>IF(MAX(AH31:AV31)=0,"",IF(MAX(AH31:AV31)=COLUMN(AP31),ADDRESS(ROW(),COLUMN(AX31),4),ADDRESS(5,MAX(AH31:AV31),4)))</f>
      </c>
      <c r="AH31" s="61">
        <v>0</v>
      </c>
      <c r="AI31" s="61">
        <f>IF(ISNUMBER(IF(RIGHT($J31,2)="++",VALUE(LEFT($J31,4)&amp;"00"),IF(RIGHT($J31,1)="+",VALUE(LEFT($J31,5)&amp;"0"),VALUE($J31))))=TRUE,0,COLUMN())</f>
        <v>0</v>
      </c>
      <c r="AJ31" s="61">
        <f>IF(AND($J31="",OR($E31&lt;&gt;"",$D31&lt;&gt;"")),COLUMN(),0)</f>
        <v>0</v>
      </c>
      <c r="AL31" s="61">
        <v>0</v>
      </c>
      <c r="AM31" s="61">
        <f>IF($D31="",0,IF(COUNTIF($Y$8:$Y$54,$D31)-COUNTIF($N$8:$N$13,$D31)-COUNTIF($N$14:$N$19,$D31)&gt;3,COLUMN(),0))</f>
        <v>0</v>
      </c>
      <c r="AN31" s="61">
        <f>IF($D31="",0,IF(COUNTIF($D29:$D31,$D31)&gt;1,COLUMN(),0))</f>
        <v>0</v>
      </c>
      <c r="AO31" s="61">
        <f>IF($D31="",0,IF(AC31=$AB$3,0,COLUMN()))</f>
        <v>0</v>
      </c>
      <c r="AP31" s="61">
        <f>IF(LEFT($E31,1)=AB31,0,COLUMN())</f>
        <v>0</v>
      </c>
      <c r="AQ31" s="61">
        <f>IF(ISNA(VLOOKUP($D31,$Y$8:$Z$61,2,0))=TRUE,0,IF($E31=VLOOKUP($D31,$Y$8:$Z$61,2,0),0,COLUMN()))</f>
        <v>0</v>
      </c>
      <c r="AR31" s="61">
        <f>IF(AND($E31="",OR($D31&lt;&gt;"",$J31&lt;&gt;"")),COLUMN(),0)</f>
        <v>0</v>
      </c>
      <c r="AS31" s="61">
        <f ca="1">IF($D31="",0,IF(ISNA(VLOOKUP($D31,INDIRECT($AF$2),1,0))=TRUE,COLUMN(),0))</f>
        <v>0</v>
      </c>
      <c r="AT31" s="61">
        <f>IF(AND($D31="",OR($E31&lt;&gt;"",$J31&lt;&gt;"")),COLUMN(),0)</f>
        <v>0</v>
      </c>
      <c r="AU31" s="61">
        <f>IF(AND($D31&lt;&gt;"",$D30=""),COLUMN(),0)</f>
        <v>0</v>
      </c>
      <c r="AV31" s="61">
        <f>IF(AND($D31&lt;&gt;"",$B$3=""),COLUMN(),0)</f>
        <v>0</v>
      </c>
      <c r="AX31" s="61" t="str">
        <f>$D31&amp;"の選手は"&amp;$E31&amp;"ではありません。"</f>
        <v>の選手はではありません。</v>
      </c>
      <c r="BB31" s="61">
        <f ca="1">IF($N31="","",IF(ISNA(VLOOKUP($N31,INDIRECT($AF$2),2,0))=TRUE,"",VLOOKUP($N31,INDIRECT($AF$2),2,0)))</f>
      </c>
      <c r="BC31" s="61">
        <f ca="1">IF($N31="","",IF(ISNA(VLOOKUP($N31,INDIRECT($AF$2),3,0))=TRUE,"",VLOOKUP($N31,INDIRECT($AF$2),3,0)))</f>
      </c>
      <c r="BE31" s="61">
        <f>IF(BF31="","",ROW())</f>
      </c>
      <c r="BF31" s="61">
        <f>IF(MAX(BH31:BV31)=0,"",IF(MAX(BH31:BV31)=COLUMN(BP31),ADDRESS(ROW(),COLUMN(BX31),4),ADDRESS(5,MAX(BH31:BV31),4)))</f>
      </c>
      <c r="BH31" s="61">
        <f>IF(AND($N31&lt;&gt;"",$N32=""),COLUMN(),0)</f>
        <v>0</v>
      </c>
      <c r="BI31" s="61">
        <v>0</v>
      </c>
      <c r="BJ31" s="61">
        <v>0</v>
      </c>
      <c r="BL31" s="61">
        <v>0</v>
      </c>
      <c r="BM31" s="61">
        <v>0</v>
      </c>
      <c r="BN31" s="61">
        <f>IF($N31="",0,IF(COUNTIF($N29:$N34,$N31)&gt;1,COLUMN(),0))</f>
        <v>0</v>
      </c>
      <c r="BO31" s="61">
        <f>IF($N31="",0,IF(BC31=$AB$3,0,COLUMN()))</f>
        <v>0</v>
      </c>
      <c r="BP31" s="61">
        <f>IF(LEFT($O31,1)=BB31,0,COLUMN())</f>
        <v>0</v>
      </c>
      <c r="BQ31" s="61">
        <f>IF(ISNA(VLOOKUP($N31,$Y$8:$Z$61,2,0))=TRUE,0,IF($O31=VLOOKUP($N31,$Y$8:$Z$61,2,0),0,COLUMN()))</f>
        <v>0</v>
      </c>
      <c r="BR31" s="61">
        <f>IF(AND($O31="",OR($N31&lt;&gt;"",$T31&lt;&gt;"")),COLUMN(),0)</f>
        <v>0</v>
      </c>
      <c r="BS31" s="61">
        <f ca="1">IF($N31="",0,IF(ISNA(VLOOKUP($N31,INDIRECT($AF$2),1,0))=TRUE,COLUMN(),0))</f>
        <v>0</v>
      </c>
      <c r="BT31" s="61">
        <f>IF(AND($N31="",OR($O31&lt;&gt;"",$T31&lt;&gt;"")),COLUMN(),0)</f>
        <v>0</v>
      </c>
      <c r="BU31" s="61">
        <f>IF(AND($N31&lt;&gt;"",$N30=""),COLUMN(),0)</f>
        <v>0</v>
      </c>
      <c r="BV31" s="61">
        <f>IF(AND($N31&lt;&gt;"",$B$3=""),COLUMN(),0)</f>
        <v>0</v>
      </c>
      <c r="BX31" s="61" t="str">
        <f>$N31&amp;"の選手は"&amp;$O31&amp;"ではありません。"</f>
        <v>の選手はではありません。</v>
      </c>
    </row>
    <row r="32" spans="1:76" ht="19.5" customHeight="1" thickBot="1">
      <c r="A32" s="101">
        <f ca="1">IF($AF32="","",INDIRECT($AF32))</f>
      </c>
      <c r="B32" s="174" t="s">
        <v>273</v>
      </c>
      <c r="C32" s="110"/>
      <c r="D32" s="175"/>
      <c r="E32" s="181"/>
      <c r="F32" s="187"/>
      <c r="G32" s="110"/>
      <c r="H32" s="128" t="s">
        <v>273</v>
      </c>
      <c r="I32" s="112"/>
      <c r="J32" s="178"/>
      <c r="K32" s="113"/>
      <c r="L32" s="194"/>
      <c r="M32" s="110"/>
      <c r="N32" s="220"/>
      <c r="O32" s="221"/>
      <c r="P32" s="187"/>
      <c r="Q32" s="110"/>
      <c r="R32" s="111" t="s">
        <v>295</v>
      </c>
      <c r="S32" s="197"/>
      <c r="T32" s="202"/>
      <c r="U32" s="101">
        <f ca="1">IF($BF32="","",INDIRECT($BF32))</f>
      </c>
      <c r="W32" s="61">
        <f>IF($D32="","",$H32)</f>
      </c>
      <c r="X32" s="61">
        <f>IF($N32="","",$R32)</f>
      </c>
      <c r="Y32" s="61">
        <f>IF($D$32="","",$D$32)</f>
      </c>
      <c r="Z32" s="61">
        <f>IF($E$32="","",$E$32)</f>
      </c>
      <c r="AB32" s="61">
        <f ca="1">IF($D32="","",IF(ISNA(VLOOKUP($D32,INDIRECT($AF$2),2,0))=TRUE,"",VLOOKUP($D32,INDIRECT($AF$2),2,0)))</f>
      </c>
      <c r="AC32" s="61">
        <f ca="1">IF($D32="","",IF(ISNA(VLOOKUP($D32,INDIRECT($AF$2),3,0))=TRUE,"",VLOOKUP($D32,INDIRECT($AF$2),3,0)))</f>
      </c>
      <c r="AE32" s="61">
        <f>IF(AF32="","",ROW())</f>
      </c>
      <c r="AF32" s="61">
        <f>IF(MAX(AH32:AV32)=0,"",IF(MAX(AH32:AV32)=COLUMN(AP32),ADDRESS(ROW(),COLUMN(AX32),4),ADDRESS(5,MAX(AH32:AV32),4)))</f>
      </c>
      <c r="AH32" s="61">
        <v>0</v>
      </c>
      <c r="AI32" s="61">
        <f>IF(ISNUMBER(IF(RIGHT($J32,2)="++",VALUE(LEFT($J32,4)&amp;"00"),IF(RIGHT($J32,1)="+",VALUE(LEFT($J32,5)&amp;"0"),VALUE($J32))))=TRUE,0,COLUMN())</f>
        <v>0</v>
      </c>
      <c r="AJ32" s="61">
        <f>IF(AND($J32="",OR($E32&lt;&gt;"",$D32&lt;&gt;"")),COLUMN(),0)</f>
        <v>0</v>
      </c>
      <c r="AK32" s="61">
        <v>0</v>
      </c>
      <c r="AL32" s="61">
        <v>0</v>
      </c>
      <c r="AM32" s="61">
        <f>IF($D32="",0,IF(COUNTIF($Y$8:$Y$54,$D32)-COUNTIF($N$8:$N$13,$D32)-COUNTIF($N$14:$N$19,$D32)&gt;3,COLUMN(),0))</f>
        <v>0</v>
      </c>
      <c r="AN32" s="61">
        <f>IF($D32="",0,IF(COUNTIF($D32:$D34,$D32)&gt;1,COLUMN(),0))</f>
        <v>0</v>
      </c>
      <c r="AO32" s="61">
        <f>IF($D32="",0,IF(AC32=$AB$3,0,COLUMN()))</f>
        <v>0</v>
      </c>
      <c r="AP32" s="61">
        <f>IF(LEFT($E32,1)=AB32,0,COLUMN())</f>
        <v>0</v>
      </c>
      <c r="AQ32" s="61">
        <f>IF(ISNA(VLOOKUP($D32,$Y$8:$Z$61,2,0))=TRUE,0,IF($E32=VLOOKUP($D32,$Y$8:$Z$61,2,0),0,COLUMN()))</f>
        <v>0</v>
      </c>
      <c r="AR32" s="61">
        <f>IF(AND($E32="",OR($D32&lt;&gt;"",$J32&lt;&gt;"")),COLUMN(),0)</f>
        <v>0</v>
      </c>
      <c r="AS32" s="61">
        <f ca="1">IF($D32="",0,IF(ISNA(VLOOKUP($D32,INDIRECT($AF$2),1,0))=TRUE,COLUMN(),0))</f>
        <v>0</v>
      </c>
      <c r="AT32" s="61">
        <f>IF(AND($D32="",OR($E32&lt;&gt;"",$J32&lt;&gt;"")),COLUMN(),0)</f>
        <v>0</v>
      </c>
      <c r="AU32" s="61">
        <v>0</v>
      </c>
      <c r="AV32" s="61">
        <f>IF(AND($D32&lt;&gt;"",$B$3=""),COLUMN(),0)</f>
        <v>0</v>
      </c>
      <c r="AX32" s="61" t="str">
        <f>$D32&amp;"の選手は"&amp;$E32&amp;"ではありません。"</f>
        <v>の選手はではありません。</v>
      </c>
      <c r="BB32" s="61">
        <f ca="1">IF($N32="","",IF(ISNA(VLOOKUP($N32,INDIRECT($AF$2),2,0))=TRUE,"",VLOOKUP($N32,INDIRECT($AF$2),2,0)))</f>
      </c>
      <c r="BC32" s="61">
        <f ca="1">IF($N32="","",IF(ISNA(VLOOKUP($N32,INDIRECT($AF$2),3,0))=TRUE,"",VLOOKUP($N32,INDIRECT($AF$2),3,0)))</f>
      </c>
      <c r="BE32" s="61">
        <f>IF(BF32="","",ROW())</f>
      </c>
      <c r="BF32" s="61">
        <f>IF(MAX(BH32:BV32)=0,"",IF(MAX(BH32:BV32)=COLUMN(BP32),ADDRESS(ROW(),COLUMN(BX32),4),ADDRESS(5,MAX(BH32:BV32),4)))</f>
      </c>
      <c r="BH32" s="61">
        <v>0</v>
      </c>
      <c r="BI32" s="61">
        <v>0</v>
      </c>
      <c r="BJ32" s="61">
        <v>0</v>
      </c>
      <c r="BL32" s="61">
        <v>0</v>
      </c>
      <c r="BM32" s="61">
        <v>0</v>
      </c>
      <c r="BN32" s="61">
        <f>IF($N32="",0,IF(COUNTIF($N29:$N34,$N32)&gt;1,COLUMN(),0))</f>
        <v>0</v>
      </c>
      <c r="BO32" s="61">
        <f>IF($N32="",0,IF(BC32=$AB$3,0,COLUMN()))</f>
        <v>0</v>
      </c>
      <c r="BP32" s="61">
        <f>IF(LEFT($O32,1)=BB32,0,COLUMN())</f>
        <v>0</v>
      </c>
      <c r="BQ32" s="61">
        <f>IF(ISNA(VLOOKUP($N32,$Y$8:$Z$61,2,0))=TRUE,0,IF($O32=VLOOKUP($N32,$Y$8:$Z$61,2,0),0,COLUMN()))</f>
        <v>0</v>
      </c>
      <c r="BR32" s="61">
        <f>IF(AND($O32="",OR($N32&lt;&gt;"",$T32&lt;&gt;"")),COLUMN(),0)</f>
        <v>0</v>
      </c>
      <c r="BS32" s="61">
        <f ca="1">IF($N32="",0,IF(ISNA(VLOOKUP($N32,INDIRECT($AF$2),1,0))=TRUE,COLUMN(),0))</f>
        <v>0</v>
      </c>
      <c r="BT32" s="61">
        <f>IF(AND($N32="",OR($O32&lt;&gt;"",$T32&lt;&gt;"")),COLUMN(),0)</f>
        <v>0</v>
      </c>
      <c r="BU32" s="61">
        <f>IF(AND($N32&lt;&gt;"",$N31=""),COLUMN(),0)</f>
        <v>0</v>
      </c>
      <c r="BV32" s="61">
        <f>IF(AND($N32&lt;&gt;"",$B$3=""),COLUMN(),0)</f>
        <v>0</v>
      </c>
      <c r="BX32" s="61" t="str">
        <f>$N32&amp;"の選手は"&amp;$O32&amp;"ではありません。"</f>
        <v>の選手はではありません。</v>
      </c>
    </row>
    <row r="33" spans="1:76" ht="19.5" customHeight="1" thickBot="1">
      <c r="A33" s="101">
        <f ca="1">IF($AF33="","",INDIRECT($AF33))</f>
      </c>
      <c r="B33" s="115"/>
      <c r="C33" s="116"/>
      <c r="D33" s="166"/>
      <c r="E33" s="183"/>
      <c r="F33" s="184"/>
      <c r="G33" s="110"/>
      <c r="H33" s="117" t="s">
        <v>273</v>
      </c>
      <c r="I33" s="118"/>
      <c r="J33" s="169"/>
      <c r="K33" s="113"/>
      <c r="L33" s="194"/>
      <c r="M33" s="116"/>
      <c r="N33" s="166"/>
      <c r="O33" s="183"/>
      <c r="P33" s="184"/>
      <c r="Q33" s="110"/>
      <c r="R33" s="120" t="s">
        <v>295</v>
      </c>
      <c r="S33" s="197"/>
      <c r="T33" s="202"/>
      <c r="U33" s="101">
        <f ca="1">IF($BF33="","",INDIRECT($BF33))</f>
      </c>
      <c r="W33" s="61">
        <f>IF($D33="","",$H33)</f>
      </c>
      <c r="X33" s="61">
        <f>IF($N33="","",$R33)</f>
      </c>
      <c r="Y33" s="61">
        <f>IF($D$33="","",$D$33)</f>
      </c>
      <c r="Z33" s="61">
        <f>IF($E$33="","",$E$33)</f>
      </c>
      <c r="AB33" s="61">
        <f ca="1">IF($D33="","",IF(ISNA(VLOOKUP($D33,INDIRECT($AF$2),2,0))=TRUE,"",VLOOKUP($D33,INDIRECT($AF$2),2,0)))</f>
      </c>
      <c r="AC33" s="61">
        <f ca="1">IF($D33="","",IF(ISNA(VLOOKUP($D33,INDIRECT($AF$2),3,0))=TRUE,"",VLOOKUP($D33,INDIRECT($AF$2),3,0)))</f>
      </c>
      <c r="AE33" s="61">
        <f>IF(AF33="","",ROW())</f>
      </c>
      <c r="AF33" s="61">
        <f>IF(MAX(AH33:AV33)=0,"",IF(MAX(AH33:AV33)=COLUMN(AP33),ADDRESS(ROW(),COLUMN(AX33),4),ADDRESS(5,MAX(AH33:AV33),4)))</f>
      </c>
      <c r="AH33" s="61">
        <v>0</v>
      </c>
      <c r="AI33" s="61">
        <f>IF(ISNUMBER(IF(RIGHT($J33,2)="++",VALUE(LEFT($J33,4)&amp;"00"),IF(RIGHT($J33,1)="+",VALUE(LEFT($J33,5)&amp;"0"),VALUE($J33))))=TRUE,0,COLUMN())</f>
        <v>0</v>
      </c>
      <c r="AJ33" s="61">
        <f>IF(AND($J33="",OR($E33&lt;&gt;"",$D33&lt;&gt;"")),COLUMN(),0)</f>
        <v>0</v>
      </c>
      <c r="AL33" s="61">
        <v>0</v>
      </c>
      <c r="AM33" s="61">
        <f>IF($D33="",0,IF(COUNTIF($Y$8:$Y$54,$D33)-COUNTIF($N$8:$N$13,$D33)-COUNTIF($N$14:$N$19,$D33)&gt;3,COLUMN(),0))</f>
        <v>0</v>
      </c>
      <c r="AN33" s="61">
        <f>IF($D33="",0,IF(COUNTIF($D32:$D34,$D33)&gt;1,COLUMN(),0))</f>
        <v>0</v>
      </c>
      <c r="AO33" s="61">
        <f>IF($D33="",0,IF(AC33=$AB$3,0,COLUMN()))</f>
        <v>0</v>
      </c>
      <c r="AP33" s="61">
        <f>IF(LEFT($E33,1)=AB33,0,COLUMN())</f>
        <v>0</v>
      </c>
      <c r="AQ33" s="61">
        <f>IF(ISNA(VLOOKUP($D33,$Y$8:$Z$61,2,0))=TRUE,0,IF($E33=VLOOKUP($D33,$Y$8:$Z$61,2,0),0,COLUMN()))</f>
        <v>0</v>
      </c>
      <c r="AR33" s="61">
        <f>IF(AND($E33="",OR($D33&lt;&gt;"",$J33&lt;&gt;"")),COLUMN(),0)</f>
        <v>0</v>
      </c>
      <c r="AS33" s="61">
        <f ca="1">IF($D33="",0,IF(ISNA(VLOOKUP($D33,INDIRECT($AF$2),1,0))=TRUE,COLUMN(),0))</f>
        <v>0</v>
      </c>
      <c r="AT33" s="61">
        <f>IF(AND($D33="",OR($E33&lt;&gt;"",$J33&lt;&gt;"")),COLUMN(),0)</f>
        <v>0</v>
      </c>
      <c r="AU33" s="61">
        <f>IF(AND($D33&lt;&gt;"",$D32=""),COLUMN(),0)</f>
        <v>0</v>
      </c>
      <c r="AV33" s="61">
        <f>IF(AND($D33&lt;&gt;"",$B$3=""),COLUMN(),0)</f>
        <v>0</v>
      </c>
      <c r="AX33" s="61" t="str">
        <f>$D33&amp;"の選手は"&amp;$E33&amp;"ではありません。"</f>
        <v>の選手はではありません。</v>
      </c>
      <c r="BB33" s="61">
        <f ca="1">IF($N33="","",IF(ISNA(VLOOKUP($N33,INDIRECT($AF$2),2,0))=TRUE,"",VLOOKUP($N33,INDIRECT($AF$2),2,0)))</f>
      </c>
      <c r="BC33" s="61">
        <f ca="1">IF($N33="","",IF(ISNA(VLOOKUP($N33,INDIRECT($AF$2),3,0))=TRUE,"",VLOOKUP($N33,INDIRECT($AF$2),3,0)))</f>
      </c>
      <c r="BE33" s="61">
        <f>IF(BF33="","",ROW())</f>
      </c>
      <c r="BF33" s="61">
        <f>IF(MAX(BH33:BV33)=0,"",IF(MAX(BH33:BV33)=COLUMN(BP33),ADDRESS(ROW(),COLUMN(BX33),4),ADDRESS(5,MAX(BH33:BV33),4)))</f>
      </c>
      <c r="BH33" s="61">
        <v>0</v>
      </c>
      <c r="BI33" s="61">
        <v>0</v>
      </c>
      <c r="BJ33" s="61">
        <v>0</v>
      </c>
      <c r="BL33" s="61">
        <v>0</v>
      </c>
      <c r="BM33" s="61">
        <v>0</v>
      </c>
      <c r="BN33" s="61">
        <f>IF($N33="",0,IF(COUNTIF($N29:$N34,$N33)&gt;1,COLUMN(),0))</f>
        <v>0</v>
      </c>
      <c r="BO33" s="61">
        <f>IF($N33="",0,IF(BC33=$AB$3,0,COLUMN()))</f>
        <v>0</v>
      </c>
      <c r="BP33" s="61">
        <f>IF(LEFT($O33,1)=BB33,0,COLUMN())</f>
        <v>0</v>
      </c>
      <c r="BQ33" s="61">
        <f>IF(ISNA(VLOOKUP($N33,$Y$8:$Z$61,2,0))=TRUE,0,IF($O33=VLOOKUP($N33,$Y$8:$Z$61,2,0),0,COLUMN()))</f>
        <v>0</v>
      </c>
      <c r="BR33" s="61">
        <f>IF(AND($O33="",OR($N33&lt;&gt;"",$T33&lt;&gt;"")),COLUMN(),0)</f>
        <v>0</v>
      </c>
      <c r="BS33" s="61">
        <f ca="1">IF($N33="",0,IF(ISNA(VLOOKUP($N33,INDIRECT($AF$2),1,0))=TRUE,COLUMN(),0))</f>
        <v>0</v>
      </c>
      <c r="BT33" s="61">
        <f>IF(AND($N33="",OR($O33&lt;&gt;"",$T33&lt;&gt;"")),COLUMN(),0)</f>
        <v>0</v>
      </c>
      <c r="BU33" s="61">
        <f>IF(AND($N33&lt;&gt;"",$N32=""),COLUMN(),0)</f>
        <v>0</v>
      </c>
      <c r="BV33" s="61">
        <f>IF(AND($N33&lt;&gt;"",$B$3=""),COLUMN(),0)</f>
        <v>0</v>
      </c>
      <c r="BX33" s="61" t="str">
        <f>$N33&amp;"の選手は"&amp;$O33&amp;"ではありません。"</f>
        <v>の選手はではありません。</v>
      </c>
    </row>
    <row r="34" spans="1:76" ht="19.5" customHeight="1">
      <c r="A34" s="101">
        <f ca="1">IF($AF34="","",INDIRECT($AF34))</f>
      </c>
      <c r="B34" s="115"/>
      <c r="C34" s="121"/>
      <c r="D34" s="170"/>
      <c r="E34" s="185"/>
      <c r="F34" s="186"/>
      <c r="G34" s="142"/>
      <c r="H34" s="122" t="s">
        <v>273</v>
      </c>
      <c r="I34" s="123"/>
      <c r="J34" s="173"/>
      <c r="K34" s="124"/>
      <c r="L34" s="195"/>
      <c r="M34" s="121"/>
      <c r="N34" s="170"/>
      <c r="O34" s="185"/>
      <c r="P34" s="186"/>
      <c r="Q34" s="141"/>
      <c r="R34" s="132" t="s">
        <v>295</v>
      </c>
      <c r="S34" s="198"/>
      <c r="T34" s="203"/>
      <c r="U34" s="101">
        <f ca="1">IF($BF34="","",INDIRECT($BF34))</f>
      </c>
      <c r="W34" s="61">
        <f>IF($D34="","",$H34)</f>
      </c>
      <c r="X34" s="61">
        <f>IF($N34="","",$R34)</f>
      </c>
      <c r="Y34" s="61">
        <f>IF($D$34="","",$D$34)</f>
      </c>
      <c r="Z34" s="61">
        <f>IF($E$34="","",$E$34)</f>
      </c>
      <c r="AB34" s="61">
        <f ca="1">IF($D34="","",IF(ISNA(VLOOKUP($D34,INDIRECT($AF$2),2,0))=TRUE,"",VLOOKUP($D34,INDIRECT($AF$2),2,0)))</f>
      </c>
      <c r="AC34" s="61">
        <f ca="1">IF($D34="","",IF(ISNA(VLOOKUP($D34,INDIRECT($AF$2),3,0))=TRUE,"",VLOOKUP($D34,INDIRECT($AF$2),3,0)))</f>
      </c>
      <c r="AE34" s="61">
        <f>IF(AF34="","",ROW())</f>
      </c>
      <c r="AF34" s="61">
        <f>IF(MAX(AH34:AV34)=0,"",IF(MAX(AH34:AV34)=COLUMN(AP34),ADDRESS(ROW(),COLUMN(AX34),4),ADDRESS(5,MAX(AH34:AV34),4)))</f>
      </c>
      <c r="AH34" s="61">
        <v>0</v>
      </c>
      <c r="AI34" s="61">
        <f>IF(ISNUMBER(IF(RIGHT($J34,2)="++",VALUE(LEFT($J34,4)&amp;"00"),IF(RIGHT($J34,1)="+",VALUE(LEFT($J34,5)&amp;"0"),VALUE($J34))))=TRUE,0,COLUMN())</f>
        <v>0</v>
      </c>
      <c r="AJ34" s="61">
        <f>IF(AND($J34="",OR($E34&lt;&gt;"",$D34&lt;&gt;"")),COLUMN(),0)</f>
        <v>0</v>
      </c>
      <c r="AL34" s="61">
        <v>0</v>
      </c>
      <c r="AM34" s="61">
        <f>IF($D34="",0,IF(COUNTIF($Y$8:$Y$54,$D34)-COUNTIF($N$8:$N$13,$D34)-COUNTIF($N$14:$N$19,$D34)&gt;3,COLUMN(),0))</f>
        <v>0</v>
      </c>
      <c r="AN34" s="61">
        <f>IF($D34="",0,IF(COUNTIF($D32:$D34,$D34)&gt;1,COLUMN(),0))</f>
        <v>0</v>
      </c>
      <c r="AO34" s="61">
        <f>IF($D34="",0,IF(AC34=$AB$3,0,COLUMN()))</f>
        <v>0</v>
      </c>
      <c r="AP34" s="61">
        <f>IF(LEFT($E34,1)=AB34,0,COLUMN())</f>
        <v>0</v>
      </c>
      <c r="AQ34" s="61">
        <f>IF(ISNA(VLOOKUP($D34,$Y$8:$Z$61,2,0))=TRUE,0,IF($E34=VLOOKUP($D34,$Y$8:$Z$61,2,0),0,COLUMN()))</f>
        <v>0</v>
      </c>
      <c r="AR34" s="61">
        <f>IF(AND($E34="",OR($D34&lt;&gt;"",$J34&lt;&gt;"")),COLUMN(),0)</f>
        <v>0</v>
      </c>
      <c r="AS34" s="61">
        <f ca="1">IF($D34="",0,IF(ISNA(VLOOKUP($D34,INDIRECT($AF$2),1,0))=TRUE,COLUMN(),0))</f>
        <v>0</v>
      </c>
      <c r="AT34" s="61">
        <f>IF(AND($D34="",OR($E34&lt;&gt;"",$J34&lt;&gt;"")),COLUMN(),0)</f>
        <v>0</v>
      </c>
      <c r="AU34" s="61">
        <f>IF(AND($D34&lt;&gt;"",$D33=""),COLUMN(),0)</f>
        <v>0</v>
      </c>
      <c r="AV34" s="61">
        <f>IF(AND($D34&lt;&gt;"",$B$3=""),COLUMN(),0)</f>
        <v>0</v>
      </c>
      <c r="AX34" s="61" t="str">
        <f>$D34&amp;"の選手は"&amp;$E34&amp;"ではありません。"</f>
        <v>の選手はではありません。</v>
      </c>
      <c r="BB34" s="61">
        <f ca="1">IF($N34="","",IF(ISNA(VLOOKUP($N34,INDIRECT($AF$2),2,0))=TRUE,"",VLOOKUP($N34,INDIRECT($AF$2),2,0)))</f>
      </c>
      <c r="BC34" s="61">
        <f ca="1">IF($N34="","",IF(ISNA(VLOOKUP($N34,INDIRECT($AF$2),3,0))=TRUE,"",VLOOKUP($N34,INDIRECT($AF$2),3,0)))</f>
      </c>
      <c r="BE34" s="61">
        <f>IF(BF34="","",ROW())</f>
      </c>
      <c r="BF34" s="61">
        <f>IF(MAX(BH34:BV34)=0,"",IF(MAX(BH34:BV34)=COLUMN(BP34),ADDRESS(ROW(),COLUMN(BX34),4),ADDRESS(5,MAX(BH34:BV34),4)))</f>
      </c>
      <c r="BH34" s="61">
        <v>0</v>
      </c>
      <c r="BI34" s="61">
        <v>0</v>
      </c>
      <c r="BJ34" s="61">
        <v>0</v>
      </c>
      <c r="BL34" s="61">
        <v>0</v>
      </c>
      <c r="BM34" s="61">
        <v>0</v>
      </c>
      <c r="BN34" s="61">
        <f>IF($N34="",0,IF(COUNTIF($N29:$N34,$N34)&gt;1,COLUMN(),0))</f>
        <v>0</v>
      </c>
      <c r="BO34" s="61">
        <f>IF($N34="",0,IF(BC34=$AB$3,0,COLUMN()))</f>
        <v>0</v>
      </c>
      <c r="BP34" s="61">
        <f>IF(LEFT($O34,1)=BB34,0,COLUMN())</f>
        <v>0</v>
      </c>
      <c r="BQ34" s="61">
        <f>IF(ISNA(VLOOKUP($N34,$Y$8:$Z$61,2,0))=TRUE,0,IF($O34=VLOOKUP($N34,$Y$8:$Z$61,2,0),0,COLUMN()))</f>
        <v>0</v>
      </c>
      <c r="BR34" s="61">
        <f>IF(AND($O34="",OR($N34&lt;&gt;"",$T34&lt;&gt;"")),COLUMN(),0)</f>
        <v>0</v>
      </c>
      <c r="BS34" s="61">
        <f ca="1">IF($N34="",0,IF(ISNA(VLOOKUP($N34,INDIRECT($AF$2),1,0))=TRUE,COLUMN(),0))</f>
        <v>0</v>
      </c>
      <c r="BT34" s="61">
        <f>IF(AND($N34="",OR($O34&lt;&gt;"",$T34&lt;&gt;"")),COLUMN(),0)</f>
        <v>0</v>
      </c>
      <c r="BU34" s="61">
        <f>IF(AND($N34&lt;&gt;"",$N33=""),COLUMN(),0)</f>
        <v>0</v>
      </c>
      <c r="BV34" s="61">
        <f>IF(AND($N34&lt;&gt;"",$B$3=""),COLUMN(),0)</f>
        <v>0</v>
      </c>
      <c r="BX34" s="61" t="str">
        <f>$N34&amp;"の選手は"&amp;$O34&amp;"ではありません。"</f>
        <v>の選手はではありません。</v>
      </c>
    </row>
    <row r="35" spans="1:76" ht="19.5" customHeight="1">
      <c r="A35" s="101">
        <f ca="1">IF($AF35="","",INDIRECT($AF35))</f>
      </c>
      <c r="B35" s="179" t="s">
        <v>277</v>
      </c>
      <c r="C35" s="111"/>
      <c r="D35" s="175"/>
      <c r="E35" s="176"/>
      <c r="F35" s="188"/>
      <c r="G35" s="111"/>
      <c r="H35" s="128" t="s">
        <v>277</v>
      </c>
      <c r="I35" s="112"/>
      <c r="J35" s="178"/>
      <c r="K35" s="130"/>
      <c r="L35" s="174" t="s">
        <v>279</v>
      </c>
      <c r="M35" s="127"/>
      <c r="N35" s="175"/>
      <c r="O35" s="176"/>
      <c r="P35" s="177"/>
      <c r="Q35" s="128"/>
      <c r="R35" s="128" t="s">
        <v>279</v>
      </c>
      <c r="S35" s="129"/>
      <c r="T35" s="178"/>
      <c r="U35" s="101">
        <f ca="1">IF($BF35="","",INDIRECT($BF35))</f>
      </c>
      <c r="W35" s="61">
        <f>IF($D35="","",$H35)</f>
      </c>
      <c r="X35" s="61">
        <f>IF($N35="","",$R35)</f>
      </c>
      <c r="Y35" s="61">
        <f>IF($D$35="","",$D$35)</f>
      </c>
      <c r="Z35" s="61">
        <f>IF($E$35="","",$E$35)</f>
      </c>
      <c r="AB35" s="61">
        <f ca="1">IF($D35="","",IF(ISNA(VLOOKUP($D35,INDIRECT($AF$2),2,0))=TRUE,"",VLOOKUP($D35,INDIRECT($AF$2),2,0)))</f>
      </c>
      <c r="AC35" s="61">
        <f ca="1">IF($D35="","",IF(ISNA(VLOOKUP($D35,INDIRECT($AF$2),3,0))=TRUE,"",VLOOKUP($D35,INDIRECT($AF$2),3,0)))</f>
      </c>
      <c r="AE35" s="61">
        <f>IF(AF35="","",ROW())</f>
      </c>
      <c r="AF35" s="61">
        <f>IF(MAX(AH35:AV35)=0,"",IF(MAX(AH35:AV35)=COLUMN(AP35),ADDRESS(ROW(),COLUMN(AX35),4),ADDRESS(5,MAX(AH35:AV35),4)))</f>
      </c>
      <c r="AH35" s="61">
        <v>0</v>
      </c>
      <c r="AI35" s="61">
        <f>IF(ISNUMBER(IF(RIGHT($J35,2)="++",VALUE(LEFT($J35,4)&amp;"00"),IF(RIGHT($J35,1)="+",VALUE(LEFT($J35,5)&amp;"0"),VALUE($J35))))=TRUE,0,COLUMN())</f>
        <v>0</v>
      </c>
      <c r="AJ35" s="61">
        <f>IF(AND($J35="",OR($E35&lt;&gt;"",$D35&lt;&gt;"")),COLUMN(),0)</f>
        <v>0</v>
      </c>
      <c r="AK35" s="61">
        <v>0</v>
      </c>
      <c r="AL35" s="61">
        <v>0</v>
      </c>
      <c r="AM35" s="61">
        <f>IF($D35="",0,IF(COUNTIF($Y$8:$Y$54,$D35)-COUNTIF($N$8:$N$13,$D35)-COUNTIF($N$14:$N$19,$D35)&gt;3,COLUMN(),0))</f>
        <v>0</v>
      </c>
      <c r="AN35" s="61">
        <f>IF($D35="",0,IF(COUNTIF($D35:$D37,$D35)&gt;1,COLUMN(),0))</f>
        <v>0</v>
      </c>
      <c r="AO35" s="61">
        <f>IF($D35="",0,IF(AC35=$AB$3,0,COLUMN()))</f>
        <v>0</v>
      </c>
      <c r="AP35" s="61">
        <f>IF(LEFT($E35,1)=AB35,0,COLUMN())</f>
        <v>0</v>
      </c>
      <c r="AQ35" s="61">
        <f>IF(ISNA(VLOOKUP($D35,$Y$8:$Z$61,2,0))=TRUE,0,IF($E35=VLOOKUP($D35,$Y$8:$Z$61,2,0),0,COLUMN()))</f>
        <v>0</v>
      </c>
      <c r="AR35" s="61">
        <f>IF(AND($E35="",OR($D35&lt;&gt;"",$J35&lt;&gt;"")),COLUMN(),0)</f>
        <v>0</v>
      </c>
      <c r="AS35" s="61">
        <f ca="1">IF($D35="",0,IF(ISNA(VLOOKUP($D35,INDIRECT($AF$2),1,0))=TRUE,COLUMN(),0))</f>
        <v>0</v>
      </c>
      <c r="AT35" s="61">
        <f>IF(AND($D35="",OR($E35&lt;&gt;"",$J35&lt;&gt;"")),COLUMN(),0)</f>
        <v>0</v>
      </c>
      <c r="AU35" s="61">
        <v>0</v>
      </c>
      <c r="AV35" s="61">
        <f>IF(AND($D35&lt;&gt;"",$B$3=""),COLUMN(),0)</f>
        <v>0</v>
      </c>
      <c r="AX35" s="61" t="str">
        <f>$D35&amp;"の選手は"&amp;$E35&amp;"ではありません。"</f>
        <v>の選手はではありません。</v>
      </c>
      <c r="BB35" s="61">
        <f ca="1">IF($N35="","",IF(ISNA(VLOOKUP($N35,INDIRECT($AF$2),2,0))=TRUE,"",VLOOKUP($N35,INDIRECT($AF$2),2,0)))</f>
      </c>
      <c r="BC35" s="61">
        <f ca="1">IF($N35="","",IF(ISNA(VLOOKUP($N35,INDIRECT($AF$2),3,0))=TRUE,"",VLOOKUP($N35,INDIRECT($AF$2),3,0)))</f>
      </c>
      <c r="BE35" s="61">
        <f>IF(BF35="","",ROW())</f>
      </c>
      <c r="BF35" s="61">
        <f>IF(MAX(BH35:BV35)=0,"",IF(MAX(BH35:BV35)=COLUMN(BP35),ADDRESS(ROW(),COLUMN(BX35),4),ADDRESS(5,MAX(BH35:BV35),4)))</f>
      </c>
      <c r="BH35" s="61">
        <v>0</v>
      </c>
      <c r="BI35" s="61">
        <f>IF(ISNUMBER(IF(RIGHT($T35,2)="++",VALUE(LEFT($T35,4)&amp;"00"),IF(RIGHT($T35,1)="+",VALUE(LEFT($T35,5)&amp;"0"),VALUE($T35))))=TRUE,0,COLUMN())</f>
        <v>0</v>
      </c>
      <c r="BJ35" s="61">
        <f>IF(AND($T35="",OR($O35&lt;&gt;"",$N35&lt;&gt;"")),COLUMN(),0)</f>
        <v>0</v>
      </c>
      <c r="BK35" s="61">
        <v>0</v>
      </c>
      <c r="BL35" s="61">
        <v>0</v>
      </c>
      <c r="BM35" s="61">
        <f>IF($N35="",0,IF(COUNTIF($Y$8:$Y$54,$N35)-COUNTIF($N$8:$N$13,$N35)-COUNTIF($N$14:$N$19,$N35)&gt;3,COLUMN(),0))</f>
        <v>0</v>
      </c>
      <c r="BN35" s="61">
        <f>IF($N35="",0,IF(COUNTIF($N35:$N37,$N35)&gt;1,COLUMN(),0))</f>
        <v>0</v>
      </c>
      <c r="BO35" s="61">
        <f>IF($N35="",0,IF(BC35=$AB$3,0,COLUMN()))</f>
        <v>0</v>
      </c>
      <c r="BP35" s="61">
        <f>IF(LEFT($O35,1)=BB35,0,COLUMN())</f>
        <v>0</v>
      </c>
      <c r="BQ35" s="61">
        <f>IF(ISNA(VLOOKUP($N35,$Y$8:$Z$61,2,0))=TRUE,0,IF($O35=VLOOKUP($N35,$Y$8:$Z$61,2,0),0,COLUMN()))</f>
        <v>0</v>
      </c>
      <c r="BR35" s="61">
        <f>IF(AND($O35="",OR($N35&lt;&gt;"",$T35&lt;&gt;"")),COLUMN(),0)</f>
        <v>0</v>
      </c>
      <c r="BS35" s="61">
        <f ca="1">IF($N35="",0,IF(ISNA(VLOOKUP($N35,INDIRECT($AF$2),1,0))=TRUE,COLUMN(),0))</f>
        <v>0</v>
      </c>
      <c r="BT35" s="61">
        <f>IF(AND($N35="",OR($O35&lt;&gt;"",$T35&lt;&gt;"")),COLUMN(),0)</f>
        <v>0</v>
      </c>
      <c r="BU35" s="61">
        <v>0</v>
      </c>
      <c r="BV35" s="61">
        <f>IF(AND($N35&lt;&gt;"",$B$3=""),COLUMN(),0)</f>
        <v>0</v>
      </c>
      <c r="BX35" s="61" t="str">
        <f>$N35&amp;"の選手は"&amp;$O35&amp;"ではありません。"</f>
        <v>の選手はではありません。</v>
      </c>
    </row>
    <row r="36" spans="1:76" ht="19.5" customHeight="1">
      <c r="A36" s="101">
        <f ca="1">IF($AF36="","",INDIRECT($AF36))</f>
      </c>
      <c r="B36" s="133"/>
      <c r="C36" s="117"/>
      <c r="D36" s="166"/>
      <c r="E36" s="167"/>
      <c r="F36" s="189"/>
      <c r="G36" s="117"/>
      <c r="H36" s="117" t="s">
        <v>277</v>
      </c>
      <c r="I36" s="118"/>
      <c r="J36" s="169"/>
      <c r="K36" s="113"/>
      <c r="L36" s="115"/>
      <c r="M36" s="116"/>
      <c r="N36" s="166"/>
      <c r="O36" s="167"/>
      <c r="P36" s="168"/>
      <c r="Q36" s="111"/>
      <c r="R36" s="128" t="s">
        <v>279</v>
      </c>
      <c r="S36" s="118"/>
      <c r="T36" s="169"/>
      <c r="U36" s="101">
        <f ca="1">IF($BF36="","",INDIRECT($BF36))</f>
      </c>
      <c r="W36" s="61">
        <f>IF($D36="","",$H36)</f>
      </c>
      <c r="X36" s="61">
        <f>IF($N36="","",$R36)</f>
      </c>
      <c r="Y36" s="61">
        <f>IF($D$36="","",$D$36)</f>
      </c>
      <c r="Z36" s="61">
        <f>IF($E$36="","",$E$36)</f>
      </c>
      <c r="AB36" s="61">
        <f ca="1">IF($D36="","",IF(ISNA(VLOOKUP($D36,INDIRECT($AF$2),2,0))=TRUE,"",VLOOKUP($D36,INDIRECT($AF$2),2,0)))</f>
      </c>
      <c r="AC36" s="61">
        <f ca="1">IF($D36="","",IF(ISNA(VLOOKUP($D36,INDIRECT($AF$2),3,0))=TRUE,"",VLOOKUP($D36,INDIRECT($AF$2),3,0)))</f>
      </c>
      <c r="AE36" s="61">
        <f>IF(AF36="","",ROW())</f>
      </c>
      <c r="AF36" s="61">
        <f>IF(MAX(AH36:AV36)=0,"",IF(MAX(AH36:AV36)=COLUMN(AP36),ADDRESS(ROW(),COLUMN(AX36),4),ADDRESS(5,MAX(AH36:AV36),4)))</f>
      </c>
      <c r="AH36" s="61">
        <v>0</v>
      </c>
      <c r="AI36" s="61">
        <f>IF(ISNUMBER(IF(RIGHT($J36,2)="++",VALUE(LEFT($J36,4)&amp;"00"),IF(RIGHT($J36,1)="+",VALUE(LEFT($J36,5)&amp;"0"),VALUE($J36))))=TRUE,0,COLUMN())</f>
        <v>0</v>
      </c>
      <c r="AJ36" s="61">
        <f>IF(AND($J36="",OR($E36&lt;&gt;"",$D36&lt;&gt;"")),COLUMN(),0)</f>
        <v>0</v>
      </c>
      <c r="AL36" s="61">
        <v>0</v>
      </c>
      <c r="AM36" s="61">
        <f>IF($D36="",0,IF(COUNTIF($Y$8:$Y$54,$D36)-COUNTIF($N$8:$N$13,$D36)-COUNTIF($N$14:$N$19,$D36)&gt;3,COLUMN(),0))</f>
        <v>0</v>
      </c>
      <c r="AN36" s="61">
        <f>IF($D36="",0,IF(COUNTIF($D35:$D37,$D36)&gt;1,COLUMN(),0))</f>
        <v>0</v>
      </c>
      <c r="AO36" s="61">
        <f>IF($D36="",0,IF(AC36=$AB$3,0,COLUMN()))</f>
        <v>0</v>
      </c>
      <c r="AP36" s="61">
        <f>IF(LEFT($E36,1)=AB36,0,COLUMN())</f>
        <v>0</v>
      </c>
      <c r="AQ36" s="61">
        <f>IF(ISNA(VLOOKUP($D36,$Y$8:$Z$61,2,0))=TRUE,0,IF($E36=VLOOKUP($D36,$Y$8:$Z$61,2,0),0,COLUMN()))</f>
        <v>0</v>
      </c>
      <c r="AR36" s="61">
        <f>IF(AND($E36="",OR($D36&lt;&gt;"",$J36&lt;&gt;"")),COLUMN(),0)</f>
        <v>0</v>
      </c>
      <c r="AS36" s="61">
        <f ca="1">IF($D36="",0,IF(ISNA(VLOOKUP($D36,INDIRECT($AF$2),1,0))=TRUE,COLUMN(),0))</f>
        <v>0</v>
      </c>
      <c r="AT36" s="61">
        <f>IF(AND($D36="",OR($E36&lt;&gt;"",$J36&lt;&gt;"")),COLUMN(),0)</f>
        <v>0</v>
      </c>
      <c r="AU36" s="61">
        <f>IF(AND($D36&lt;&gt;"",$D35=""),COLUMN(),0)</f>
        <v>0</v>
      </c>
      <c r="AV36" s="61">
        <f>IF(AND($D36&lt;&gt;"",$B$3=""),COLUMN(),0)</f>
        <v>0</v>
      </c>
      <c r="AX36" s="61" t="str">
        <f>$D36&amp;"の選手は"&amp;$E36&amp;"ではありません。"</f>
        <v>の選手はではありません。</v>
      </c>
      <c r="BB36" s="61">
        <f ca="1">IF($N36="","",IF(ISNA(VLOOKUP($N36,INDIRECT($AF$2),2,0))=TRUE,"",VLOOKUP($N36,INDIRECT($AF$2),2,0)))</f>
      </c>
      <c r="BC36" s="61">
        <f ca="1">IF($N36="","",IF(ISNA(VLOOKUP($N36,INDIRECT($AF$2),3,0))=TRUE,"",VLOOKUP($N36,INDIRECT($AF$2),3,0)))</f>
      </c>
      <c r="BE36" s="61">
        <f>IF(BF36="","",ROW())</f>
      </c>
      <c r="BF36" s="61">
        <f>IF(MAX(BH36:BV36)=0,"",IF(MAX(BH36:BV36)=COLUMN(BP36),ADDRESS(ROW(),COLUMN(BX36),4),ADDRESS(5,MAX(BH36:BV36),4)))</f>
      </c>
      <c r="BH36" s="61">
        <v>0</v>
      </c>
      <c r="BI36" s="61">
        <f>IF(ISNUMBER(IF(RIGHT($T36,2)="++",VALUE(LEFT($T36,4)&amp;"00"),IF(RIGHT($T36,1)="+",VALUE(LEFT($T36,5)&amp;"0"),VALUE($T36))))=TRUE,0,COLUMN())</f>
        <v>0</v>
      </c>
      <c r="BJ36" s="61">
        <f>IF(AND($T36="",OR($O36&lt;&gt;"",$N36&lt;&gt;"")),COLUMN(),0)</f>
        <v>0</v>
      </c>
      <c r="BL36" s="61">
        <v>0</v>
      </c>
      <c r="BM36" s="61">
        <f>IF($N36="",0,IF(COUNTIF($Y$8:$Y$54,$N36)-COUNTIF($N$8:$N$13,$N36)-COUNTIF($N$14:$N$19,$N36)&gt;3,COLUMN(),0))</f>
        <v>0</v>
      </c>
      <c r="BN36" s="61">
        <f>IF($N36="",0,IF(COUNTIF($N35:$N37,$N36)&gt;1,COLUMN(),0))</f>
        <v>0</v>
      </c>
      <c r="BO36" s="61">
        <f>IF($N36="",0,IF(BC36=$AB$3,0,COLUMN()))</f>
        <v>0</v>
      </c>
      <c r="BP36" s="61">
        <f>IF(LEFT($O36,1)=BB36,0,COLUMN())</f>
        <v>0</v>
      </c>
      <c r="BQ36" s="61">
        <f>IF(ISNA(VLOOKUP($N36,$Y$8:$Z$61,2,0))=TRUE,0,IF($O36=VLOOKUP($N36,$Y$8:$Z$61,2,0),0,COLUMN()))</f>
        <v>0</v>
      </c>
      <c r="BR36" s="61">
        <f>IF(AND($O36="",OR($N36&lt;&gt;"",$T36&lt;&gt;"")),COLUMN(),0)</f>
        <v>0</v>
      </c>
      <c r="BS36" s="61">
        <f ca="1">IF($N36="",0,IF(ISNA(VLOOKUP($N36,INDIRECT($AF$2),1,0))=TRUE,COLUMN(),0))</f>
        <v>0</v>
      </c>
      <c r="BT36" s="61">
        <f>IF(AND($N36="",OR($O36&lt;&gt;"",$T36&lt;&gt;"")),COLUMN(),0)</f>
        <v>0</v>
      </c>
      <c r="BU36" s="61">
        <f>IF(AND($N36&lt;&gt;"",$N35=""),COLUMN(),0)</f>
        <v>0</v>
      </c>
      <c r="BV36" s="61">
        <f>IF(AND($N36&lt;&gt;"",$B$3=""),COLUMN(),0)</f>
        <v>0</v>
      </c>
      <c r="BX36" s="61" t="str">
        <f>$N36&amp;"の選手は"&amp;$O36&amp;"ではありません。"</f>
        <v>の選手はではありません。</v>
      </c>
    </row>
    <row r="37" spans="1:76" ht="19.5" customHeight="1">
      <c r="A37" s="101">
        <f ca="1">IF($AF37="","",INDIRECT($AF37))</f>
      </c>
      <c r="B37" s="134"/>
      <c r="C37" s="122"/>
      <c r="D37" s="170"/>
      <c r="E37" s="171"/>
      <c r="F37" s="190"/>
      <c r="G37" s="122"/>
      <c r="H37" s="137" t="s">
        <v>277</v>
      </c>
      <c r="I37" s="123"/>
      <c r="J37" s="173"/>
      <c r="K37" s="124"/>
      <c r="L37" s="115"/>
      <c r="M37" s="121"/>
      <c r="N37" s="170"/>
      <c r="O37" s="171"/>
      <c r="P37" s="172"/>
      <c r="Q37" s="135"/>
      <c r="R37" s="128" t="s">
        <v>279</v>
      </c>
      <c r="S37" s="123"/>
      <c r="T37" s="173"/>
      <c r="U37" s="101">
        <f ca="1">IF($BF37="","",INDIRECT($BF37))</f>
      </c>
      <c r="W37" s="61">
        <f>IF($D37="","",$H37)</f>
      </c>
      <c r="X37" s="61">
        <f>IF($N37="","",$R37)</f>
      </c>
      <c r="Y37" s="61">
        <f>IF($D$37="","",$D$37)</f>
      </c>
      <c r="Z37" s="61">
        <f>IF($E$37="","",$E$37)</f>
      </c>
      <c r="AB37" s="61">
        <f ca="1">IF($D37="","",IF(ISNA(VLOOKUP($D37,INDIRECT($AF$2),2,0))=TRUE,"",VLOOKUP($D37,INDIRECT($AF$2),2,0)))</f>
      </c>
      <c r="AC37" s="61">
        <f ca="1">IF($D37="","",IF(ISNA(VLOOKUP($D37,INDIRECT($AF$2),3,0))=TRUE,"",VLOOKUP($D37,INDIRECT($AF$2),3,0)))</f>
      </c>
      <c r="AE37" s="61">
        <f>IF(AF37="","",ROW())</f>
      </c>
      <c r="AF37" s="61">
        <f>IF(MAX(AH37:AV37)=0,"",IF(MAX(AH37:AV37)=COLUMN(AP37),ADDRESS(ROW(),COLUMN(AX37),4),ADDRESS(5,MAX(AH37:AV37),4)))</f>
      </c>
      <c r="AH37" s="61">
        <v>0</v>
      </c>
      <c r="AI37" s="61">
        <f>IF(ISNUMBER(IF(RIGHT($J37,2)="++",VALUE(LEFT($J37,4)&amp;"00"),IF(RIGHT($J37,1)="+",VALUE(LEFT($J37,5)&amp;"0"),VALUE($J37))))=TRUE,0,COLUMN())</f>
        <v>0</v>
      </c>
      <c r="AJ37" s="61">
        <f>IF(AND($J37="",OR($E37&lt;&gt;"",$D37&lt;&gt;"")),COLUMN(),0)</f>
        <v>0</v>
      </c>
      <c r="AL37" s="61">
        <v>0</v>
      </c>
      <c r="AM37" s="61">
        <f>IF($D37="",0,IF(COUNTIF($Y$8:$Y$54,$D37)-COUNTIF($N$8:$N$13,$D37)-COUNTIF($N$14:$N$19,$D37)&gt;3,COLUMN(),0))</f>
        <v>0</v>
      </c>
      <c r="AN37" s="61">
        <f>IF($D37="",0,IF(COUNTIF($D35:$D37,$D37)&gt;1,COLUMN(),0))</f>
        <v>0</v>
      </c>
      <c r="AO37" s="61">
        <f>IF($D37="",0,IF(AC37=$AB$3,0,COLUMN()))</f>
        <v>0</v>
      </c>
      <c r="AP37" s="61">
        <f>IF(LEFT($E37,1)=AB37,0,COLUMN())</f>
        <v>0</v>
      </c>
      <c r="AQ37" s="61">
        <f>IF(ISNA(VLOOKUP($D37,$Y$8:$Z$61,2,0))=TRUE,0,IF($E37=VLOOKUP($D37,$Y$8:$Z$61,2,0),0,COLUMN()))</f>
        <v>0</v>
      </c>
      <c r="AR37" s="61">
        <f>IF(AND($E37="",OR($D37&lt;&gt;"",$J37&lt;&gt;"")),COLUMN(),0)</f>
        <v>0</v>
      </c>
      <c r="AS37" s="61">
        <f ca="1">IF($D37="",0,IF(ISNA(VLOOKUP($D37,INDIRECT($AF$2),1,0))=TRUE,COLUMN(),0))</f>
        <v>0</v>
      </c>
      <c r="AT37" s="61">
        <f>IF(AND($D37="",OR($E37&lt;&gt;"",$J37&lt;&gt;"")),COLUMN(),0)</f>
        <v>0</v>
      </c>
      <c r="AU37" s="61">
        <f>IF(AND($D37&lt;&gt;"",$D36=""),COLUMN(),0)</f>
        <v>0</v>
      </c>
      <c r="AV37" s="61">
        <f>IF(AND($D37&lt;&gt;"",$B$3=""),COLUMN(),0)</f>
        <v>0</v>
      </c>
      <c r="AX37" s="61" t="str">
        <f>$D37&amp;"の選手は"&amp;$E37&amp;"ではありません。"</f>
        <v>の選手はではありません。</v>
      </c>
      <c r="BB37" s="61">
        <f ca="1">IF($N37="","",IF(ISNA(VLOOKUP($N37,INDIRECT($AF$2),2,0))=TRUE,"",VLOOKUP($N37,INDIRECT($AF$2),2,0)))</f>
      </c>
      <c r="BC37" s="61">
        <f ca="1">IF($N37="","",IF(ISNA(VLOOKUP($N37,INDIRECT($AF$2),3,0))=TRUE,"",VLOOKUP($N37,INDIRECT($AF$2),3,0)))</f>
      </c>
      <c r="BE37" s="61">
        <f>IF(BF37="","",ROW())</f>
      </c>
      <c r="BF37" s="61">
        <f>IF(MAX(BH37:BV37)=0,"",IF(MAX(BH37:BV37)=COLUMN(BP37),ADDRESS(ROW(),COLUMN(BX37),4),ADDRESS(5,MAX(BH37:BV37),4)))</f>
      </c>
      <c r="BH37" s="61">
        <v>0</v>
      </c>
      <c r="BI37" s="61">
        <f>IF(ISNUMBER(IF(RIGHT($T37,2)="++",VALUE(LEFT($T37,4)&amp;"00"),IF(RIGHT($T37,1)="+",VALUE(LEFT($T37,5)&amp;"0"),VALUE($T37))))=TRUE,0,COLUMN())</f>
        <v>0</v>
      </c>
      <c r="BJ37" s="61">
        <f>IF(AND($T37="",OR($O37&lt;&gt;"",$N37&lt;&gt;"")),COLUMN(),0)</f>
        <v>0</v>
      </c>
      <c r="BL37" s="61">
        <v>0</v>
      </c>
      <c r="BM37" s="61">
        <f>IF($N37="",0,IF(COUNTIF($Y$8:$Y$54,$N37)-COUNTIF($N$8:$N$13,$N37)-COUNTIF($N$14:$N$19,$N37)&gt;3,COLUMN(),0))</f>
        <v>0</v>
      </c>
      <c r="BN37" s="61">
        <f>IF($N37="",0,IF(COUNTIF($N35:$N37,$N37)&gt;1,COLUMN(),0))</f>
        <v>0</v>
      </c>
      <c r="BO37" s="61">
        <f>IF($N37="",0,IF(BC37=$AB$3,0,COLUMN()))</f>
        <v>0</v>
      </c>
      <c r="BP37" s="61">
        <f>IF(LEFT($O37,1)=BB37,0,COLUMN())</f>
        <v>0</v>
      </c>
      <c r="BQ37" s="61">
        <f>IF(ISNA(VLOOKUP($N37,$Y$8:$Z$61,2,0))=TRUE,0,IF($O37=VLOOKUP($N37,$Y$8:$Z$61,2,0),0,COLUMN()))</f>
        <v>0</v>
      </c>
      <c r="BR37" s="61">
        <f>IF(AND($O37="",OR($N37&lt;&gt;"",$T37&lt;&gt;"")),COLUMN(),0)</f>
        <v>0</v>
      </c>
      <c r="BS37" s="61">
        <f ca="1">IF($N37="",0,IF(ISNA(VLOOKUP($N37,INDIRECT($AF$2),1,0))=TRUE,COLUMN(),0))</f>
        <v>0</v>
      </c>
      <c r="BT37" s="61">
        <f>IF(AND($N37="",OR($O37&lt;&gt;"",$T37&lt;&gt;"")),COLUMN(),0)</f>
        <v>0</v>
      </c>
      <c r="BU37" s="61">
        <f>IF(AND($N37&lt;&gt;"",$N36=""),COLUMN(),0)</f>
        <v>0</v>
      </c>
      <c r="BV37" s="61">
        <f>IF(AND($N37&lt;&gt;"",$B$3=""),COLUMN(),0)</f>
        <v>0</v>
      </c>
      <c r="BX37" s="61" t="str">
        <f>$N37&amp;"の選手は"&amp;$O37&amp;"ではありません。"</f>
        <v>の選手はではありません。</v>
      </c>
    </row>
    <row r="38" spans="1:76" ht="19.5" customHeight="1">
      <c r="A38" s="101">
        <f ca="1">IF($AF38="","",INDIRECT($AF38))</f>
      </c>
      <c r="B38" s="174" t="s">
        <v>275</v>
      </c>
      <c r="C38" s="127"/>
      <c r="D38" s="175"/>
      <c r="E38" s="181"/>
      <c r="F38" s="182"/>
      <c r="G38" s="127"/>
      <c r="H38" s="128" t="s">
        <v>275</v>
      </c>
      <c r="I38" s="129"/>
      <c r="J38" s="178"/>
      <c r="K38" s="130"/>
      <c r="L38" s="174" t="s">
        <v>289</v>
      </c>
      <c r="M38" s="127"/>
      <c r="N38" s="175"/>
      <c r="O38" s="176"/>
      <c r="P38" s="177"/>
      <c r="Q38" s="128"/>
      <c r="R38" s="128" t="s">
        <v>289</v>
      </c>
      <c r="S38" s="129"/>
      <c r="T38" s="178"/>
      <c r="U38" s="101">
        <f ca="1">IF($BF38="","",INDIRECT($BF38))</f>
      </c>
      <c r="W38" s="61">
        <f>IF($D38="","",$H38)</f>
      </c>
      <c r="X38" s="61">
        <f>IF($N38="","",$R38)</f>
      </c>
      <c r="Y38" s="61">
        <f>IF($D$38="","",$D$38)</f>
      </c>
      <c r="Z38" s="61">
        <f>IF($E$38="","",$E$38)</f>
      </c>
      <c r="AB38" s="61">
        <f ca="1">IF($D38="","",IF(ISNA(VLOOKUP($D38,INDIRECT($AF$2),2,0))=TRUE,"",VLOOKUP($D38,INDIRECT($AF$2),2,0)))</f>
      </c>
      <c r="AC38" s="61">
        <f ca="1">IF($D38="","",IF(ISNA(VLOOKUP($D38,INDIRECT($AF$2),3,0))=TRUE,"",VLOOKUP($D38,INDIRECT($AF$2),3,0)))</f>
      </c>
      <c r="AE38" s="61">
        <f>IF(AF38="","",ROW())</f>
      </c>
      <c r="AF38" s="61">
        <f>IF(MAX(AH38:AV38)=0,"",IF(MAX(AH38:AV38)=COLUMN(AP38),ADDRESS(ROW(),COLUMN(AX38),4),ADDRESS(5,MAX(AH38:AV38),4)))</f>
      </c>
      <c r="AH38" s="61">
        <v>0</v>
      </c>
      <c r="AI38" s="61">
        <f>IF(ISNUMBER(IF(RIGHT($J38,2)="++",VALUE(LEFT($J38,4)&amp;"00"),IF(RIGHT($J38,1)="+",VALUE(LEFT($J38,5)&amp;"0"),VALUE($J38))))=TRUE,0,COLUMN())</f>
        <v>0</v>
      </c>
      <c r="AJ38" s="61">
        <f>IF(AND($J38="",OR($E38&lt;&gt;"",$D38&lt;&gt;"")),COLUMN(),0)</f>
        <v>0</v>
      </c>
      <c r="AK38" s="61">
        <v>0</v>
      </c>
      <c r="AL38" s="61">
        <v>0</v>
      </c>
      <c r="AM38" s="61">
        <f>IF($D38="",0,IF(COUNTIF($Y$8:$Y$54,$D38)-COUNTIF($N$8:$N$13,$D38)-COUNTIF($N$14:$N$19,$D38)&gt;3,COLUMN(),0))</f>
        <v>0</v>
      </c>
      <c r="AN38" s="61">
        <f>IF($D38="",0,IF(COUNTIF($D38:$D40,$D38)&gt;1,COLUMN(),0))</f>
        <v>0</v>
      </c>
      <c r="AO38" s="61">
        <f>IF($D38="",0,IF(AC38=$AB$3,0,COLUMN()))</f>
        <v>0</v>
      </c>
      <c r="AP38" s="61">
        <f>IF(LEFT($E38,1)=AB38,0,COLUMN())</f>
        <v>0</v>
      </c>
      <c r="AQ38" s="61">
        <f>IF(ISNA(VLOOKUP($D38,$Y$8:$Z$61,2,0))=TRUE,0,IF($E38=VLOOKUP($D38,$Y$8:$Z$61,2,0),0,COLUMN()))</f>
        <v>0</v>
      </c>
      <c r="AR38" s="61">
        <f>IF(AND($E38="",OR($D38&lt;&gt;"",$J38&lt;&gt;"")),COLUMN(),0)</f>
        <v>0</v>
      </c>
      <c r="AS38" s="61">
        <f ca="1">IF($D38="",0,IF(ISNA(VLOOKUP($D38,INDIRECT($AF$2),1,0))=TRUE,COLUMN(),0))</f>
        <v>0</v>
      </c>
      <c r="AT38" s="61">
        <f>IF(AND($D38="",OR($E38&lt;&gt;"",$J38&lt;&gt;"")),COLUMN(),0)</f>
        <v>0</v>
      </c>
      <c r="AU38" s="61">
        <v>0</v>
      </c>
      <c r="AV38" s="61">
        <f>IF(AND($D38&lt;&gt;"",$B$3=""),COLUMN(),0)</f>
        <v>0</v>
      </c>
      <c r="AX38" s="61" t="str">
        <f>$D38&amp;"の選手は"&amp;$E38&amp;"ではありません。"</f>
        <v>の選手はではありません。</v>
      </c>
      <c r="BB38" s="61">
        <f ca="1">IF($N38="","",IF(ISNA(VLOOKUP($N38,INDIRECT($AF$2),2,0))=TRUE,"",VLOOKUP($N38,INDIRECT($AF$2),2,0)))</f>
      </c>
      <c r="BC38" s="61">
        <f ca="1">IF($N38="","",IF(ISNA(VLOOKUP($N38,INDIRECT($AF$2),3,0))=TRUE,"",VLOOKUP($N38,INDIRECT($AF$2),3,0)))</f>
      </c>
      <c r="BE38" s="61">
        <f>IF(BF38="","",ROW())</f>
      </c>
      <c r="BF38" s="61">
        <f>IF(MAX(BH38:BV38)=0,"",IF(MAX(BH38:BV38)=COLUMN(BP38),ADDRESS(ROW(),COLUMN(BX38),4),ADDRESS(5,MAX(BH38:BV38),4)))</f>
      </c>
      <c r="BH38" s="61">
        <v>0</v>
      </c>
      <c r="BI38" s="61">
        <f>IF(ISNUMBER(IF(RIGHT($T38,2)="++",VALUE(LEFT($T38,4)&amp;"00"),IF(RIGHT($T38,1)="+",VALUE(LEFT($T38,5)&amp;"0"),VALUE($T38))))=TRUE,0,COLUMN())</f>
        <v>0</v>
      </c>
      <c r="BJ38" s="61">
        <f>IF(AND($T38="",OR($O38&lt;&gt;"",$N38&lt;&gt;"")),COLUMN(),0)</f>
        <v>0</v>
      </c>
      <c r="BK38" s="61">
        <v>0</v>
      </c>
      <c r="BL38" s="61">
        <v>0</v>
      </c>
      <c r="BM38" s="61">
        <f>IF($N38="",0,IF(COUNTIF($Y$8:$Y$54,$N38)-COUNTIF($N$8:$N$13,$N38)-COUNTIF($N$14:$N$19,$N38)&gt;3,COLUMN(),0))</f>
        <v>0</v>
      </c>
      <c r="BN38" s="61">
        <f>IF($N38="",0,IF(COUNTIF($N38:$N40,$N38)&gt;1,COLUMN(),0))</f>
        <v>0</v>
      </c>
      <c r="BO38" s="61">
        <f>IF($N38="",0,IF(BC38=$AB$3,0,COLUMN()))</f>
        <v>0</v>
      </c>
      <c r="BP38" s="61">
        <f>IF(LEFT($O38,1)=BB38,0,COLUMN())</f>
        <v>0</v>
      </c>
      <c r="BQ38" s="61">
        <f>IF(ISNA(VLOOKUP($N38,$Y$8:$Z$61,2,0))=TRUE,0,IF($O38=VLOOKUP($N38,$Y$8:$Z$61,2,0),0,COLUMN()))</f>
        <v>0</v>
      </c>
      <c r="BR38" s="61">
        <f>IF(AND($O38="",OR($N38&lt;&gt;"",$T38&lt;&gt;"")),COLUMN(),0)</f>
        <v>0</v>
      </c>
      <c r="BS38" s="61">
        <f ca="1">IF($N38="",0,IF(ISNA(VLOOKUP($N38,INDIRECT($AF$2),1,0))=TRUE,COLUMN(),0))</f>
        <v>0</v>
      </c>
      <c r="BT38" s="61">
        <f>IF(AND($N38="",OR($O38&lt;&gt;"",$T38&lt;&gt;"")),COLUMN(),0)</f>
        <v>0</v>
      </c>
      <c r="BU38" s="61">
        <v>0</v>
      </c>
      <c r="BV38" s="61">
        <f>IF(AND($N38&lt;&gt;"",$B$3=""),COLUMN(),0)</f>
        <v>0</v>
      </c>
      <c r="BX38" s="61" t="str">
        <f>$N38&amp;"の選手は"&amp;$O38&amp;"ではありません。"</f>
        <v>の選手はではありません。</v>
      </c>
    </row>
    <row r="39" spans="1:76" ht="19.5" customHeight="1">
      <c r="A39" s="101">
        <f ca="1">IF($AF39="","",INDIRECT($AF39))</f>
      </c>
      <c r="B39" s="115"/>
      <c r="C39" s="116"/>
      <c r="D39" s="166"/>
      <c r="E39" s="183"/>
      <c r="F39" s="184"/>
      <c r="G39" s="110"/>
      <c r="H39" s="128" t="s">
        <v>275</v>
      </c>
      <c r="I39" s="118"/>
      <c r="J39" s="169"/>
      <c r="K39" s="113"/>
      <c r="L39" s="115"/>
      <c r="M39" s="116"/>
      <c r="N39" s="166"/>
      <c r="O39" s="167"/>
      <c r="P39" s="168"/>
      <c r="Q39" s="111"/>
      <c r="R39" s="128" t="s">
        <v>289</v>
      </c>
      <c r="S39" s="118"/>
      <c r="T39" s="169"/>
      <c r="U39" s="101">
        <f ca="1">IF($BF39="","",INDIRECT($BF39))</f>
      </c>
      <c r="W39" s="61">
        <f>IF($D39="","",$H39)</f>
      </c>
      <c r="X39" s="61">
        <f>IF($N39="","",$R39)</f>
      </c>
      <c r="Y39" s="61">
        <f>IF($D$39="","",$D$39)</f>
      </c>
      <c r="Z39" s="61">
        <f>IF($E$39="","",$E$39)</f>
      </c>
      <c r="AB39" s="61">
        <f ca="1">IF($D39="","",IF(ISNA(VLOOKUP($D39,INDIRECT($AF$2),2,0))=TRUE,"",VLOOKUP($D39,INDIRECT($AF$2),2,0)))</f>
      </c>
      <c r="AC39" s="61">
        <f ca="1">IF($D39="","",IF(ISNA(VLOOKUP($D39,INDIRECT($AF$2),3,0))=TRUE,"",VLOOKUP($D39,INDIRECT($AF$2),3,0)))</f>
      </c>
      <c r="AE39" s="61">
        <f>IF(AF39="","",ROW())</f>
      </c>
      <c r="AF39" s="61">
        <f>IF(MAX(AH39:AV39)=0,"",IF(MAX(AH39:AV39)=COLUMN(AP39),ADDRESS(ROW(),COLUMN(AX39),4),ADDRESS(5,MAX(AH39:AV39),4)))</f>
      </c>
      <c r="AH39" s="61">
        <v>0</v>
      </c>
      <c r="AI39" s="61">
        <f>IF(ISNUMBER(IF(RIGHT($J39,2)="++",VALUE(LEFT($J39,4)&amp;"00"),IF(RIGHT($J39,1)="+",VALUE(LEFT($J39,5)&amp;"0"),VALUE($J39))))=TRUE,0,COLUMN())</f>
        <v>0</v>
      </c>
      <c r="AJ39" s="61">
        <f>IF(AND($J39="",OR($E39&lt;&gt;"",$D39&lt;&gt;"")),COLUMN(),0)</f>
        <v>0</v>
      </c>
      <c r="AL39" s="61">
        <v>0</v>
      </c>
      <c r="AM39" s="61">
        <f>IF($D39="",0,IF(COUNTIF($Y$8:$Y$54,$D39)-COUNTIF($N$8:$N$13,$D39)-COUNTIF($N$14:$N$19,$D39)&gt;3,COLUMN(),0))</f>
        <v>0</v>
      </c>
      <c r="AN39" s="61">
        <f>IF($D39="",0,IF(COUNTIF($D38:$D40,$D39)&gt;1,COLUMN(),0))</f>
        <v>0</v>
      </c>
      <c r="AO39" s="61">
        <f>IF($D39="",0,IF(AC39=$AB$3,0,COLUMN()))</f>
        <v>0</v>
      </c>
      <c r="AP39" s="61">
        <f>IF(LEFT($E39,1)=AB39,0,COLUMN())</f>
        <v>0</v>
      </c>
      <c r="AQ39" s="61">
        <f>IF(ISNA(VLOOKUP($D39,$Y$8:$Z$61,2,0))=TRUE,0,IF($E39=VLOOKUP($D39,$Y$8:$Z$61,2,0),0,COLUMN()))</f>
        <v>0</v>
      </c>
      <c r="AR39" s="61">
        <f>IF(AND($E39="",OR($D39&lt;&gt;"",$J39&lt;&gt;"")),COLUMN(),0)</f>
        <v>0</v>
      </c>
      <c r="AS39" s="61">
        <f ca="1">IF($D39="",0,IF(ISNA(VLOOKUP($D39,INDIRECT($AF$2),1,0))=TRUE,COLUMN(),0))</f>
        <v>0</v>
      </c>
      <c r="AT39" s="61">
        <f>IF(AND($D39="",OR($E39&lt;&gt;"",$J39&lt;&gt;"")),COLUMN(),0)</f>
        <v>0</v>
      </c>
      <c r="AU39" s="61">
        <f>IF(AND($D39&lt;&gt;"",$D38=""),COLUMN(),0)</f>
        <v>0</v>
      </c>
      <c r="AV39" s="61">
        <f>IF(AND($D39&lt;&gt;"",$B$3=""),COLUMN(),0)</f>
        <v>0</v>
      </c>
      <c r="AX39" s="61" t="str">
        <f>$D39&amp;"の選手は"&amp;$E39&amp;"ではありません。"</f>
        <v>の選手はではありません。</v>
      </c>
      <c r="BB39" s="61">
        <f ca="1">IF($N39="","",IF(ISNA(VLOOKUP($N39,INDIRECT($AF$2),2,0))=TRUE,"",VLOOKUP($N39,INDIRECT($AF$2),2,0)))</f>
      </c>
      <c r="BC39" s="61">
        <f ca="1">IF($N39="","",IF(ISNA(VLOOKUP($N39,INDIRECT($AF$2),3,0))=TRUE,"",VLOOKUP($N39,INDIRECT($AF$2),3,0)))</f>
      </c>
      <c r="BE39" s="61">
        <f>IF(BF39="","",ROW())</f>
      </c>
      <c r="BF39" s="61">
        <f>IF(MAX(BH39:BV39)=0,"",IF(MAX(BH39:BV39)=COLUMN(BP39),ADDRESS(ROW(),COLUMN(BX39),4),ADDRESS(5,MAX(BH39:BV39),4)))</f>
      </c>
      <c r="BH39" s="61">
        <v>0</v>
      </c>
      <c r="BI39" s="61">
        <f>IF(ISNUMBER(IF(RIGHT($T39,2)="++",VALUE(LEFT($T39,4)&amp;"00"),IF(RIGHT($T39,1)="+",VALUE(LEFT($T39,5)&amp;"0"),VALUE($T39))))=TRUE,0,COLUMN())</f>
        <v>0</v>
      </c>
      <c r="BJ39" s="61">
        <f>IF(AND($T39="",OR($O39&lt;&gt;"",$N39&lt;&gt;"")),COLUMN(),0)</f>
        <v>0</v>
      </c>
      <c r="BL39" s="61">
        <v>0</v>
      </c>
      <c r="BM39" s="61">
        <f>IF($N39="",0,IF(COUNTIF($Y$8:$Y$54,$N39)-COUNTIF($N$8:$N$13,$N39)-COUNTIF($N$14:$N$19,$N39)&gt;3,COLUMN(),0))</f>
        <v>0</v>
      </c>
      <c r="BN39" s="61">
        <f>IF($N39="",0,IF(COUNTIF($N38:$N40,$N39)&gt;1,COLUMN(),0))</f>
        <v>0</v>
      </c>
      <c r="BO39" s="61">
        <f>IF($N39="",0,IF(BC39=$AB$3,0,COLUMN()))</f>
        <v>0</v>
      </c>
      <c r="BP39" s="61">
        <f>IF(LEFT($O39,1)=BB39,0,COLUMN())</f>
        <v>0</v>
      </c>
      <c r="BQ39" s="61">
        <f>IF(ISNA(VLOOKUP($N39,$Y$8:$Z$61,2,0))=TRUE,0,IF($O39=VLOOKUP($N39,$Y$8:$Z$61,2,0),0,COLUMN()))</f>
        <v>0</v>
      </c>
      <c r="BR39" s="61">
        <f>IF(AND($O39="",OR($N39&lt;&gt;"",$T39&lt;&gt;"")),COLUMN(),0)</f>
        <v>0</v>
      </c>
      <c r="BS39" s="61">
        <f ca="1">IF($N39="",0,IF(ISNA(VLOOKUP($N39,INDIRECT($AF$2),1,0))=TRUE,COLUMN(),0))</f>
        <v>0</v>
      </c>
      <c r="BT39" s="61">
        <f>IF(AND($N39="",OR($O39&lt;&gt;"",$T39&lt;&gt;"")),COLUMN(),0)</f>
        <v>0</v>
      </c>
      <c r="BU39" s="61">
        <f>IF(AND($N39&lt;&gt;"",$N38=""),COLUMN(),0)</f>
        <v>0</v>
      </c>
      <c r="BV39" s="61">
        <f>IF(AND($N39&lt;&gt;"",$B$3=""),COLUMN(),0)</f>
        <v>0</v>
      </c>
      <c r="BX39" s="61" t="str">
        <f>$N39&amp;"の選手は"&amp;$O39&amp;"ではありません。"</f>
        <v>の選手はではありません。</v>
      </c>
    </row>
    <row r="40" spans="1:76" ht="19.5" customHeight="1" thickBot="1">
      <c r="A40" s="101">
        <f ca="1">IF($AF40="","",INDIRECT($AF40))</f>
      </c>
      <c r="B40" s="204"/>
      <c r="C40" s="205"/>
      <c r="D40" s="206"/>
      <c r="E40" s="207"/>
      <c r="F40" s="208"/>
      <c r="G40" s="209"/>
      <c r="H40" s="210" t="s">
        <v>275</v>
      </c>
      <c r="I40" s="211"/>
      <c r="J40" s="212"/>
      <c r="K40" s="213"/>
      <c r="L40" s="204"/>
      <c r="M40" s="205"/>
      <c r="N40" s="206"/>
      <c r="O40" s="215"/>
      <c r="P40" s="216"/>
      <c r="Q40" s="217"/>
      <c r="R40" s="210" t="s">
        <v>289</v>
      </c>
      <c r="S40" s="211"/>
      <c r="T40" s="212"/>
      <c r="U40" s="101">
        <f ca="1">IF($BF40="","",INDIRECT($BF40))</f>
      </c>
      <c r="W40" s="61">
        <f>IF($D40="","",$H40)</f>
      </c>
      <c r="X40" s="61">
        <f>IF($N40="","",$R40)</f>
      </c>
      <c r="Y40" s="61">
        <f>IF($D$40="","",$D$40)</f>
      </c>
      <c r="Z40" s="61">
        <f>IF($E$40="","",$E$40)</f>
      </c>
      <c r="AB40" s="61">
        <f ca="1">IF($D40="","",IF(ISNA(VLOOKUP($D40,INDIRECT($AF$2),2,0))=TRUE,"",VLOOKUP($D40,INDIRECT($AF$2),2,0)))</f>
      </c>
      <c r="AC40" s="61">
        <f ca="1">IF($D40="","",IF(ISNA(VLOOKUP($D40,INDIRECT($AF$2),3,0))=TRUE,"",VLOOKUP($D40,INDIRECT($AF$2),3,0)))</f>
      </c>
      <c r="AE40" s="61">
        <f>IF(AF40="","",ROW())</f>
      </c>
      <c r="AF40" s="61">
        <f>IF(MAX(AH40:AV40)=0,"",IF(MAX(AH40:AV40)=COLUMN(AP40),ADDRESS(ROW(),COLUMN(AX40),4),ADDRESS(5,MAX(AH40:AV40),4)))</f>
      </c>
      <c r="AH40" s="61">
        <v>0</v>
      </c>
      <c r="AI40" s="61">
        <f>IF(ISNUMBER(IF(RIGHT($J40,2)="++",VALUE(LEFT($J40,4)&amp;"00"),IF(RIGHT($J40,1)="+",VALUE(LEFT($J40,5)&amp;"0"),VALUE($J40))))=TRUE,0,COLUMN())</f>
        <v>0</v>
      </c>
      <c r="AJ40" s="61">
        <f>IF(AND($J40="",OR($E40&lt;&gt;"",$D40&lt;&gt;"")),COLUMN(),0)</f>
        <v>0</v>
      </c>
      <c r="AL40" s="61">
        <v>0</v>
      </c>
      <c r="AM40" s="61">
        <f>IF($D40="",0,IF(COUNTIF($Y$8:$Y$54,$D40)-COUNTIF($N$8:$N$13,$D40)-COUNTIF($N$14:$N$19,$D40)&gt;3,COLUMN(),0))</f>
        <v>0</v>
      </c>
      <c r="AN40" s="61">
        <f>IF($D40="",0,IF(COUNTIF($D38:$D40,$D40)&gt;1,COLUMN(),0))</f>
        <v>0</v>
      </c>
      <c r="AO40" s="61">
        <f>IF($D40="",0,IF(AC40=$AB$3,0,COLUMN()))</f>
        <v>0</v>
      </c>
      <c r="AP40" s="61">
        <f>IF(LEFT($E40,1)=AB40,0,COLUMN())</f>
        <v>0</v>
      </c>
      <c r="AQ40" s="61">
        <f>IF(ISNA(VLOOKUP($D40,$Y$8:$Z$61,2,0))=TRUE,0,IF($E40=VLOOKUP($D40,$Y$8:$Z$61,2,0),0,COLUMN()))</f>
        <v>0</v>
      </c>
      <c r="AR40" s="61">
        <f>IF(AND($E40="",OR($D40&lt;&gt;"",$J40&lt;&gt;"")),COLUMN(),0)</f>
        <v>0</v>
      </c>
      <c r="AS40" s="61">
        <f ca="1">IF($D40="",0,IF(ISNA(VLOOKUP($D40,INDIRECT($AF$2),1,0))=TRUE,COLUMN(),0))</f>
        <v>0</v>
      </c>
      <c r="AT40" s="61">
        <f>IF(AND($D40="",OR($E40&lt;&gt;"",$J40&lt;&gt;"")),COLUMN(),0)</f>
        <v>0</v>
      </c>
      <c r="AU40" s="61">
        <f>IF(AND($D40&lt;&gt;"",$D39=""),COLUMN(),0)</f>
        <v>0</v>
      </c>
      <c r="AV40" s="61">
        <f>IF(AND($D40&lt;&gt;"",$B$3=""),COLUMN(),0)</f>
        <v>0</v>
      </c>
      <c r="AX40" s="61" t="str">
        <f>$D40&amp;"の選手は"&amp;$E40&amp;"ではありません。"</f>
        <v>の選手はではありません。</v>
      </c>
      <c r="BB40" s="61">
        <f ca="1">IF($N40="","",IF(ISNA(VLOOKUP($N40,INDIRECT($AF$2),2,0))=TRUE,"",VLOOKUP($N40,INDIRECT($AF$2),2,0)))</f>
      </c>
      <c r="BC40" s="61">
        <f ca="1">IF($N40="","",IF(ISNA(VLOOKUP($N40,INDIRECT($AF$2),3,0))=TRUE,"",VLOOKUP($N40,INDIRECT($AF$2),3,0)))</f>
      </c>
      <c r="BE40" s="61">
        <f>IF(BF40="","",ROW())</f>
      </c>
      <c r="BF40" s="61">
        <f>IF(MAX(BH40:BV40)=0,"",IF(MAX(BH40:BV40)=COLUMN(BP40),ADDRESS(ROW(),COLUMN(BX40),4),ADDRESS(5,MAX(BH40:BV40),4)))</f>
      </c>
      <c r="BH40" s="61">
        <v>0</v>
      </c>
      <c r="BI40" s="61">
        <f>IF(ISNUMBER(IF(RIGHT($T40,2)="++",VALUE(LEFT($T40,4)&amp;"00"),IF(RIGHT($T40,1)="+",VALUE(LEFT($T40,5)&amp;"0"),VALUE($T40))))=TRUE,0,COLUMN())</f>
        <v>0</v>
      </c>
      <c r="BJ40" s="61">
        <f>IF(AND($T40="",OR($O40&lt;&gt;"",$N40&lt;&gt;"")),COLUMN(),0)</f>
        <v>0</v>
      </c>
      <c r="BL40" s="61">
        <v>0</v>
      </c>
      <c r="BM40" s="61">
        <f>IF($N40="",0,IF(COUNTIF($Y$8:$Y$54,$N40)-COUNTIF($N$8:$N$13,$N40)-COUNTIF($N$14:$N$19,$N40)&gt;3,COLUMN(),0))</f>
        <v>0</v>
      </c>
      <c r="BN40" s="61">
        <f>IF($N40="",0,IF(COUNTIF($N38:$N40,$N40)&gt;1,COLUMN(),0))</f>
        <v>0</v>
      </c>
      <c r="BO40" s="61">
        <f>IF($N40="",0,IF(BC40=$AB$3,0,COLUMN()))</f>
        <v>0</v>
      </c>
      <c r="BP40" s="61">
        <f>IF(LEFT($O40,1)=BB40,0,COLUMN())</f>
        <v>0</v>
      </c>
      <c r="BQ40" s="61">
        <f>IF(ISNA(VLOOKUP($N40,$Y$8:$Z$61,2,0))=TRUE,0,IF($O40=VLOOKUP($N40,$Y$8:$Z$61,2,0),0,COLUMN()))</f>
        <v>0</v>
      </c>
      <c r="BR40" s="61">
        <f>IF(AND($O40="",OR($N40&lt;&gt;"",$T40&lt;&gt;"")),COLUMN(),0)</f>
        <v>0</v>
      </c>
      <c r="BS40" s="61">
        <f ca="1">IF($N40="",0,IF(ISNA(VLOOKUP($N40,INDIRECT($AF$2),1,0))=TRUE,COLUMN(),0))</f>
        <v>0</v>
      </c>
      <c r="BT40" s="61">
        <f>IF(AND($N40="",OR($O40&lt;&gt;"",$T40&lt;&gt;"")),COLUMN(),0)</f>
        <v>0</v>
      </c>
      <c r="BU40" s="61">
        <f>IF(AND($N40&lt;&gt;"",$N39=""),COLUMN(),0)</f>
        <v>0</v>
      </c>
      <c r="BV40" s="61">
        <f>IF(AND($N40&lt;&gt;"",$B$3=""),COLUMN(),0)</f>
        <v>0</v>
      </c>
      <c r="BX40" s="61" t="str">
        <f>$N40&amp;"の選手は"&amp;$O40&amp;"ではありません。"</f>
        <v>の選手はではありません。</v>
      </c>
    </row>
    <row r="41" spans="25:26" ht="17.25" customHeight="1">
      <c r="Y41" s="61">
        <f>IF($N$8="","",$N$8)</f>
      </c>
      <c r="Z41" s="61">
        <f>IF($O$8="","",$O$8)</f>
      </c>
    </row>
    <row r="42" spans="25:26" ht="17.25" customHeight="1" hidden="1">
      <c r="Y42" s="61">
        <f>IF($N$9="","",$N$9)</f>
      </c>
      <c r="Z42" s="61">
        <f>IF($O$9="","",$O$9)</f>
      </c>
    </row>
    <row r="43" spans="25:26" ht="17.25" customHeight="1" hidden="1">
      <c r="Y43" s="61">
        <f>IF($N$10="","",$N$10)</f>
      </c>
      <c r="Z43" s="61">
        <f>IF($O$10="","",$O$10)</f>
      </c>
    </row>
    <row r="44" spans="25:26" ht="17.25" hidden="1">
      <c r="Y44" s="61">
        <f>IF($N$11="","",$N$11)</f>
      </c>
      <c r="Z44" s="61">
        <f>IF($O$11="","",$O$11)</f>
      </c>
    </row>
    <row r="45" spans="25:26" ht="17.25" hidden="1">
      <c r="Y45" s="61">
        <f>IF($N$12="","",$N$12)</f>
      </c>
      <c r="Z45" s="61">
        <f>IF($O$12="","",$O$12)</f>
      </c>
    </row>
    <row r="46" spans="25:26" ht="17.25" hidden="1">
      <c r="Y46" s="61">
        <f>IF($N$13="","",$N$13)</f>
      </c>
      <c r="Z46" s="61">
        <f>IF($O$13="","",$O$13)</f>
      </c>
    </row>
    <row r="47" spans="25:26" ht="17.25" hidden="1">
      <c r="Y47" s="61">
        <f>IF($N$14="","",$N$14)</f>
      </c>
      <c r="Z47" s="61">
        <f>IF($O$14="","",$O$14)</f>
      </c>
    </row>
    <row r="48" spans="25:26" ht="17.25" hidden="1">
      <c r="Y48" s="61">
        <f>IF($N$15="","",$N$15)</f>
      </c>
      <c r="Z48" s="61">
        <f>IF($O$15="","",$O$15)</f>
      </c>
    </row>
    <row r="49" spans="25:26" ht="17.25" hidden="1">
      <c r="Y49" s="61">
        <f>IF($N$16="","",$N$16)</f>
      </c>
      <c r="Z49" s="61">
        <f>IF($O$16="","",$O$16)</f>
      </c>
    </row>
    <row r="50" spans="25:26" ht="17.25" hidden="1">
      <c r="Y50" s="61">
        <f>IF($N$17="","",$N$17)</f>
      </c>
      <c r="Z50" s="61">
        <f>IF($O$17="","",$O$17)</f>
      </c>
    </row>
    <row r="51" spans="25:26" ht="17.25" hidden="1">
      <c r="Y51" s="61">
        <f>IF($N$18="","",$N$18)</f>
      </c>
      <c r="Z51" s="61">
        <f>IF($O$18="","",$O$18)</f>
      </c>
    </row>
    <row r="52" spans="25:26" ht="17.25" hidden="1">
      <c r="Y52" s="61">
        <f>IF($N$19="","",$N$19)</f>
      </c>
      <c r="Z52" s="61">
        <f>IF($O$19="","",$O$19)</f>
      </c>
    </row>
    <row r="53" spans="25:26" ht="17.25" hidden="1">
      <c r="Y53" s="61">
        <f>IF($N$20="","",$N$20)</f>
      </c>
      <c r="Z53" s="61">
        <f>IF($O$20="","",$O$20)</f>
      </c>
    </row>
    <row r="54" spans="25:26" ht="17.25" hidden="1">
      <c r="Y54" s="61">
        <f>IF($N$21="","",$N$21)</f>
      </c>
      <c r="Z54" s="61">
        <f>IF($O$21="","",$O$21)</f>
      </c>
    </row>
    <row r="55" spans="25:26" ht="17.25" hidden="1">
      <c r="Y55" s="61">
        <f>IF($N$22="","",$N$22)</f>
      </c>
      <c r="Z55" s="61">
        <f>IF($O$22="","",$O$22)</f>
      </c>
    </row>
    <row r="56" spans="25:26" ht="17.25" hidden="1">
      <c r="Y56" s="61">
        <f>IF($N$23="","",$N$23)</f>
      </c>
      <c r="Z56" s="61">
        <f>IF($O$23="","",$O$23)</f>
      </c>
    </row>
    <row r="57" spans="25:26" ht="17.25" hidden="1">
      <c r="Y57" s="61">
        <f>IF($N$24="","",$N$24)</f>
      </c>
      <c r="Z57" s="61">
        <f>IF($O$24="","",$O$24)</f>
      </c>
    </row>
    <row r="58" spans="25:26" ht="17.25" hidden="1">
      <c r="Y58" s="61">
        <f>IF($N$25="","",$N$25)</f>
      </c>
      <c r="Z58" s="61">
        <f>IF($O$25="","",$O$25)</f>
      </c>
    </row>
    <row r="59" spans="25:26" ht="17.25" hidden="1">
      <c r="Y59" s="61">
        <f>IF($N$26="","",$N$26)</f>
      </c>
      <c r="Z59" s="61">
        <f>IF($O$26="","",$O$26)</f>
      </c>
    </row>
    <row r="60" spans="25:26" ht="17.25" hidden="1">
      <c r="Y60" s="61">
        <f>IF($N$27="","",$N$27)</f>
      </c>
      <c r="Z60" s="61">
        <f>IF($O$27="","",$O$27)</f>
      </c>
    </row>
    <row r="61" spans="25:26" ht="17.25" hidden="1">
      <c r="Y61" s="61">
        <f>IF($N$28="","",$N$28)</f>
      </c>
      <c r="Z61" s="61">
        <f>IF($O$28="","",$O$28)</f>
      </c>
    </row>
    <row r="62" spans="25:26" ht="17.25" hidden="1">
      <c r="Y62" s="61">
        <f>IF($N$29="","",$N$29)</f>
      </c>
      <c r="Z62" s="61">
        <f>IF($O$29="","",$O$29)</f>
      </c>
    </row>
    <row r="63" spans="25:26" ht="17.25" hidden="1">
      <c r="Y63" s="61">
        <f>IF($N$30="","",$N$30)</f>
      </c>
      <c r="Z63" s="61">
        <f>IF($O$30="","",$O$30)</f>
      </c>
    </row>
    <row r="64" spans="25:26" ht="17.25" hidden="1">
      <c r="Y64" s="61">
        <f>IF($N$31="","",$N$31)</f>
      </c>
      <c r="Z64" s="61">
        <f>IF($O$31="","",$O$31)</f>
      </c>
    </row>
    <row r="65" spans="25:26" ht="17.25" hidden="1">
      <c r="Y65" s="61">
        <f>IF($N$32="","",$N$32)</f>
      </c>
      <c r="Z65" s="61">
        <f>IF($O$32="","",$O$32)</f>
      </c>
    </row>
    <row r="66" spans="25:26" ht="17.25" hidden="1">
      <c r="Y66" s="61">
        <f>IF($N$33="","",$N$33)</f>
      </c>
      <c r="Z66" s="61">
        <f>IF($O$33="","",$O$33)</f>
      </c>
    </row>
    <row r="67" spans="25:26" ht="17.25" hidden="1">
      <c r="Y67" s="61">
        <f>IF($N$34="","",$N$34)</f>
      </c>
      <c r="Z67" s="61">
        <f>IF($O$34="","",$O$34)</f>
      </c>
    </row>
    <row r="68" spans="25:26" ht="17.25" hidden="1">
      <c r="Y68" s="61">
        <f>IF($N$35="","",$N$35)</f>
      </c>
      <c r="Z68" s="61">
        <f>IF($O$35="","",$O$35)</f>
      </c>
    </row>
    <row r="69" spans="25:26" ht="17.25" hidden="1">
      <c r="Y69" s="61">
        <f>IF($N$36="","",$N$36)</f>
      </c>
      <c r="Z69" s="61">
        <f>IF($O$36="","",$O$36)</f>
      </c>
    </row>
    <row r="70" spans="25:26" ht="17.25" hidden="1">
      <c r="Y70" s="61">
        <f>IF($N$37="","",$N$37)</f>
      </c>
      <c r="Z70" s="61">
        <f>IF($O$37="","",$O$37)</f>
      </c>
    </row>
    <row r="71" spans="25:26" ht="17.25" hidden="1">
      <c r="Y71" s="61">
        <f>IF($N$38="","",$N$38)</f>
      </c>
      <c r="Z71" s="61">
        <f>IF($O$38="","",$O$38)</f>
      </c>
    </row>
    <row r="72" spans="25:26" ht="17.25" hidden="1">
      <c r="Y72" s="61">
        <f>IF($N$39="","",$N$39)</f>
      </c>
      <c r="Z72" s="61">
        <f>IF($O$39="","",$O$39)</f>
      </c>
    </row>
    <row r="73" spans="25:26" ht="17.25" hidden="1">
      <c r="Y73" s="61">
        <f>IF($N$40="","",$N$40)</f>
      </c>
      <c r="Z73" s="61">
        <f>IF($O$40="","",$O$40)</f>
      </c>
    </row>
  </sheetData>
  <sheetProtection password="CB65" sheet="1" objects="1" scenarios="1"/>
  <mergeCells count="109">
    <mergeCell ref="S23:S28"/>
    <mergeCell ref="T23:T28"/>
    <mergeCell ref="L29:L34"/>
    <mergeCell ref="S29:S34"/>
    <mergeCell ref="T29:T34"/>
    <mergeCell ref="B38:B40"/>
    <mergeCell ref="E38:F38"/>
    <mergeCell ref="L38:L40"/>
    <mergeCell ref="O38:P38"/>
    <mergeCell ref="E39:F39"/>
    <mergeCell ref="O39:P39"/>
    <mergeCell ref="E40:F40"/>
    <mergeCell ref="O40:P40"/>
    <mergeCell ref="B35:B37"/>
    <mergeCell ref="E35:F35"/>
    <mergeCell ref="L35:L37"/>
    <mergeCell ref="O35:P35"/>
    <mergeCell ref="E36:F36"/>
    <mergeCell ref="O36:P36"/>
    <mergeCell ref="E37:F37"/>
    <mergeCell ref="O37:P37"/>
    <mergeCell ref="B32:B34"/>
    <mergeCell ref="E32:F32"/>
    <mergeCell ref="O32:P32"/>
    <mergeCell ref="E33:F33"/>
    <mergeCell ref="O33:P33"/>
    <mergeCell ref="E34:F34"/>
    <mergeCell ref="O34:P34"/>
    <mergeCell ref="B29:B31"/>
    <mergeCell ref="E29:F29"/>
    <mergeCell ref="O29:P29"/>
    <mergeCell ref="E30:F30"/>
    <mergeCell ref="O30:P30"/>
    <mergeCell ref="E31:F31"/>
    <mergeCell ref="O31:P31"/>
    <mergeCell ref="B26:B28"/>
    <mergeCell ref="E26:F26"/>
    <mergeCell ref="O26:P26"/>
    <mergeCell ref="E27:F27"/>
    <mergeCell ref="O27:P27"/>
    <mergeCell ref="E28:F28"/>
    <mergeCell ref="O28:P28"/>
    <mergeCell ref="L23:L28"/>
    <mergeCell ref="B23:B25"/>
    <mergeCell ref="E23:F23"/>
    <mergeCell ref="O23:P23"/>
    <mergeCell ref="E24:F24"/>
    <mergeCell ref="O24:P24"/>
    <mergeCell ref="E25:F25"/>
    <mergeCell ref="O25:P25"/>
    <mergeCell ref="B20:B22"/>
    <mergeCell ref="E20:F20"/>
    <mergeCell ref="L20:L22"/>
    <mergeCell ref="O20:P20"/>
    <mergeCell ref="E21:F21"/>
    <mergeCell ref="O21:P21"/>
    <mergeCell ref="E22:F22"/>
    <mergeCell ref="O22:P22"/>
    <mergeCell ref="B17:B19"/>
    <mergeCell ref="E17:F17"/>
    <mergeCell ref="L17:L19"/>
    <mergeCell ref="O17:P17"/>
    <mergeCell ref="E18:F18"/>
    <mergeCell ref="O18:P18"/>
    <mergeCell ref="E19:F19"/>
    <mergeCell ref="O19:P19"/>
    <mergeCell ref="B14:B16"/>
    <mergeCell ref="E14:F14"/>
    <mergeCell ref="L14:L16"/>
    <mergeCell ref="O14:P14"/>
    <mergeCell ref="E15:F15"/>
    <mergeCell ref="O15:P15"/>
    <mergeCell ref="E16:F16"/>
    <mergeCell ref="O16:P16"/>
    <mergeCell ref="E10:F10"/>
    <mergeCell ref="O10:P10"/>
    <mergeCell ref="B11:B13"/>
    <mergeCell ref="E11:F11"/>
    <mergeCell ref="L11:L13"/>
    <mergeCell ref="O11:P11"/>
    <mergeCell ref="E12:F12"/>
    <mergeCell ref="O12:P12"/>
    <mergeCell ref="E13:F13"/>
    <mergeCell ref="O13:P13"/>
    <mergeCell ref="E7:F7"/>
    <mergeCell ref="O7:P7"/>
    <mergeCell ref="W7:X7"/>
    <mergeCell ref="Y7:Z7"/>
    <mergeCell ref="B8:B10"/>
    <mergeCell ref="E8:F8"/>
    <mergeCell ref="L8:L10"/>
    <mergeCell ref="O8:P8"/>
    <mergeCell ref="E9:F9"/>
    <mergeCell ref="O9:P9"/>
    <mergeCell ref="B4:F4"/>
    <mergeCell ref="I4:J4"/>
    <mergeCell ref="L4:T4"/>
    <mergeCell ref="B5:E5"/>
    <mergeCell ref="I5:J5"/>
    <mergeCell ref="L5:T5"/>
    <mergeCell ref="B1:T1"/>
    <mergeCell ref="B2:E2"/>
    <mergeCell ref="I2:J2"/>
    <mergeCell ref="L2:O2"/>
    <mergeCell ref="P2:T2"/>
    <mergeCell ref="B3:E3"/>
    <mergeCell ref="I3:J3"/>
    <mergeCell ref="L3:O3"/>
    <mergeCell ref="P3:T3"/>
  </mergeCells>
  <conditionalFormatting sqref="A3">
    <cfRule type="cellIs" priority="1" dxfId="0" operator="notEqual" stopIfTrue="1">
      <formula>""</formula>
    </cfRule>
  </conditionalFormatting>
  <conditionalFormatting sqref="A8">
    <cfRule type="cellIs" priority="2" dxfId="0" operator="notEqual" stopIfTrue="1">
      <formula>""</formula>
    </cfRule>
  </conditionalFormatting>
  <conditionalFormatting sqref="A9">
    <cfRule type="cellIs" priority="3" dxfId="0" operator="notEqual" stopIfTrue="1">
      <formula>""</formula>
    </cfRule>
  </conditionalFormatting>
  <conditionalFormatting sqref="A10">
    <cfRule type="cellIs" priority="4" dxfId="0" operator="notEqual" stopIfTrue="1">
      <formula>""</formula>
    </cfRule>
  </conditionalFormatting>
  <conditionalFormatting sqref="A11">
    <cfRule type="cellIs" priority="5" dxfId="0" operator="notEqual" stopIfTrue="1">
      <formula>""</formula>
    </cfRule>
  </conditionalFormatting>
  <conditionalFormatting sqref="A12">
    <cfRule type="cellIs" priority="6" dxfId="0" operator="notEqual" stopIfTrue="1">
      <formula>""</formula>
    </cfRule>
  </conditionalFormatting>
  <conditionalFormatting sqref="A13">
    <cfRule type="cellIs" priority="7" dxfId="0" operator="notEqual" stopIfTrue="1">
      <formula>""</formula>
    </cfRule>
  </conditionalFormatting>
  <conditionalFormatting sqref="A14">
    <cfRule type="cellIs" priority="8" dxfId="0" operator="notEqual" stopIfTrue="1">
      <formula>""</formula>
    </cfRule>
  </conditionalFormatting>
  <conditionalFormatting sqref="A15">
    <cfRule type="cellIs" priority="9" dxfId="0" operator="notEqual" stopIfTrue="1">
      <formula>""</formula>
    </cfRule>
  </conditionalFormatting>
  <conditionalFormatting sqref="A16">
    <cfRule type="cellIs" priority="10" dxfId="0" operator="notEqual" stopIfTrue="1">
      <formula>""</formula>
    </cfRule>
  </conditionalFormatting>
  <conditionalFormatting sqref="A17">
    <cfRule type="cellIs" priority="11" dxfId="0" operator="notEqual" stopIfTrue="1">
      <formula>""</formula>
    </cfRule>
  </conditionalFormatting>
  <conditionalFormatting sqref="A18">
    <cfRule type="cellIs" priority="12" dxfId="0" operator="notEqual" stopIfTrue="1">
      <formula>""</formula>
    </cfRule>
  </conditionalFormatting>
  <conditionalFormatting sqref="A19">
    <cfRule type="cellIs" priority="13" dxfId="0" operator="notEqual" stopIfTrue="1">
      <formula>""</formula>
    </cfRule>
  </conditionalFormatting>
  <conditionalFormatting sqref="A20">
    <cfRule type="cellIs" priority="14" dxfId="0" operator="notEqual" stopIfTrue="1">
      <formula>""</formula>
    </cfRule>
  </conditionalFormatting>
  <conditionalFormatting sqref="A21">
    <cfRule type="cellIs" priority="15" dxfId="0" operator="notEqual" stopIfTrue="1">
      <formula>""</formula>
    </cfRule>
  </conditionalFormatting>
  <conditionalFormatting sqref="A22">
    <cfRule type="cellIs" priority="16" dxfId="0" operator="notEqual" stopIfTrue="1">
      <formula>""</formula>
    </cfRule>
  </conditionalFormatting>
  <conditionalFormatting sqref="A23">
    <cfRule type="cellIs" priority="17" dxfId="0" operator="notEqual" stopIfTrue="1">
      <formula>""</formula>
    </cfRule>
  </conditionalFormatting>
  <conditionalFormatting sqref="A24">
    <cfRule type="cellIs" priority="18" dxfId="0" operator="notEqual" stopIfTrue="1">
      <formula>""</formula>
    </cfRule>
  </conditionalFormatting>
  <conditionalFormatting sqref="A25">
    <cfRule type="cellIs" priority="19" dxfId="0" operator="notEqual" stopIfTrue="1">
      <formula>""</formula>
    </cfRule>
  </conditionalFormatting>
  <conditionalFormatting sqref="A26">
    <cfRule type="cellIs" priority="20" dxfId="0" operator="notEqual" stopIfTrue="1">
      <formula>""</formula>
    </cfRule>
  </conditionalFormatting>
  <conditionalFormatting sqref="A27">
    <cfRule type="cellIs" priority="21" dxfId="0" operator="notEqual" stopIfTrue="1">
      <formula>""</formula>
    </cfRule>
  </conditionalFormatting>
  <conditionalFormatting sqref="A28">
    <cfRule type="cellIs" priority="22" dxfId="0" operator="notEqual" stopIfTrue="1">
      <formula>""</formula>
    </cfRule>
  </conditionalFormatting>
  <conditionalFormatting sqref="A29">
    <cfRule type="cellIs" priority="23" dxfId="0" operator="notEqual" stopIfTrue="1">
      <formula>""</formula>
    </cfRule>
  </conditionalFormatting>
  <conditionalFormatting sqref="A30">
    <cfRule type="cellIs" priority="24" dxfId="0" operator="notEqual" stopIfTrue="1">
      <formula>""</formula>
    </cfRule>
  </conditionalFormatting>
  <conditionalFormatting sqref="A31">
    <cfRule type="cellIs" priority="25" dxfId="0" operator="notEqual" stopIfTrue="1">
      <formula>""</formula>
    </cfRule>
  </conditionalFormatting>
  <conditionalFormatting sqref="A32">
    <cfRule type="cellIs" priority="26" dxfId="0" operator="notEqual" stopIfTrue="1">
      <formula>""</formula>
    </cfRule>
  </conditionalFormatting>
  <conditionalFormatting sqref="A33">
    <cfRule type="cellIs" priority="27" dxfId="0" operator="notEqual" stopIfTrue="1">
      <formula>""</formula>
    </cfRule>
  </conditionalFormatting>
  <conditionalFormatting sqref="A34">
    <cfRule type="cellIs" priority="28" dxfId="0" operator="notEqual" stopIfTrue="1">
      <formula>""</formula>
    </cfRule>
  </conditionalFormatting>
  <conditionalFormatting sqref="A35">
    <cfRule type="cellIs" priority="29" dxfId="0" operator="notEqual" stopIfTrue="1">
      <formula>""</formula>
    </cfRule>
  </conditionalFormatting>
  <conditionalFormatting sqref="A36">
    <cfRule type="cellIs" priority="30" dxfId="0" operator="notEqual" stopIfTrue="1">
      <formula>""</formula>
    </cfRule>
  </conditionalFormatting>
  <conditionalFormatting sqref="A37">
    <cfRule type="cellIs" priority="31" dxfId="0" operator="notEqual" stopIfTrue="1">
      <formula>""</formula>
    </cfRule>
  </conditionalFormatting>
  <conditionalFormatting sqref="A38">
    <cfRule type="cellIs" priority="32" dxfId="0" operator="notEqual" stopIfTrue="1">
      <formula>""</formula>
    </cfRule>
  </conditionalFormatting>
  <conditionalFormatting sqref="A39">
    <cfRule type="cellIs" priority="33" dxfId="0" operator="notEqual" stopIfTrue="1">
      <formula>""</formula>
    </cfRule>
  </conditionalFormatting>
  <conditionalFormatting sqref="A40">
    <cfRule type="cellIs" priority="34" dxfId="0" operator="notEqual" stopIfTrue="1">
      <formula>""</formula>
    </cfRule>
  </conditionalFormatting>
  <conditionalFormatting sqref="A7">
    <cfRule type="cellIs" priority="35" dxfId="0" operator="notEqual" stopIfTrue="1">
      <formula>""</formula>
    </cfRule>
  </conditionalFormatting>
  <conditionalFormatting sqref="U8">
    <cfRule type="cellIs" priority="36" dxfId="0" operator="notEqual" stopIfTrue="1">
      <formula>""</formula>
    </cfRule>
  </conditionalFormatting>
  <conditionalFormatting sqref="U9">
    <cfRule type="cellIs" priority="37" dxfId="0" operator="notEqual" stopIfTrue="1">
      <formula>""</formula>
    </cfRule>
  </conditionalFormatting>
  <conditionalFormatting sqref="U10">
    <cfRule type="cellIs" priority="38" dxfId="0" operator="notEqual" stopIfTrue="1">
      <formula>""</formula>
    </cfRule>
  </conditionalFormatting>
  <conditionalFormatting sqref="U11">
    <cfRule type="cellIs" priority="39" dxfId="0" operator="notEqual" stopIfTrue="1">
      <formula>""</formula>
    </cfRule>
  </conditionalFormatting>
  <conditionalFormatting sqref="U12">
    <cfRule type="cellIs" priority="40" dxfId="0" operator="notEqual" stopIfTrue="1">
      <formula>""</formula>
    </cfRule>
  </conditionalFormatting>
  <conditionalFormatting sqref="U13">
    <cfRule type="cellIs" priority="41" dxfId="0" operator="notEqual" stopIfTrue="1">
      <formula>""</formula>
    </cfRule>
  </conditionalFormatting>
  <conditionalFormatting sqref="U14">
    <cfRule type="cellIs" priority="42" dxfId="0" operator="notEqual" stopIfTrue="1">
      <formula>""</formula>
    </cfRule>
  </conditionalFormatting>
  <conditionalFormatting sqref="U15">
    <cfRule type="cellIs" priority="43" dxfId="0" operator="notEqual" stopIfTrue="1">
      <formula>""</formula>
    </cfRule>
  </conditionalFormatting>
  <conditionalFormatting sqref="U16">
    <cfRule type="cellIs" priority="44" dxfId="0" operator="notEqual" stopIfTrue="1">
      <formula>""</formula>
    </cfRule>
  </conditionalFormatting>
  <conditionalFormatting sqref="U17">
    <cfRule type="cellIs" priority="45" dxfId="0" operator="notEqual" stopIfTrue="1">
      <formula>""</formula>
    </cfRule>
  </conditionalFormatting>
  <conditionalFormatting sqref="U18">
    <cfRule type="cellIs" priority="46" dxfId="0" operator="notEqual" stopIfTrue="1">
      <formula>""</formula>
    </cfRule>
  </conditionalFormatting>
  <conditionalFormatting sqref="U19">
    <cfRule type="cellIs" priority="47" dxfId="0" operator="notEqual" stopIfTrue="1">
      <formula>""</formula>
    </cfRule>
  </conditionalFormatting>
  <conditionalFormatting sqref="U20">
    <cfRule type="cellIs" priority="48" dxfId="0" operator="notEqual" stopIfTrue="1">
      <formula>""</formula>
    </cfRule>
  </conditionalFormatting>
  <conditionalFormatting sqref="U21">
    <cfRule type="cellIs" priority="49" dxfId="0" operator="notEqual" stopIfTrue="1">
      <formula>""</formula>
    </cfRule>
  </conditionalFormatting>
  <conditionalFormatting sqref="U22">
    <cfRule type="cellIs" priority="50" dxfId="0" operator="notEqual" stopIfTrue="1">
      <formula>""</formula>
    </cfRule>
  </conditionalFormatting>
  <conditionalFormatting sqref="U23">
    <cfRule type="cellIs" priority="51" dxfId="0" operator="notEqual" stopIfTrue="1">
      <formula>""</formula>
    </cfRule>
  </conditionalFormatting>
  <conditionalFormatting sqref="U24">
    <cfRule type="cellIs" priority="52" dxfId="0" operator="notEqual" stopIfTrue="1">
      <formula>""</formula>
    </cfRule>
  </conditionalFormatting>
  <conditionalFormatting sqref="U25">
    <cfRule type="cellIs" priority="53" dxfId="0" operator="notEqual" stopIfTrue="1">
      <formula>""</formula>
    </cfRule>
  </conditionalFormatting>
  <conditionalFormatting sqref="U26">
    <cfRule type="cellIs" priority="54" dxfId="0" operator="notEqual" stopIfTrue="1">
      <formula>""</formula>
    </cfRule>
  </conditionalFormatting>
  <conditionalFormatting sqref="U27">
    <cfRule type="cellIs" priority="55" dxfId="0" operator="notEqual" stopIfTrue="1">
      <formula>""</formula>
    </cfRule>
  </conditionalFormatting>
  <conditionalFormatting sqref="U28">
    <cfRule type="cellIs" priority="56" dxfId="0" operator="notEqual" stopIfTrue="1">
      <formula>""</formula>
    </cfRule>
  </conditionalFormatting>
  <conditionalFormatting sqref="U29">
    <cfRule type="cellIs" priority="57" dxfId="0" operator="notEqual" stopIfTrue="1">
      <formula>""</formula>
    </cfRule>
  </conditionalFormatting>
  <conditionalFormatting sqref="U30">
    <cfRule type="cellIs" priority="58" dxfId="0" operator="notEqual" stopIfTrue="1">
      <formula>""</formula>
    </cfRule>
  </conditionalFormatting>
  <conditionalFormatting sqref="U31">
    <cfRule type="cellIs" priority="59" dxfId="0" operator="notEqual" stopIfTrue="1">
      <formula>""</formula>
    </cfRule>
  </conditionalFormatting>
  <conditionalFormatting sqref="U32">
    <cfRule type="cellIs" priority="60" dxfId="0" operator="notEqual" stopIfTrue="1">
      <formula>""</formula>
    </cfRule>
  </conditionalFormatting>
  <conditionalFormatting sqref="U33">
    <cfRule type="cellIs" priority="61" dxfId="0" operator="notEqual" stopIfTrue="1">
      <formula>""</formula>
    </cfRule>
  </conditionalFormatting>
  <conditionalFormatting sqref="U34">
    <cfRule type="cellIs" priority="62" dxfId="0" operator="notEqual" stopIfTrue="1">
      <formula>""</formula>
    </cfRule>
  </conditionalFormatting>
  <conditionalFormatting sqref="U35">
    <cfRule type="cellIs" priority="63" dxfId="0" operator="notEqual" stopIfTrue="1">
      <formula>""</formula>
    </cfRule>
  </conditionalFormatting>
  <conditionalFormatting sqref="U36">
    <cfRule type="cellIs" priority="64" dxfId="0" operator="notEqual" stopIfTrue="1">
      <formula>""</formula>
    </cfRule>
  </conditionalFormatting>
  <conditionalFormatting sqref="U37">
    <cfRule type="cellIs" priority="65" dxfId="0" operator="notEqual" stopIfTrue="1">
      <formula>""</formula>
    </cfRule>
  </conditionalFormatting>
  <conditionalFormatting sqref="U38">
    <cfRule type="cellIs" priority="66" dxfId="0" operator="notEqual" stopIfTrue="1">
      <formula>""</formula>
    </cfRule>
  </conditionalFormatting>
  <conditionalFormatting sqref="U39">
    <cfRule type="cellIs" priority="67" dxfId="0" operator="notEqual" stopIfTrue="1">
      <formula>""</formula>
    </cfRule>
  </conditionalFormatting>
  <conditionalFormatting sqref="U40">
    <cfRule type="cellIs" priority="68" dxfId="0" operator="notEqual" stopIfTrue="1">
      <formula>""</formula>
    </cfRule>
  </conditionalFormatting>
  <conditionalFormatting sqref="U7">
    <cfRule type="cellIs" priority="69" dxfId="0" operator="notEqual" stopIfTrue="1">
      <formula>""</formula>
    </cfRule>
  </conditionalFormatting>
  <dataValidations count="3">
    <dataValidation type="list" allowBlank="1" showDropDown="1" showInputMessage="1" showErrorMessage="1" promptTitle="登録番号" prompt="半角数字で入力&#10;「6-1234」の「6-」は不要&#10;例：1234" errorTitle="登録番号" error="正しい登録番号を入力してください。" imeMode="disabled" sqref="N8:N40 D8:D40">
      <formula1>INDIRECT($AF$3)</formula1>
    </dataValidation>
    <dataValidation allowBlank="1" showInputMessage="1" showErrorMessage="1" promptTitle="ﾌﾘｶﾞﾅ" prompt="半角ｶﾀｶﾅで入力&#10;姓と名の間に半角ｽﾍﾟｰｽを入れる&#10;例：ｶﾞｸﾚﾝ ｼﾞﾛｳ" imeMode="halfKatakana" sqref="O8:O40 E8:E40"/>
    <dataValidation type="textLength" operator="equal" allowBlank="1" showInputMessage="1" showErrorMessage="1" promptTitle="自己最高記録" prompt="2016年4月1日以降の自己最高記録を入力&#10;半角6桁「######」の形で入力&#10;手動計時の場合、下1桁に「+」を入力&#10;※ﾊｰﾌﾏﾗｿﾝなどの道路競技は入力形式が異なるので注意&#10;&#10;例&#10;10秒88（電動）：001088&#10;65分11秒3（手動）：65113+&#10;1時間7分35秒（道路競技）：010735&#10;1m77：000177&#10;5888点：005888&#10;記録なし：000000" errorTitle="自己最高記録" error="6桁で入力してください" imeMode="disabled" sqref="T8:T40 J8:J40">
      <formula1>6</formula1>
    </dataValidation>
  </dataValidations>
  <printOptions horizontalCentered="1"/>
  <pageMargins left="0.5905511811023623" right="0.5905511811023623" top="0.5118110236220472" bottom="1.4173228346456694" header="0.2362204724409449" footer="0.2362204724409449"/>
  <pageSetup fitToHeight="2" fitToWidth="1" horizontalDpi="600" verticalDpi="600" orientation="portrait" paperSize="9" scale="96" r:id="rId1"/>
  <headerFooter alignWithMargins="0">
    <oddHeader>&amp;Lhsfgf</oddHeader>
    <oddFooter>&amp;R&amp;"ＭＳ Ｐ明朝,太字"&amp;18関西学生陸上競技連盟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t21_Cnt">
    <pageSetUpPr fitToPage="1"/>
  </sheetPr>
  <dimension ref="A1:L30"/>
  <sheetViews>
    <sheetView zoomScale="75" zoomScaleNormal="75" zoomScalePageLayoutView="0" workbookViewId="0" topLeftCell="A1">
      <selection activeCell="A1" sqref="A1:H1"/>
    </sheetView>
  </sheetViews>
  <sheetFormatPr defaultColWidth="0" defaultRowHeight="13.5" zeroHeight="1"/>
  <cols>
    <col min="1" max="1" width="19.50390625" style="13" customWidth="1"/>
    <col min="2" max="2" width="19.625" style="13" customWidth="1"/>
    <col min="3" max="5" width="13.125" style="13" customWidth="1"/>
    <col min="6" max="8" width="16.625" style="13" customWidth="1"/>
    <col min="9" max="9" width="11.875" style="13" customWidth="1"/>
    <col min="10" max="10" width="13.25390625" style="13" hidden="1" customWidth="1"/>
    <col min="11" max="11" width="9.75390625" style="13" hidden="1" customWidth="1"/>
    <col min="12" max="16384" width="9.00390625" style="13" hidden="1" customWidth="1"/>
  </cols>
  <sheetData>
    <row r="1" spans="1:8" ht="24">
      <c r="A1" s="56" t="s">
        <v>305</v>
      </c>
      <c r="B1" s="56"/>
      <c r="C1" s="56"/>
      <c r="D1" s="56"/>
      <c r="E1" s="56"/>
      <c r="F1" s="56"/>
      <c r="G1" s="57"/>
      <c r="H1" s="57"/>
    </row>
    <row r="2" ht="12" customHeight="1" thickBot="1"/>
    <row r="3" spans="1:11" ht="24">
      <c r="A3" s="50" t="s">
        <v>18</v>
      </c>
      <c r="B3" s="52" t="s">
        <v>19</v>
      </c>
      <c r="C3" s="58" t="s">
        <v>20</v>
      </c>
      <c r="D3" s="59"/>
      <c r="E3" s="60"/>
      <c r="F3" s="58" t="s">
        <v>21</v>
      </c>
      <c r="G3" s="59"/>
      <c r="H3" s="60"/>
      <c r="I3" s="14"/>
      <c r="K3" s="15" t="s">
        <v>22</v>
      </c>
    </row>
    <row r="4" spans="1:12" ht="20.25" customHeight="1" thickBot="1">
      <c r="A4" s="51"/>
      <c r="B4" s="53"/>
      <c r="C4" s="16" t="s">
        <v>23</v>
      </c>
      <c r="D4" s="17" t="s">
        <v>24</v>
      </c>
      <c r="E4" s="18" t="s">
        <v>25</v>
      </c>
      <c r="F4" s="16" t="s">
        <v>23</v>
      </c>
      <c r="G4" s="17" t="s">
        <v>24</v>
      </c>
      <c r="H4" s="18" t="s">
        <v>25</v>
      </c>
      <c r="I4" s="19"/>
      <c r="K4" s="19" t="s">
        <v>23</v>
      </c>
      <c r="L4" s="13" t="s">
        <v>24</v>
      </c>
    </row>
    <row r="5" spans="1:12" ht="20.25" customHeight="1" thickTop="1">
      <c r="A5" s="20">
        <v>1000</v>
      </c>
      <c r="B5" s="21" t="s">
        <v>257</v>
      </c>
      <c r="C5" s="22">
        <f>COUNTIF('種目別申込一覧表（男子）'!$W$8:$X$58,$B5)</f>
        <v>0</v>
      </c>
      <c r="D5" s="22">
        <f>COUNTIF('種目別申込一覧表（女子）'!$W$8:$X$58,$B5)</f>
        <v>0</v>
      </c>
      <c r="E5" s="23">
        <f>SUM(C5:D5)</f>
        <v>0</v>
      </c>
      <c r="F5" s="24">
        <f>C5*K5</f>
        <v>0</v>
      </c>
      <c r="G5" s="24">
        <f>D5*L5</f>
        <v>0</v>
      </c>
      <c r="H5" s="25">
        <f>SUM(F5:G5)</f>
        <v>0</v>
      </c>
      <c r="J5" s="225" t="s">
        <v>319</v>
      </c>
      <c r="K5" s="13">
        <v>1000</v>
      </c>
      <c r="L5" s="13">
        <v>1000</v>
      </c>
    </row>
    <row r="6" spans="1:12" ht="20.25" customHeight="1">
      <c r="A6" s="26">
        <v>1000</v>
      </c>
      <c r="B6" s="27" t="s">
        <v>259</v>
      </c>
      <c r="C6" s="22">
        <f>COUNTIF('種目別申込一覧表（男子）'!$W$8:$X$58,$B6)</f>
        <v>0</v>
      </c>
      <c r="D6" s="22">
        <f>COUNTIF('種目別申込一覧表（女子）'!$W$8:$X$58,$B6)</f>
        <v>0</v>
      </c>
      <c r="E6" s="23">
        <f>SUM(C6:D6)</f>
        <v>0</v>
      </c>
      <c r="F6" s="24">
        <f>C6*K6</f>
        <v>0</v>
      </c>
      <c r="G6" s="24">
        <f>D6*L6</f>
        <v>0</v>
      </c>
      <c r="H6" s="28">
        <f>SUM(F6:G6)</f>
        <v>0</v>
      </c>
      <c r="J6" s="225" t="s">
        <v>320</v>
      </c>
      <c r="K6" s="13">
        <v>1000</v>
      </c>
      <c r="L6" s="13">
        <v>1000</v>
      </c>
    </row>
    <row r="7" spans="1:12" ht="20.25" customHeight="1">
      <c r="A7" s="26">
        <v>1000</v>
      </c>
      <c r="B7" s="27" t="s">
        <v>261</v>
      </c>
      <c r="C7" s="22">
        <f>COUNTIF('種目別申込一覧表（男子）'!$W$8:$X$58,$B7)</f>
        <v>0</v>
      </c>
      <c r="D7" s="22">
        <f>COUNTIF('種目別申込一覧表（女子）'!$W$8:$X$58,$B7)</f>
        <v>0</v>
      </c>
      <c r="E7" s="23">
        <f>SUM(C7:D7)</f>
        <v>0</v>
      </c>
      <c r="F7" s="24">
        <f>C7*K7</f>
        <v>0</v>
      </c>
      <c r="G7" s="24">
        <f>D7*L7</f>
        <v>0</v>
      </c>
      <c r="H7" s="28">
        <f>SUM(F7:G7)</f>
        <v>0</v>
      </c>
      <c r="J7" s="225" t="s">
        <v>321</v>
      </c>
      <c r="K7" s="13">
        <v>1000</v>
      </c>
      <c r="L7" s="13">
        <v>1000</v>
      </c>
    </row>
    <row r="8" spans="1:12" ht="20.25" customHeight="1">
      <c r="A8" s="26">
        <v>1000</v>
      </c>
      <c r="B8" s="27" t="s">
        <v>263</v>
      </c>
      <c r="C8" s="22">
        <f>COUNTIF('種目別申込一覧表（男子）'!$W$8:$X$58,$B8)</f>
        <v>0</v>
      </c>
      <c r="D8" s="22">
        <f>COUNTIF('種目別申込一覧表（女子）'!$W$8:$X$58,$B8)</f>
        <v>0</v>
      </c>
      <c r="E8" s="23">
        <f>SUM(C8:D8)</f>
        <v>0</v>
      </c>
      <c r="F8" s="24">
        <f>C8*K8</f>
        <v>0</v>
      </c>
      <c r="G8" s="24">
        <f>D8*L8</f>
        <v>0</v>
      </c>
      <c r="H8" s="28">
        <f>SUM(F8:G8)</f>
        <v>0</v>
      </c>
      <c r="J8" s="225" t="s">
        <v>322</v>
      </c>
      <c r="K8" s="13">
        <v>1000</v>
      </c>
      <c r="L8" s="13">
        <v>1000</v>
      </c>
    </row>
    <row r="9" spans="1:12" ht="20.25" customHeight="1">
      <c r="A9" s="26">
        <v>1000</v>
      </c>
      <c r="B9" s="27" t="s">
        <v>265</v>
      </c>
      <c r="C9" s="22">
        <f>COUNTIF('種目別申込一覧表（男子）'!$W$8:$X$58,$B9)</f>
        <v>0</v>
      </c>
      <c r="D9" s="22">
        <f>COUNTIF('種目別申込一覧表（女子）'!$W$8:$X$58,$B9)</f>
        <v>0</v>
      </c>
      <c r="E9" s="23">
        <f>SUM(C9:D9)</f>
        <v>0</v>
      </c>
      <c r="F9" s="24">
        <f>C9*K9</f>
        <v>0</v>
      </c>
      <c r="G9" s="24">
        <f>D9*L9</f>
        <v>0</v>
      </c>
      <c r="H9" s="28">
        <f>SUM(F9:G9)</f>
        <v>0</v>
      </c>
      <c r="J9" s="225" t="s">
        <v>323</v>
      </c>
      <c r="K9" s="13">
        <v>1000</v>
      </c>
      <c r="L9" s="13">
        <v>1000</v>
      </c>
    </row>
    <row r="10" spans="1:12" ht="20.25" customHeight="1">
      <c r="A10" s="26">
        <v>1000</v>
      </c>
      <c r="B10" s="27" t="s">
        <v>267</v>
      </c>
      <c r="C10" s="22">
        <f>COUNTIF('種目別申込一覧表（男子）'!$W$8:$X$58,$B10)</f>
        <v>0</v>
      </c>
      <c r="D10" s="22">
        <f>COUNTIF('種目別申込一覧表（女子）'!$W$8:$X$58,$B10)</f>
        <v>0</v>
      </c>
      <c r="E10" s="23">
        <f>SUM(C10:D10)</f>
        <v>0</v>
      </c>
      <c r="F10" s="24">
        <f>C10*K10</f>
        <v>0</v>
      </c>
      <c r="G10" s="24">
        <f>D10*L10</f>
        <v>0</v>
      </c>
      <c r="H10" s="28">
        <f>SUM(F10:G10)</f>
        <v>0</v>
      </c>
      <c r="J10" s="225" t="s">
        <v>324</v>
      </c>
      <c r="K10" s="13">
        <v>1000</v>
      </c>
      <c r="L10" s="13">
        <v>1000</v>
      </c>
    </row>
    <row r="11" spans="1:12" ht="20.25" customHeight="1">
      <c r="A11" s="26">
        <v>1000</v>
      </c>
      <c r="B11" s="27" t="s">
        <v>269</v>
      </c>
      <c r="C11" s="22">
        <f>COUNTIF('種目別申込一覧表（男子）'!$W$8:$X$58,$B11)</f>
        <v>0</v>
      </c>
      <c r="D11" s="22">
        <f>COUNTIF('種目別申込一覧表（女子）'!$W$8:$X$58,$B11)</f>
        <v>0</v>
      </c>
      <c r="E11" s="23">
        <f>SUM(C11:D11)</f>
        <v>0</v>
      </c>
      <c r="F11" s="24">
        <f>C11*K11</f>
        <v>0</v>
      </c>
      <c r="G11" s="24">
        <f>D11*L11</f>
        <v>0</v>
      </c>
      <c r="H11" s="28">
        <f>SUM(F11:G11)</f>
        <v>0</v>
      </c>
      <c r="J11" s="225" t="s">
        <v>325</v>
      </c>
      <c r="K11" s="13">
        <v>1000</v>
      </c>
      <c r="L11" s="13">
        <v>1000</v>
      </c>
    </row>
    <row r="12" spans="1:11" ht="20.25" customHeight="1">
      <c r="A12" s="26">
        <v>1000</v>
      </c>
      <c r="B12" s="27" t="s">
        <v>271</v>
      </c>
      <c r="C12" s="22">
        <f>COUNTIF('種目別申込一覧表（男子）'!$W$8:$X$58,$B12)</f>
        <v>0</v>
      </c>
      <c r="D12" s="22" t="s">
        <v>1</v>
      </c>
      <c r="E12" s="23">
        <f>SUM(C12:D12)</f>
        <v>0</v>
      </c>
      <c r="F12" s="24">
        <f>C12*K12</f>
        <v>0</v>
      </c>
      <c r="G12" s="24">
        <v>0</v>
      </c>
      <c r="H12" s="28">
        <f>SUM(F12:G12)</f>
        <v>0</v>
      </c>
      <c r="J12" s="225" t="s">
        <v>270</v>
      </c>
      <c r="K12" s="13">
        <v>1000</v>
      </c>
    </row>
    <row r="13" spans="1:12" ht="20.25" customHeight="1">
      <c r="A13" s="26">
        <v>1000</v>
      </c>
      <c r="B13" s="27" t="s">
        <v>299</v>
      </c>
      <c r="C13" s="22" t="s">
        <v>1</v>
      </c>
      <c r="D13" s="22">
        <f>COUNTIF('種目別申込一覧表（女子）'!$W$8:$X$58,$B13)</f>
        <v>0</v>
      </c>
      <c r="E13" s="23">
        <f>SUM(C13:D13)</f>
        <v>0</v>
      </c>
      <c r="F13" s="24">
        <v>0</v>
      </c>
      <c r="G13" s="24">
        <f>D13*L13</f>
        <v>0</v>
      </c>
      <c r="H13" s="28">
        <f>SUM(F13:G13)</f>
        <v>0</v>
      </c>
      <c r="J13" s="225" t="s">
        <v>298</v>
      </c>
      <c r="L13" s="13">
        <v>1000</v>
      </c>
    </row>
    <row r="14" spans="1:12" ht="20.25" customHeight="1">
      <c r="A14" s="26">
        <v>1000</v>
      </c>
      <c r="B14" s="27" t="s">
        <v>273</v>
      </c>
      <c r="C14" s="22">
        <f>COUNTIF('種目別申込一覧表（男子）'!$W$8:$X$58,$B14)</f>
        <v>0</v>
      </c>
      <c r="D14" s="22">
        <f>COUNTIF('種目別申込一覧表（女子）'!$W$8:$X$58,$B14)</f>
        <v>0</v>
      </c>
      <c r="E14" s="23">
        <f>SUM(C14:D14)</f>
        <v>0</v>
      </c>
      <c r="F14" s="24">
        <f>C14*K14</f>
        <v>0</v>
      </c>
      <c r="G14" s="24">
        <f>D14*L14</f>
        <v>0</v>
      </c>
      <c r="H14" s="28">
        <f>SUM(F14:G14)</f>
        <v>0</v>
      </c>
      <c r="J14" s="225" t="s">
        <v>326</v>
      </c>
      <c r="K14" s="13">
        <v>1000</v>
      </c>
      <c r="L14" s="13">
        <v>1000</v>
      </c>
    </row>
    <row r="15" spans="1:12" ht="20.25" customHeight="1">
      <c r="A15" s="26">
        <v>1000</v>
      </c>
      <c r="B15" s="27" t="s">
        <v>275</v>
      </c>
      <c r="C15" s="22">
        <f>COUNTIF('種目別申込一覧表（男子）'!$W$8:$X$58,$B15)</f>
        <v>0</v>
      </c>
      <c r="D15" s="22">
        <f>COUNTIF('種目別申込一覧表（女子）'!$W$8:$X$58,$B15)</f>
        <v>0</v>
      </c>
      <c r="E15" s="23">
        <f>SUM(C15:D15)</f>
        <v>0</v>
      </c>
      <c r="F15" s="24">
        <f>C15*K15</f>
        <v>0</v>
      </c>
      <c r="G15" s="24">
        <f>D15*L15</f>
        <v>0</v>
      </c>
      <c r="H15" s="28">
        <f>SUM(F15:G15)</f>
        <v>0</v>
      </c>
      <c r="J15" s="225" t="s">
        <v>334</v>
      </c>
      <c r="K15" s="13">
        <v>1000</v>
      </c>
      <c r="L15" s="13">
        <v>1000</v>
      </c>
    </row>
    <row r="16" spans="1:12" ht="20.25" customHeight="1">
      <c r="A16" s="26">
        <v>1000</v>
      </c>
      <c r="B16" s="27" t="s">
        <v>277</v>
      </c>
      <c r="C16" s="22">
        <f>COUNTIF('種目別申込一覧表（男子）'!$W$8:$X$58,$B16)</f>
        <v>0</v>
      </c>
      <c r="D16" s="22">
        <f>COUNTIF('種目別申込一覧表（女子）'!$W$8:$X$58,$B16)</f>
        <v>0</v>
      </c>
      <c r="E16" s="23">
        <f>SUM(C16:D16)</f>
        <v>0</v>
      </c>
      <c r="F16" s="24">
        <f>C16*K16</f>
        <v>0</v>
      </c>
      <c r="G16" s="24">
        <f>D16*L16</f>
        <v>0</v>
      </c>
      <c r="H16" s="28">
        <f>SUM(F16:G16)</f>
        <v>0</v>
      </c>
      <c r="J16" s="225" t="s">
        <v>327</v>
      </c>
      <c r="K16" s="13">
        <v>1000</v>
      </c>
      <c r="L16" s="13">
        <v>1000</v>
      </c>
    </row>
    <row r="17" spans="1:12" ht="20.25" customHeight="1">
      <c r="A17" s="26">
        <v>1000</v>
      </c>
      <c r="B17" s="27" t="s">
        <v>279</v>
      </c>
      <c r="C17" s="22">
        <f>COUNTIF('種目別申込一覧表（男子）'!$W$8:$X$58,$B17)</f>
        <v>0</v>
      </c>
      <c r="D17" s="22">
        <f>COUNTIF('種目別申込一覧表（女子）'!$W$8:$X$58,$B17)</f>
        <v>0</v>
      </c>
      <c r="E17" s="23">
        <f>SUM(C17:D17)</f>
        <v>0</v>
      </c>
      <c r="F17" s="24">
        <f>C17*K17</f>
        <v>0</v>
      </c>
      <c r="G17" s="24">
        <f>D17*L17</f>
        <v>0</v>
      </c>
      <c r="H17" s="28">
        <f>SUM(F17:G17)</f>
        <v>0</v>
      </c>
      <c r="J17" s="225" t="s">
        <v>335</v>
      </c>
      <c r="K17" s="13">
        <v>1000</v>
      </c>
      <c r="L17" s="13">
        <v>1000</v>
      </c>
    </row>
    <row r="18" spans="1:12" ht="20.25" customHeight="1">
      <c r="A18" s="26">
        <v>1000</v>
      </c>
      <c r="B18" s="27" t="s">
        <v>281</v>
      </c>
      <c r="C18" s="22">
        <f>COUNTIF('種目別申込一覧表（男子）'!$W$8:$X$58,$B18)</f>
        <v>0</v>
      </c>
      <c r="D18" s="22">
        <f>COUNTIF('種目別申込一覧表（女子）'!$W$8:$X$58,$B18)</f>
        <v>0</v>
      </c>
      <c r="E18" s="23">
        <f>SUM(C18:D18)</f>
        <v>0</v>
      </c>
      <c r="F18" s="24">
        <f>C18*K18</f>
        <v>0</v>
      </c>
      <c r="G18" s="24">
        <f>D18*L18</f>
        <v>0</v>
      </c>
      <c r="H18" s="28">
        <f>SUM(F18:G18)</f>
        <v>0</v>
      </c>
      <c r="J18" s="225" t="s">
        <v>328</v>
      </c>
      <c r="K18" s="13">
        <v>1000</v>
      </c>
      <c r="L18" s="13">
        <v>1000</v>
      </c>
    </row>
    <row r="19" spans="1:12" ht="20.25" customHeight="1">
      <c r="A19" s="26">
        <v>1000</v>
      </c>
      <c r="B19" s="27" t="s">
        <v>283</v>
      </c>
      <c r="C19" s="22">
        <f>COUNTIF('種目別申込一覧表（男子）'!$W$8:$X$58,$B19)</f>
        <v>0</v>
      </c>
      <c r="D19" s="22">
        <f>COUNTIF('種目別申込一覧表（女子）'!$W$8:$X$58,$B19)</f>
        <v>0</v>
      </c>
      <c r="E19" s="23">
        <f>SUM(C19:D19)</f>
        <v>0</v>
      </c>
      <c r="F19" s="24">
        <f>C19*K19</f>
        <v>0</v>
      </c>
      <c r="G19" s="24">
        <f>D19*L19</f>
        <v>0</v>
      </c>
      <c r="H19" s="28">
        <f>SUM(F19:G19)</f>
        <v>0</v>
      </c>
      <c r="J19" s="225" t="s">
        <v>329</v>
      </c>
      <c r="K19" s="13">
        <v>1000</v>
      </c>
      <c r="L19" s="13">
        <v>1000</v>
      </c>
    </row>
    <row r="20" spans="1:12" ht="20.25" customHeight="1">
      <c r="A20" s="26">
        <v>1000</v>
      </c>
      <c r="B20" s="27" t="s">
        <v>285</v>
      </c>
      <c r="C20" s="22">
        <f>COUNTIF('種目別申込一覧表（男子）'!$W$8:$X$58,$B20)</f>
        <v>0</v>
      </c>
      <c r="D20" s="22">
        <f>COUNTIF('種目別申込一覧表（女子）'!$W$8:$X$58,$B20)</f>
        <v>0</v>
      </c>
      <c r="E20" s="23">
        <f>SUM(C20:D20)</f>
        <v>0</v>
      </c>
      <c r="F20" s="24">
        <f>C20*K20</f>
        <v>0</v>
      </c>
      <c r="G20" s="24">
        <f>D20*L20</f>
        <v>0</v>
      </c>
      <c r="H20" s="28">
        <f>SUM(F20:G20)</f>
        <v>0</v>
      </c>
      <c r="J20" s="225" t="s">
        <v>330</v>
      </c>
      <c r="K20" s="13">
        <v>1000</v>
      </c>
      <c r="L20" s="13">
        <v>1000</v>
      </c>
    </row>
    <row r="21" spans="1:12" ht="20.25" customHeight="1">
      <c r="A21" s="26">
        <v>1000</v>
      </c>
      <c r="B21" s="27" t="s">
        <v>287</v>
      </c>
      <c r="C21" s="22">
        <f>COUNTIF('種目別申込一覧表（男子）'!$W$8:$X$58,$B21)</f>
        <v>0</v>
      </c>
      <c r="D21" s="22">
        <f>COUNTIF('種目別申込一覧表（女子）'!$W$8:$X$58,$B21)</f>
        <v>0</v>
      </c>
      <c r="E21" s="23">
        <f>SUM(C21:D21)</f>
        <v>0</v>
      </c>
      <c r="F21" s="24">
        <f>C21*K21</f>
        <v>0</v>
      </c>
      <c r="G21" s="24">
        <f>D21*L21</f>
        <v>0</v>
      </c>
      <c r="H21" s="28">
        <f>SUM(F21:G21)</f>
        <v>0</v>
      </c>
      <c r="J21" s="225" t="s">
        <v>331</v>
      </c>
      <c r="K21" s="13">
        <v>1000</v>
      </c>
      <c r="L21" s="13">
        <v>1000</v>
      </c>
    </row>
    <row r="22" spans="1:12" ht="20.25" customHeight="1">
      <c r="A22" s="26">
        <v>1000</v>
      </c>
      <c r="B22" s="27" t="s">
        <v>291</v>
      </c>
      <c r="C22" s="22">
        <f>COUNTIF('種目別申込一覧表（男子）'!$W$8:$X$58,$B22)</f>
        <v>0</v>
      </c>
      <c r="D22" s="22">
        <f>COUNTIF('種目別申込一覧表（女子）'!$W$8:$X$58,$B22)</f>
        <v>0</v>
      </c>
      <c r="E22" s="23">
        <f>SUM(C22:D22)</f>
        <v>0</v>
      </c>
      <c r="F22" s="24">
        <f>C22*K22</f>
        <v>0</v>
      </c>
      <c r="G22" s="24">
        <f>D22*L22</f>
        <v>0</v>
      </c>
      <c r="H22" s="28">
        <f>SUM(F22:G22)</f>
        <v>0</v>
      </c>
      <c r="J22" s="225" t="s">
        <v>332</v>
      </c>
      <c r="K22" s="13">
        <v>1000</v>
      </c>
      <c r="L22" s="13">
        <v>1000</v>
      </c>
    </row>
    <row r="23" spans="1:12" ht="20.25" customHeight="1">
      <c r="A23" s="26">
        <v>1000</v>
      </c>
      <c r="B23" s="27" t="s">
        <v>289</v>
      </c>
      <c r="C23" s="22">
        <f>COUNTIF('種目別申込一覧表（男子）'!$W$8:$X$58,$B23)</f>
        <v>0</v>
      </c>
      <c r="D23" s="22">
        <f>COUNTIF('種目別申込一覧表（女子）'!$W$8:$X$58,$B23)</f>
        <v>0</v>
      </c>
      <c r="E23" s="23">
        <f>SUM(C23:D23)</f>
        <v>0</v>
      </c>
      <c r="F23" s="24">
        <f>C23*K23</f>
        <v>0</v>
      </c>
      <c r="G23" s="24">
        <f>D23*L23</f>
        <v>0</v>
      </c>
      <c r="H23" s="28">
        <f>SUM(F23:G23)</f>
        <v>0</v>
      </c>
      <c r="J23" s="225" t="s">
        <v>333</v>
      </c>
      <c r="K23" s="13">
        <v>1000</v>
      </c>
      <c r="L23" s="13">
        <v>1000</v>
      </c>
    </row>
    <row r="24" spans="1:12" ht="20.25" customHeight="1">
      <c r="A24" s="26">
        <v>2000</v>
      </c>
      <c r="B24" s="27" t="s">
        <v>293</v>
      </c>
      <c r="C24" s="22">
        <f>IF(COUNTIF('種目別申込一覧表（男子）'!$W$8:$X$58,$B24)&lt;4,0,1)</f>
        <v>0</v>
      </c>
      <c r="D24" s="22">
        <f>IF(COUNTIF('種目別申込一覧表（女子）'!$W$8:$X$58,$B24)&lt;4,0,1)</f>
        <v>0</v>
      </c>
      <c r="E24" s="23">
        <f>SUM(C24:D24)</f>
        <v>0</v>
      </c>
      <c r="F24" s="24">
        <f>C24*K24</f>
        <v>0</v>
      </c>
      <c r="G24" s="24">
        <f>D24*L24</f>
        <v>0</v>
      </c>
      <c r="H24" s="28">
        <f>SUM(F24:G24)</f>
        <v>0</v>
      </c>
      <c r="J24" s="225" t="s">
        <v>317</v>
      </c>
      <c r="K24" s="13">
        <v>2000</v>
      </c>
      <c r="L24" s="13">
        <v>2000</v>
      </c>
    </row>
    <row r="25" spans="1:12" ht="20.25" customHeight="1" thickBot="1">
      <c r="A25" s="26">
        <v>2000</v>
      </c>
      <c r="B25" s="27" t="s">
        <v>295</v>
      </c>
      <c r="C25" s="22">
        <f>IF(COUNTIF('種目別申込一覧表（男子）'!$W$8:$X$58,$B25)&lt;4,0,1)</f>
        <v>0</v>
      </c>
      <c r="D25" s="22">
        <f>IF(COUNTIF('種目別申込一覧表（女子）'!$W$8:$X$58,$B25)&lt;4,0,1)</f>
        <v>0</v>
      </c>
      <c r="E25" s="23">
        <f>SUM(C25:D25)</f>
        <v>0</v>
      </c>
      <c r="F25" s="24">
        <f>C25*K25</f>
        <v>0</v>
      </c>
      <c r="G25" s="24">
        <f>D25*L25</f>
        <v>0</v>
      </c>
      <c r="H25" s="28">
        <f>SUM(F25:G25)</f>
        <v>0</v>
      </c>
      <c r="J25" s="225" t="s">
        <v>318</v>
      </c>
      <c r="K25" s="13">
        <v>2000</v>
      </c>
      <c r="L25" s="13">
        <v>2000</v>
      </c>
    </row>
    <row r="26" spans="1:8" ht="25.5" thickBot="1" thickTop="1">
      <c r="A26" s="54" t="s">
        <v>26</v>
      </c>
      <c r="B26" s="55"/>
      <c r="C26" s="29">
        <f>SUM(C5:C25)</f>
        <v>0</v>
      </c>
      <c r="D26" s="29">
        <f>SUM(D5:D25)</f>
        <v>0</v>
      </c>
      <c r="E26" s="30">
        <f>SUM(E5:E25)</f>
        <v>0</v>
      </c>
      <c r="F26" s="31">
        <f>SUM(F5:F25)</f>
        <v>0</v>
      </c>
      <c r="G26" s="32">
        <f>SUM(G5:G25)</f>
        <v>0</v>
      </c>
      <c r="H26" s="33">
        <f>SUM(H5:H25)</f>
        <v>0</v>
      </c>
    </row>
    <row r="27" spans="7:12" s="34" customFormat="1" ht="24.75" thickBot="1">
      <c r="G27" s="35" t="s">
        <v>27</v>
      </c>
      <c r="H27" s="36">
        <f>IF(E26=0,0,2000+VLOOKUP('申込書'!$G$4,'団体情報'!$C$5:$D$35,2,0)*200)</f>
        <v>0</v>
      </c>
      <c r="K27" s="37"/>
      <c r="L27" s="37"/>
    </row>
    <row r="28" spans="7:8" s="34" customFormat="1" ht="25.5" thickBot="1" thickTop="1">
      <c r="G28" s="38" t="s">
        <v>28</v>
      </c>
      <c r="H28" s="39">
        <f>H26+H27</f>
        <v>0</v>
      </c>
    </row>
    <row r="29" spans="11:12" ht="18.75">
      <c r="K29" s="37"/>
      <c r="L29" s="37"/>
    </row>
    <row r="30" spans="11:12" ht="18.75" hidden="1">
      <c r="K30" s="37"/>
      <c r="L30" s="37"/>
    </row>
    <row r="31" ht="18.75" hidden="1"/>
    <row r="32" ht="18.75" hidden="1"/>
    <row r="33" ht="18.75" hidden="1"/>
    <row r="34" ht="18.75" hidden="1"/>
    <row r="35" ht="18.75" hidden="1"/>
    <row r="36" ht="18.75" hidden="1"/>
    <row r="37" ht="18.75" hidden="1"/>
    <row r="38" ht="18.75" hidden="1"/>
    <row r="39" ht="18.75" hidden="1"/>
    <row r="40" ht="18.75" hidden="1"/>
    <row r="41" ht="18.75" hidden="1"/>
    <row r="42" ht="18.75" hidden="1"/>
    <row r="43" ht="18.75" hidden="1"/>
    <row r="44" ht="18.75" hidden="1"/>
    <row r="45" ht="18.75" hidden="1"/>
    <row r="46" ht="18.75" hidden="1"/>
    <row r="47" ht="18.75" hidden="1"/>
    <row r="48" ht="18.75" hidden="1"/>
    <row r="49" ht="18.75" hidden="1"/>
    <row r="50" ht="18.75" hidden="1"/>
    <row r="51" ht="18.75" hidden="1"/>
    <row r="52" ht="18.75" hidden="1"/>
    <row r="53" ht="18.75" hidden="1"/>
    <row r="54" ht="18.75" hidden="1"/>
    <row r="55" ht="18.75" hidden="1"/>
    <row r="56" ht="18.75" hidden="1"/>
    <row r="57" ht="18.75" hidden="1"/>
    <row r="58" ht="18.75" hidden="1"/>
    <row r="59" ht="18.75" hidden="1"/>
    <row r="60" ht="18.75" hidden="1"/>
    <row r="61" ht="18.75" hidden="1"/>
    <row r="62" ht="18.75" hidden="1"/>
    <row r="63" ht="18.75" hidden="1"/>
    <row r="64" ht="18.75" hidden="1"/>
    <row r="65" ht="18.75" hidden="1"/>
    <row r="66" ht="18.75" hidden="1"/>
    <row r="67" ht="18.75" hidden="1"/>
    <row r="68" ht="18.75" hidden="1"/>
    <row r="69" ht="18.75" hidden="1"/>
    <row r="70" ht="18.75" hidden="1"/>
    <row r="71" ht="18.75" hidden="1"/>
    <row r="72" ht="18.75" hidden="1"/>
    <row r="73" ht="18.75" hidden="1"/>
  </sheetData>
  <sheetProtection password="CB65" sheet="1" objects="1" scenarios="1"/>
  <mergeCells count="6">
    <mergeCell ref="A3:A4"/>
    <mergeCell ref="B3:B4"/>
    <mergeCell ref="A26:B26"/>
    <mergeCell ref="A1:H1"/>
    <mergeCell ref="C3:E3"/>
    <mergeCell ref="F3:H3"/>
  </mergeCells>
  <printOptions horizontalCentered="1"/>
  <pageMargins left="0.3937007874015748" right="0.3937007874015748" top="0.65" bottom="0.7874015748031497" header="0.2362204724409449" footer="0.31496062992125984"/>
  <pageSetup fitToHeight="1" fitToWidth="1" horizontalDpi="600" verticalDpi="600" orientation="landscape" paperSize="9" scale="36" r:id="rId1"/>
  <headerFooter alignWithMargins="0">
    <oddHeader>&amp;C&amp;"ＭＳ Ｐ明朝,太字"&amp;24申込人数表</oddHeader>
    <oddFooter>&amp;R&amp;"ＭＳ Ｐ明朝,太字"&amp;16関西学生陸上競技連盟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岡見　吉隆</dc:creator>
  <cp:keywords/>
  <dc:description/>
  <cp:lastModifiedBy>icaak</cp:lastModifiedBy>
  <dcterms:created xsi:type="dcterms:W3CDTF">2006-08-29T12:54:14Z</dcterms:created>
  <dcterms:modified xsi:type="dcterms:W3CDTF">2017-03-05T19:05:54Z</dcterms:modified>
  <cp:category/>
  <cp:version/>
  <cp:contentType/>
  <cp:contentStatus/>
</cp:coreProperties>
</file>