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daKohei\OneDrive\デスクトップ\"/>
    </mc:Choice>
  </mc:AlternateContent>
  <xr:revisionPtr revIDLastSave="0" documentId="13_ncr:1_{5715F2A4-2532-40BA-A4FE-9EF33AFECD01}" xr6:coauthVersionLast="47" xr6:coauthVersionMax="47" xr10:uidLastSave="{00000000-0000-0000-0000-000000000000}"/>
  <workbookProtection workbookAlgorithmName="SHA-512" workbookHashValue="xSECWNTUpHarzEX0p8yMaLixrUE+8LJQtCEgxpkL7yKNp5GD1xc4JjnfnYKdPLZomXM9Fn0ywYMeVYVON1dnUg==" workbookSaltValue="jyCxI4/PaST5o28ZjWZv8w==" workbookSpinCount="100000" lockStructure="1"/>
  <bookViews>
    <workbookView xWindow="-110" yWindow="-110" windowWidth="19420" windowHeight="10420" firstSheet="4" activeTab="4" xr2:uid="{81BDA40B-8CF9-4950-BC92-5BEDF1205320}"/>
  </bookViews>
  <sheets>
    <sheet name="設定" sheetId="2" state="hidden" r:id="rId1"/>
    <sheet name="所属情報" sheetId="15" state="hidden" r:id="rId2"/>
    <sheet name="マスター" sheetId="16" state="hidden" r:id="rId3"/>
    <sheet name="プロ原本" sheetId="13" state="hidden" r:id="rId4"/>
    <sheet name="①申込書" sheetId="20" r:id="rId5"/>
    <sheet name="②チーム申込" sheetId="7" r:id="rId6"/>
    <sheet name="③チームプロフィール" sheetId="9" r:id="rId7"/>
    <sheet name="④確認表" sheetId="14" r:id="rId8"/>
    <sheet name="女子登録情報" sheetId="17" state="hidden" r:id="rId9"/>
    <sheet name="リスト" sheetId="18" state="hidden" r:id="rId10"/>
  </sheets>
  <definedNames>
    <definedName name="_xlnm._FilterDatabase" localSheetId="8" hidden="1">女子登録情報!$A$1:$Q$101</definedName>
    <definedName name="_xlnm.Print_Area" localSheetId="4">①申込書!$B$2:$C$13</definedName>
    <definedName name="_xlnm.Print_Area" localSheetId="5">②チーム申込!$C$1:$AA$29</definedName>
    <definedName name="_xlnm.Print_Area" localSheetId="7">④確認表!$B$2:$D$10</definedName>
    <definedName name="_xlnm.Print_Area" localSheetId="3">プロ原本!$A$1:$J$65</definedName>
    <definedName name="その他種目">リスト!$C$2:$C$8</definedName>
    <definedName name="チーム属性">リスト!$A$2:$A$3</definedName>
    <definedName name="所属団体名">OFFSET(所属情報!$A$2,0,0,COUNTA(所属情報!$A:$A)-1)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D9" i="14" l="1"/>
  <c r="C9" i="14"/>
  <c r="D8" i="14"/>
  <c r="D4" i="13"/>
  <c r="H5" i="13"/>
  <c r="F5" i="13"/>
  <c r="J58" i="13"/>
  <c r="I58" i="13"/>
  <c r="H58" i="13"/>
  <c r="J56" i="13"/>
  <c r="I56" i="13"/>
  <c r="H56" i="13"/>
  <c r="J54" i="13"/>
  <c r="I54" i="13"/>
  <c r="H54" i="13"/>
  <c r="J52" i="13"/>
  <c r="I52" i="13"/>
  <c r="H52" i="13"/>
  <c r="J50" i="13"/>
  <c r="I50" i="13"/>
  <c r="H50" i="13"/>
  <c r="J48" i="13"/>
  <c r="I48" i="13"/>
  <c r="H48" i="13"/>
  <c r="E58" i="13"/>
  <c r="E56" i="13"/>
  <c r="E54" i="13"/>
  <c r="E52" i="13"/>
  <c r="E50" i="13"/>
  <c r="E48" i="13"/>
  <c r="E46" i="13"/>
  <c r="E44" i="13"/>
  <c r="E42" i="13"/>
  <c r="E40" i="13"/>
  <c r="E38" i="13"/>
  <c r="E36" i="13"/>
  <c r="E34" i="13"/>
  <c r="E32" i="13"/>
  <c r="E30" i="13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10" i="7"/>
  <c r="K3" i="16"/>
  <c r="H3" i="16" s="1"/>
  <c r="K4" i="16"/>
  <c r="B4" i="16" s="1"/>
  <c r="K5" i="16"/>
  <c r="B5" i="16" s="1"/>
  <c r="K6" i="16"/>
  <c r="F6" i="16" s="1"/>
  <c r="K7" i="16"/>
  <c r="F7" i="16" s="1"/>
  <c r="K8" i="16"/>
  <c r="F8" i="16" s="1"/>
  <c r="K9" i="16"/>
  <c r="F9" i="16" s="1"/>
  <c r="K10" i="16"/>
  <c r="F10" i="16" s="1"/>
  <c r="K11" i="16"/>
  <c r="A11" i="16" s="1"/>
  <c r="K12" i="16"/>
  <c r="D12" i="16" s="1"/>
  <c r="K13" i="16"/>
  <c r="D13" i="16" s="1"/>
  <c r="K14" i="16"/>
  <c r="F14" i="16" s="1"/>
  <c r="K15" i="16"/>
  <c r="F15" i="16" s="1"/>
  <c r="K16" i="16"/>
  <c r="F16" i="16" s="1"/>
  <c r="K17" i="16"/>
  <c r="H17" i="16" s="1"/>
  <c r="K18" i="16"/>
  <c r="F18" i="16" s="1"/>
  <c r="K19" i="16"/>
  <c r="F19" i="16" s="1"/>
  <c r="K20" i="16"/>
  <c r="C20" i="16" s="1"/>
  <c r="K21" i="16"/>
  <c r="C21" i="16" s="1"/>
  <c r="A5" i="16"/>
  <c r="D5" i="16"/>
  <c r="G9" i="16"/>
  <c r="C11" i="16"/>
  <c r="E11" i="16"/>
  <c r="F11" i="16"/>
  <c r="G11" i="16"/>
  <c r="B13" i="16"/>
  <c r="C13" i="16"/>
  <c r="E17" i="16"/>
  <c r="F17" i="16"/>
  <c r="B19" i="16"/>
  <c r="C19" i="16"/>
  <c r="D19" i="16"/>
  <c r="H19" i="16"/>
  <c r="D21" i="16"/>
  <c r="K2" i="16"/>
  <c r="H2" i="16" s="1"/>
  <c r="C7" i="14"/>
  <c r="C6" i="14"/>
  <c r="C5" i="14"/>
  <c r="C4" i="14"/>
  <c r="C3" i="14"/>
  <c r="D11" i="7"/>
  <c r="E11" i="7"/>
  <c r="F11" i="7"/>
  <c r="H11" i="7"/>
  <c r="D12" i="7"/>
  <c r="E12" i="7"/>
  <c r="F12" i="7"/>
  <c r="H12" i="7"/>
  <c r="D13" i="7"/>
  <c r="E13" i="7"/>
  <c r="F13" i="7"/>
  <c r="H13" i="7"/>
  <c r="D14" i="7"/>
  <c r="E14" i="7"/>
  <c r="F14" i="7"/>
  <c r="H14" i="7"/>
  <c r="D15" i="7"/>
  <c r="E15" i="7"/>
  <c r="F15" i="7"/>
  <c r="H15" i="7"/>
  <c r="D16" i="7"/>
  <c r="E16" i="7"/>
  <c r="F16" i="7"/>
  <c r="H16" i="7"/>
  <c r="D17" i="7"/>
  <c r="E17" i="7"/>
  <c r="F17" i="7"/>
  <c r="H17" i="7"/>
  <c r="D18" i="7"/>
  <c r="E18" i="7"/>
  <c r="F18" i="7"/>
  <c r="H18" i="7"/>
  <c r="D19" i="7"/>
  <c r="B49" i="13" s="1"/>
  <c r="E19" i="7"/>
  <c r="B48" i="13" s="1"/>
  <c r="F19" i="7"/>
  <c r="D48" i="13" s="1"/>
  <c r="H19" i="7"/>
  <c r="D20" i="7"/>
  <c r="B51" i="13" s="1"/>
  <c r="E20" i="7"/>
  <c r="B50" i="13" s="1"/>
  <c r="F20" i="7"/>
  <c r="D50" i="13" s="1"/>
  <c r="H20" i="7"/>
  <c r="D21" i="7"/>
  <c r="B53" i="13" s="1"/>
  <c r="E21" i="7"/>
  <c r="B52" i="13" s="1"/>
  <c r="F21" i="7"/>
  <c r="D52" i="13" s="1"/>
  <c r="H21" i="7"/>
  <c r="D22" i="7"/>
  <c r="B55" i="13" s="1"/>
  <c r="E22" i="7"/>
  <c r="B54" i="13" s="1"/>
  <c r="F22" i="7"/>
  <c r="D54" i="13" s="1"/>
  <c r="H22" i="7"/>
  <c r="D23" i="7"/>
  <c r="B57" i="13" s="1"/>
  <c r="E23" i="7"/>
  <c r="B56" i="13" s="1"/>
  <c r="F23" i="7"/>
  <c r="D56" i="13" s="1"/>
  <c r="H23" i="7"/>
  <c r="D24" i="7"/>
  <c r="B59" i="13" s="1"/>
  <c r="E24" i="7"/>
  <c r="B58" i="13" s="1"/>
  <c r="F24" i="7"/>
  <c r="D58" i="13" s="1"/>
  <c r="H24" i="7"/>
  <c r="D25" i="7"/>
  <c r="E25" i="7"/>
  <c r="F25" i="7"/>
  <c r="H25" i="7"/>
  <c r="D26" i="7"/>
  <c r="E26" i="7"/>
  <c r="F26" i="7"/>
  <c r="H26" i="7"/>
  <c r="D27" i="7"/>
  <c r="E27" i="7"/>
  <c r="F27" i="7"/>
  <c r="H27" i="7"/>
  <c r="D28" i="7"/>
  <c r="E28" i="7"/>
  <c r="F28" i="7"/>
  <c r="H28" i="7"/>
  <c r="D29" i="7"/>
  <c r="E29" i="7"/>
  <c r="F29" i="7"/>
  <c r="H29" i="7"/>
  <c r="H10" i="7"/>
  <c r="F10" i="7"/>
  <c r="E10" i="7"/>
  <c r="D10" i="7"/>
  <c r="O3" i="7"/>
  <c r="G3" i="7"/>
  <c r="B3" i="7"/>
  <c r="B1" i="7"/>
  <c r="C2" i="20"/>
  <c r="B2" i="14"/>
  <c r="C2" i="13"/>
  <c r="V3" i="17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4" i="17"/>
  <c r="V265" i="17"/>
  <c r="V266" i="17"/>
  <c r="V267" i="17"/>
  <c r="V268" i="17"/>
  <c r="V269" i="17"/>
  <c r="V270" i="17"/>
  <c r="V271" i="17"/>
  <c r="V272" i="17"/>
  <c r="V273" i="17"/>
  <c r="V274" i="17"/>
  <c r="V275" i="17"/>
  <c r="V276" i="17"/>
  <c r="V277" i="17"/>
  <c r="V278" i="17"/>
  <c r="V279" i="17"/>
  <c r="V280" i="17"/>
  <c r="V281" i="17"/>
  <c r="V282" i="17"/>
  <c r="V283" i="17"/>
  <c r="V284" i="17"/>
  <c r="V285" i="17"/>
  <c r="V286" i="17"/>
  <c r="V287" i="17"/>
  <c r="V288" i="17"/>
  <c r="V289" i="17"/>
  <c r="V290" i="17"/>
  <c r="V291" i="17"/>
  <c r="V292" i="17"/>
  <c r="V293" i="17"/>
  <c r="V294" i="17"/>
  <c r="V295" i="17"/>
  <c r="V296" i="17"/>
  <c r="V297" i="17"/>
  <c r="V298" i="17"/>
  <c r="V299" i="17"/>
  <c r="V300" i="17"/>
  <c r="V301" i="17"/>
  <c r="V302" i="17"/>
  <c r="V303" i="17"/>
  <c r="V304" i="17"/>
  <c r="V305" i="17"/>
  <c r="V306" i="17"/>
  <c r="V307" i="17"/>
  <c r="V308" i="17"/>
  <c r="V309" i="17"/>
  <c r="V310" i="17"/>
  <c r="V311" i="17"/>
  <c r="V312" i="17"/>
  <c r="V313" i="17"/>
  <c r="V314" i="17"/>
  <c r="V315" i="17"/>
  <c r="V316" i="17"/>
  <c r="V317" i="17"/>
  <c r="V318" i="17"/>
  <c r="V319" i="17"/>
  <c r="V320" i="17"/>
  <c r="V321" i="17"/>
  <c r="V322" i="17"/>
  <c r="V323" i="17"/>
  <c r="V324" i="17"/>
  <c r="V325" i="17"/>
  <c r="V326" i="17"/>
  <c r="V327" i="17"/>
  <c r="V328" i="17"/>
  <c r="V329" i="17"/>
  <c r="V330" i="17"/>
  <c r="V331" i="17"/>
  <c r="V332" i="17"/>
  <c r="V333" i="17"/>
  <c r="V334" i="17"/>
  <c r="V335" i="17"/>
  <c r="V336" i="17"/>
  <c r="V337" i="17"/>
  <c r="V338" i="17"/>
  <c r="V339" i="17"/>
  <c r="V340" i="17"/>
  <c r="V341" i="17"/>
  <c r="V342" i="17"/>
  <c r="V343" i="17"/>
  <c r="V344" i="17"/>
  <c r="V345" i="17"/>
  <c r="V346" i="17"/>
  <c r="V347" i="17"/>
  <c r="V348" i="17"/>
  <c r="V349" i="17"/>
  <c r="V350" i="17"/>
  <c r="V351" i="17"/>
  <c r="V352" i="17"/>
  <c r="V353" i="17"/>
  <c r="V354" i="17"/>
  <c r="V355" i="17"/>
  <c r="V356" i="17"/>
  <c r="V357" i="17"/>
  <c r="V358" i="17"/>
  <c r="V359" i="17"/>
  <c r="V360" i="17"/>
  <c r="V361" i="17"/>
  <c r="V362" i="17"/>
  <c r="V363" i="17"/>
  <c r="V364" i="17"/>
  <c r="V365" i="17"/>
  <c r="V366" i="17"/>
  <c r="V367" i="17"/>
  <c r="V368" i="17"/>
  <c r="V369" i="17"/>
  <c r="V370" i="17"/>
  <c r="V371" i="17"/>
  <c r="V372" i="17"/>
  <c r="V373" i="17"/>
  <c r="V374" i="17"/>
  <c r="V375" i="17"/>
  <c r="V376" i="17"/>
  <c r="V377" i="17"/>
  <c r="V378" i="17"/>
  <c r="V379" i="17"/>
  <c r="V380" i="17"/>
  <c r="V381" i="17"/>
  <c r="V382" i="17"/>
  <c r="V383" i="17"/>
  <c r="V384" i="17"/>
  <c r="V385" i="17"/>
  <c r="V386" i="17"/>
  <c r="V387" i="17"/>
  <c r="V388" i="17"/>
  <c r="V389" i="17"/>
  <c r="V390" i="17"/>
  <c r="V391" i="17"/>
  <c r="V392" i="17"/>
  <c r="V393" i="17"/>
  <c r="V394" i="17"/>
  <c r="V395" i="17"/>
  <c r="V396" i="17"/>
  <c r="V397" i="17"/>
  <c r="V398" i="17"/>
  <c r="V399" i="17"/>
  <c r="V400" i="17"/>
  <c r="V401" i="17"/>
  <c r="V402" i="17"/>
  <c r="V403" i="17"/>
  <c r="V404" i="17"/>
  <c r="V405" i="17"/>
  <c r="V406" i="17"/>
  <c r="V407" i="17"/>
  <c r="V408" i="17"/>
  <c r="V409" i="17"/>
  <c r="V410" i="17"/>
  <c r="V411" i="17"/>
  <c r="V412" i="17"/>
  <c r="V413" i="17"/>
  <c r="V414" i="17"/>
  <c r="V415" i="17"/>
  <c r="V416" i="17"/>
  <c r="V417" i="17"/>
  <c r="V418" i="17"/>
  <c r="V419" i="17"/>
  <c r="V420" i="17"/>
  <c r="V421" i="17"/>
  <c r="V422" i="17"/>
  <c r="V423" i="17"/>
  <c r="V424" i="17"/>
  <c r="V425" i="17"/>
  <c r="V426" i="17"/>
  <c r="V427" i="17"/>
  <c r="V428" i="17"/>
  <c r="V429" i="17"/>
  <c r="V430" i="17"/>
  <c r="V431" i="17"/>
  <c r="V432" i="17"/>
  <c r="V433" i="17"/>
  <c r="V434" i="17"/>
  <c r="V435" i="17"/>
  <c r="V436" i="17"/>
  <c r="V437" i="17"/>
  <c r="V438" i="17"/>
  <c r="V439" i="17"/>
  <c r="V440" i="17"/>
  <c r="V441" i="17"/>
  <c r="V442" i="17"/>
  <c r="V443" i="17"/>
  <c r="V444" i="17"/>
  <c r="V445" i="17"/>
  <c r="V446" i="17"/>
  <c r="V447" i="17"/>
  <c r="V448" i="17"/>
  <c r="V449" i="17"/>
  <c r="V450" i="17"/>
  <c r="V451" i="17"/>
  <c r="V452" i="17"/>
  <c r="V453" i="17"/>
  <c r="V454" i="17"/>
  <c r="V455" i="17"/>
  <c r="V456" i="17"/>
  <c r="V457" i="17"/>
  <c r="V458" i="17"/>
  <c r="V459" i="17"/>
  <c r="V460" i="17"/>
  <c r="V461" i="17"/>
  <c r="V462" i="17"/>
  <c r="V463" i="17"/>
  <c r="V464" i="17"/>
  <c r="V465" i="17"/>
  <c r="V466" i="17"/>
  <c r="V467" i="17"/>
  <c r="V468" i="17"/>
  <c r="V469" i="17"/>
  <c r="V470" i="17"/>
  <c r="V471" i="17"/>
  <c r="V472" i="17"/>
  <c r="V473" i="17"/>
  <c r="V474" i="17"/>
  <c r="V475" i="17"/>
  <c r="V476" i="17"/>
  <c r="V477" i="17"/>
  <c r="V478" i="17"/>
  <c r="V479" i="17"/>
  <c r="V480" i="17"/>
  <c r="V481" i="17"/>
  <c r="V482" i="17"/>
  <c r="V483" i="17"/>
  <c r="V484" i="17"/>
  <c r="V485" i="17"/>
  <c r="V486" i="17"/>
  <c r="V487" i="17"/>
  <c r="V488" i="17"/>
  <c r="V489" i="17"/>
  <c r="V490" i="17"/>
  <c r="V491" i="17"/>
  <c r="V492" i="17"/>
  <c r="V493" i="17"/>
  <c r="V494" i="17"/>
  <c r="V495" i="17"/>
  <c r="V496" i="17"/>
  <c r="V497" i="17"/>
  <c r="V498" i="17"/>
  <c r="V499" i="17"/>
  <c r="V500" i="17"/>
  <c r="V501" i="17"/>
  <c r="V502" i="17"/>
  <c r="V503" i="17"/>
  <c r="V504" i="17"/>
  <c r="V505" i="17"/>
  <c r="V506" i="17"/>
  <c r="V507" i="17"/>
  <c r="V508" i="17"/>
  <c r="V509" i="17"/>
  <c r="V510" i="17"/>
  <c r="V511" i="17"/>
  <c r="V512" i="17"/>
  <c r="V513" i="17"/>
  <c r="V514" i="17"/>
  <c r="V515" i="17"/>
  <c r="V516" i="17"/>
  <c r="V517" i="17"/>
  <c r="V518" i="17"/>
  <c r="V519" i="17"/>
  <c r="V520" i="17"/>
  <c r="V521" i="17"/>
  <c r="V522" i="17"/>
  <c r="V523" i="17"/>
  <c r="V524" i="17"/>
  <c r="V525" i="17"/>
  <c r="V526" i="17"/>
  <c r="V527" i="17"/>
  <c r="V528" i="17"/>
  <c r="V529" i="17"/>
  <c r="V530" i="17"/>
  <c r="V531" i="17"/>
  <c r="V532" i="17"/>
  <c r="V533" i="17"/>
  <c r="V534" i="17"/>
  <c r="V535" i="17"/>
  <c r="V536" i="17"/>
  <c r="V537" i="17"/>
  <c r="V538" i="17"/>
  <c r="V539" i="17"/>
  <c r="V540" i="17"/>
  <c r="V541" i="17"/>
  <c r="V542" i="17"/>
  <c r="V543" i="17"/>
  <c r="V544" i="17"/>
  <c r="V545" i="17"/>
  <c r="V546" i="17"/>
  <c r="V547" i="17"/>
  <c r="V548" i="17"/>
  <c r="V549" i="17"/>
  <c r="V550" i="17"/>
  <c r="V551" i="17"/>
  <c r="V552" i="17"/>
  <c r="V553" i="17"/>
  <c r="V554" i="17"/>
  <c r="V555" i="17"/>
  <c r="V556" i="17"/>
  <c r="V557" i="17"/>
  <c r="V558" i="17"/>
  <c r="V559" i="17"/>
  <c r="V560" i="17"/>
  <c r="V561" i="17"/>
  <c r="V562" i="17"/>
  <c r="V563" i="17"/>
  <c r="V564" i="17"/>
  <c r="V565" i="17"/>
  <c r="V566" i="17"/>
  <c r="V567" i="17"/>
  <c r="V568" i="17"/>
  <c r="V569" i="17"/>
  <c r="V570" i="17"/>
  <c r="V571" i="17"/>
  <c r="V572" i="17"/>
  <c r="V573" i="17"/>
  <c r="V574" i="17"/>
  <c r="V575" i="17"/>
  <c r="V576" i="17"/>
  <c r="V577" i="17"/>
  <c r="V578" i="17"/>
  <c r="V579" i="17"/>
  <c r="V580" i="17"/>
  <c r="V581" i="17"/>
  <c r="V582" i="17"/>
  <c r="V583" i="17"/>
  <c r="V584" i="17"/>
  <c r="V585" i="17"/>
  <c r="V586" i="17"/>
  <c r="V587" i="17"/>
  <c r="V588" i="17"/>
  <c r="V589" i="17"/>
  <c r="V590" i="17"/>
  <c r="V591" i="17"/>
  <c r="V592" i="17"/>
  <c r="V593" i="17"/>
  <c r="V594" i="17"/>
  <c r="V595" i="17"/>
  <c r="V596" i="17"/>
  <c r="V597" i="17"/>
  <c r="V598" i="17"/>
  <c r="V599" i="17"/>
  <c r="V600" i="17"/>
  <c r="V601" i="17"/>
  <c r="V602" i="17"/>
  <c r="V603" i="17"/>
  <c r="V604" i="17"/>
  <c r="V605" i="17"/>
  <c r="V606" i="17"/>
  <c r="V607" i="17"/>
  <c r="V608" i="17"/>
  <c r="V609" i="17"/>
  <c r="V610" i="17"/>
  <c r="V611" i="17"/>
  <c r="V612" i="17"/>
  <c r="V613" i="17"/>
  <c r="V614" i="17"/>
  <c r="V615" i="17"/>
  <c r="V616" i="17"/>
  <c r="V617" i="17"/>
  <c r="V618" i="17"/>
  <c r="V619" i="17"/>
  <c r="V620" i="17"/>
  <c r="V621" i="17"/>
  <c r="V622" i="17"/>
  <c r="V623" i="17"/>
  <c r="V624" i="17"/>
  <c r="V625" i="17"/>
  <c r="V626" i="17"/>
  <c r="V627" i="17"/>
  <c r="V628" i="17"/>
  <c r="V629" i="17"/>
  <c r="V630" i="17"/>
  <c r="V631" i="17"/>
  <c r="V632" i="17"/>
  <c r="V633" i="17"/>
  <c r="V634" i="17"/>
  <c r="V635" i="17"/>
  <c r="V636" i="17"/>
  <c r="V637" i="17"/>
  <c r="V638" i="17"/>
  <c r="V639" i="17"/>
  <c r="V640" i="17"/>
  <c r="V641" i="17"/>
  <c r="V642" i="17"/>
  <c r="V643" i="17"/>
  <c r="V644" i="17"/>
  <c r="V645" i="17"/>
  <c r="V646" i="17"/>
  <c r="V647" i="17"/>
  <c r="V648" i="17"/>
  <c r="V649" i="17"/>
  <c r="V650" i="17"/>
  <c r="V651" i="17"/>
  <c r="V652" i="17"/>
  <c r="V653" i="17"/>
  <c r="V654" i="17"/>
  <c r="V655" i="17"/>
  <c r="V656" i="17"/>
  <c r="V657" i="17"/>
  <c r="V658" i="17"/>
  <c r="V659" i="17"/>
  <c r="V660" i="17"/>
  <c r="V661" i="17"/>
  <c r="V662" i="17"/>
  <c r="V663" i="17"/>
  <c r="V664" i="17"/>
  <c r="V665" i="17"/>
  <c r="V666" i="17"/>
  <c r="V667" i="17"/>
  <c r="V668" i="17"/>
  <c r="V669" i="17"/>
  <c r="V670" i="17"/>
  <c r="V671" i="17"/>
  <c r="V672" i="17"/>
  <c r="V673" i="17"/>
  <c r="V674" i="17"/>
  <c r="V675" i="17"/>
  <c r="V676" i="17"/>
  <c r="V677" i="17"/>
  <c r="V678" i="17"/>
  <c r="V679" i="17"/>
  <c r="V680" i="17"/>
  <c r="V681" i="17"/>
  <c r="V682" i="17"/>
  <c r="V683" i="17"/>
  <c r="V684" i="17"/>
  <c r="V685" i="17"/>
  <c r="V686" i="17"/>
  <c r="V687" i="17"/>
  <c r="V688" i="17"/>
  <c r="V689" i="17"/>
  <c r="V690" i="17"/>
  <c r="V691" i="17"/>
  <c r="V692" i="17"/>
  <c r="V693" i="17"/>
  <c r="V694" i="17"/>
  <c r="V695" i="17"/>
  <c r="V696" i="17"/>
  <c r="V697" i="17"/>
  <c r="V698" i="17"/>
  <c r="V699" i="17"/>
  <c r="V700" i="17"/>
  <c r="V701" i="17"/>
  <c r="V702" i="17"/>
  <c r="V703" i="17"/>
  <c r="V704" i="17"/>
  <c r="V705" i="17"/>
  <c r="V706" i="17"/>
  <c r="V707" i="17"/>
  <c r="V708" i="17"/>
  <c r="V709" i="17"/>
  <c r="V710" i="17"/>
  <c r="V711" i="17"/>
  <c r="V712" i="17"/>
  <c r="V713" i="17"/>
  <c r="V714" i="17"/>
  <c r="V715" i="17"/>
  <c r="V716" i="17"/>
  <c r="V717" i="17"/>
  <c r="V718" i="17"/>
  <c r="V719" i="17"/>
  <c r="V720" i="17"/>
  <c r="V721" i="17"/>
  <c r="V722" i="17"/>
  <c r="V723" i="17"/>
  <c r="V724" i="17"/>
  <c r="V725" i="17"/>
  <c r="V726" i="17"/>
  <c r="V727" i="17"/>
  <c r="V728" i="17"/>
  <c r="V729" i="17"/>
  <c r="V730" i="17"/>
  <c r="V731" i="17"/>
  <c r="V732" i="17"/>
  <c r="V733" i="17"/>
  <c r="V734" i="17"/>
  <c r="V735" i="17"/>
  <c r="V736" i="17"/>
  <c r="V737" i="17"/>
  <c r="V738" i="17"/>
  <c r="V739" i="17"/>
  <c r="V740" i="17"/>
  <c r="V741" i="17"/>
  <c r="V742" i="17"/>
  <c r="V743" i="17"/>
  <c r="V744" i="17"/>
  <c r="V745" i="17"/>
  <c r="V746" i="17"/>
  <c r="V747" i="17"/>
  <c r="V748" i="17"/>
  <c r="V749" i="17"/>
  <c r="V750" i="17"/>
  <c r="V751" i="17"/>
  <c r="V752" i="17"/>
  <c r="V753" i="17"/>
  <c r="V754" i="17"/>
  <c r="V755" i="17"/>
  <c r="V756" i="17"/>
  <c r="V757" i="17"/>
  <c r="V758" i="17"/>
  <c r="V759" i="17"/>
  <c r="V760" i="17"/>
  <c r="V761" i="17"/>
  <c r="V762" i="17"/>
  <c r="V763" i="17"/>
  <c r="V764" i="17"/>
  <c r="V765" i="17"/>
  <c r="V766" i="17"/>
  <c r="V767" i="17"/>
  <c r="V768" i="17"/>
  <c r="V769" i="17"/>
  <c r="V770" i="17"/>
  <c r="V771" i="17"/>
  <c r="V772" i="17"/>
  <c r="V773" i="17"/>
  <c r="V774" i="17"/>
  <c r="V775" i="17"/>
  <c r="V776" i="17"/>
  <c r="V777" i="17"/>
  <c r="V778" i="17"/>
  <c r="V779" i="17"/>
  <c r="V780" i="17"/>
  <c r="V781" i="17"/>
  <c r="V782" i="17"/>
  <c r="V783" i="17"/>
  <c r="V784" i="17"/>
  <c r="V785" i="17"/>
  <c r="V786" i="17"/>
  <c r="V787" i="17"/>
  <c r="V788" i="17"/>
  <c r="V789" i="17"/>
  <c r="V790" i="17"/>
  <c r="V791" i="17"/>
  <c r="V792" i="17"/>
  <c r="V793" i="17"/>
  <c r="V794" i="17"/>
  <c r="V795" i="17"/>
  <c r="V796" i="17"/>
  <c r="V797" i="17"/>
  <c r="V798" i="17"/>
  <c r="V799" i="17"/>
  <c r="V800" i="17"/>
  <c r="V801" i="17"/>
  <c r="V802" i="17"/>
  <c r="V803" i="17"/>
  <c r="V804" i="17"/>
  <c r="V805" i="17"/>
  <c r="V806" i="17"/>
  <c r="V807" i="17"/>
  <c r="V808" i="17"/>
  <c r="V809" i="17"/>
  <c r="V810" i="17"/>
  <c r="V811" i="17"/>
  <c r="V812" i="17"/>
  <c r="V813" i="17"/>
  <c r="V814" i="17"/>
  <c r="V815" i="17"/>
  <c r="V816" i="17"/>
  <c r="V817" i="17"/>
  <c r="V818" i="17"/>
  <c r="V819" i="17"/>
  <c r="V820" i="17"/>
  <c r="V821" i="17"/>
  <c r="V822" i="17"/>
  <c r="V823" i="17"/>
  <c r="V824" i="17"/>
  <c r="V825" i="17"/>
  <c r="V826" i="17"/>
  <c r="V827" i="17"/>
  <c r="V828" i="17"/>
  <c r="V829" i="17"/>
  <c r="V830" i="17"/>
  <c r="V831" i="17"/>
  <c r="V832" i="17"/>
  <c r="V833" i="17"/>
  <c r="V834" i="17"/>
  <c r="V835" i="17"/>
  <c r="V836" i="17"/>
  <c r="V837" i="17"/>
  <c r="V838" i="17"/>
  <c r="V839" i="17"/>
  <c r="V840" i="17"/>
  <c r="V841" i="17"/>
  <c r="V842" i="17"/>
  <c r="V843" i="17"/>
  <c r="V844" i="17"/>
  <c r="V845" i="17"/>
  <c r="V846" i="17"/>
  <c r="V847" i="17"/>
  <c r="V848" i="17"/>
  <c r="V849" i="17"/>
  <c r="V850" i="17"/>
  <c r="V851" i="17"/>
  <c r="V852" i="17"/>
  <c r="V853" i="17"/>
  <c r="V854" i="17"/>
  <c r="V855" i="17"/>
  <c r="V856" i="17"/>
  <c r="V857" i="17"/>
  <c r="V858" i="17"/>
  <c r="V859" i="17"/>
  <c r="V860" i="17"/>
  <c r="V861" i="17"/>
  <c r="V862" i="17"/>
  <c r="V863" i="17"/>
  <c r="V864" i="17"/>
  <c r="V865" i="17"/>
  <c r="V866" i="17"/>
  <c r="V867" i="17"/>
  <c r="V868" i="17"/>
  <c r="V869" i="17"/>
  <c r="V870" i="17"/>
  <c r="V871" i="17"/>
  <c r="V872" i="17"/>
  <c r="V873" i="17"/>
  <c r="V874" i="17"/>
  <c r="V875" i="17"/>
  <c r="V876" i="17"/>
  <c r="V877" i="17"/>
  <c r="V878" i="17"/>
  <c r="V879" i="17"/>
  <c r="V880" i="17"/>
  <c r="V881" i="17"/>
  <c r="V882" i="17"/>
  <c r="V883" i="17"/>
  <c r="V884" i="17"/>
  <c r="V885" i="17"/>
  <c r="V886" i="17"/>
  <c r="V887" i="17"/>
  <c r="V888" i="17"/>
  <c r="V889" i="17"/>
  <c r="V890" i="17"/>
  <c r="V891" i="17"/>
  <c r="V892" i="17"/>
  <c r="V893" i="17"/>
  <c r="V894" i="17"/>
  <c r="V895" i="17"/>
  <c r="V896" i="17"/>
  <c r="V897" i="17"/>
  <c r="V898" i="17"/>
  <c r="V899" i="17"/>
  <c r="V900" i="17"/>
  <c r="V901" i="17"/>
  <c r="V902" i="17"/>
  <c r="V903" i="17"/>
  <c r="V904" i="17"/>
  <c r="V905" i="17"/>
  <c r="V906" i="17"/>
  <c r="V907" i="17"/>
  <c r="V908" i="17"/>
  <c r="V909" i="17"/>
  <c r="V910" i="17"/>
  <c r="V911" i="17"/>
  <c r="V912" i="17"/>
  <c r="V913" i="17"/>
  <c r="V914" i="17"/>
  <c r="V915" i="17"/>
  <c r="V916" i="17"/>
  <c r="V917" i="17"/>
  <c r="V918" i="17"/>
  <c r="V919" i="17"/>
  <c r="V920" i="17"/>
  <c r="V921" i="17"/>
  <c r="V922" i="17"/>
  <c r="V923" i="17"/>
  <c r="V924" i="17"/>
  <c r="V925" i="17"/>
  <c r="V926" i="17"/>
  <c r="V927" i="17"/>
  <c r="V928" i="17"/>
  <c r="V929" i="17"/>
  <c r="V930" i="17"/>
  <c r="V931" i="17"/>
  <c r="V932" i="17"/>
  <c r="V933" i="17"/>
  <c r="V934" i="17"/>
  <c r="V935" i="17"/>
  <c r="V936" i="17"/>
  <c r="V937" i="17"/>
  <c r="V938" i="17"/>
  <c r="V939" i="17"/>
  <c r="V940" i="17"/>
  <c r="V941" i="17"/>
  <c r="V942" i="17"/>
  <c r="V943" i="17"/>
  <c r="V944" i="17"/>
  <c r="V945" i="17"/>
  <c r="V946" i="17"/>
  <c r="V947" i="17"/>
  <c r="V948" i="17"/>
  <c r="V949" i="17"/>
  <c r="V950" i="17"/>
  <c r="V951" i="17"/>
  <c r="V952" i="17"/>
  <c r="V953" i="17"/>
  <c r="V954" i="17"/>
  <c r="V955" i="17"/>
  <c r="V956" i="17"/>
  <c r="V957" i="17"/>
  <c r="V958" i="17"/>
  <c r="V959" i="17"/>
  <c r="V960" i="17"/>
  <c r="V961" i="17"/>
  <c r="V962" i="17"/>
  <c r="V963" i="17"/>
  <c r="V964" i="17"/>
  <c r="V965" i="17"/>
  <c r="V966" i="17"/>
  <c r="V967" i="17"/>
  <c r="V968" i="17"/>
  <c r="V969" i="17"/>
  <c r="V970" i="17"/>
  <c r="V971" i="17"/>
  <c r="V972" i="17"/>
  <c r="V973" i="17"/>
  <c r="V974" i="17"/>
  <c r="V975" i="17"/>
  <c r="V976" i="17"/>
  <c r="V977" i="17"/>
  <c r="V978" i="17"/>
  <c r="V979" i="17"/>
  <c r="V980" i="17"/>
  <c r="V981" i="17"/>
  <c r="V982" i="17"/>
  <c r="V983" i="17"/>
  <c r="V984" i="17"/>
  <c r="V985" i="17"/>
  <c r="V986" i="17"/>
  <c r="V987" i="17"/>
  <c r="V988" i="17"/>
  <c r="V989" i="17"/>
  <c r="V990" i="17"/>
  <c r="V991" i="17"/>
  <c r="V992" i="17"/>
  <c r="V993" i="17"/>
  <c r="V994" i="17"/>
  <c r="V995" i="17"/>
  <c r="V996" i="17"/>
  <c r="V997" i="17"/>
  <c r="V998" i="17"/>
  <c r="V999" i="17"/>
  <c r="V1000" i="17"/>
  <c r="V1001" i="17"/>
  <c r="V1002" i="17"/>
  <c r="V1003" i="17"/>
  <c r="V1004" i="17"/>
  <c r="V1005" i="17"/>
  <c r="V1006" i="17"/>
  <c r="V1007" i="17"/>
  <c r="V1008" i="17"/>
  <c r="V1009" i="17"/>
  <c r="V1010" i="17"/>
  <c r="V1011" i="17"/>
  <c r="V1012" i="17"/>
  <c r="V1013" i="17"/>
  <c r="V1014" i="17"/>
  <c r="V1015" i="17"/>
  <c r="V1016" i="17"/>
  <c r="V1017" i="17"/>
  <c r="V1018" i="17"/>
  <c r="V1019" i="17"/>
  <c r="V1020" i="17"/>
  <c r="V1021" i="17"/>
  <c r="V1022" i="17"/>
  <c r="V1023" i="17"/>
  <c r="V1024" i="17"/>
  <c r="V1025" i="17"/>
  <c r="V1026" i="17"/>
  <c r="V1027" i="17"/>
  <c r="V1028" i="17"/>
  <c r="V1029" i="17"/>
  <c r="V1030" i="17"/>
  <c r="V1031" i="17"/>
  <c r="V1032" i="17"/>
  <c r="V1033" i="17"/>
  <c r="V1034" i="17"/>
  <c r="V1035" i="17"/>
  <c r="V1036" i="17"/>
  <c r="V1037" i="17"/>
  <c r="V1038" i="17"/>
  <c r="V1039" i="17"/>
  <c r="V1040" i="17"/>
  <c r="V1041" i="17"/>
  <c r="V1042" i="17"/>
  <c r="V1043" i="17"/>
  <c r="V1044" i="17"/>
  <c r="V1045" i="17"/>
  <c r="V1046" i="17"/>
  <c r="V1047" i="17"/>
  <c r="V1048" i="17"/>
  <c r="V1049" i="17"/>
  <c r="V1050" i="17"/>
  <c r="V1051" i="17"/>
  <c r="V1052" i="17"/>
  <c r="V1053" i="17"/>
  <c r="V1054" i="17"/>
  <c r="V1055" i="17"/>
  <c r="V1056" i="17"/>
  <c r="V1057" i="17"/>
  <c r="V1058" i="17"/>
  <c r="V1059" i="17"/>
  <c r="V1060" i="17"/>
  <c r="V1061" i="17"/>
  <c r="V1062" i="17"/>
  <c r="V1063" i="17"/>
  <c r="V1064" i="17"/>
  <c r="V1065" i="17"/>
  <c r="V1066" i="17"/>
  <c r="V1067" i="17"/>
  <c r="V1068" i="17"/>
  <c r="V1069" i="17"/>
  <c r="V1070" i="17"/>
  <c r="V1071" i="17"/>
  <c r="V1072" i="17"/>
  <c r="V1073" i="17"/>
  <c r="V1074" i="17"/>
  <c r="V1075" i="17"/>
  <c r="V1076" i="17"/>
  <c r="V1077" i="17"/>
  <c r="V1078" i="17"/>
  <c r="V1079" i="17"/>
  <c r="V1080" i="17"/>
  <c r="V1081" i="17"/>
  <c r="V1082" i="17"/>
  <c r="V1083" i="17"/>
  <c r="V1084" i="17"/>
  <c r="V1085" i="17"/>
  <c r="V1086" i="17"/>
  <c r="V1087" i="17"/>
  <c r="V1088" i="17"/>
  <c r="V1089" i="17"/>
  <c r="V1090" i="17"/>
  <c r="V1091" i="17"/>
  <c r="V1092" i="17"/>
  <c r="V1093" i="17"/>
  <c r="V1094" i="17"/>
  <c r="V1095" i="17"/>
  <c r="V1096" i="17"/>
  <c r="V1097" i="17"/>
  <c r="V1098" i="17"/>
  <c r="V1099" i="17"/>
  <c r="V1100" i="17"/>
  <c r="V1101" i="17"/>
  <c r="V1102" i="17"/>
  <c r="V1103" i="17"/>
  <c r="V1104" i="17"/>
  <c r="V1105" i="17"/>
  <c r="V1106" i="17"/>
  <c r="V1107" i="17"/>
  <c r="V1108" i="17"/>
  <c r="V1109" i="17"/>
  <c r="V1110" i="17"/>
  <c r="V1111" i="17"/>
  <c r="V1112" i="17"/>
  <c r="V1113" i="17"/>
  <c r="V1114" i="17"/>
  <c r="V1115" i="17"/>
  <c r="V1116" i="17"/>
  <c r="V1117" i="17"/>
  <c r="V1118" i="17"/>
  <c r="V1119" i="17"/>
  <c r="V1120" i="17"/>
  <c r="V1121" i="17"/>
  <c r="V1122" i="17"/>
  <c r="V1123" i="17"/>
  <c r="V1124" i="17"/>
  <c r="V1125" i="17"/>
  <c r="V1126" i="17"/>
  <c r="V1127" i="17"/>
  <c r="V1128" i="17"/>
  <c r="V1129" i="17"/>
  <c r="V1130" i="17"/>
  <c r="V1131" i="17"/>
  <c r="V1132" i="17"/>
  <c r="V1133" i="17"/>
  <c r="V1134" i="17"/>
  <c r="V1135" i="17"/>
  <c r="V1136" i="17"/>
  <c r="V1137" i="17"/>
  <c r="V1138" i="17"/>
  <c r="V1139" i="17"/>
  <c r="V1140" i="17"/>
  <c r="V1141" i="17"/>
  <c r="V1142" i="17"/>
  <c r="V1143" i="17"/>
  <c r="V1144" i="17"/>
  <c r="V1145" i="17"/>
  <c r="V1146" i="17"/>
  <c r="V1147" i="17"/>
  <c r="V1148" i="17"/>
  <c r="V1149" i="17"/>
  <c r="V1150" i="17"/>
  <c r="V1151" i="17"/>
  <c r="V1152" i="17"/>
  <c r="V1153" i="17"/>
  <c r="V1154" i="17"/>
  <c r="V1155" i="17"/>
  <c r="V1156" i="17"/>
  <c r="V1157" i="17"/>
  <c r="V1158" i="17"/>
  <c r="V1159" i="17"/>
  <c r="V1160" i="17"/>
  <c r="V1161" i="17"/>
  <c r="V1162" i="17"/>
  <c r="V1163" i="17"/>
  <c r="V1164" i="17"/>
  <c r="V1165" i="17"/>
  <c r="V1166" i="17"/>
  <c r="V1167" i="17"/>
  <c r="V1168" i="17"/>
  <c r="V1169" i="17"/>
  <c r="V1170" i="17"/>
  <c r="V1171" i="17"/>
  <c r="V1172" i="17"/>
  <c r="V1173" i="17"/>
  <c r="V1174" i="17"/>
  <c r="V1175" i="17"/>
  <c r="V1176" i="17"/>
  <c r="V1177" i="17"/>
  <c r="V1178" i="17"/>
  <c r="V1179" i="17"/>
  <c r="V1180" i="17"/>
  <c r="V1181" i="17"/>
  <c r="V1182" i="17"/>
  <c r="V1183" i="17"/>
  <c r="V1184" i="17"/>
  <c r="V1185" i="17"/>
  <c r="V1186" i="17"/>
  <c r="V1187" i="17"/>
  <c r="V1188" i="17"/>
  <c r="V1189" i="17"/>
  <c r="V1190" i="17"/>
  <c r="V1191" i="17"/>
  <c r="V1192" i="17"/>
  <c r="V1193" i="17"/>
  <c r="V1194" i="17"/>
  <c r="V1195" i="17"/>
  <c r="V1196" i="17"/>
  <c r="V1197" i="17"/>
  <c r="V1198" i="17"/>
  <c r="V1199" i="17"/>
  <c r="V1200" i="17"/>
  <c r="V1201" i="17"/>
  <c r="V1202" i="17"/>
  <c r="V1203" i="17"/>
  <c r="V1204" i="17"/>
  <c r="V1205" i="17"/>
  <c r="V1206" i="17"/>
  <c r="V1207" i="17"/>
  <c r="V1208" i="17"/>
  <c r="V1209" i="17"/>
  <c r="V1210" i="17"/>
  <c r="V1211" i="17"/>
  <c r="V1212" i="17"/>
  <c r="V1213" i="17"/>
  <c r="V1214" i="17"/>
  <c r="V1215" i="17"/>
  <c r="V1216" i="17"/>
  <c r="V1217" i="17"/>
  <c r="V1218" i="17"/>
  <c r="V1219" i="17"/>
  <c r="V1220" i="17"/>
  <c r="V1221" i="17"/>
  <c r="V1222" i="17"/>
  <c r="V1223" i="17"/>
  <c r="V1224" i="17"/>
  <c r="V1225" i="17"/>
  <c r="V1226" i="17"/>
  <c r="V1227" i="17"/>
  <c r="V1228" i="17"/>
  <c r="V1229" i="17"/>
  <c r="V1230" i="17"/>
  <c r="V1231" i="17"/>
  <c r="V1232" i="17"/>
  <c r="V1233" i="17"/>
  <c r="V1234" i="17"/>
  <c r="V1235" i="17"/>
  <c r="V1236" i="17"/>
  <c r="V1237" i="17"/>
  <c r="V1238" i="17"/>
  <c r="V1239" i="17"/>
  <c r="V1240" i="17"/>
  <c r="V1241" i="17"/>
  <c r="V1242" i="17"/>
  <c r="V1243" i="17"/>
  <c r="V1244" i="17"/>
  <c r="V1245" i="17"/>
  <c r="V1246" i="17"/>
  <c r="V1247" i="17"/>
  <c r="V1248" i="17"/>
  <c r="V1249" i="17"/>
  <c r="V1250" i="17"/>
  <c r="V1251" i="17"/>
  <c r="V1252" i="17"/>
  <c r="V1253" i="17"/>
  <c r="V1254" i="17"/>
  <c r="V1255" i="17"/>
  <c r="V1256" i="17"/>
  <c r="V1257" i="17"/>
  <c r="V1258" i="17"/>
  <c r="V1259" i="17"/>
  <c r="V1260" i="17"/>
  <c r="V1261" i="17"/>
  <c r="V1262" i="17"/>
  <c r="V1263" i="17"/>
  <c r="V1264" i="17"/>
  <c r="V1265" i="17"/>
  <c r="V1266" i="17"/>
  <c r="V1267" i="17"/>
  <c r="V1268" i="17"/>
  <c r="V1269" i="17"/>
  <c r="V1270" i="17"/>
  <c r="V1271" i="17"/>
  <c r="V1272" i="17"/>
  <c r="V1273" i="17"/>
  <c r="V1274" i="17"/>
  <c r="V1275" i="17"/>
  <c r="V1276" i="17"/>
  <c r="V1277" i="17"/>
  <c r="V1278" i="17"/>
  <c r="V1279" i="17"/>
  <c r="V1280" i="17"/>
  <c r="V1281" i="17"/>
  <c r="V1282" i="17"/>
  <c r="V1283" i="17"/>
  <c r="V1284" i="17"/>
  <c r="V1285" i="17"/>
  <c r="V1286" i="17"/>
  <c r="V1287" i="17"/>
  <c r="V1288" i="17"/>
  <c r="V1289" i="17"/>
  <c r="V1290" i="17"/>
  <c r="V1291" i="17"/>
  <c r="V1292" i="17"/>
  <c r="V1293" i="17"/>
  <c r="V1294" i="17"/>
  <c r="V1295" i="17"/>
  <c r="V1296" i="17"/>
  <c r="V1297" i="17"/>
  <c r="V1298" i="17"/>
  <c r="V1299" i="17"/>
  <c r="V1300" i="17"/>
  <c r="V1301" i="17"/>
  <c r="V1302" i="17"/>
  <c r="V1303" i="17"/>
  <c r="V1304" i="17"/>
  <c r="V1305" i="17"/>
  <c r="V1306" i="17"/>
  <c r="V1307" i="17"/>
  <c r="V1308" i="17"/>
  <c r="V1309" i="17"/>
  <c r="V1310" i="17"/>
  <c r="V1311" i="17"/>
  <c r="V1312" i="17"/>
  <c r="V1313" i="17"/>
  <c r="V1314" i="17"/>
  <c r="V1315" i="17"/>
  <c r="V1316" i="17"/>
  <c r="V1317" i="17"/>
  <c r="V1318" i="17"/>
  <c r="V1319" i="17"/>
  <c r="V1320" i="17"/>
  <c r="V1321" i="17"/>
  <c r="V1322" i="17"/>
  <c r="V1323" i="17"/>
  <c r="V1324" i="17"/>
  <c r="V1325" i="17"/>
  <c r="V1326" i="17"/>
  <c r="V1327" i="17"/>
  <c r="V1328" i="17"/>
  <c r="V1329" i="17"/>
  <c r="V1330" i="17"/>
  <c r="V1331" i="17"/>
  <c r="V1332" i="17"/>
  <c r="V1333" i="17"/>
  <c r="V1334" i="17"/>
  <c r="V1335" i="17"/>
  <c r="V1336" i="17"/>
  <c r="V1337" i="17"/>
  <c r="V1338" i="17"/>
  <c r="V1339" i="17"/>
  <c r="V1340" i="17"/>
  <c r="V1341" i="17"/>
  <c r="V1342" i="17"/>
  <c r="V1343" i="17"/>
  <c r="V1344" i="17"/>
  <c r="V1345" i="17"/>
  <c r="V1346" i="17"/>
  <c r="V1347" i="17"/>
  <c r="V1348" i="17"/>
  <c r="V1349" i="17"/>
  <c r="V1350" i="17"/>
  <c r="V1351" i="17"/>
  <c r="V1352" i="17"/>
  <c r="V1353" i="17"/>
  <c r="V1354" i="17"/>
  <c r="V1355" i="17"/>
  <c r="V1356" i="17"/>
  <c r="V1357" i="17"/>
  <c r="V1358" i="17"/>
  <c r="V1359" i="17"/>
  <c r="V1360" i="17"/>
  <c r="V1361" i="17"/>
  <c r="V1362" i="17"/>
  <c r="V1363" i="17"/>
  <c r="V1364" i="17"/>
  <c r="V1365" i="17"/>
  <c r="V1366" i="17"/>
  <c r="V1367" i="17"/>
  <c r="V1368" i="17"/>
  <c r="V1369" i="17"/>
  <c r="V1370" i="17"/>
  <c r="V1371" i="17"/>
  <c r="V1372" i="17"/>
  <c r="V1373" i="17"/>
  <c r="V1374" i="17"/>
  <c r="V1375" i="17"/>
  <c r="V1376" i="17"/>
  <c r="V1377" i="17"/>
  <c r="V1378" i="17"/>
  <c r="V1379" i="17"/>
  <c r="V1380" i="17"/>
  <c r="V1381" i="17"/>
  <c r="V1382" i="17"/>
  <c r="V1383" i="17"/>
  <c r="V1384" i="17"/>
  <c r="V1385" i="17"/>
  <c r="V1386" i="17"/>
  <c r="V1387" i="17"/>
  <c r="V1388" i="17"/>
  <c r="V1389" i="17"/>
  <c r="V1390" i="17"/>
  <c r="V1391" i="17"/>
  <c r="V1392" i="17"/>
  <c r="V1393" i="17"/>
  <c r="V1394" i="17"/>
  <c r="V1395" i="17"/>
  <c r="V1396" i="17"/>
  <c r="V1397" i="17"/>
  <c r="V1398" i="17"/>
  <c r="V1399" i="17"/>
  <c r="V1400" i="17"/>
  <c r="V1401" i="17"/>
  <c r="V1402" i="17"/>
  <c r="V1403" i="17"/>
  <c r="V1404" i="17"/>
  <c r="V1405" i="17"/>
  <c r="V1406" i="17"/>
  <c r="V1407" i="17"/>
  <c r="V1408" i="17"/>
  <c r="V1409" i="17"/>
  <c r="V1410" i="17"/>
  <c r="V1411" i="17"/>
  <c r="V1412" i="17"/>
  <c r="V1413" i="17"/>
  <c r="V1414" i="17"/>
  <c r="V1415" i="17"/>
  <c r="V1416" i="17"/>
  <c r="V1417" i="17"/>
  <c r="V1418" i="17"/>
  <c r="V1419" i="17"/>
  <c r="V1420" i="17"/>
  <c r="V1421" i="17"/>
  <c r="V1422" i="17"/>
  <c r="V1423" i="17"/>
  <c r="V1424" i="17"/>
  <c r="V1425" i="17"/>
  <c r="V1426" i="17"/>
  <c r="V1427" i="17"/>
  <c r="V1428" i="17"/>
  <c r="V1429" i="17"/>
  <c r="V1430" i="17"/>
  <c r="V1431" i="17"/>
  <c r="V1432" i="17"/>
  <c r="V1433" i="17"/>
  <c r="V1434" i="17"/>
  <c r="V1435" i="17"/>
  <c r="V1436" i="17"/>
  <c r="V1437" i="17"/>
  <c r="V1438" i="17"/>
  <c r="V1439" i="17"/>
  <c r="V1440" i="17"/>
  <c r="V1441" i="17"/>
  <c r="V1442" i="17"/>
  <c r="V1443" i="17"/>
  <c r="V1444" i="17"/>
  <c r="V1445" i="17"/>
  <c r="V1446" i="17"/>
  <c r="V1447" i="17"/>
  <c r="V1448" i="17"/>
  <c r="V1449" i="17"/>
  <c r="V1450" i="17"/>
  <c r="V1451" i="17"/>
  <c r="V1452" i="17"/>
  <c r="V1453" i="17"/>
  <c r="V1454" i="17"/>
  <c r="V1455" i="17"/>
  <c r="V1456" i="17"/>
  <c r="V1457" i="17"/>
  <c r="V1458" i="17"/>
  <c r="V1459" i="17"/>
  <c r="V1460" i="17"/>
  <c r="V1461" i="17"/>
  <c r="V1462" i="17"/>
  <c r="V1463" i="17"/>
  <c r="V1464" i="17"/>
  <c r="V1465" i="17"/>
  <c r="V1466" i="17"/>
  <c r="V1467" i="17"/>
  <c r="V1468" i="17"/>
  <c r="V1469" i="17"/>
  <c r="V1470" i="17"/>
  <c r="V1471" i="17"/>
  <c r="V1472" i="17"/>
  <c r="V1473" i="17"/>
  <c r="V1474" i="17"/>
  <c r="V1475" i="17"/>
  <c r="V1476" i="17"/>
  <c r="V1477" i="17"/>
  <c r="V1478" i="17"/>
  <c r="V1479" i="17"/>
  <c r="V1480" i="17"/>
  <c r="V1481" i="17"/>
  <c r="V1482" i="17"/>
  <c r="V1483" i="17"/>
  <c r="V1484" i="17"/>
  <c r="V1485" i="17"/>
  <c r="V1486" i="17"/>
  <c r="V1487" i="17"/>
  <c r="V1488" i="17"/>
  <c r="V1489" i="17"/>
  <c r="V1490" i="17"/>
  <c r="V1491" i="17"/>
  <c r="V1492" i="17"/>
  <c r="V1493" i="17"/>
  <c r="V1494" i="17"/>
  <c r="V1495" i="17"/>
  <c r="V1496" i="17"/>
  <c r="V1497" i="17"/>
  <c r="V1498" i="17"/>
  <c r="V1499" i="17"/>
  <c r="V1500" i="17"/>
  <c r="V1501" i="17"/>
  <c r="V1502" i="17"/>
  <c r="V1503" i="17"/>
  <c r="V1504" i="17"/>
  <c r="V1505" i="17"/>
  <c r="V1506" i="17"/>
  <c r="V1507" i="17"/>
  <c r="V1508" i="17"/>
  <c r="V1509" i="17"/>
  <c r="V1510" i="17"/>
  <c r="V1511" i="17"/>
  <c r="V1512" i="17"/>
  <c r="V1513" i="17"/>
  <c r="V1514" i="17"/>
  <c r="V1515" i="17"/>
  <c r="V1516" i="17"/>
  <c r="V1517" i="17"/>
  <c r="V1518" i="17"/>
  <c r="V1519" i="17"/>
  <c r="V1520" i="17"/>
  <c r="V1521" i="17"/>
  <c r="V1522" i="17"/>
  <c r="V1523" i="17"/>
  <c r="V1524" i="17"/>
  <c r="V1525" i="17"/>
  <c r="V1526" i="17"/>
  <c r="V1527" i="17"/>
  <c r="V1528" i="17"/>
  <c r="V1529" i="17"/>
  <c r="V1530" i="17"/>
  <c r="V1531" i="17"/>
  <c r="V1532" i="17"/>
  <c r="V1533" i="17"/>
  <c r="V1534" i="17"/>
  <c r="V1535" i="17"/>
  <c r="V1536" i="17"/>
  <c r="V1537" i="17"/>
  <c r="V1538" i="17"/>
  <c r="V1539" i="17"/>
  <c r="V1540" i="17"/>
  <c r="V1541" i="17"/>
  <c r="V1542" i="17"/>
  <c r="V1543" i="17"/>
  <c r="V1544" i="17"/>
  <c r="V1545" i="17"/>
  <c r="V1546" i="17"/>
  <c r="V1547" i="17"/>
  <c r="V1548" i="17"/>
  <c r="V1549" i="17"/>
  <c r="V1550" i="17"/>
  <c r="V1551" i="17"/>
  <c r="V1552" i="17"/>
  <c r="V1553" i="17"/>
  <c r="V1554" i="17"/>
  <c r="V1555" i="17"/>
  <c r="V1556" i="17"/>
  <c r="V1557" i="17"/>
  <c r="V1558" i="17"/>
  <c r="V1559" i="17"/>
  <c r="V1560" i="17"/>
  <c r="V1561" i="17"/>
  <c r="V1562" i="17"/>
  <c r="V1563" i="17"/>
  <c r="V1564" i="17"/>
  <c r="V1565" i="17"/>
  <c r="V1566" i="17"/>
  <c r="V1567" i="17"/>
  <c r="V1568" i="17"/>
  <c r="V1569" i="17"/>
  <c r="V1570" i="17"/>
  <c r="V1571" i="17"/>
  <c r="V1572" i="17"/>
  <c r="V1573" i="17"/>
  <c r="V1574" i="17"/>
  <c r="V1575" i="17"/>
  <c r="V1576" i="17"/>
  <c r="V1577" i="17"/>
  <c r="V1578" i="17"/>
  <c r="V1579" i="17"/>
  <c r="V1580" i="17"/>
  <c r="V1581" i="17"/>
  <c r="V1582" i="17"/>
  <c r="V1583" i="17"/>
  <c r="V1584" i="17"/>
  <c r="V1585" i="17"/>
  <c r="V1586" i="17"/>
  <c r="V1587" i="17"/>
  <c r="V1588" i="17"/>
  <c r="V1589" i="17"/>
  <c r="V1590" i="17"/>
  <c r="V1591" i="17"/>
  <c r="V1592" i="17"/>
  <c r="V1593" i="17"/>
  <c r="V1594" i="17"/>
  <c r="V1595" i="17"/>
  <c r="V1596" i="17"/>
  <c r="V1597" i="17"/>
  <c r="V1598" i="17"/>
  <c r="V1599" i="17"/>
  <c r="V1600" i="17"/>
  <c r="V1601" i="17"/>
  <c r="V1602" i="17"/>
  <c r="V1603" i="17"/>
  <c r="V1604" i="17"/>
  <c r="V1605" i="17"/>
  <c r="V1606" i="17"/>
  <c r="V1607" i="17"/>
  <c r="V1608" i="17"/>
  <c r="V1609" i="17"/>
  <c r="V1610" i="17"/>
  <c r="V1611" i="17"/>
  <c r="V1612" i="17"/>
  <c r="V1613" i="17"/>
  <c r="V1614" i="17"/>
  <c r="V1615" i="17"/>
  <c r="V1616" i="17"/>
  <c r="V1617" i="17"/>
  <c r="V1618" i="17"/>
  <c r="V1619" i="17"/>
  <c r="V1620" i="17"/>
  <c r="V1621" i="17"/>
  <c r="V1622" i="17"/>
  <c r="V1623" i="17"/>
  <c r="V1624" i="17"/>
  <c r="V1625" i="17"/>
  <c r="V1626" i="17"/>
  <c r="V1627" i="17"/>
  <c r="V1628" i="17"/>
  <c r="V1629" i="17"/>
  <c r="V1630" i="17"/>
  <c r="V1631" i="17"/>
  <c r="V1632" i="17"/>
  <c r="V1633" i="17"/>
  <c r="V1634" i="17"/>
  <c r="V1635" i="17"/>
  <c r="V1636" i="17"/>
  <c r="V1637" i="17"/>
  <c r="V1638" i="17"/>
  <c r="V1639" i="17"/>
  <c r="V1640" i="17"/>
  <c r="V1641" i="17"/>
  <c r="V1642" i="17"/>
  <c r="V1643" i="17"/>
  <c r="V1644" i="17"/>
  <c r="V1645" i="17"/>
  <c r="V1646" i="17"/>
  <c r="V1647" i="17"/>
  <c r="V1648" i="17"/>
  <c r="V1649" i="17"/>
  <c r="V1650" i="17"/>
  <c r="V1651" i="17"/>
  <c r="V1652" i="17"/>
  <c r="V1653" i="17"/>
  <c r="V1654" i="17"/>
  <c r="V1655" i="17"/>
  <c r="V1656" i="17"/>
  <c r="V1657" i="17"/>
  <c r="V1658" i="17"/>
  <c r="V1659" i="17"/>
  <c r="V1660" i="17"/>
  <c r="V1661" i="17"/>
  <c r="V1662" i="17"/>
  <c r="V1663" i="17"/>
  <c r="V1664" i="17"/>
  <c r="V1665" i="17"/>
  <c r="V1666" i="17"/>
  <c r="V1667" i="17"/>
  <c r="V1668" i="17"/>
  <c r="V1669" i="17"/>
  <c r="V1670" i="17"/>
  <c r="V1671" i="17"/>
  <c r="V1672" i="17"/>
  <c r="V1673" i="17"/>
  <c r="V1674" i="17"/>
  <c r="V1675" i="17"/>
  <c r="V1676" i="17"/>
  <c r="V1677" i="17"/>
  <c r="V1678" i="17"/>
  <c r="V1679" i="17"/>
  <c r="V1680" i="17"/>
  <c r="V1681" i="17"/>
  <c r="V1682" i="17"/>
  <c r="V1683" i="17"/>
  <c r="V1684" i="17"/>
  <c r="V1685" i="17"/>
  <c r="V1686" i="17"/>
  <c r="V1687" i="17"/>
  <c r="V1688" i="17"/>
  <c r="V1689" i="17"/>
  <c r="V1690" i="17"/>
  <c r="V1691" i="17"/>
  <c r="V1692" i="17"/>
  <c r="V1693" i="17"/>
  <c r="V1694" i="17"/>
  <c r="V1695" i="17"/>
  <c r="V1696" i="17"/>
  <c r="V1697" i="17"/>
  <c r="V1698" i="17"/>
  <c r="V1699" i="17"/>
  <c r="V1700" i="17"/>
  <c r="V1701" i="17"/>
  <c r="V1702" i="17"/>
  <c r="V1703" i="17"/>
  <c r="V1704" i="17"/>
  <c r="V1705" i="17"/>
  <c r="V1706" i="17"/>
  <c r="V1707" i="17"/>
  <c r="V1708" i="17"/>
  <c r="V1709" i="17"/>
  <c r="V1710" i="17"/>
  <c r="V1711" i="17"/>
  <c r="V1712" i="17"/>
  <c r="V1713" i="17"/>
  <c r="V1714" i="17"/>
  <c r="V1715" i="17"/>
  <c r="V1716" i="17"/>
  <c r="V1717" i="17"/>
  <c r="V1718" i="17"/>
  <c r="V1719" i="17"/>
  <c r="V1720" i="17"/>
  <c r="V1721" i="17"/>
  <c r="V1722" i="17"/>
  <c r="V1723" i="17"/>
  <c r="V1724" i="17"/>
  <c r="V1725" i="17"/>
  <c r="V1726" i="17"/>
  <c r="V1727" i="17"/>
  <c r="V1728" i="17"/>
  <c r="V1729" i="17"/>
  <c r="V1730" i="17"/>
  <c r="V1731" i="17"/>
  <c r="V1732" i="17"/>
  <c r="V1733" i="17"/>
  <c r="V1734" i="17"/>
  <c r="V1735" i="17"/>
  <c r="V1736" i="17"/>
  <c r="V1737" i="17"/>
  <c r="V1738" i="17"/>
  <c r="V1739" i="17"/>
  <c r="V1740" i="17"/>
  <c r="V1741" i="17"/>
  <c r="V1742" i="17"/>
  <c r="V1743" i="17"/>
  <c r="V1744" i="17"/>
  <c r="V1745" i="17"/>
  <c r="V1746" i="17"/>
  <c r="V1747" i="17"/>
  <c r="V1748" i="17"/>
  <c r="V1749" i="17"/>
  <c r="V1750" i="17"/>
  <c r="V1751" i="17"/>
  <c r="V1752" i="17"/>
  <c r="V1753" i="17"/>
  <c r="V1754" i="17"/>
  <c r="V1755" i="17"/>
  <c r="V1756" i="17"/>
  <c r="V1757" i="17"/>
  <c r="V1758" i="17"/>
  <c r="V1759" i="17"/>
  <c r="V1760" i="17"/>
  <c r="V1761" i="17"/>
  <c r="V1762" i="17"/>
  <c r="V1763" i="17"/>
  <c r="V1764" i="17"/>
  <c r="V1765" i="17"/>
  <c r="V1766" i="17"/>
  <c r="V1767" i="17"/>
  <c r="V1768" i="17"/>
  <c r="V1769" i="17"/>
  <c r="V1770" i="17"/>
  <c r="V1771" i="17"/>
  <c r="V1772" i="17"/>
  <c r="V1773" i="17"/>
  <c r="V1774" i="17"/>
  <c r="V1775" i="17"/>
  <c r="V1776" i="17"/>
  <c r="V1777" i="17"/>
  <c r="V1778" i="17"/>
  <c r="V1779" i="17"/>
  <c r="V1780" i="17"/>
  <c r="V1781" i="17"/>
  <c r="V1782" i="17"/>
  <c r="V1783" i="17"/>
  <c r="V1784" i="17"/>
  <c r="V1785" i="17"/>
  <c r="V1786" i="17"/>
  <c r="V1787" i="17"/>
  <c r="V1788" i="17"/>
  <c r="V1789" i="17"/>
  <c r="V1790" i="17"/>
  <c r="V1791" i="17"/>
  <c r="V1792" i="17"/>
  <c r="V1793" i="17"/>
  <c r="V1794" i="17"/>
  <c r="V1795" i="17"/>
  <c r="V1796" i="17"/>
  <c r="V1797" i="17"/>
  <c r="V1798" i="17"/>
  <c r="V1799" i="17"/>
  <c r="V1800" i="17"/>
  <c r="V1801" i="17"/>
  <c r="V1802" i="17"/>
  <c r="V1803" i="17"/>
  <c r="V1804" i="17"/>
  <c r="V1805" i="17"/>
  <c r="V1806" i="17"/>
  <c r="V1807" i="17"/>
  <c r="V1808" i="17"/>
  <c r="V1809" i="17"/>
  <c r="V1810" i="17"/>
  <c r="V1811" i="17"/>
  <c r="V1812" i="17"/>
  <c r="V1813" i="17"/>
  <c r="V1814" i="17"/>
  <c r="V1815" i="17"/>
  <c r="V1816" i="17"/>
  <c r="V1817" i="17"/>
  <c r="V1818" i="17"/>
  <c r="V1819" i="17"/>
  <c r="V1820" i="17"/>
  <c r="V1821" i="17"/>
  <c r="V1822" i="17"/>
  <c r="V1823" i="17"/>
  <c r="V1824" i="17"/>
  <c r="V1825" i="17"/>
  <c r="V1826" i="17"/>
  <c r="V1827" i="17"/>
  <c r="V1828" i="17"/>
  <c r="V1829" i="17"/>
  <c r="V1830" i="17"/>
  <c r="V1831" i="17"/>
  <c r="V1832" i="17"/>
  <c r="V1833" i="17"/>
  <c r="V1834" i="17"/>
  <c r="V1835" i="17"/>
  <c r="V1836" i="17"/>
  <c r="V1837" i="17"/>
  <c r="V1838" i="17"/>
  <c r="V1839" i="17"/>
  <c r="V1840" i="17"/>
  <c r="V1841" i="17"/>
  <c r="V1842" i="17"/>
  <c r="V1843" i="17"/>
  <c r="V1844" i="17"/>
  <c r="V1845" i="17"/>
  <c r="V1846" i="17"/>
  <c r="V1847" i="17"/>
  <c r="V1848" i="17"/>
  <c r="V1849" i="17"/>
  <c r="V1850" i="17"/>
  <c r="V1851" i="17"/>
  <c r="V1852" i="17"/>
  <c r="V1853" i="17"/>
  <c r="V1854" i="17"/>
  <c r="V1855" i="17"/>
  <c r="V1856" i="17"/>
  <c r="V1857" i="17"/>
  <c r="V1858" i="17"/>
  <c r="V1859" i="17"/>
  <c r="V1860" i="17"/>
  <c r="V1861" i="17"/>
  <c r="V1862" i="17"/>
  <c r="V1863" i="17"/>
  <c r="V1864" i="17"/>
  <c r="V1865" i="17"/>
  <c r="V1866" i="17"/>
  <c r="V1867" i="17"/>
  <c r="V1868" i="17"/>
  <c r="V1869" i="17"/>
  <c r="V1870" i="17"/>
  <c r="V1871" i="17"/>
  <c r="V1872" i="17"/>
  <c r="V1873" i="17"/>
  <c r="V1874" i="17"/>
  <c r="V1875" i="17"/>
  <c r="V1876" i="17"/>
  <c r="V1877" i="17"/>
  <c r="V1878" i="17"/>
  <c r="V1879" i="17"/>
  <c r="V1880" i="17"/>
  <c r="V1881" i="17"/>
  <c r="V1882" i="17"/>
  <c r="V1883" i="17"/>
  <c r="V1884" i="17"/>
  <c r="V1885" i="17"/>
  <c r="V1886" i="17"/>
  <c r="V1887" i="17"/>
  <c r="V1888" i="17"/>
  <c r="V1889" i="17"/>
  <c r="V1890" i="17"/>
  <c r="V1891" i="17"/>
  <c r="V1892" i="17"/>
  <c r="V1893" i="17"/>
  <c r="V1894" i="17"/>
  <c r="V1895" i="17"/>
  <c r="V1896" i="17"/>
  <c r="V1897" i="17"/>
  <c r="V1898" i="17"/>
  <c r="V1899" i="17"/>
  <c r="V1900" i="17"/>
  <c r="V1901" i="17"/>
  <c r="V1902" i="17"/>
  <c r="V1903" i="17"/>
  <c r="V1904" i="17"/>
  <c r="V1905" i="17"/>
  <c r="V1906" i="17"/>
  <c r="V1907" i="17"/>
  <c r="V1908" i="17"/>
  <c r="V1909" i="17"/>
  <c r="V1910" i="17"/>
  <c r="V1911" i="17"/>
  <c r="V1912" i="17"/>
  <c r="V1913" i="17"/>
  <c r="V1914" i="17"/>
  <c r="V1915" i="17"/>
  <c r="V1916" i="17"/>
  <c r="V1917" i="17"/>
  <c r="V1918" i="17"/>
  <c r="V1919" i="17"/>
  <c r="V1920" i="17"/>
  <c r="V1921" i="17"/>
  <c r="V1922" i="17"/>
  <c r="V1923" i="17"/>
  <c r="V1924" i="17"/>
  <c r="V1925" i="17"/>
  <c r="V1926" i="17"/>
  <c r="V1927" i="17"/>
  <c r="V1928" i="17"/>
  <c r="V1929" i="17"/>
  <c r="V1930" i="17"/>
  <c r="V1931" i="17"/>
  <c r="V1932" i="17"/>
  <c r="V1933" i="17"/>
  <c r="V1934" i="17"/>
  <c r="V1935" i="17"/>
  <c r="V1936" i="17"/>
  <c r="V1937" i="17"/>
  <c r="V1938" i="17"/>
  <c r="V1939" i="17"/>
  <c r="V1940" i="17"/>
  <c r="V1941" i="17"/>
  <c r="V1942" i="17"/>
  <c r="V1943" i="17"/>
  <c r="V1944" i="17"/>
  <c r="V1945" i="17"/>
  <c r="V1946" i="17"/>
  <c r="V1947" i="17"/>
  <c r="V1948" i="17"/>
  <c r="V1949" i="17"/>
  <c r="V1950" i="17"/>
  <c r="V1951" i="17"/>
  <c r="V1952" i="17"/>
  <c r="V1953" i="17"/>
  <c r="V1954" i="17"/>
  <c r="V1955" i="17"/>
  <c r="V1956" i="17"/>
  <c r="V1957" i="17"/>
  <c r="V1958" i="17"/>
  <c r="V1959" i="17"/>
  <c r="V1960" i="17"/>
  <c r="V1961" i="17"/>
  <c r="V1962" i="17"/>
  <c r="V1963" i="17"/>
  <c r="V1964" i="17"/>
  <c r="V1965" i="17"/>
  <c r="V1966" i="17"/>
  <c r="V1967" i="17"/>
  <c r="V1968" i="17"/>
  <c r="V1969" i="17"/>
  <c r="V1970" i="17"/>
  <c r="V1971" i="17"/>
  <c r="V1972" i="17"/>
  <c r="V1973" i="17"/>
  <c r="V1974" i="17"/>
  <c r="V1975" i="17"/>
  <c r="V1976" i="17"/>
  <c r="V1977" i="17"/>
  <c r="V1978" i="17"/>
  <c r="V1979" i="17"/>
  <c r="V1980" i="17"/>
  <c r="V1981" i="17"/>
  <c r="V1982" i="17"/>
  <c r="V1983" i="17"/>
  <c r="V1984" i="17"/>
  <c r="V1985" i="17"/>
  <c r="V1986" i="17"/>
  <c r="V1987" i="17"/>
  <c r="V1988" i="17"/>
  <c r="V1989" i="17"/>
  <c r="V1990" i="17"/>
  <c r="V1991" i="17"/>
  <c r="V1992" i="17"/>
  <c r="V1993" i="17"/>
  <c r="V1994" i="17"/>
  <c r="V1995" i="17"/>
  <c r="V1996" i="17"/>
  <c r="V1997" i="17"/>
  <c r="V1998" i="17"/>
  <c r="V1999" i="17"/>
  <c r="V2000" i="17"/>
  <c r="V2001" i="17"/>
  <c r="V2002" i="17"/>
  <c r="V2003" i="17"/>
  <c r="V2004" i="17"/>
  <c r="V2005" i="17"/>
  <c r="V2006" i="17"/>
  <c r="V2007" i="17"/>
  <c r="V2008" i="17"/>
  <c r="V2009" i="17"/>
  <c r="V2010" i="17"/>
  <c r="V2011" i="17"/>
  <c r="V2012" i="17"/>
  <c r="V2013" i="17"/>
  <c r="V2014" i="17"/>
  <c r="V2015" i="17"/>
  <c r="V2016" i="17"/>
  <c r="V2017" i="17"/>
  <c r="V2018" i="17"/>
  <c r="V2019" i="17"/>
  <c r="V2020" i="17"/>
  <c r="V2021" i="17"/>
  <c r="V2022" i="17"/>
  <c r="V2023" i="17"/>
  <c r="V2024" i="17"/>
  <c r="V2025" i="17"/>
  <c r="V2026" i="17"/>
  <c r="V2027" i="17"/>
  <c r="V2028" i="17"/>
  <c r="V2029" i="17"/>
  <c r="V2030" i="17"/>
  <c r="V2031" i="17"/>
  <c r="V2032" i="17"/>
  <c r="V2033" i="17"/>
  <c r="V2034" i="17"/>
  <c r="V2035" i="17"/>
  <c r="V2036" i="17"/>
  <c r="V2037" i="17"/>
  <c r="V2038" i="17"/>
  <c r="V2039" i="17"/>
  <c r="V2040" i="17"/>
  <c r="V2041" i="17"/>
  <c r="V2042" i="17"/>
  <c r="V2043" i="17"/>
  <c r="V2044" i="17"/>
  <c r="V2045" i="17"/>
  <c r="V2046" i="17"/>
  <c r="V2047" i="17"/>
  <c r="V2048" i="17"/>
  <c r="V2049" i="17"/>
  <c r="V2050" i="17"/>
  <c r="V2051" i="17"/>
  <c r="V2052" i="17"/>
  <c r="V2053" i="17"/>
  <c r="V2054" i="17"/>
  <c r="V2055" i="17"/>
  <c r="V2056" i="17"/>
  <c r="V2057" i="17"/>
  <c r="V2058" i="17"/>
  <c r="V2059" i="17"/>
  <c r="V2060" i="17"/>
  <c r="V2061" i="17"/>
  <c r="V2062" i="17"/>
  <c r="V2063" i="17"/>
  <c r="V2064" i="17"/>
  <c r="V2065" i="17"/>
  <c r="V2066" i="17"/>
  <c r="V2067" i="17"/>
  <c r="V2068" i="17"/>
  <c r="V2069" i="17"/>
  <c r="V2070" i="17"/>
  <c r="V2071" i="17"/>
  <c r="V2072" i="17"/>
  <c r="V2073" i="17"/>
  <c r="V2074" i="17"/>
  <c r="V2075" i="17"/>
  <c r="V2076" i="17"/>
  <c r="V2077" i="17"/>
  <c r="V2078" i="17"/>
  <c r="V2079" i="17"/>
  <c r="V2080" i="17"/>
  <c r="V2081" i="17"/>
  <c r="V2082" i="17"/>
  <c r="V2083" i="17"/>
  <c r="V2084" i="17"/>
  <c r="V2085" i="17"/>
  <c r="V2086" i="17"/>
  <c r="V2087" i="17"/>
  <c r="V2088" i="17"/>
  <c r="V2089" i="17"/>
  <c r="V2090" i="17"/>
  <c r="V2091" i="17"/>
  <c r="V2092" i="17"/>
  <c r="V2093" i="17"/>
  <c r="V2094" i="17"/>
  <c r="V2095" i="17"/>
  <c r="V2096" i="17"/>
  <c r="V2097" i="17"/>
  <c r="V2098" i="17"/>
  <c r="V2099" i="17"/>
  <c r="V2100" i="17"/>
  <c r="V2101" i="17"/>
  <c r="V2102" i="17"/>
  <c r="V2103" i="17"/>
  <c r="V2104" i="17"/>
  <c r="V2105" i="17"/>
  <c r="V2106" i="17"/>
  <c r="V2107" i="17"/>
  <c r="V2108" i="17"/>
  <c r="V2109" i="17"/>
  <c r="V2110" i="17"/>
  <c r="V2111" i="17"/>
  <c r="V2112" i="17"/>
  <c r="V2113" i="17"/>
  <c r="V2114" i="17"/>
  <c r="V2115" i="17"/>
  <c r="V2116" i="17"/>
  <c r="V2117" i="17"/>
  <c r="V2118" i="17"/>
  <c r="V2119" i="17"/>
  <c r="V2120" i="17"/>
  <c r="V2121" i="17"/>
  <c r="V2122" i="17"/>
  <c r="V2123" i="17"/>
  <c r="V2124" i="17"/>
  <c r="V2125" i="17"/>
  <c r="V2126" i="17"/>
  <c r="V2127" i="17"/>
  <c r="V2128" i="17"/>
  <c r="V2129" i="17"/>
  <c r="V2130" i="17"/>
  <c r="V2131" i="17"/>
  <c r="V2132" i="17"/>
  <c r="V2133" i="17"/>
  <c r="V2134" i="17"/>
  <c r="V2135" i="17"/>
  <c r="V2136" i="17"/>
  <c r="V2137" i="17"/>
  <c r="V2138" i="17"/>
  <c r="V2139" i="17"/>
  <c r="V2140" i="17"/>
  <c r="V2141" i="17"/>
  <c r="V2142" i="17"/>
  <c r="V2143" i="17"/>
  <c r="V2144" i="17"/>
  <c r="V2145" i="17"/>
  <c r="V2146" i="17"/>
  <c r="V2147" i="17"/>
  <c r="V2148" i="17"/>
  <c r="V2149" i="17"/>
  <c r="V2150" i="17"/>
  <c r="V2151" i="17"/>
  <c r="V2152" i="17"/>
  <c r="V2153" i="17"/>
  <c r="V2154" i="17"/>
  <c r="V2155" i="17"/>
  <c r="V2156" i="17"/>
  <c r="V2157" i="17"/>
  <c r="V2158" i="17"/>
  <c r="V2159" i="17"/>
  <c r="V2160" i="17"/>
  <c r="V2161" i="17"/>
  <c r="V2162" i="17"/>
  <c r="V2163" i="17"/>
  <c r="V2164" i="17"/>
  <c r="V2165" i="17"/>
  <c r="V2166" i="17"/>
  <c r="V2167" i="17"/>
  <c r="V2168" i="17"/>
  <c r="V2169" i="17"/>
  <c r="V2170" i="17"/>
  <c r="V2171" i="17"/>
  <c r="V2172" i="17"/>
  <c r="V2173" i="17"/>
  <c r="V2174" i="17"/>
  <c r="V2175" i="17"/>
  <c r="V2176" i="17"/>
  <c r="V2177" i="17"/>
  <c r="V2178" i="17"/>
  <c r="V2179" i="17"/>
  <c r="V2180" i="17"/>
  <c r="V2181" i="17"/>
  <c r="V2182" i="17"/>
  <c r="V2183" i="17"/>
  <c r="V2184" i="17"/>
  <c r="V2185" i="17"/>
  <c r="V2186" i="17"/>
  <c r="V2187" i="17"/>
  <c r="V2188" i="17"/>
  <c r="V2189" i="17"/>
  <c r="V2190" i="17"/>
  <c r="V2191" i="17"/>
  <c r="V2192" i="17"/>
  <c r="V2193" i="17"/>
  <c r="V2194" i="17"/>
  <c r="V2195" i="17"/>
  <c r="V2196" i="17"/>
  <c r="V2197" i="17"/>
  <c r="V2198" i="17"/>
  <c r="V2199" i="17"/>
  <c r="V2200" i="17"/>
  <c r="V2201" i="17"/>
  <c r="V2202" i="17"/>
  <c r="V2203" i="17"/>
  <c r="V2204" i="17"/>
  <c r="V2205" i="17"/>
  <c r="V2206" i="17"/>
  <c r="V2207" i="17"/>
  <c r="V2208" i="17"/>
  <c r="V2209" i="17"/>
  <c r="V2210" i="17"/>
  <c r="V2211" i="17"/>
  <c r="V2212" i="17"/>
  <c r="V2213" i="17"/>
  <c r="V2214" i="17"/>
  <c r="V2215" i="17"/>
  <c r="V2216" i="17"/>
  <c r="V2217" i="17"/>
  <c r="V2218" i="17"/>
  <c r="V2219" i="17"/>
  <c r="V2220" i="17"/>
  <c r="V2221" i="17"/>
  <c r="V2222" i="17"/>
  <c r="V2223" i="17"/>
  <c r="V2224" i="17"/>
  <c r="V2225" i="17"/>
  <c r="V2226" i="17"/>
  <c r="V2227" i="17"/>
  <c r="V2228" i="17"/>
  <c r="V2229" i="17"/>
  <c r="V2230" i="17"/>
  <c r="V2231" i="17"/>
  <c r="V2232" i="17"/>
  <c r="V2233" i="17"/>
  <c r="V2234" i="17"/>
  <c r="V2235" i="17"/>
  <c r="V2236" i="17"/>
  <c r="V2237" i="17"/>
  <c r="V2238" i="17"/>
  <c r="V2239" i="17"/>
  <c r="V2240" i="17"/>
  <c r="V2241" i="17"/>
  <c r="V2242" i="17"/>
  <c r="V2243" i="17"/>
  <c r="V2244" i="17"/>
  <c r="V2245" i="17"/>
  <c r="V2246" i="17"/>
  <c r="V2247" i="17"/>
  <c r="V2248" i="17"/>
  <c r="V2249" i="17"/>
  <c r="V2250" i="17"/>
  <c r="V2251" i="17"/>
  <c r="V2252" i="17"/>
  <c r="V2253" i="17"/>
  <c r="V2254" i="17"/>
  <c r="V2255" i="17"/>
  <c r="V2256" i="17"/>
  <c r="V2257" i="17"/>
  <c r="V2258" i="17"/>
  <c r="V2259" i="17"/>
  <c r="V2260" i="17"/>
  <c r="V2261" i="17"/>
  <c r="V2262" i="17"/>
  <c r="V2263" i="17"/>
  <c r="V2264" i="17"/>
  <c r="V2265" i="17"/>
  <c r="V2266" i="17"/>
  <c r="V2267" i="17"/>
  <c r="V2268" i="17"/>
  <c r="V2269" i="17"/>
  <c r="V2270" i="17"/>
  <c r="V2271" i="17"/>
  <c r="V2272" i="17"/>
  <c r="V2273" i="17"/>
  <c r="V2274" i="17"/>
  <c r="V2275" i="17"/>
  <c r="V2276" i="17"/>
  <c r="V2277" i="17"/>
  <c r="V2278" i="17"/>
  <c r="V2279" i="17"/>
  <c r="V2280" i="17"/>
  <c r="V2281" i="17"/>
  <c r="V2282" i="17"/>
  <c r="V2283" i="17"/>
  <c r="V2284" i="17"/>
  <c r="V2285" i="17"/>
  <c r="V2286" i="17"/>
  <c r="V2287" i="17"/>
  <c r="V2288" i="17"/>
  <c r="V2289" i="17"/>
  <c r="V2290" i="17"/>
  <c r="V2291" i="17"/>
  <c r="V2292" i="17"/>
  <c r="V2293" i="17"/>
  <c r="V2294" i="17"/>
  <c r="V2295" i="17"/>
  <c r="V2296" i="17"/>
  <c r="V2297" i="17"/>
  <c r="V2298" i="17"/>
  <c r="V2299" i="17"/>
  <c r="V2300" i="17"/>
  <c r="V2301" i="17"/>
  <c r="V2302" i="17"/>
  <c r="V2303" i="17"/>
  <c r="V2304" i="17"/>
  <c r="V2305" i="17"/>
  <c r="V2306" i="17"/>
  <c r="V2307" i="17"/>
  <c r="V2308" i="17"/>
  <c r="V2309" i="17"/>
  <c r="V2310" i="17"/>
  <c r="V2311" i="17"/>
  <c r="V2312" i="17"/>
  <c r="V2313" i="17"/>
  <c r="V2314" i="17"/>
  <c r="V2315" i="17"/>
  <c r="V2316" i="17"/>
  <c r="V2317" i="17"/>
  <c r="V2318" i="17"/>
  <c r="V2319" i="17"/>
  <c r="V2320" i="17"/>
  <c r="V2321" i="17"/>
  <c r="V2322" i="17"/>
  <c r="V2323" i="17"/>
  <c r="V2324" i="17"/>
  <c r="V2325" i="17"/>
  <c r="V2326" i="17"/>
  <c r="V2327" i="17"/>
  <c r="V2328" i="17"/>
  <c r="V2329" i="17"/>
  <c r="V2330" i="17"/>
  <c r="V2331" i="17"/>
  <c r="V2332" i="17"/>
  <c r="V2333" i="17"/>
  <c r="V2334" i="17"/>
  <c r="V2335" i="17"/>
  <c r="V2336" i="17"/>
  <c r="V2337" i="17"/>
  <c r="V2338" i="17"/>
  <c r="V2339" i="17"/>
  <c r="V2340" i="17"/>
  <c r="V2341" i="17"/>
  <c r="V2342" i="17"/>
  <c r="V2343" i="17"/>
  <c r="V2344" i="17"/>
  <c r="V2345" i="17"/>
  <c r="V2346" i="17"/>
  <c r="V2347" i="17"/>
  <c r="V2348" i="17"/>
  <c r="V2349" i="17"/>
  <c r="V2350" i="17"/>
  <c r="V2351" i="17"/>
  <c r="V2352" i="17"/>
  <c r="V2353" i="17"/>
  <c r="V2354" i="17"/>
  <c r="V2355" i="17"/>
  <c r="V2356" i="17"/>
  <c r="V2357" i="17"/>
  <c r="V2358" i="17"/>
  <c r="V2359" i="17"/>
  <c r="V2360" i="17"/>
  <c r="V2361" i="17"/>
  <c r="V2362" i="17"/>
  <c r="V2363" i="17"/>
  <c r="V2364" i="17"/>
  <c r="V2365" i="17"/>
  <c r="V2366" i="17"/>
  <c r="V2367" i="17"/>
  <c r="V2368" i="17"/>
  <c r="V2369" i="17"/>
  <c r="V2370" i="17"/>
  <c r="V2371" i="17"/>
  <c r="V2372" i="17"/>
  <c r="V2373" i="17"/>
  <c r="V2374" i="17"/>
  <c r="V2375" i="17"/>
  <c r="V2376" i="17"/>
  <c r="V2377" i="17"/>
  <c r="V2378" i="17"/>
  <c r="V2379" i="17"/>
  <c r="V2380" i="17"/>
  <c r="V2381" i="17"/>
  <c r="V2382" i="17"/>
  <c r="V2383" i="17"/>
  <c r="V2384" i="17"/>
  <c r="V2385" i="17"/>
  <c r="V2386" i="17"/>
  <c r="V2387" i="17"/>
  <c r="V2388" i="17"/>
  <c r="V2389" i="17"/>
  <c r="V2390" i="17"/>
  <c r="V2391" i="17"/>
  <c r="V2392" i="17"/>
  <c r="V2393" i="17"/>
  <c r="V2394" i="17"/>
  <c r="V2395" i="17"/>
  <c r="V2396" i="17"/>
  <c r="V2397" i="17"/>
  <c r="V2398" i="17"/>
  <c r="V2399" i="17"/>
  <c r="V2400" i="17"/>
  <c r="V2401" i="17"/>
  <c r="V2402" i="17"/>
  <c r="V2403" i="17"/>
  <c r="V2404" i="17"/>
  <c r="V2405" i="17"/>
  <c r="V2406" i="17"/>
  <c r="V2407" i="17"/>
  <c r="V2408" i="17"/>
  <c r="V2409" i="17"/>
  <c r="V2410" i="17"/>
  <c r="V2411" i="17"/>
  <c r="V2412" i="17"/>
  <c r="V2413" i="17"/>
  <c r="V2414" i="17"/>
  <c r="V2415" i="17"/>
  <c r="V2416" i="17"/>
  <c r="V2417" i="17"/>
  <c r="V2418" i="17"/>
  <c r="V2419" i="17"/>
  <c r="V2420" i="17"/>
  <c r="V2421" i="17"/>
  <c r="V2422" i="17"/>
  <c r="V2423" i="17"/>
  <c r="V2424" i="17"/>
  <c r="V2425" i="17"/>
  <c r="V2426" i="17"/>
  <c r="V2427" i="17"/>
  <c r="V2428" i="17"/>
  <c r="V2429" i="17"/>
  <c r="V2430" i="17"/>
  <c r="V2431" i="17"/>
  <c r="V2432" i="17"/>
  <c r="V2433" i="17"/>
  <c r="V2434" i="17"/>
  <c r="V2435" i="17"/>
  <c r="V2436" i="17"/>
  <c r="V2437" i="17"/>
  <c r="V2438" i="17"/>
  <c r="V2439" i="17"/>
  <c r="V2440" i="17"/>
  <c r="V2441" i="17"/>
  <c r="V2442" i="17"/>
  <c r="V2443" i="17"/>
  <c r="V2444" i="17"/>
  <c r="V2445" i="17"/>
  <c r="V2446" i="17"/>
  <c r="V2447" i="17"/>
  <c r="V2448" i="17"/>
  <c r="V2449" i="17"/>
  <c r="V2450" i="17"/>
  <c r="V2451" i="17"/>
  <c r="V2452" i="17"/>
  <c r="V2453" i="17"/>
  <c r="V2454" i="17"/>
  <c r="V2455" i="17"/>
  <c r="V2456" i="17"/>
  <c r="V2457" i="17"/>
  <c r="V2458" i="17"/>
  <c r="V2459" i="17"/>
  <c r="V2460" i="17"/>
  <c r="V2461" i="17"/>
  <c r="V2462" i="17"/>
  <c r="V2463" i="17"/>
  <c r="V2464" i="17"/>
  <c r="V2465" i="17"/>
  <c r="V2466" i="17"/>
  <c r="V2467" i="17"/>
  <c r="V2468" i="17"/>
  <c r="V2469" i="17"/>
  <c r="V2470" i="17"/>
  <c r="V2471" i="17"/>
  <c r="V2472" i="17"/>
  <c r="V2473" i="17"/>
  <c r="V2474" i="17"/>
  <c r="V2475" i="17"/>
  <c r="V2476" i="17"/>
  <c r="V2477" i="17"/>
  <c r="V2478" i="17"/>
  <c r="V2479" i="17"/>
  <c r="V2480" i="17"/>
  <c r="V2481" i="17"/>
  <c r="V2482" i="17"/>
  <c r="V2483" i="17"/>
  <c r="V2484" i="17"/>
  <c r="V2485" i="17"/>
  <c r="V2486" i="17"/>
  <c r="V2487" i="17"/>
  <c r="V2488" i="17"/>
  <c r="V2489" i="17"/>
  <c r="V2490" i="17"/>
  <c r="V2491" i="17"/>
  <c r="V2492" i="17"/>
  <c r="V2493" i="17"/>
  <c r="V2494" i="17"/>
  <c r="V2495" i="17"/>
  <c r="V2496" i="17"/>
  <c r="V2497" i="17"/>
  <c r="V2498" i="17"/>
  <c r="V2499" i="17"/>
  <c r="V2500" i="17"/>
  <c r="V2501" i="17"/>
  <c r="V2502" i="17"/>
  <c r="V2503" i="17"/>
  <c r="V2504" i="17"/>
  <c r="V2505" i="17"/>
  <c r="V2506" i="17"/>
  <c r="V2507" i="17"/>
  <c r="V2508" i="17"/>
  <c r="V2509" i="17"/>
  <c r="V2510" i="17"/>
  <c r="V2511" i="17"/>
  <c r="V2512" i="17"/>
  <c r="V2513" i="17"/>
  <c r="V2514" i="17"/>
  <c r="V2515" i="17"/>
  <c r="V2516" i="17"/>
  <c r="V2517" i="17"/>
  <c r="V2518" i="17"/>
  <c r="V2519" i="17"/>
  <c r="V2520" i="17"/>
  <c r="V2521" i="17"/>
  <c r="V2522" i="17"/>
  <c r="V2523" i="17"/>
  <c r="V2524" i="17"/>
  <c r="V2525" i="17"/>
  <c r="V2526" i="17"/>
  <c r="V2527" i="17"/>
  <c r="V2528" i="17"/>
  <c r="V2529" i="17"/>
  <c r="V2530" i="17"/>
  <c r="V2531" i="17"/>
  <c r="V2532" i="17"/>
  <c r="V2533" i="17"/>
  <c r="V2534" i="17"/>
  <c r="V2535" i="17"/>
  <c r="V2536" i="17"/>
  <c r="V2537" i="17"/>
  <c r="V2538" i="17"/>
  <c r="V2539" i="17"/>
  <c r="V2540" i="17"/>
  <c r="V2541" i="17"/>
  <c r="V2542" i="17"/>
  <c r="V2543" i="17"/>
  <c r="V2544" i="17"/>
  <c r="V2545" i="17"/>
  <c r="V2546" i="17"/>
  <c r="V2547" i="17"/>
  <c r="V2548" i="17"/>
  <c r="V2549" i="17"/>
  <c r="V2550" i="17"/>
  <c r="V2551" i="17"/>
  <c r="V2552" i="17"/>
  <c r="V2553" i="17"/>
  <c r="V2554" i="17"/>
  <c r="V2555" i="17"/>
  <c r="V2556" i="17"/>
  <c r="V2557" i="17"/>
  <c r="V2558" i="17"/>
  <c r="V2559" i="17"/>
  <c r="V2560" i="17"/>
  <c r="V2561" i="17"/>
  <c r="V2562" i="17"/>
  <c r="V2563" i="17"/>
  <c r="V2564" i="17"/>
  <c r="V2565" i="17"/>
  <c r="V2566" i="17"/>
  <c r="V2567" i="17"/>
  <c r="V2568" i="17"/>
  <c r="V2569" i="17"/>
  <c r="V2570" i="17"/>
  <c r="V2571" i="17"/>
  <c r="V2572" i="17"/>
  <c r="V2573" i="17"/>
  <c r="V2574" i="17"/>
  <c r="V2575" i="17"/>
  <c r="V2576" i="17"/>
  <c r="V2577" i="17"/>
  <c r="V2578" i="17"/>
  <c r="V2579" i="17"/>
  <c r="V2580" i="17"/>
  <c r="V2581" i="17"/>
  <c r="V2582" i="17"/>
  <c r="V2583" i="17"/>
  <c r="V2584" i="17"/>
  <c r="V2585" i="17"/>
  <c r="V2586" i="17"/>
  <c r="V2587" i="17"/>
  <c r="V2588" i="17"/>
  <c r="V2589" i="17"/>
  <c r="V2590" i="17"/>
  <c r="V2591" i="17"/>
  <c r="V2592" i="17"/>
  <c r="V2593" i="17"/>
  <c r="V2594" i="17"/>
  <c r="V2595" i="17"/>
  <c r="V2596" i="17"/>
  <c r="V2597" i="17"/>
  <c r="V2598" i="17"/>
  <c r="V2599" i="17"/>
  <c r="V2600" i="17"/>
  <c r="V2601" i="17"/>
  <c r="V2602" i="17"/>
  <c r="V2603" i="17"/>
  <c r="V2604" i="17"/>
  <c r="V2605" i="17"/>
  <c r="V2606" i="17"/>
  <c r="V2607" i="17"/>
  <c r="V2608" i="17"/>
  <c r="V2609" i="17"/>
  <c r="V2610" i="17"/>
  <c r="V2611" i="17"/>
  <c r="V2612" i="17"/>
  <c r="V2613" i="17"/>
  <c r="V2614" i="17"/>
  <c r="V2615" i="17"/>
  <c r="V2616" i="17"/>
  <c r="V2617" i="17"/>
  <c r="V2618" i="17"/>
  <c r="V2619" i="17"/>
  <c r="V2620" i="17"/>
  <c r="V2621" i="17"/>
  <c r="V2622" i="17"/>
  <c r="V2623" i="17"/>
  <c r="V2624" i="17"/>
  <c r="V2625" i="17"/>
  <c r="V2626" i="17"/>
  <c r="V2627" i="17"/>
  <c r="V2628" i="17"/>
  <c r="V2629" i="17"/>
  <c r="V2630" i="17"/>
  <c r="V2631" i="17"/>
  <c r="V2632" i="17"/>
  <c r="V2633" i="17"/>
  <c r="V2634" i="17"/>
  <c r="V2635" i="17"/>
  <c r="V2636" i="17"/>
  <c r="V2637" i="17"/>
  <c r="V2638" i="17"/>
  <c r="V2639" i="17"/>
  <c r="V2640" i="17"/>
  <c r="V2641" i="17"/>
  <c r="V2642" i="17"/>
  <c r="V2643" i="17"/>
  <c r="V2644" i="17"/>
  <c r="V2645" i="17"/>
  <c r="V2646" i="17"/>
  <c r="V2647" i="17"/>
  <c r="V2648" i="17"/>
  <c r="V2649" i="17"/>
  <c r="V2650" i="17"/>
  <c r="V2651" i="17"/>
  <c r="V2652" i="17"/>
  <c r="V2653" i="17"/>
  <c r="V2654" i="17"/>
  <c r="V2655" i="17"/>
  <c r="V2656" i="17"/>
  <c r="V2657" i="17"/>
  <c r="V2658" i="17"/>
  <c r="V2659" i="17"/>
  <c r="V2660" i="17"/>
  <c r="V2661" i="17"/>
  <c r="V2662" i="17"/>
  <c r="V2663" i="17"/>
  <c r="V2664" i="17"/>
  <c r="V2665" i="17"/>
  <c r="V2666" i="17"/>
  <c r="V2667" i="17"/>
  <c r="V2668" i="17"/>
  <c r="V2669" i="17"/>
  <c r="V2670" i="17"/>
  <c r="V2671" i="17"/>
  <c r="V2672" i="17"/>
  <c r="V2673" i="17"/>
  <c r="V2674" i="17"/>
  <c r="V2675" i="17"/>
  <c r="V2676" i="17"/>
  <c r="V2677" i="17"/>
  <c r="V2678" i="17"/>
  <c r="V2679" i="17"/>
  <c r="V2680" i="17"/>
  <c r="V2681" i="17"/>
  <c r="V2682" i="17"/>
  <c r="V2683" i="17"/>
  <c r="V2684" i="17"/>
  <c r="V2685" i="17"/>
  <c r="V2686" i="17"/>
  <c r="V2687" i="17"/>
  <c r="V2688" i="17"/>
  <c r="V2689" i="17"/>
  <c r="V2690" i="17"/>
  <c r="V2691" i="17"/>
  <c r="V2692" i="17"/>
  <c r="V2693" i="17"/>
  <c r="V2694" i="17"/>
  <c r="V2695" i="17"/>
  <c r="V2696" i="17"/>
  <c r="V2697" i="17"/>
  <c r="V2698" i="17"/>
  <c r="V2699" i="17"/>
  <c r="V2700" i="17"/>
  <c r="V2701" i="17"/>
  <c r="V2702" i="17"/>
  <c r="V2703" i="17"/>
  <c r="V2704" i="17"/>
  <c r="V2705" i="17"/>
  <c r="V2706" i="17"/>
  <c r="V2707" i="17"/>
  <c r="V2708" i="17"/>
  <c r="V2709" i="17"/>
  <c r="V2710" i="17"/>
  <c r="V2711" i="17"/>
  <c r="V2712" i="17"/>
  <c r="V2713" i="17"/>
  <c r="V2714" i="17"/>
  <c r="V2715" i="17"/>
  <c r="V2716" i="17"/>
  <c r="V2717" i="17"/>
  <c r="V2718" i="17"/>
  <c r="V2719" i="17"/>
  <c r="V2720" i="17"/>
  <c r="V2721" i="17"/>
  <c r="V2722" i="17"/>
  <c r="V2723" i="17"/>
  <c r="V2724" i="17"/>
  <c r="V2725" i="17"/>
  <c r="V2726" i="17"/>
  <c r="V2727" i="17"/>
  <c r="V2728" i="17"/>
  <c r="V2729" i="17"/>
  <c r="V2730" i="17"/>
  <c r="V2731" i="17"/>
  <c r="V2732" i="17"/>
  <c r="V2733" i="17"/>
  <c r="V2734" i="17"/>
  <c r="V2735" i="17"/>
  <c r="V2736" i="17"/>
  <c r="V2737" i="17"/>
  <c r="V2738" i="17"/>
  <c r="V2739" i="17"/>
  <c r="V2740" i="17"/>
  <c r="V2741" i="17"/>
  <c r="V2742" i="17"/>
  <c r="V2743" i="17"/>
  <c r="V2744" i="17"/>
  <c r="V2745" i="17"/>
  <c r="V2746" i="17"/>
  <c r="V2747" i="17"/>
  <c r="V2748" i="17"/>
  <c r="V2749" i="17"/>
  <c r="V2750" i="17"/>
  <c r="V2751" i="17"/>
  <c r="V2752" i="17"/>
  <c r="V2753" i="17"/>
  <c r="V2754" i="17"/>
  <c r="V2755" i="17"/>
  <c r="V2756" i="17"/>
  <c r="V2757" i="17"/>
  <c r="V2758" i="17"/>
  <c r="V2759" i="17"/>
  <c r="V2760" i="17"/>
  <c r="V2761" i="17"/>
  <c r="V2762" i="17"/>
  <c r="V2763" i="17"/>
  <c r="V2764" i="17"/>
  <c r="V2765" i="17"/>
  <c r="V2766" i="17"/>
  <c r="V2767" i="17"/>
  <c r="V2768" i="17"/>
  <c r="V2769" i="17"/>
  <c r="V2770" i="17"/>
  <c r="V2771" i="17"/>
  <c r="V2772" i="17"/>
  <c r="V2773" i="17"/>
  <c r="V2774" i="17"/>
  <c r="V2775" i="17"/>
  <c r="V2776" i="17"/>
  <c r="V2777" i="17"/>
  <c r="V2778" i="17"/>
  <c r="V2779" i="17"/>
  <c r="V2780" i="17"/>
  <c r="V2781" i="17"/>
  <c r="V2782" i="17"/>
  <c r="V2783" i="17"/>
  <c r="V2784" i="17"/>
  <c r="V2785" i="17"/>
  <c r="V2786" i="17"/>
  <c r="V2787" i="17"/>
  <c r="V2788" i="17"/>
  <c r="V2789" i="17"/>
  <c r="V2790" i="17"/>
  <c r="V2791" i="17"/>
  <c r="V2792" i="17"/>
  <c r="V2793" i="17"/>
  <c r="V2794" i="17"/>
  <c r="V2795" i="17"/>
  <c r="V2796" i="17"/>
  <c r="V2797" i="17"/>
  <c r="V2798" i="17"/>
  <c r="V2799" i="17"/>
  <c r="V2800" i="17"/>
  <c r="V2801" i="17"/>
  <c r="V2802" i="17"/>
  <c r="V2803" i="17"/>
  <c r="V2804" i="17"/>
  <c r="V2805" i="17"/>
  <c r="V2806" i="17"/>
  <c r="V2807" i="17"/>
  <c r="V2808" i="17"/>
  <c r="V2809" i="17"/>
  <c r="V2810" i="17"/>
  <c r="V2811" i="17"/>
  <c r="V2812" i="17"/>
  <c r="V2813" i="17"/>
  <c r="V2814" i="17"/>
  <c r="V2815" i="17"/>
  <c r="V2816" i="17"/>
  <c r="V2817" i="17"/>
  <c r="V2818" i="17"/>
  <c r="V2819" i="17"/>
  <c r="V2820" i="17"/>
  <c r="V2821" i="17"/>
  <c r="V2822" i="17"/>
  <c r="V2823" i="17"/>
  <c r="V2824" i="17"/>
  <c r="V2825" i="17"/>
  <c r="V2826" i="17"/>
  <c r="V2827" i="17"/>
  <c r="V2828" i="17"/>
  <c r="V2829" i="17"/>
  <c r="V2830" i="17"/>
  <c r="V2831" i="17"/>
  <c r="V2832" i="17"/>
  <c r="V2833" i="17"/>
  <c r="V2834" i="17"/>
  <c r="V2835" i="17"/>
  <c r="V2836" i="17"/>
  <c r="V2837" i="17"/>
  <c r="V2838" i="17"/>
  <c r="V2839" i="17"/>
  <c r="V2840" i="17"/>
  <c r="V2841" i="17"/>
  <c r="V2842" i="17"/>
  <c r="V2843" i="17"/>
  <c r="V2844" i="17"/>
  <c r="V2845" i="17"/>
  <c r="V2846" i="17"/>
  <c r="V2847" i="17"/>
  <c r="V2848" i="17"/>
  <c r="V2849" i="17"/>
  <c r="V2850" i="17"/>
  <c r="V2851" i="17"/>
  <c r="V2852" i="17"/>
  <c r="V2853" i="17"/>
  <c r="V2854" i="17"/>
  <c r="V2855" i="17"/>
  <c r="V2856" i="17"/>
  <c r="V2857" i="17"/>
  <c r="V2858" i="17"/>
  <c r="V2859" i="17"/>
  <c r="V2860" i="17"/>
  <c r="V2861" i="17"/>
  <c r="V2862" i="17"/>
  <c r="V2863" i="17"/>
  <c r="V2864" i="17"/>
  <c r="V2865" i="17"/>
  <c r="V2866" i="17"/>
  <c r="V2867" i="17"/>
  <c r="V2868" i="17"/>
  <c r="V2869" i="17"/>
  <c r="V2870" i="17"/>
  <c r="V2871" i="17"/>
  <c r="V2872" i="17"/>
  <c r="V2873" i="17"/>
  <c r="V2874" i="17"/>
  <c r="V2875" i="17"/>
  <c r="V2876" i="17"/>
  <c r="V2877" i="17"/>
  <c r="V2878" i="17"/>
  <c r="V2879" i="17"/>
  <c r="V2880" i="17"/>
  <c r="V2881" i="17"/>
  <c r="V2882" i="17"/>
  <c r="V2883" i="17"/>
  <c r="V2884" i="17"/>
  <c r="V2885" i="17"/>
  <c r="V2886" i="17"/>
  <c r="V2887" i="17"/>
  <c r="V2888" i="17"/>
  <c r="V2889" i="17"/>
  <c r="V2890" i="17"/>
  <c r="V2891" i="17"/>
  <c r="V2892" i="17"/>
  <c r="V2893" i="17"/>
  <c r="V2894" i="17"/>
  <c r="V2895" i="17"/>
  <c r="V2896" i="17"/>
  <c r="V2897" i="17"/>
  <c r="V2898" i="17"/>
  <c r="V2899" i="17"/>
  <c r="V2900" i="17"/>
  <c r="V2901" i="17"/>
  <c r="V2902" i="17"/>
  <c r="V2903" i="17"/>
  <c r="V2904" i="17"/>
  <c r="V2905" i="17"/>
  <c r="V2906" i="17"/>
  <c r="V2907" i="17"/>
  <c r="V2908" i="17"/>
  <c r="V2909" i="17"/>
  <c r="V2910" i="17"/>
  <c r="V2911" i="17"/>
  <c r="V2912" i="17"/>
  <c r="V2913" i="17"/>
  <c r="V2914" i="17"/>
  <c r="V2915" i="17"/>
  <c r="V2916" i="17"/>
  <c r="V2917" i="17"/>
  <c r="V2918" i="17"/>
  <c r="V2919" i="17"/>
  <c r="V2920" i="17"/>
  <c r="V2921" i="17"/>
  <c r="V2922" i="17"/>
  <c r="V2923" i="17"/>
  <c r="V2924" i="17"/>
  <c r="V2925" i="17"/>
  <c r="V2926" i="17"/>
  <c r="V2927" i="17"/>
  <c r="V2928" i="17"/>
  <c r="V2929" i="17"/>
  <c r="V2930" i="17"/>
  <c r="V2931" i="17"/>
  <c r="V2932" i="17"/>
  <c r="V2933" i="17"/>
  <c r="V2934" i="17"/>
  <c r="V2935" i="17"/>
  <c r="V2936" i="17"/>
  <c r="V2937" i="17"/>
  <c r="V2938" i="17"/>
  <c r="V2939" i="17"/>
  <c r="V2940" i="17"/>
  <c r="V2941" i="17"/>
  <c r="V2942" i="17"/>
  <c r="V2943" i="17"/>
  <c r="V2944" i="17"/>
  <c r="V2945" i="17"/>
  <c r="V2946" i="17"/>
  <c r="V2947" i="17"/>
  <c r="V2948" i="17"/>
  <c r="V2949" i="17"/>
  <c r="V2950" i="17"/>
  <c r="V2951" i="17"/>
  <c r="V2952" i="17"/>
  <c r="V2953" i="17"/>
  <c r="V2954" i="17"/>
  <c r="V2955" i="17"/>
  <c r="V2956" i="17"/>
  <c r="V2957" i="17"/>
  <c r="V2958" i="17"/>
  <c r="V2959" i="17"/>
  <c r="V2960" i="17"/>
  <c r="V2961" i="17"/>
  <c r="V2962" i="17"/>
  <c r="V2963" i="17"/>
  <c r="V2964" i="17"/>
  <c r="V2965" i="17"/>
  <c r="V2966" i="17"/>
  <c r="V2967" i="17"/>
  <c r="V2968" i="17"/>
  <c r="V2969" i="17"/>
  <c r="V2970" i="17"/>
  <c r="V2971" i="17"/>
  <c r="V2972" i="17"/>
  <c r="V2973" i="17"/>
  <c r="V2974" i="17"/>
  <c r="V2975" i="17"/>
  <c r="V2976" i="17"/>
  <c r="V2977" i="17"/>
  <c r="V2978" i="17"/>
  <c r="V2979" i="17"/>
  <c r="V2980" i="17"/>
  <c r="V2981" i="17"/>
  <c r="V2982" i="17"/>
  <c r="V2983" i="17"/>
  <c r="V2984" i="17"/>
  <c r="V2985" i="17"/>
  <c r="V2986" i="17"/>
  <c r="V2987" i="17"/>
  <c r="V2988" i="17"/>
  <c r="V2989" i="17"/>
  <c r="V2990" i="17"/>
  <c r="V2991" i="17"/>
  <c r="V2992" i="17"/>
  <c r="V2993" i="17"/>
  <c r="V2994" i="17"/>
  <c r="V2995" i="17"/>
  <c r="V2996" i="17"/>
  <c r="V2997" i="17"/>
  <c r="V2998" i="17"/>
  <c r="V2999" i="17"/>
  <c r="V3000" i="17"/>
  <c r="V3001" i="17"/>
  <c r="V2" i="17"/>
  <c r="O3" i="17"/>
  <c r="P3" i="17"/>
  <c r="Q3" i="17"/>
  <c r="R3" i="17"/>
  <c r="S3" i="17"/>
  <c r="T3" i="17"/>
  <c r="U3" i="17"/>
  <c r="O4" i="17"/>
  <c r="P4" i="17"/>
  <c r="Q4" i="17"/>
  <c r="R4" i="17"/>
  <c r="S4" i="17"/>
  <c r="T4" i="17"/>
  <c r="U4" i="17"/>
  <c r="O5" i="17"/>
  <c r="P5" i="17"/>
  <c r="Q5" i="17"/>
  <c r="R5" i="17"/>
  <c r="S5" i="17"/>
  <c r="T5" i="17"/>
  <c r="U5" i="17"/>
  <c r="O6" i="17"/>
  <c r="P6" i="17"/>
  <c r="Q6" i="17"/>
  <c r="R6" i="17"/>
  <c r="S6" i="17"/>
  <c r="T6" i="17"/>
  <c r="U6" i="17"/>
  <c r="O7" i="17"/>
  <c r="P7" i="17"/>
  <c r="Q7" i="17"/>
  <c r="R7" i="17"/>
  <c r="S7" i="17"/>
  <c r="T7" i="17"/>
  <c r="U7" i="17"/>
  <c r="O8" i="17"/>
  <c r="P8" i="17"/>
  <c r="Q8" i="17"/>
  <c r="R8" i="17"/>
  <c r="S8" i="17"/>
  <c r="T8" i="17"/>
  <c r="U8" i="17"/>
  <c r="O9" i="17"/>
  <c r="P9" i="17"/>
  <c r="Q9" i="17"/>
  <c r="R9" i="17"/>
  <c r="S9" i="17"/>
  <c r="T9" i="17"/>
  <c r="U9" i="17"/>
  <c r="O10" i="17"/>
  <c r="P10" i="17"/>
  <c r="Q10" i="17"/>
  <c r="R10" i="17"/>
  <c r="S10" i="17"/>
  <c r="T10" i="17"/>
  <c r="U10" i="17"/>
  <c r="O11" i="17"/>
  <c r="P11" i="17"/>
  <c r="Q11" i="17"/>
  <c r="R11" i="17"/>
  <c r="S11" i="17"/>
  <c r="T11" i="17"/>
  <c r="U11" i="17"/>
  <c r="O12" i="17"/>
  <c r="P12" i="17"/>
  <c r="Q12" i="17"/>
  <c r="R12" i="17"/>
  <c r="S12" i="17"/>
  <c r="T12" i="17"/>
  <c r="U12" i="17"/>
  <c r="O13" i="17"/>
  <c r="P13" i="17"/>
  <c r="Q13" i="17"/>
  <c r="R13" i="17"/>
  <c r="S13" i="17"/>
  <c r="T13" i="17"/>
  <c r="U13" i="17"/>
  <c r="O14" i="17"/>
  <c r="P14" i="17"/>
  <c r="Q14" i="17"/>
  <c r="R14" i="17"/>
  <c r="S14" i="17"/>
  <c r="T14" i="17"/>
  <c r="U14" i="17"/>
  <c r="O15" i="17"/>
  <c r="P15" i="17"/>
  <c r="Q15" i="17"/>
  <c r="R15" i="17"/>
  <c r="S15" i="17"/>
  <c r="T15" i="17"/>
  <c r="U15" i="17"/>
  <c r="O16" i="17"/>
  <c r="P16" i="17"/>
  <c r="Q16" i="17"/>
  <c r="R16" i="17"/>
  <c r="S16" i="17"/>
  <c r="T16" i="17"/>
  <c r="U16" i="17"/>
  <c r="O17" i="17"/>
  <c r="P17" i="17"/>
  <c r="Q17" i="17"/>
  <c r="R17" i="17"/>
  <c r="S17" i="17"/>
  <c r="T17" i="17"/>
  <c r="U17" i="17"/>
  <c r="O18" i="17"/>
  <c r="P18" i="17"/>
  <c r="Q18" i="17"/>
  <c r="R18" i="17"/>
  <c r="S18" i="17"/>
  <c r="T18" i="17"/>
  <c r="U18" i="17"/>
  <c r="O19" i="17"/>
  <c r="P19" i="17"/>
  <c r="Q19" i="17"/>
  <c r="R19" i="17"/>
  <c r="S19" i="17"/>
  <c r="T19" i="17"/>
  <c r="U19" i="17"/>
  <c r="O20" i="17"/>
  <c r="P20" i="17"/>
  <c r="Q20" i="17"/>
  <c r="R20" i="17"/>
  <c r="S20" i="17"/>
  <c r="T20" i="17"/>
  <c r="U20" i="17"/>
  <c r="O21" i="17"/>
  <c r="P21" i="17"/>
  <c r="Q21" i="17"/>
  <c r="R21" i="17"/>
  <c r="S21" i="17"/>
  <c r="T21" i="17"/>
  <c r="U21" i="17"/>
  <c r="O22" i="17"/>
  <c r="P22" i="17"/>
  <c r="Q22" i="17"/>
  <c r="R22" i="17"/>
  <c r="S22" i="17"/>
  <c r="T22" i="17"/>
  <c r="U22" i="17"/>
  <c r="O23" i="17"/>
  <c r="P23" i="17"/>
  <c r="Q23" i="17"/>
  <c r="R23" i="17"/>
  <c r="S23" i="17"/>
  <c r="T23" i="17"/>
  <c r="U23" i="17"/>
  <c r="O24" i="17"/>
  <c r="P24" i="17"/>
  <c r="Q24" i="17"/>
  <c r="R24" i="17"/>
  <c r="S24" i="17"/>
  <c r="T24" i="17"/>
  <c r="U24" i="17"/>
  <c r="O25" i="17"/>
  <c r="P25" i="17"/>
  <c r="Q25" i="17"/>
  <c r="R25" i="17"/>
  <c r="S25" i="17"/>
  <c r="T25" i="17"/>
  <c r="U25" i="17"/>
  <c r="O26" i="17"/>
  <c r="P26" i="17"/>
  <c r="Q26" i="17"/>
  <c r="R26" i="17"/>
  <c r="S26" i="17"/>
  <c r="T26" i="17"/>
  <c r="U26" i="17"/>
  <c r="O27" i="17"/>
  <c r="P27" i="17"/>
  <c r="Q27" i="17"/>
  <c r="R27" i="17"/>
  <c r="S27" i="17"/>
  <c r="T27" i="17"/>
  <c r="U27" i="17"/>
  <c r="O28" i="17"/>
  <c r="P28" i="17"/>
  <c r="Q28" i="17"/>
  <c r="R28" i="17"/>
  <c r="S28" i="17"/>
  <c r="T28" i="17"/>
  <c r="U28" i="17"/>
  <c r="O29" i="17"/>
  <c r="P29" i="17"/>
  <c r="Q29" i="17"/>
  <c r="R29" i="17"/>
  <c r="S29" i="17"/>
  <c r="T29" i="17"/>
  <c r="U29" i="17"/>
  <c r="O30" i="17"/>
  <c r="P30" i="17"/>
  <c r="Q30" i="17"/>
  <c r="R30" i="17"/>
  <c r="S30" i="17"/>
  <c r="T30" i="17"/>
  <c r="U30" i="17"/>
  <c r="O31" i="17"/>
  <c r="P31" i="17"/>
  <c r="Q31" i="17"/>
  <c r="R31" i="17"/>
  <c r="S31" i="17"/>
  <c r="T31" i="17"/>
  <c r="U31" i="17"/>
  <c r="O32" i="17"/>
  <c r="P32" i="17"/>
  <c r="Q32" i="17"/>
  <c r="R32" i="17"/>
  <c r="S32" i="17"/>
  <c r="T32" i="17"/>
  <c r="U32" i="17"/>
  <c r="O33" i="17"/>
  <c r="P33" i="17"/>
  <c r="Q33" i="17"/>
  <c r="R33" i="17"/>
  <c r="S33" i="17"/>
  <c r="T33" i="17"/>
  <c r="U33" i="17"/>
  <c r="O34" i="17"/>
  <c r="P34" i="17"/>
  <c r="Q34" i="17"/>
  <c r="R34" i="17"/>
  <c r="S34" i="17"/>
  <c r="T34" i="17"/>
  <c r="U34" i="17"/>
  <c r="O35" i="17"/>
  <c r="P35" i="17"/>
  <c r="Q35" i="17"/>
  <c r="R35" i="17"/>
  <c r="S35" i="17"/>
  <c r="T35" i="17"/>
  <c r="U35" i="17"/>
  <c r="O36" i="17"/>
  <c r="P36" i="17"/>
  <c r="Q36" i="17"/>
  <c r="R36" i="17"/>
  <c r="S36" i="17"/>
  <c r="T36" i="17"/>
  <c r="U36" i="17"/>
  <c r="O37" i="17"/>
  <c r="P37" i="17"/>
  <c r="Q37" i="17"/>
  <c r="R37" i="17"/>
  <c r="S37" i="17"/>
  <c r="T37" i="17"/>
  <c r="U37" i="17"/>
  <c r="O38" i="17"/>
  <c r="P38" i="17"/>
  <c r="Q38" i="17"/>
  <c r="R38" i="17"/>
  <c r="S38" i="17"/>
  <c r="T38" i="17"/>
  <c r="U38" i="17"/>
  <c r="O39" i="17"/>
  <c r="P39" i="17"/>
  <c r="Q39" i="17"/>
  <c r="R39" i="17"/>
  <c r="S39" i="17"/>
  <c r="T39" i="17"/>
  <c r="U39" i="17"/>
  <c r="O40" i="17"/>
  <c r="P40" i="17"/>
  <c r="Q40" i="17"/>
  <c r="R40" i="17"/>
  <c r="S40" i="17"/>
  <c r="T40" i="17"/>
  <c r="U40" i="17"/>
  <c r="O41" i="17"/>
  <c r="P41" i="17"/>
  <c r="Q41" i="17"/>
  <c r="R41" i="17"/>
  <c r="S41" i="17"/>
  <c r="T41" i="17"/>
  <c r="U41" i="17"/>
  <c r="O42" i="17"/>
  <c r="P42" i="17"/>
  <c r="Q42" i="17"/>
  <c r="R42" i="17"/>
  <c r="S42" i="17"/>
  <c r="T42" i="17"/>
  <c r="U42" i="17"/>
  <c r="O43" i="17"/>
  <c r="P43" i="17"/>
  <c r="Q43" i="17"/>
  <c r="R43" i="17"/>
  <c r="S43" i="17"/>
  <c r="T43" i="17"/>
  <c r="U43" i="17"/>
  <c r="O44" i="17"/>
  <c r="P44" i="17"/>
  <c r="Q44" i="17"/>
  <c r="R44" i="17"/>
  <c r="S44" i="17"/>
  <c r="T44" i="17"/>
  <c r="U44" i="17"/>
  <c r="O45" i="17"/>
  <c r="P45" i="17"/>
  <c r="Q45" i="17"/>
  <c r="R45" i="17"/>
  <c r="S45" i="17"/>
  <c r="T45" i="17"/>
  <c r="U45" i="17"/>
  <c r="O46" i="17"/>
  <c r="P46" i="17"/>
  <c r="Q46" i="17"/>
  <c r="R46" i="17"/>
  <c r="S46" i="17"/>
  <c r="T46" i="17"/>
  <c r="U46" i="17"/>
  <c r="O47" i="17"/>
  <c r="P47" i="17"/>
  <c r="Q47" i="17"/>
  <c r="R47" i="17"/>
  <c r="S47" i="17"/>
  <c r="T47" i="17"/>
  <c r="U47" i="17"/>
  <c r="O48" i="17"/>
  <c r="P48" i="17"/>
  <c r="Q48" i="17"/>
  <c r="R48" i="17"/>
  <c r="S48" i="17"/>
  <c r="T48" i="17"/>
  <c r="U48" i="17"/>
  <c r="O49" i="17"/>
  <c r="P49" i="17"/>
  <c r="Q49" i="17"/>
  <c r="R49" i="17"/>
  <c r="S49" i="17"/>
  <c r="T49" i="17"/>
  <c r="U49" i="17"/>
  <c r="O50" i="17"/>
  <c r="P50" i="17"/>
  <c r="Q50" i="17"/>
  <c r="R50" i="17"/>
  <c r="S50" i="17"/>
  <c r="T50" i="17"/>
  <c r="U50" i="17"/>
  <c r="O51" i="17"/>
  <c r="P51" i="17"/>
  <c r="Q51" i="17"/>
  <c r="R51" i="17"/>
  <c r="S51" i="17"/>
  <c r="T51" i="17"/>
  <c r="U51" i="17"/>
  <c r="O52" i="17"/>
  <c r="P52" i="17"/>
  <c r="Q52" i="17"/>
  <c r="R52" i="17"/>
  <c r="S52" i="17"/>
  <c r="T52" i="17"/>
  <c r="U52" i="17"/>
  <c r="O53" i="17"/>
  <c r="P53" i="17"/>
  <c r="Q53" i="17"/>
  <c r="R53" i="17"/>
  <c r="S53" i="17"/>
  <c r="T53" i="17"/>
  <c r="U53" i="17"/>
  <c r="O54" i="17"/>
  <c r="P54" i="17"/>
  <c r="Q54" i="17"/>
  <c r="R54" i="17"/>
  <c r="S54" i="17"/>
  <c r="T54" i="17"/>
  <c r="U54" i="17"/>
  <c r="O55" i="17"/>
  <c r="P55" i="17"/>
  <c r="Q55" i="17"/>
  <c r="R55" i="17"/>
  <c r="S55" i="17"/>
  <c r="T55" i="17"/>
  <c r="U55" i="17"/>
  <c r="O56" i="17"/>
  <c r="P56" i="17"/>
  <c r="Q56" i="17"/>
  <c r="R56" i="17"/>
  <c r="S56" i="17"/>
  <c r="T56" i="17"/>
  <c r="U56" i="17"/>
  <c r="O57" i="17"/>
  <c r="P57" i="17"/>
  <c r="Q57" i="17"/>
  <c r="R57" i="17"/>
  <c r="S57" i="17"/>
  <c r="T57" i="17"/>
  <c r="U57" i="17"/>
  <c r="O58" i="17"/>
  <c r="P58" i="17"/>
  <c r="Q58" i="17"/>
  <c r="R58" i="17"/>
  <c r="S58" i="17"/>
  <c r="T58" i="17"/>
  <c r="U58" i="17"/>
  <c r="O59" i="17"/>
  <c r="P59" i="17"/>
  <c r="Q59" i="17"/>
  <c r="R59" i="17"/>
  <c r="S59" i="17"/>
  <c r="T59" i="17"/>
  <c r="U59" i="17"/>
  <c r="O60" i="17"/>
  <c r="P60" i="17"/>
  <c r="Q60" i="17"/>
  <c r="R60" i="17"/>
  <c r="S60" i="17"/>
  <c r="T60" i="17"/>
  <c r="U60" i="17"/>
  <c r="O61" i="17"/>
  <c r="P61" i="17"/>
  <c r="Q61" i="17"/>
  <c r="R61" i="17"/>
  <c r="S61" i="17"/>
  <c r="T61" i="17"/>
  <c r="U61" i="17"/>
  <c r="O62" i="17"/>
  <c r="P62" i="17"/>
  <c r="Q62" i="17"/>
  <c r="R62" i="17"/>
  <c r="S62" i="17"/>
  <c r="T62" i="17"/>
  <c r="U62" i="17"/>
  <c r="O63" i="17"/>
  <c r="P63" i="17"/>
  <c r="Q63" i="17"/>
  <c r="R63" i="17"/>
  <c r="S63" i="17"/>
  <c r="T63" i="17"/>
  <c r="U63" i="17"/>
  <c r="O64" i="17"/>
  <c r="P64" i="17"/>
  <c r="Q64" i="17"/>
  <c r="R64" i="17"/>
  <c r="S64" i="17"/>
  <c r="T64" i="17"/>
  <c r="U64" i="17"/>
  <c r="O65" i="17"/>
  <c r="P65" i="17"/>
  <c r="Q65" i="17"/>
  <c r="R65" i="17"/>
  <c r="S65" i="17"/>
  <c r="T65" i="17"/>
  <c r="U65" i="17"/>
  <c r="O66" i="17"/>
  <c r="P66" i="17"/>
  <c r="Q66" i="17"/>
  <c r="R66" i="17"/>
  <c r="S66" i="17"/>
  <c r="T66" i="17"/>
  <c r="U66" i="17"/>
  <c r="O67" i="17"/>
  <c r="P67" i="17"/>
  <c r="Q67" i="17"/>
  <c r="R67" i="17"/>
  <c r="S67" i="17"/>
  <c r="T67" i="17"/>
  <c r="U67" i="17"/>
  <c r="O68" i="17"/>
  <c r="P68" i="17"/>
  <c r="Q68" i="17"/>
  <c r="R68" i="17"/>
  <c r="S68" i="17"/>
  <c r="T68" i="17"/>
  <c r="U68" i="17"/>
  <c r="O69" i="17"/>
  <c r="P69" i="17"/>
  <c r="Q69" i="17"/>
  <c r="R69" i="17"/>
  <c r="S69" i="17"/>
  <c r="T69" i="17"/>
  <c r="U69" i="17"/>
  <c r="O70" i="17"/>
  <c r="P70" i="17"/>
  <c r="Q70" i="17"/>
  <c r="R70" i="17"/>
  <c r="S70" i="17"/>
  <c r="T70" i="17"/>
  <c r="U70" i="17"/>
  <c r="O71" i="17"/>
  <c r="P71" i="17"/>
  <c r="Q71" i="17"/>
  <c r="R71" i="17"/>
  <c r="S71" i="17"/>
  <c r="T71" i="17"/>
  <c r="U71" i="17"/>
  <c r="O72" i="17"/>
  <c r="P72" i="17"/>
  <c r="Q72" i="17"/>
  <c r="R72" i="17"/>
  <c r="S72" i="17"/>
  <c r="T72" i="17"/>
  <c r="U72" i="17"/>
  <c r="O73" i="17"/>
  <c r="P73" i="17"/>
  <c r="Q73" i="17"/>
  <c r="R73" i="17"/>
  <c r="S73" i="17"/>
  <c r="T73" i="17"/>
  <c r="U73" i="17"/>
  <c r="O74" i="17"/>
  <c r="P74" i="17"/>
  <c r="Q74" i="17"/>
  <c r="R74" i="17"/>
  <c r="S74" i="17"/>
  <c r="T74" i="17"/>
  <c r="U74" i="17"/>
  <c r="O75" i="17"/>
  <c r="P75" i="17"/>
  <c r="Q75" i="17"/>
  <c r="R75" i="17"/>
  <c r="S75" i="17"/>
  <c r="T75" i="17"/>
  <c r="U75" i="17"/>
  <c r="O76" i="17"/>
  <c r="P76" i="17"/>
  <c r="Q76" i="17"/>
  <c r="R76" i="17"/>
  <c r="S76" i="17"/>
  <c r="T76" i="17"/>
  <c r="U76" i="17"/>
  <c r="O77" i="17"/>
  <c r="P77" i="17"/>
  <c r="Q77" i="17"/>
  <c r="R77" i="17"/>
  <c r="S77" i="17"/>
  <c r="T77" i="17"/>
  <c r="U77" i="17"/>
  <c r="O78" i="17"/>
  <c r="P78" i="17"/>
  <c r="Q78" i="17"/>
  <c r="R78" i="17"/>
  <c r="S78" i="17"/>
  <c r="T78" i="17"/>
  <c r="U78" i="17"/>
  <c r="O79" i="17"/>
  <c r="P79" i="17"/>
  <c r="Q79" i="17"/>
  <c r="R79" i="17"/>
  <c r="S79" i="17"/>
  <c r="T79" i="17"/>
  <c r="U79" i="17"/>
  <c r="O80" i="17"/>
  <c r="P80" i="17"/>
  <c r="Q80" i="17"/>
  <c r="R80" i="17"/>
  <c r="S80" i="17"/>
  <c r="T80" i="17"/>
  <c r="U80" i="17"/>
  <c r="O81" i="17"/>
  <c r="P81" i="17"/>
  <c r="Q81" i="17"/>
  <c r="R81" i="17"/>
  <c r="S81" i="17"/>
  <c r="T81" i="17"/>
  <c r="U81" i="17"/>
  <c r="O82" i="17"/>
  <c r="P82" i="17"/>
  <c r="Q82" i="17"/>
  <c r="R82" i="17"/>
  <c r="S82" i="17"/>
  <c r="T82" i="17"/>
  <c r="U82" i="17"/>
  <c r="O83" i="17"/>
  <c r="P83" i="17"/>
  <c r="Q83" i="17"/>
  <c r="R83" i="17"/>
  <c r="S83" i="17"/>
  <c r="T83" i="17"/>
  <c r="U83" i="17"/>
  <c r="O84" i="17"/>
  <c r="P84" i="17"/>
  <c r="Q84" i="17"/>
  <c r="R84" i="17"/>
  <c r="S84" i="17"/>
  <c r="T84" i="17"/>
  <c r="U84" i="17"/>
  <c r="O85" i="17"/>
  <c r="P85" i="17"/>
  <c r="Q85" i="17"/>
  <c r="R85" i="17"/>
  <c r="S85" i="17"/>
  <c r="T85" i="17"/>
  <c r="U85" i="17"/>
  <c r="O86" i="17"/>
  <c r="P86" i="17"/>
  <c r="Q86" i="17"/>
  <c r="R86" i="17"/>
  <c r="S86" i="17"/>
  <c r="T86" i="17"/>
  <c r="U86" i="17"/>
  <c r="O87" i="17"/>
  <c r="P87" i="17"/>
  <c r="Q87" i="17"/>
  <c r="R87" i="17"/>
  <c r="S87" i="17"/>
  <c r="T87" i="17"/>
  <c r="U87" i="17"/>
  <c r="O88" i="17"/>
  <c r="P88" i="17"/>
  <c r="Q88" i="17"/>
  <c r="R88" i="17"/>
  <c r="S88" i="17"/>
  <c r="T88" i="17"/>
  <c r="U88" i="17"/>
  <c r="O89" i="17"/>
  <c r="P89" i="17"/>
  <c r="Q89" i="17"/>
  <c r="R89" i="17"/>
  <c r="S89" i="17"/>
  <c r="T89" i="17"/>
  <c r="U89" i="17"/>
  <c r="O90" i="17"/>
  <c r="P90" i="17"/>
  <c r="Q90" i="17"/>
  <c r="R90" i="17"/>
  <c r="S90" i="17"/>
  <c r="T90" i="17"/>
  <c r="U90" i="17"/>
  <c r="O91" i="17"/>
  <c r="P91" i="17"/>
  <c r="Q91" i="17"/>
  <c r="R91" i="17"/>
  <c r="S91" i="17"/>
  <c r="T91" i="17"/>
  <c r="U91" i="17"/>
  <c r="O92" i="17"/>
  <c r="P92" i="17"/>
  <c r="Q92" i="17"/>
  <c r="R92" i="17"/>
  <c r="S92" i="17"/>
  <c r="T92" i="17"/>
  <c r="U92" i="17"/>
  <c r="O93" i="17"/>
  <c r="P93" i="17"/>
  <c r="Q93" i="17"/>
  <c r="R93" i="17"/>
  <c r="S93" i="17"/>
  <c r="T93" i="17"/>
  <c r="U93" i="17"/>
  <c r="O94" i="17"/>
  <c r="P94" i="17"/>
  <c r="Q94" i="17"/>
  <c r="R94" i="17"/>
  <c r="S94" i="17"/>
  <c r="T94" i="17"/>
  <c r="U94" i="17"/>
  <c r="O95" i="17"/>
  <c r="P95" i="17"/>
  <c r="Q95" i="17"/>
  <c r="R95" i="17"/>
  <c r="S95" i="17"/>
  <c r="T95" i="17"/>
  <c r="U95" i="17"/>
  <c r="O96" i="17"/>
  <c r="P96" i="17"/>
  <c r="Q96" i="17"/>
  <c r="R96" i="17"/>
  <c r="S96" i="17"/>
  <c r="T96" i="17"/>
  <c r="U96" i="17"/>
  <c r="O97" i="17"/>
  <c r="P97" i="17"/>
  <c r="Q97" i="17"/>
  <c r="R97" i="17"/>
  <c r="S97" i="17"/>
  <c r="T97" i="17"/>
  <c r="U97" i="17"/>
  <c r="O98" i="17"/>
  <c r="P98" i="17"/>
  <c r="Q98" i="17"/>
  <c r="R98" i="17"/>
  <c r="S98" i="17"/>
  <c r="T98" i="17"/>
  <c r="U98" i="17"/>
  <c r="O99" i="17"/>
  <c r="P99" i="17"/>
  <c r="Q99" i="17"/>
  <c r="R99" i="17"/>
  <c r="S99" i="17"/>
  <c r="T99" i="17"/>
  <c r="U99" i="17"/>
  <c r="O100" i="17"/>
  <c r="P100" i="17"/>
  <c r="Q100" i="17"/>
  <c r="R100" i="17"/>
  <c r="S100" i="17"/>
  <c r="T100" i="17"/>
  <c r="U100" i="17"/>
  <c r="O101" i="17"/>
  <c r="P101" i="17"/>
  <c r="Q101" i="17"/>
  <c r="R101" i="17"/>
  <c r="S101" i="17"/>
  <c r="T101" i="17"/>
  <c r="U101" i="17"/>
  <c r="O102" i="17"/>
  <c r="P102" i="17"/>
  <c r="Q102" i="17"/>
  <c r="R102" i="17"/>
  <c r="S102" i="17"/>
  <c r="T102" i="17"/>
  <c r="U102" i="17"/>
  <c r="O103" i="17"/>
  <c r="P103" i="17"/>
  <c r="Q103" i="17"/>
  <c r="R103" i="17"/>
  <c r="S103" i="17"/>
  <c r="T103" i="17"/>
  <c r="U103" i="17"/>
  <c r="O104" i="17"/>
  <c r="P104" i="17"/>
  <c r="Q104" i="17"/>
  <c r="R104" i="17"/>
  <c r="S104" i="17"/>
  <c r="T104" i="17"/>
  <c r="U104" i="17"/>
  <c r="O105" i="17"/>
  <c r="P105" i="17"/>
  <c r="Q105" i="17"/>
  <c r="R105" i="17"/>
  <c r="S105" i="17"/>
  <c r="T105" i="17"/>
  <c r="U105" i="17"/>
  <c r="O106" i="17"/>
  <c r="P106" i="17"/>
  <c r="Q106" i="17"/>
  <c r="R106" i="17"/>
  <c r="S106" i="17"/>
  <c r="T106" i="17"/>
  <c r="U106" i="17"/>
  <c r="O107" i="17"/>
  <c r="P107" i="17"/>
  <c r="Q107" i="17"/>
  <c r="R107" i="17"/>
  <c r="S107" i="17"/>
  <c r="T107" i="17"/>
  <c r="U107" i="17"/>
  <c r="O108" i="17"/>
  <c r="P108" i="17"/>
  <c r="Q108" i="17"/>
  <c r="R108" i="17"/>
  <c r="S108" i="17"/>
  <c r="T108" i="17"/>
  <c r="U108" i="17"/>
  <c r="O109" i="17"/>
  <c r="P109" i="17"/>
  <c r="Q109" i="17"/>
  <c r="R109" i="17"/>
  <c r="S109" i="17"/>
  <c r="T109" i="17"/>
  <c r="U109" i="17"/>
  <c r="O110" i="17"/>
  <c r="P110" i="17"/>
  <c r="Q110" i="17"/>
  <c r="R110" i="17"/>
  <c r="S110" i="17"/>
  <c r="T110" i="17"/>
  <c r="U110" i="17"/>
  <c r="O111" i="17"/>
  <c r="P111" i="17"/>
  <c r="Q111" i="17"/>
  <c r="R111" i="17"/>
  <c r="S111" i="17"/>
  <c r="T111" i="17"/>
  <c r="U111" i="17"/>
  <c r="O112" i="17"/>
  <c r="P112" i="17"/>
  <c r="Q112" i="17"/>
  <c r="R112" i="17"/>
  <c r="S112" i="17"/>
  <c r="T112" i="17"/>
  <c r="U112" i="17"/>
  <c r="O113" i="17"/>
  <c r="P113" i="17"/>
  <c r="Q113" i="17"/>
  <c r="R113" i="17"/>
  <c r="S113" i="17"/>
  <c r="T113" i="17"/>
  <c r="U113" i="17"/>
  <c r="O114" i="17"/>
  <c r="P114" i="17"/>
  <c r="Q114" i="17"/>
  <c r="R114" i="17"/>
  <c r="S114" i="17"/>
  <c r="T114" i="17"/>
  <c r="U114" i="17"/>
  <c r="O115" i="17"/>
  <c r="P115" i="17"/>
  <c r="Q115" i="17"/>
  <c r="R115" i="17"/>
  <c r="S115" i="17"/>
  <c r="T115" i="17"/>
  <c r="U115" i="17"/>
  <c r="O116" i="17"/>
  <c r="P116" i="17"/>
  <c r="Q116" i="17"/>
  <c r="R116" i="17"/>
  <c r="S116" i="17"/>
  <c r="T116" i="17"/>
  <c r="U116" i="17"/>
  <c r="O117" i="17"/>
  <c r="P117" i="17"/>
  <c r="Q117" i="17"/>
  <c r="R117" i="17"/>
  <c r="S117" i="17"/>
  <c r="T117" i="17"/>
  <c r="U117" i="17"/>
  <c r="O118" i="17"/>
  <c r="P118" i="17"/>
  <c r="Q118" i="17"/>
  <c r="R118" i="17"/>
  <c r="S118" i="17"/>
  <c r="T118" i="17"/>
  <c r="U118" i="17"/>
  <c r="O119" i="17"/>
  <c r="P119" i="17"/>
  <c r="Q119" i="17"/>
  <c r="R119" i="17"/>
  <c r="S119" i="17"/>
  <c r="T119" i="17"/>
  <c r="U119" i="17"/>
  <c r="O120" i="17"/>
  <c r="P120" i="17"/>
  <c r="Q120" i="17"/>
  <c r="R120" i="17"/>
  <c r="S120" i="17"/>
  <c r="T120" i="17"/>
  <c r="U120" i="17"/>
  <c r="O121" i="17"/>
  <c r="P121" i="17"/>
  <c r="Q121" i="17"/>
  <c r="R121" i="17"/>
  <c r="S121" i="17"/>
  <c r="T121" i="17"/>
  <c r="U121" i="17"/>
  <c r="O122" i="17"/>
  <c r="P122" i="17"/>
  <c r="Q122" i="17"/>
  <c r="R122" i="17"/>
  <c r="S122" i="17"/>
  <c r="T122" i="17"/>
  <c r="U122" i="17"/>
  <c r="O123" i="17"/>
  <c r="P123" i="17"/>
  <c r="Q123" i="17"/>
  <c r="R123" i="17"/>
  <c r="S123" i="17"/>
  <c r="T123" i="17"/>
  <c r="U123" i="17"/>
  <c r="O124" i="17"/>
  <c r="P124" i="17"/>
  <c r="Q124" i="17"/>
  <c r="R124" i="17"/>
  <c r="S124" i="17"/>
  <c r="T124" i="17"/>
  <c r="U124" i="17"/>
  <c r="O125" i="17"/>
  <c r="P125" i="17"/>
  <c r="Q125" i="17"/>
  <c r="R125" i="17"/>
  <c r="S125" i="17"/>
  <c r="T125" i="17"/>
  <c r="U125" i="17"/>
  <c r="O126" i="17"/>
  <c r="P126" i="17"/>
  <c r="Q126" i="17"/>
  <c r="R126" i="17"/>
  <c r="S126" i="17"/>
  <c r="T126" i="17"/>
  <c r="U126" i="17"/>
  <c r="O127" i="17"/>
  <c r="P127" i="17"/>
  <c r="Q127" i="17"/>
  <c r="R127" i="17"/>
  <c r="S127" i="17"/>
  <c r="T127" i="17"/>
  <c r="U127" i="17"/>
  <c r="O128" i="17"/>
  <c r="P128" i="17"/>
  <c r="Q128" i="17"/>
  <c r="R128" i="17"/>
  <c r="S128" i="17"/>
  <c r="T128" i="17"/>
  <c r="U128" i="17"/>
  <c r="O129" i="17"/>
  <c r="P129" i="17"/>
  <c r="Q129" i="17"/>
  <c r="R129" i="17"/>
  <c r="S129" i="17"/>
  <c r="T129" i="17"/>
  <c r="U129" i="17"/>
  <c r="O130" i="17"/>
  <c r="P130" i="17"/>
  <c r="Q130" i="17"/>
  <c r="R130" i="17"/>
  <c r="S130" i="17"/>
  <c r="T130" i="17"/>
  <c r="U130" i="17"/>
  <c r="O131" i="17"/>
  <c r="P131" i="17"/>
  <c r="Q131" i="17"/>
  <c r="R131" i="17"/>
  <c r="S131" i="17"/>
  <c r="T131" i="17"/>
  <c r="U131" i="17"/>
  <c r="O132" i="17"/>
  <c r="P132" i="17"/>
  <c r="Q132" i="17"/>
  <c r="R132" i="17"/>
  <c r="S132" i="17"/>
  <c r="T132" i="17"/>
  <c r="U132" i="17"/>
  <c r="O133" i="17"/>
  <c r="P133" i="17"/>
  <c r="Q133" i="17"/>
  <c r="R133" i="17"/>
  <c r="S133" i="17"/>
  <c r="T133" i="17"/>
  <c r="U133" i="17"/>
  <c r="O134" i="17"/>
  <c r="P134" i="17"/>
  <c r="Q134" i="17"/>
  <c r="R134" i="17"/>
  <c r="S134" i="17"/>
  <c r="T134" i="17"/>
  <c r="U134" i="17"/>
  <c r="O135" i="17"/>
  <c r="P135" i="17"/>
  <c r="Q135" i="17"/>
  <c r="R135" i="17"/>
  <c r="S135" i="17"/>
  <c r="T135" i="17"/>
  <c r="U135" i="17"/>
  <c r="O136" i="17"/>
  <c r="P136" i="17"/>
  <c r="Q136" i="17"/>
  <c r="R136" i="17"/>
  <c r="S136" i="17"/>
  <c r="T136" i="17"/>
  <c r="U136" i="17"/>
  <c r="O137" i="17"/>
  <c r="P137" i="17"/>
  <c r="Q137" i="17"/>
  <c r="R137" i="17"/>
  <c r="S137" i="17"/>
  <c r="T137" i="17"/>
  <c r="U137" i="17"/>
  <c r="O138" i="17"/>
  <c r="P138" i="17"/>
  <c r="Q138" i="17"/>
  <c r="R138" i="17"/>
  <c r="S138" i="17"/>
  <c r="T138" i="17"/>
  <c r="U138" i="17"/>
  <c r="O139" i="17"/>
  <c r="P139" i="17"/>
  <c r="Q139" i="17"/>
  <c r="R139" i="17"/>
  <c r="S139" i="17"/>
  <c r="T139" i="17"/>
  <c r="U139" i="17"/>
  <c r="O140" i="17"/>
  <c r="P140" i="17"/>
  <c r="Q140" i="17"/>
  <c r="R140" i="17"/>
  <c r="S140" i="17"/>
  <c r="T140" i="17"/>
  <c r="U140" i="17"/>
  <c r="O141" i="17"/>
  <c r="P141" i="17"/>
  <c r="Q141" i="17"/>
  <c r="R141" i="17"/>
  <c r="S141" i="17"/>
  <c r="T141" i="17"/>
  <c r="U141" i="17"/>
  <c r="O142" i="17"/>
  <c r="P142" i="17"/>
  <c r="Q142" i="17"/>
  <c r="R142" i="17"/>
  <c r="S142" i="17"/>
  <c r="T142" i="17"/>
  <c r="U142" i="17"/>
  <c r="O143" i="17"/>
  <c r="P143" i="17"/>
  <c r="Q143" i="17"/>
  <c r="R143" i="17"/>
  <c r="S143" i="17"/>
  <c r="T143" i="17"/>
  <c r="U143" i="17"/>
  <c r="O144" i="17"/>
  <c r="P144" i="17"/>
  <c r="Q144" i="17"/>
  <c r="R144" i="17"/>
  <c r="S144" i="17"/>
  <c r="T144" i="17"/>
  <c r="U144" i="17"/>
  <c r="O145" i="17"/>
  <c r="P145" i="17"/>
  <c r="Q145" i="17"/>
  <c r="R145" i="17"/>
  <c r="S145" i="17"/>
  <c r="T145" i="17"/>
  <c r="U145" i="17"/>
  <c r="O146" i="17"/>
  <c r="P146" i="17"/>
  <c r="Q146" i="17"/>
  <c r="R146" i="17"/>
  <c r="S146" i="17"/>
  <c r="T146" i="17"/>
  <c r="U146" i="17"/>
  <c r="O147" i="17"/>
  <c r="P147" i="17"/>
  <c r="Q147" i="17"/>
  <c r="R147" i="17"/>
  <c r="S147" i="17"/>
  <c r="T147" i="17"/>
  <c r="U147" i="17"/>
  <c r="O148" i="17"/>
  <c r="P148" i="17"/>
  <c r="Q148" i="17"/>
  <c r="R148" i="17"/>
  <c r="S148" i="17"/>
  <c r="T148" i="17"/>
  <c r="U148" i="17"/>
  <c r="O149" i="17"/>
  <c r="P149" i="17"/>
  <c r="Q149" i="17"/>
  <c r="R149" i="17"/>
  <c r="S149" i="17"/>
  <c r="T149" i="17"/>
  <c r="U149" i="17"/>
  <c r="O150" i="17"/>
  <c r="P150" i="17"/>
  <c r="Q150" i="17"/>
  <c r="R150" i="17"/>
  <c r="S150" i="17"/>
  <c r="T150" i="17"/>
  <c r="U150" i="17"/>
  <c r="O151" i="17"/>
  <c r="P151" i="17"/>
  <c r="Q151" i="17"/>
  <c r="R151" i="17"/>
  <c r="S151" i="17"/>
  <c r="T151" i="17"/>
  <c r="U151" i="17"/>
  <c r="O152" i="17"/>
  <c r="P152" i="17"/>
  <c r="Q152" i="17"/>
  <c r="R152" i="17"/>
  <c r="S152" i="17"/>
  <c r="T152" i="17"/>
  <c r="U152" i="17"/>
  <c r="O153" i="17"/>
  <c r="P153" i="17"/>
  <c r="Q153" i="17"/>
  <c r="R153" i="17"/>
  <c r="S153" i="17"/>
  <c r="T153" i="17"/>
  <c r="U153" i="17"/>
  <c r="O154" i="17"/>
  <c r="P154" i="17"/>
  <c r="Q154" i="17"/>
  <c r="R154" i="17"/>
  <c r="S154" i="17"/>
  <c r="T154" i="17"/>
  <c r="U154" i="17"/>
  <c r="O155" i="17"/>
  <c r="P155" i="17"/>
  <c r="Q155" i="17"/>
  <c r="R155" i="17"/>
  <c r="S155" i="17"/>
  <c r="T155" i="17"/>
  <c r="U155" i="17"/>
  <c r="O156" i="17"/>
  <c r="P156" i="17"/>
  <c r="Q156" i="17"/>
  <c r="R156" i="17"/>
  <c r="S156" i="17"/>
  <c r="T156" i="17"/>
  <c r="U156" i="17"/>
  <c r="O157" i="17"/>
  <c r="P157" i="17"/>
  <c r="Q157" i="17"/>
  <c r="R157" i="17"/>
  <c r="S157" i="17"/>
  <c r="T157" i="17"/>
  <c r="U157" i="17"/>
  <c r="O158" i="17"/>
  <c r="P158" i="17"/>
  <c r="Q158" i="17"/>
  <c r="R158" i="17"/>
  <c r="S158" i="17"/>
  <c r="T158" i="17"/>
  <c r="U158" i="17"/>
  <c r="O159" i="17"/>
  <c r="P159" i="17"/>
  <c r="Q159" i="17"/>
  <c r="R159" i="17"/>
  <c r="S159" i="17"/>
  <c r="T159" i="17"/>
  <c r="U159" i="17"/>
  <c r="O160" i="17"/>
  <c r="P160" i="17"/>
  <c r="Q160" i="17"/>
  <c r="R160" i="17"/>
  <c r="S160" i="17"/>
  <c r="T160" i="17"/>
  <c r="U160" i="17"/>
  <c r="O161" i="17"/>
  <c r="P161" i="17"/>
  <c r="Q161" i="17"/>
  <c r="R161" i="17"/>
  <c r="S161" i="17"/>
  <c r="T161" i="17"/>
  <c r="U161" i="17"/>
  <c r="O162" i="17"/>
  <c r="P162" i="17"/>
  <c r="Q162" i="17"/>
  <c r="R162" i="17"/>
  <c r="S162" i="17"/>
  <c r="T162" i="17"/>
  <c r="U162" i="17"/>
  <c r="O163" i="17"/>
  <c r="P163" i="17"/>
  <c r="Q163" i="17"/>
  <c r="R163" i="17"/>
  <c r="S163" i="17"/>
  <c r="T163" i="17"/>
  <c r="U163" i="17"/>
  <c r="O164" i="17"/>
  <c r="P164" i="17"/>
  <c r="Q164" i="17"/>
  <c r="R164" i="17"/>
  <c r="S164" i="17"/>
  <c r="T164" i="17"/>
  <c r="U164" i="17"/>
  <c r="O165" i="17"/>
  <c r="P165" i="17"/>
  <c r="Q165" i="17"/>
  <c r="R165" i="17"/>
  <c r="S165" i="17"/>
  <c r="T165" i="17"/>
  <c r="U165" i="17"/>
  <c r="O166" i="17"/>
  <c r="P166" i="17"/>
  <c r="Q166" i="17"/>
  <c r="R166" i="17"/>
  <c r="S166" i="17"/>
  <c r="T166" i="17"/>
  <c r="U166" i="17"/>
  <c r="O167" i="17"/>
  <c r="P167" i="17"/>
  <c r="Q167" i="17"/>
  <c r="R167" i="17"/>
  <c r="S167" i="17"/>
  <c r="T167" i="17"/>
  <c r="U167" i="17"/>
  <c r="O168" i="17"/>
  <c r="P168" i="17"/>
  <c r="Q168" i="17"/>
  <c r="R168" i="17"/>
  <c r="S168" i="17"/>
  <c r="T168" i="17"/>
  <c r="U168" i="17"/>
  <c r="O169" i="17"/>
  <c r="P169" i="17"/>
  <c r="Q169" i="17"/>
  <c r="R169" i="17"/>
  <c r="S169" i="17"/>
  <c r="T169" i="17"/>
  <c r="U169" i="17"/>
  <c r="O170" i="17"/>
  <c r="P170" i="17"/>
  <c r="Q170" i="17"/>
  <c r="R170" i="17"/>
  <c r="S170" i="17"/>
  <c r="T170" i="17"/>
  <c r="U170" i="17"/>
  <c r="O171" i="17"/>
  <c r="P171" i="17"/>
  <c r="Q171" i="17"/>
  <c r="R171" i="17"/>
  <c r="S171" i="17"/>
  <c r="T171" i="17"/>
  <c r="U171" i="17"/>
  <c r="O172" i="17"/>
  <c r="P172" i="17"/>
  <c r="Q172" i="17"/>
  <c r="R172" i="17"/>
  <c r="S172" i="17"/>
  <c r="T172" i="17"/>
  <c r="U172" i="17"/>
  <c r="O173" i="17"/>
  <c r="P173" i="17"/>
  <c r="Q173" i="17"/>
  <c r="R173" i="17"/>
  <c r="S173" i="17"/>
  <c r="T173" i="17"/>
  <c r="U173" i="17"/>
  <c r="O174" i="17"/>
  <c r="P174" i="17"/>
  <c r="Q174" i="17"/>
  <c r="R174" i="17"/>
  <c r="S174" i="17"/>
  <c r="T174" i="17"/>
  <c r="U174" i="17"/>
  <c r="O175" i="17"/>
  <c r="P175" i="17"/>
  <c r="Q175" i="17"/>
  <c r="R175" i="17"/>
  <c r="S175" i="17"/>
  <c r="T175" i="17"/>
  <c r="U175" i="17"/>
  <c r="O176" i="17"/>
  <c r="P176" i="17"/>
  <c r="Q176" i="17"/>
  <c r="R176" i="17"/>
  <c r="S176" i="17"/>
  <c r="T176" i="17"/>
  <c r="U176" i="17"/>
  <c r="O177" i="17"/>
  <c r="P177" i="17"/>
  <c r="Q177" i="17"/>
  <c r="R177" i="17"/>
  <c r="S177" i="17"/>
  <c r="T177" i="17"/>
  <c r="U177" i="17"/>
  <c r="O178" i="17"/>
  <c r="P178" i="17"/>
  <c r="Q178" i="17"/>
  <c r="R178" i="17"/>
  <c r="S178" i="17"/>
  <c r="T178" i="17"/>
  <c r="U178" i="17"/>
  <c r="O179" i="17"/>
  <c r="P179" i="17"/>
  <c r="Q179" i="17"/>
  <c r="R179" i="17"/>
  <c r="S179" i="17"/>
  <c r="T179" i="17"/>
  <c r="U179" i="17"/>
  <c r="O180" i="17"/>
  <c r="P180" i="17"/>
  <c r="Q180" i="17"/>
  <c r="R180" i="17"/>
  <c r="S180" i="17"/>
  <c r="T180" i="17"/>
  <c r="U180" i="17"/>
  <c r="O181" i="17"/>
  <c r="P181" i="17"/>
  <c r="Q181" i="17"/>
  <c r="R181" i="17"/>
  <c r="S181" i="17"/>
  <c r="T181" i="17"/>
  <c r="U181" i="17"/>
  <c r="O182" i="17"/>
  <c r="P182" i="17"/>
  <c r="Q182" i="17"/>
  <c r="R182" i="17"/>
  <c r="S182" i="17"/>
  <c r="T182" i="17"/>
  <c r="U182" i="17"/>
  <c r="O183" i="17"/>
  <c r="P183" i="17"/>
  <c r="Q183" i="17"/>
  <c r="R183" i="17"/>
  <c r="S183" i="17"/>
  <c r="T183" i="17"/>
  <c r="U183" i="17"/>
  <c r="O184" i="17"/>
  <c r="P184" i="17"/>
  <c r="Q184" i="17"/>
  <c r="R184" i="17"/>
  <c r="S184" i="17"/>
  <c r="T184" i="17"/>
  <c r="U184" i="17"/>
  <c r="O185" i="17"/>
  <c r="P185" i="17"/>
  <c r="Q185" i="17"/>
  <c r="R185" i="17"/>
  <c r="S185" i="17"/>
  <c r="T185" i="17"/>
  <c r="U185" i="17"/>
  <c r="O186" i="17"/>
  <c r="P186" i="17"/>
  <c r="Q186" i="17"/>
  <c r="R186" i="17"/>
  <c r="S186" i="17"/>
  <c r="T186" i="17"/>
  <c r="U186" i="17"/>
  <c r="O187" i="17"/>
  <c r="P187" i="17"/>
  <c r="Q187" i="17"/>
  <c r="R187" i="17"/>
  <c r="S187" i="17"/>
  <c r="T187" i="17"/>
  <c r="U187" i="17"/>
  <c r="O188" i="17"/>
  <c r="P188" i="17"/>
  <c r="Q188" i="17"/>
  <c r="R188" i="17"/>
  <c r="S188" i="17"/>
  <c r="T188" i="17"/>
  <c r="U188" i="17"/>
  <c r="O189" i="17"/>
  <c r="P189" i="17"/>
  <c r="Q189" i="17"/>
  <c r="R189" i="17"/>
  <c r="S189" i="17"/>
  <c r="T189" i="17"/>
  <c r="U189" i="17"/>
  <c r="O190" i="17"/>
  <c r="P190" i="17"/>
  <c r="Q190" i="17"/>
  <c r="R190" i="17"/>
  <c r="S190" i="17"/>
  <c r="T190" i="17"/>
  <c r="U190" i="17"/>
  <c r="O191" i="17"/>
  <c r="P191" i="17"/>
  <c r="Q191" i="17"/>
  <c r="R191" i="17"/>
  <c r="S191" i="17"/>
  <c r="T191" i="17"/>
  <c r="U191" i="17"/>
  <c r="O192" i="17"/>
  <c r="P192" i="17"/>
  <c r="Q192" i="17"/>
  <c r="R192" i="17"/>
  <c r="S192" i="17"/>
  <c r="T192" i="17"/>
  <c r="U192" i="17"/>
  <c r="O193" i="17"/>
  <c r="P193" i="17"/>
  <c r="Q193" i="17"/>
  <c r="R193" i="17"/>
  <c r="S193" i="17"/>
  <c r="T193" i="17"/>
  <c r="U193" i="17"/>
  <c r="O194" i="17"/>
  <c r="P194" i="17"/>
  <c r="Q194" i="17"/>
  <c r="R194" i="17"/>
  <c r="S194" i="17"/>
  <c r="T194" i="17"/>
  <c r="U194" i="17"/>
  <c r="O195" i="17"/>
  <c r="P195" i="17"/>
  <c r="Q195" i="17"/>
  <c r="R195" i="17"/>
  <c r="S195" i="17"/>
  <c r="T195" i="17"/>
  <c r="U195" i="17"/>
  <c r="O196" i="17"/>
  <c r="P196" i="17"/>
  <c r="Q196" i="17"/>
  <c r="R196" i="17"/>
  <c r="S196" i="17"/>
  <c r="T196" i="17"/>
  <c r="U196" i="17"/>
  <c r="O197" i="17"/>
  <c r="P197" i="17"/>
  <c r="Q197" i="17"/>
  <c r="R197" i="17"/>
  <c r="S197" i="17"/>
  <c r="T197" i="17"/>
  <c r="U197" i="17"/>
  <c r="O198" i="17"/>
  <c r="P198" i="17"/>
  <c r="Q198" i="17"/>
  <c r="R198" i="17"/>
  <c r="S198" i="17"/>
  <c r="T198" i="17"/>
  <c r="U198" i="17"/>
  <c r="O199" i="17"/>
  <c r="P199" i="17"/>
  <c r="Q199" i="17"/>
  <c r="R199" i="17"/>
  <c r="S199" i="17"/>
  <c r="T199" i="17"/>
  <c r="U199" i="17"/>
  <c r="O200" i="17"/>
  <c r="P200" i="17"/>
  <c r="Q200" i="17"/>
  <c r="R200" i="17"/>
  <c r="S200" i="17"/>
  <c r="T200" i="17"/>
  <c r="U200" i="17"/>
  <c r="O201" i="17"/>
  <c r="P201" i="17"/>
  <c r="Q201" i="17"/>
  <c r="R201" i="17"/>
  <c r="S201" i="17"/>
  <c r="T201" i="17"/>
  <c r="U201" i="17"/>
  <c r="O202" i="17"/>
  <c r="P202" i="17"/>
  <c r="Q202" i="17"/>
  <c r="R202" i="17"/>
  <c r="S202" i="17"/>
  <c r="T202" i="17"/>
  <c r="U202" i="17"/>
  <c r="O203" i="17"/>
  <c r="P203" i="17"/>
  <c r="Q203" i="17"/>
  <c r="R203" i="17"/>
  <c r="S203" i="17"/>
  <c r="T203" i="17"/>
  <c r="U203" i="17"/>
  <c r="O204" i="17"/>
  <c r="P204" i="17"/>
  <c r="Q204" i="17"/>
  <c r="R204" i="17"/>
  <c r="S204" i="17"/>
  <c r="T204" i="17"/>
  <c r="U204" i="17"/>
  <c r="O205" i="17"/>
  <c r="P205" i="17"/>
  <c r="Q205" i="17"/>
  <c r="R205" i="17"/>
  <c r="S205" i="17"/>
  <c r="T205" i="17"/>
  <c r="U205" i="17"/>
  <c r="O206" i="17"/>
  <c r="P206" i="17"/>
  <c r="Q206" i="17"/>
  <c r="R206" i="17"/>
  <c r="S206" i="17"/>
  <c r="T206" i="17"/>
  <c r="U206" i="17"/>
  <c r="O207" i="17"/>
  <c r="P207" i="17"/>
  <c r="Q207" i="17"/>
  <c r="R207" i="17"/>
  <c r="S207" i="17"/>
  <c r="T207" i="17"/>
  <c r="U207" i="17"/>
  <c r="O208" i="17"/>
  <c r="P208" i="17"/>
  <c r="Q208" i="17"/>
  <c r="R208" i="17"/>
  <c r="S208" i="17"/>
  <c r="T208" i="17"/>
  <c r="U208" i="17"/>
  <c r="O209" i="17"/>
  <c r="P209" i="17"/>
  <c r="Q209" i="17"/>
  <c r="R209" i="17"/>
  <c r="S209" i="17"/>
  <c r="T209" i="17"/>
  <c r="U209" i="17"/>
  <c r="O210" i="17"/>
  <c r="P210" i="17"/>
  <c r="Q210" i="17"/>
  <c r="R210" i="17"/>
  <c r="S210" i="17"/>
  <c r="T210" i="17"/>
  <c r="U210" i="17"/>
  <c r="O211" i="17"/>
  <c r="P211" i="17"/>
  <c r="Q211" i="17"/>
  <c r="R211" i="17"/>
  <c r="S211" i="17"/>
  <c r="T211" i="17"/>
  <c r="U211" i="17"/>
  <c r="O212" i="17"/>
  <c r="P212" i="17"/>
  <c r="Q212" i="17"/>
  <c r="R212" i="17"/>
  <c r="S212" i="17"/>
  <c r="T212" i="17"/>
  <c r="U212" i="17"/>
  <c r="O213" i="17"/>
  <c r="P213" i="17"/>
  <c r="Q213" i="17"/>
  <c r="R213" i="17"/>
  <c r="S213" i="17"/>
  <c r="T213" i="17"/>
  <c r="U213" i="17"/>
  <c r="O214" i="17"/>
  <c r="P214" i="17"/>
  <c r="Q214" i="17"/>
  <c r="R214" i="17"/>
  <c r="S214" i="17"/>
  <c r="T214" i="17"/>
  <c r="U214" i="17"/>
  <c r="O215" i="17"/>
  <c r="P215" i="17"/>
  <c r="Q215" i="17"/>
  <c r="R215" i="17"/>
  <c r="S215" i="17"/>
  <c r="T215" i="17"/>
  <c r="U215" i="17"/>
  <c r="O216" i="17"/>
  <c r="P216" i="17"/>
  <c r="Q216" i="17"/>
  <c r="R216" i="17"/>
  <c r="S216" i="17"/>
  <c r="T216" i="17"/>
  <c r="U216" i="17"/>
  <c r="O217" i="17"/>
  <c r="P217" i="17"/>
  <c r="Q217" i="17"/>
  <c r="R217" i="17"/>
  <c r="S217" i="17"/>
  <c r="T217" i="17"/>
  <c r="U217" i="17"/>
  <c r="O218" i="17"/>
  <c r="P218" i="17"/>
  <c r="Q218" i="17"/>
  <c r="R218" i="17"/>
  <c r="S218" i="17"/>
  <c r="T218" i="17"/>
  <c r="U218" i="17"/>
  <c r="O219" i="17"/>
  <c r="P219" i="17"/>
  <c r="Q219" i="17"/>
  <c r="R219" i="17"/>
  <c r="S219" i="17"/>
  <c r="T219" i="17"/>
  <c r="U219" i="17"/>
  <c r="O220" i="17"/>
  <c r="P220" i="17"/>
  <c r="Q220" i="17"/>
  <c r="R220" i="17"/>
  <c r="S220" i="17"/>
  <c r="T220" i="17"/>
  <c r="U220" i="17"/>
  <c r="O221" i="17"/>
  <c r="P221" i="17"/>
  <c r="Q221" i="17"/>
  <c r="R221" i="17"/>
  <c r="S221" i="17"/>
  <c r="T221" i="17"/>
  <c r="U221" i="17"/>
  <c r="O222" i="17"/>
  <c r="P222" i="17"/>
  <c r="Q222" i="17"/>
  <c r="R222" i="17"/>
  <c r="S222" i="17"/>
  <c r="T222" i="17"/>
  <c r="U222" i="17"/>
  <c r="O223" i="17"/>
  <c r="P223" i="17"/>
  <c r="Q223" i="17"/>
  <c r="R223" i="17"/>
  <c r="S223" i="17"/>
  <c r="T223" i="17"/>
  <c r="U223" i="17"/>
  <c r="O224" i="17"/>
  <c r="P224" i="17"/>
  <c r="Q224" i="17"/>
  <c r="R224" i="17"/>
  <c r="S224" i="17"/>
  <c r="T224" i="17"/>
  <c r="U224" i="17"/>
  <c r="O225" i="17"/>
  <c r="P225" i="17"/>
  <c r="Q225" i="17"/>
  <c r="R225" i="17"/>
  <c r="S225" i="17"/>
  <c r="T225" i="17"/>
  <c r="U225" i="17"/>
  <c r="O226" i="17"/>
  <c r="P226" i="17"/>
  <c r="Q226" i="17"/>
  <c r="R226" i="17"/>
  <c r="S226" i="17"/>
  <c r="T226" i="17"/>
  <c r="U226" i="17"/>
  <c r="O227" i="17"/>
  <c r="P227" i="17"/>
  <c r="Q227" i="17"/>
  <c r="R227" i="17"/>
  <c r="S227" i="17"/>
  <c r="T227" i="17"/>
  <c r="U227" i="17"/>
  <c r="O228" i="17"/>
  <c r="P228" i="17"/>
  <c r="Q228" i="17"/>
  <c r="R228" i="17"/>
  <c r="S228" i="17"/>
  <c r="T228" i="17"/>
  <c r="U228" i="17"/>
  <c r="O229" i="17"/>
  <c r="P229" i="17"/>
  <c r="Q229" i="17"/>
  <c r="R229" i="17"/>
  <c r="S229" i="17"/>
  <c r="T229" i="17"/>
  <c r="U229" i="17"/>
  <c r="O230" i="17"/>
  <c r="P230" i="17"/>
  <c r="Q230" i="17"/>
  <c r="R230" i="17"/>
  <c r="S230" i="17"/>
  <c r="T230" i="17"/>
  <c r="U230" i="17"/>
  <c r="O231" i="17"/>
  <c r="P231" i="17"/>
  <c r="Q231" i="17"/>
  <c r="R231" i="17"/>
  <c r="S231" i="17"/>
  <c r="T231" i="17"/>
  <c r="U231" i="17"/>
  <c r="O232" i="17"/>
  <c r="P232" i="17"/>
  <c r="Q232" i="17"/>
  <c r="R232" i="17"/>
  <c r="S232" i="17"/>
  <c r="T232" i="17"/>
  <c r="U232" i="17"/>
  <c r="O233" i="17"/>
  <c r="P233" i="17"/>
  <c r="Q233" i="17"/>
  <c r="R233" i="17"/>
  <c r="S233" i="17"/>
  <c r="T233" i="17"/>
  <c r="U233" i="17"/>
  <c r="O234" i="17"/>
  <c r="P234" i="17"/>
  <c r="Q234" i="17"/>
  <c r="R234" i="17"/>
  <c r="S234" i="17"/>
  <c r="T234" i="17"/>
  <c r="U234" i="17"/>
  <c r="O235" i="17"/>
  <c r="P235" i="17"/>
  <c r="Q235" i="17"/>
  <c r="R235" i="17"/>
  <c r="S235" i="17"/>
  <c r="T235" i="17"/>
  <c r="U235" i="17"/>
  <c r="O236" i="17"/>
  <c r="P236" i="17"/>
  <c r="Q236" i="17"/>
  <c r="R236" i="17"/>
  <c r="S236" i="17"/>
  <c r="T236" i="17"/>
  <c r="U236" i="17"/>
  <c r="O237" i="17"/>
  <c r="P237" i="17"/>
  <c r="Q237" i="17"/>
  <c r="R237" i="17"/>
  <c r="S237" i="17"/>
  <c r="T237" i="17"/>
  <c r="U237" i="17"/>
  <c r="O238" i="17"/>
  <c r="P238" i="17"/>
  <c r="Q238" i="17"/>
  <c r="R238" i="17"/>
  <c r="S238" i="17"/>
  <c r="T238" i="17"/>
  <c r="U238" i="17"/>
  <c r="O239" i="17"/>
  <c r="P239" i="17"/>
  <c r="Q239" i="17"/>
  <c r="R239" i="17"/>
  <c r="S239" i="17"/>
  <c r="T239" i="17"/>
  <c r="U239" i="17"/>
  <c r="O240" i="17"/>
  <c r="P240" i="17"/>
  <c r="Q240" i="17"/>
  <c r="R240" i="17"/>
  <c r="S240" i="17"/>
  <c r="T240" i="17"/>
  <c r="U240" i="17"/>
  <c r="O241" i="17"/>
  <c r="P241" i="17"/>
  <c r="Q241" i="17"/>
  <c r="R241" i="17"/>
  <c r="S241" i="17"/>
  <c r="T241" i="17"/>
  <c r="U241" i="17"/>
  <c r="O242" i="17"/>
  <c r="P242" i="17"/>
  <c r="Q242" i="17"/>
  <c r="R242" i="17"/>
  <c r="S242" i="17"/>
  <c r="T242" i="17"/>
  <c r="U242" i="17"/>
  <c r="O243" i="17"/>
  <c r="P243" i="17"/>
  <c r="Q243" i="17"/>
  <c r="R243" i="17"/>
  <c r="S243" i="17"/>
  <c r="T243" i="17"/>
  <c r="U243" i="17"/>
  <c r="O244" i="17"/>
  <c r="P244" i="17"/>
  <c r="Q244" i="17"/>
  <c r="R244" i="17"/>
  <c r="S244" i="17"/>
  <c r="T244" i="17"/>
  <c r="U244" i="17"/>
  <c r="O245" i="17"/>
  <c r="P245" i="17"/>
  <c r="Q245" i="17"/>
  <c r="R245" i="17"/>
  <c r="S245" i="17"/>
  <c r="T245" i="17"/>
  <c r="U245" i="17"/>
  <c r="O246" i="17"/>
  <c r="P246" i="17"/>
  <c r="Q246" i="17"/>
  <c r="R246" i="17"/>
  <c r="S246" i="17"/>
  <c r="T246" i="17"/>
  <c r="U246" i="17"/>
  <c r="O247" i="17"/>
  <c r="P247" i="17"/>
  <c r="Q247" i="17"/>
  <c r="R247" i="17"/>
  <c r="S247" i="17"/>
  <c r="T247" i="17"/>
  <c r="U247" i="17"/>
  <c r="O248" i="17"/>
  <c r="P248" i="17"/>
  <c r="Q248" i="17"/>
  <c r="R248" i="17"/>
  <c r="S248" i="17"/>
  <c r="T248" i="17"/>
  <c r="U248" i="17"/>
  <c r="O249" i="17"/>
  <c r="P249" i="17"/>
  <c r="Q249" i="17"/>
  <c r="R249" i="17"/>
  <c r="S249" i="17"/>
  <c r="T249" i="17"/>
  <c r="U249" i="17"/>
  <c r="O250" i="17"/>
  <c r="P250" i="17"/>
  <c r="Q250" i="17"/>
  <c r="R250" i="17"/>
  <c r="S250" i="17"/>
  <c r="T250" i="17"/>
  <c r="U250" i="17"/>
  <c r="O251" i="17"/>
  <c r="P251" i="17"/>
  <c r="Q251" i="17"/>
  <c r="R251" i="17"/>
  <c r="S251" i="17"/>
  <c r="T251" i="17"/>
  <c r="U251" i="17"/>
  <c r="O252" i="17"/>
  <c r="P252" i="17"/>
  <c r="Q252" i="17"/>
  <c r="R252" i="17"/>
  <c r="S252" i="17"/>
  <c r="T252" i="17"/>
  <c r="U252" i="17"/>
  <c r="O253" i="17"/>
  <c r="P253" i="17"/>
  <c r="Q253" i="17"/>
  <c r="R253" i="17"/>
  <c r="S253" i="17"/>
  <c r="T253" i="17"/>
  <c r="U253" i="17"/>
  <c r="O254" i="17"/>
  <c r="P254" i="17"/>
  <c r="Q254" i="17"/>
  <c r="R254" i="17"/>
  <c r="S254" i="17"/>
  <c r="T254" i="17"/>
  <c r="U254" i="17"/>
  <c r="O255" i="17"/>
  <c r="P255" i="17"/>
  <c r="Q255" i="17"/>
  <c r="R255" i="17"/>
  <c r="S255" i="17"/>
  <c r="T255" i="17"/>
  <c r="U255" i="17"/>
  <c r="O256" i="17"/>
  <c r="P256" i="17"/>
  <c r="Q256" i="17"/>
  <c r="R256" i="17"/>
  <c r="S256" i="17"/>
  <c r="T256" i="17"/>
  <c r="U256" i="17"/>
  <c r="O257" i="17"/>
  <c r="P257" i="17"/>
  <c r="Q257" i="17"/>
  <c r="R257" i="17"/>
  <c r="S257" i="17"/>
  <c r="T257" i="17"/>
  <c r="U257" i="17"/>
  <c r="O258" i="17"/>
  <c r="P258" i="17"/>
  <c r="Q258" i="17"/>
  <c r="R258" i="17"/>
  <c r="S258" i="17"/>
  <c r="T258" i="17"/>
  <c r="U258" i="17"/>
  <c r="O259" i="17"/>
  <c r="P259" i="17"/>
  <c r="Q259" i="17"/>
  <c r="R259" i="17"/>
  <c r="S259" i="17"/>
  <c r="T259" i="17"/>
  <c r="U259" i="17"/>
  <c r="O260" i="17"/>
  <c r="P260" i="17"/>
  <c r="Q260" i="17"/>
  <c r="R260" i="17"/>
  <c r="S260" i="17"/>
  <c r="T260" i="17"/>
  <c r="U260" i="17"/>
  <c r="O261" i="17"/>
  <c r="P261" i="17"/>
  <c r="Q261" i="17"/>
  <c r="R261" i="17"/>
  <c r="S261" i="17"/>
  <c r="T261" i="17"/>
  <c r="U261" i="17"/>
  <c r="O262" i="17"/>
  <c r="P262" i="17"/>
  <c r="Q262" i="17"/>
  <c r="R262" i="17"/>
  <c r="S262" i="17"/>
  <c r="T262" i="17"/>
  <c r="U262" i="17"/>
  <c r="O263" i="17"/>
  <c r="P263" i="17"/>
  <c r="Q263" i="17"/>
  <c r="R263" i="17"/>
  <c r="S263" i="17"/>
  <c r="T263" i="17"/>
  <c r="U263" i="17"/>
  <c r="O264" i="17"/>
  <c r="P264" i="17"/>
  <c r="Q264" i="17"/>
  <c r="R264" i="17"/>
  <c r="S264" i="17"/>
  <c r="T264" i="17"/>
  <c r="U264" i="17"/>
  <c r="O265" i="17"/>
  <c r="P265" i="17"/>
  <c r="Q265" i="17"/>
  <c r="R265" i="17"/>
  <c r="S265" i="17"/>
  <c r="T265" i="17"/>
  <c r="U265" i="17"/>
  <c r="O266" i="17"/>
  <c r="P266" i="17"/>
  <c r="Q266" i="17"/>
  <c r="R266" i="17"/>
  <c r="S266" i="17"/>
  <c r="T266" i="17"/>
  <c r="U266" i="17"/>
  <c r="O267" i="17"/>
  <c r="P267" i="17"/>
  <c r="Q267" i="17"/>
  <c r="R267" i="17"/>
  <c r="S267" i="17"/>
  <c r="T267" i="17"/>
  <c r="U267" i="17"/>
  <c r="O268" i="17"/>
  <c r="P268" i="17"/>
  <c r="Q268" i="17"/>
  <c r="R268" i="17"/>
  <c r="S268" i="17"/>
  <c r="T268" i="17"/>
  <c r="U268" i="17"/>
  <c r="O269" i="17"/>
  <c r="P269" i="17"/>
  <c r="Q269" i="17"/>
  <c r="R269" i="17"/>
  <c r="S269" i="17"/>
  <c r="T269" i="17"/>
  <c r="U269" i="17"/>
  <c r="O270" i="17"/>
  <c r="P270" i="17"/>
  <c r="Q270" i="17"/>
  <c r="R270" i="17"/>
  <c r="S270" i="17"/>
  <c r="T270" i="17"/>
  <c r="U270" i="17"/>
  <c r="O271" i="17"/>
  <c r="P271" i="17"/>
  <c r="Q271" i="17"/>
  <c r="R271" i="17"/>
  <c r="S271" i="17"/>
  <c r="T271" i="17"/>
  <c r="U271" i="17"/>
  <c r="O272" i="17"/>
  <c r="P272" i="17"/>
  <c r="Q272" i="17"/>
  <c r="R272" i="17"/>
  <c r="S272" i="17"/>
  <c r="T272" i="17"/>
  <c r="U272" i="17"/>
  <c r="O273" i="17"/>
  <c r="P273" i="17"/>
  <c r="Q273" i="17"/>
  <c r="R273" i="17"/>
  <c r="S273" i="17"/>
  <c r="T273" i="17"/>
  <c r="U273" i="17"/>
  <c r="O274" i="17"/>
  <c r="P274" i="17"/>
  <c r="Q274" i="17"/>
  <c r="R274" i="17"/>
  <c r="S274" i="17"/>
  <c r="T274" i="17"/>
  <c r="U274" i="17"/>
  <c r="O275" i="17"/>
  <c r="P275" i="17"/>
  <c r="Q275" i="17"/>
  <c r="R275" i="17"/>
  <c r="S275" i="17"/>
  <c r="T275" i="17"/>
  <c r="U275" i="17"/>
  <c r="O276" i="17"/>
  <c r="P276" i="17"/>
  <c r="Q276" i="17"/>
  <c r="R276" i="17"/>
  <c r="S276" i="17"/>
  <c r="T276" i="17"/>
  <c r="U276" i="17"/>
  <c r="O277" i="17"/>
  <c r="P277" i="17"/>
  <c r="Q277" i="17"/>
  <c r="R277" i="17"/>
  <c r="S277" i="17"/>
  <c r="T277" i="17"/>
  <c r="U277" i="17"/>
  <c r="O278" i="17"/>
  <c r="P278" i="17"/>
  <c r="Q278" i="17"/>
  <c r="R278" i="17"/>
  <c r="S278" i="17"/>
  <c r="T278" i="17"/>
  <c r="U278" i="17"/>
  <c r="O279" i="17"/>
  <c r="P279" i="17"/>
  <c r="Q279" i="17"/>
  <c r="R279" i="17"/>
  <c r="S279" i="17"/>
  <c r="T279" i="17"/>
  <c r="U279" i="17"/>
  <c r="O280" i="17"/>
  <c r="P280" i="17"/>
  <c r="Q280" i="17"/>
  <c r="R280" i="17"/>
  <c r="S280" i="17"/>
  <c r="T280" i="17"/>
  <c r="U280" i="17"/>
  <c r="O281" i="17"/>
  <c r="P281" i="17"/>
  <c r="Q281" i="17"/>
  <c r="R281" i="17"/>
  <c r="S281" i="17"/>
  <c r="T281" i="17"/>
  <c r="U281" i="17"/>
  <c r="O282" i="17"/>
  <c r="P282" i="17"/>
  <c r="Q282" i="17"/>
  <c r="R282" i="17"/>
  <c r="S282" i="17"/>
  <c r="T282" i="17"/>
  <c r="U282" i="17"/>
  <c r="O283" i="17"/>
  <c r="P283" i="17"/>
  <c r="Q283" i="17"/>
  <c r="R283" i="17"/>
  <c r="S283" i="17"/>
  <c r="T283" i="17"/>
  <c r="U283" i="17"/>
  <c r="O284" i="17"/>
  <c r="P284" i="17"/>
  <c r="Q284" i="17"/>
  <c r="R284" i="17"/>
  <c r="S284" i="17"/>
  <c r="T284" i="17"/>
  <c r="U284" i="17"/>
  <c r="O285" i="17"/>
  <c r="P285" i="17"/>
  <c r="Q285" i="17"/>
  <c r="R285" i="17"/>
  <c r="S285" i="17"/>
  <c r="T285" i="17"/>
  <c r="U285" i="17"/>
  <c r="O286" i="17"/>
  <c r="P286" i="17"/>
  <c r="Q286" i="17"/>
  <c r="R286" i="17"/>
  <c r="S286" i="17"/>
  <c r="T286" i="17"/>
  <c r="U286" i="17"/>
  <c r="O287" i="17"/>
  <c r="P287" i="17"/>
  <c r="Q287" i="17"/>
  <c r="R287" i="17"/>
  <c r="S287" i="17"/>
  <c r="T287" i="17"/>
  <c r="U287" i="17"/>
  <c r="O288" i="17"/>
  <c r="P288" i="17"/>
  <c r="Q288" i="17"/>
  <c r="R288" i="17"/>
  <c r="S288" i="17"/>
  <c r="T288" i="17"/>
  <c r="U288" i="17"/>
  <c r="O289" i="17"/>
  <c r="P289" i="17"/>
  <c r="Q289" i="17"/>
  <c r="R289" i="17"/>
  <c r="S289" i="17"/>
  <c r="T289" i="17"/>
  <c r="U289" i="17"/>
  <c r="O290" i="17"/>
  <c r="P290" i="17"/>
  <c r="Q290" i="17"/>
  <c r="R290" i="17"/>
  <c r="S290" i="17"/>
  <c r="T290" i="17"/>
  <c r="U290" i="17"/>
  <c r="O291" i="17"/>
  <c r="P291" i="17"/>
  <c r="Q291" i="17"/>
  <c r="R291" i="17"/>
  <c r="S291" i="17"/>
  <c r="T291" i="17"/>
  <c r="U291" i="17"/>
  <c r="O292" i="17"/>
  <c r="P292" i="17"/>
  <c r="Q292" i="17"/>
  <c r="R292" i="17"/>
  <c r="S292" i="17"/>
  <c r="T292" i="17"/>
  <c r="U292" i="17"/>
  <c r="O293" i="17"/>
  <c r="P293" i="17"/>
  <c r="Q293" i="17"/>
  <c r="R293" i="17"/>
  <c r="S293" i="17"/>
  <c r="T293" i="17"/>
  <c r="U293" i="17"/>
  <c r="O294" i="17"/>
  <c r="P294" i="17"/>
  <c r="Q294" i="17"/>
  <c r="R294" i="17"/>
  <c r="S294" i="17"/>
  <c r="T294" i="17"/>
  <c r="U294" i="17"/>
  <c r="O295" i="17"/>
  <c r="P295" i="17"/>
  <c r="Q295" i="17"/>
  <c r="R295" i="17"/>
  <c r="S295" i="17"/>
  <c r="T295" i="17"/>
  <c r="U295" i="17"/>
  <c r="O296" i="17"/>
  <c r="P296" i="17"/>
  <c r="Q296" i="17"/>
  <c r="R296" i="17"/>
  <c r="S296" i="17"/>
  <c r="T296" i="17"/>
  <c r="U296" i="17"/>
  <c r="O297" i="17"/>
  <c r="P297" i="17"/>
  <c r="Q297" i="17"/>
  <c r="R297" i="17"/>
  <c r="S297" i="17"/>
  <c r="T297" i="17"/>
  <c r="U297" i="17"/>
  <c r="O298" i="17"/>
  <c r="P298" i="17"/>
  <c r="Q298" i="17"/>
  <c r="R298" i="17"/>
  <c r="S298" i="17"/>
  <c r="T298" i="17"/>
  <c r="U298" i="17"/>
  <c r="O299" i="17"/>
  <c r="P299" i="17"/>
  <c r="Q299" i="17"/>
  <c r="R299" i="17"/>
  <c r="S299" i="17"/>
  <c r="T299" i="17"/>
  <c r="U299" i="17"/>
  <c r="O300" i="17"/>
  <c r="P300" i="17"/>
  <c r="Q300" i="17"/>
  <c r="R300" i="17"/>
  <c r="S300" i="17"/>
  <c r="T300" i="17"/>
  <c r="U300" i="17"/>
  <c r="O301" i="17"/>
  <c r="P301" i="17"/>
  <c r="Q301" i="17"/>
  <c r="R301" i="17"/>
  <c r="S301" i="17"/>
  <c r="T301" i="17"/>
  <c r="U301" i="17"/>
  <c r="O302" i="17"/>
  <c r="P302" i="17"/>
  <c r="Q302" i="17"/>
  <c r="R302" i="17"/>
  <c r="S302" i="17"/>
  <c r="T302" i="17"/>
  <c r="U302" i="17"/>
  <c r="O303" i="17"/>
  <c r="P303" i="17"/>
  <c r="Q303" i="17"/>
  <c r="R303" i="17"/>
  <c r="S303" i="17"/>
  <c r="T303" i="17"/>
  <c r="U303" i="17"/>
  <c r="O304" i="17"/>
  <c r="P304" i="17"/>
  <c r="Q304" i="17"/>
  <c r="R304" i="17"/>
  <c r="S304" i="17"/>
  <c r="T304" i="17"/>
  <c r="U304" i="17"/>
  <c r="O305" i="17"/>
  <c r="P305" i="17"/>
  <c r="Q305" i="17"/>
  <c r="R305" i="17"/>
  <c r="S305" i="17"/>
  <c r="T305" i="17"/>
  <c r="U305" i="17"/>
  <c r="O306" i="17"/>
  <c r="P306" i="17"/>
  <c r="Q306" i="17"/>
  <c r="R306" i="17"/>
  <c r="S306" i="17"/>
  <c r="T306" i="17"/>
  <c r="U306" i="17"/>
  <c r="O307" i="17"/>
  <c r="P307" i="17"/>
  <c r="Q307" i="17"/>
  <c r="R307" i="17"/>
  <c r="S307" i="17"/>
  <c r="T307" i="17"/>
  <c r="U307" i="17"/>
  <c r="O308" i="17"/>
  <c r="P308" i="17"/>
  <c r="Q308" i="17"/>
  <c r="R308" i="17"/>
  <c r="S308" i="17"/>
  <c r="T308" i="17"/>
  <c r="U308" i="17"/>
  <c r="O309" i="17"/>
  <c r="P309" i="17"/>
  <c r="Q309" i="17"/>
  <c r="R309" i="17"/>
  <c r="S309" i="17"/>
  <c r="T309" i="17"/>
  <c r="U309" i="17"/>
  <c r="O310" i="17"/>
  <c r="P310" i="17"/>
  <c r="Q310" i="17"/>
  <c r="R310" i="17"/>
  <c r="S310" i="17"/>
  <c r="T310" i="17"/>
  <c r="U310" i="17"/>
  <c r="O311" i="17"/>
  <c r="P311" i="17"/>
  <c r="Q311" i="17"/>
  <c r="R311" i="17"/>
  <c r="S311" i="17"/>
  <c r="T311" i="17"/>
  <c r="U311" i="17"/>
  <c r="O312" i="17"/>
  <c r="P312" i="17"/>
  <c r="Q312" i="17"/>
  <c r="R312" i="17"/>
  <c r="S312" i="17"/>
  <c r="T312" i="17"/>
  <c r="U312" i="17"/>
  <c r="O313" i="17"/>
  <c r="P313" i="17"/>
  <c r="Q313" i="17"/>
  <c r="R313" i="17"/>
  <c r="S313" i="17"/>
  <c r="T313" i="17"/>
  <c r="U313" i="17"/>
  <c r="O314" i="17"/>
  <c r="P314" i="17"/>
  <c r="Q314" i="17"/>
  <c r="R314" i="17"/>
  <c r="S314" i="17"/>
  <c r="T314" i="17"/>
  <c r="U314" i="17"/>
  <c r="O315" i="17"/>
  <c r="P315" i="17"/>
  <c r="Q315" i="17"/>
  <c r="R315" i="17"/>
  <c r="S315" i="17"/>
  <c r="T315" i="17"/>
  <c r="U315" i="17"/>
  <c r="O316" i="17"/>
  <c r="P316" i="17"/>
  <c r="Q316" i="17"/>
  <c r="R316" i="17"/>
  <c r="S316" i="17"/>
  <c r="T316" i="17"/>
  <c r="U316" i="17"/>
  <c r="O317" i="17"/>
  <c r="P317" i="17"/>
  <c r="Q317" i="17"/>
  <c r="R317" i="17"/>
  <c r="S317" i="17"/>
  <c r="T317" i="17"/>
  <c r="U317" i="17"/>
  <c r="O318" i="17"/>
  <c r="P318" i="17"/>
  <c r="Q318" i="17"/>
  <c r="R318" i="17"/>
  <c r="S318" i="17"/>
  <c r="T318" i="17"/>
  <c r="U318" i="17"/>
  <c r="O319" i="17"/>
  <c r="P319" i="17"/>
  <c r="Q319" i="17"/>
  <c r="R319" i="17"/>
  <c r="S319" i="17"/>
  <c r="T319" i="17"/>
  <c r="U319" i="17"/>
  <c r="O320" i="17"/>
  <c r="P320" i="17"/>
  <c r="Q320" i="17"/>
  <c r="R320" i="17"/>
  <c r="S320" i="17"/>
  <c r="T320" i="17"/>
  <c r="U320" i="17"/>
  <c r="O321" i="17"/>
  <c r="P321" i="17"/>
  <c r="Q321" i="17"/>
  <c r="R321" i="17"/>
  <c r="S321" i="17"/>
  <c r="T321" i="17"/>
  <c r="U321" i="17"/>
  <c r="O322" i="17"/>
  <c r="P322" i="17"/>
  <c r="Q322" i="17"/>
  <c r="R322" i="17"/>
  <c r="S322" i="17"/>
  <c r="T322" i="17"/>
  <c r="U322" i="17"/>
  <c r="O323" i="17"/>
  <c r="P323" i="17"/>
  <c r="Q323" i="17"/>
  <c r="R323" i="17"/>
  <c r="S323" i="17"/>
  <c r="T323" i="17"/>
  <c r="U323" i="17"/>
  <c r="O324" i="17"/>
  <c r="P324" i="17"/>
  <c r="Q324" i="17"/>
  <c r="R324" i="17"/>
  <c r="S324" i="17"/>
  <c r="T324" i="17"/>
  <c r="U324" i="17"/>
  <c r="O325" i="17"/>
  <c r="P325" i="17"/>
  <c r="Q325" i="17"/>
  <c r="R325" i="17"/>
  <c r="S325" i="17"/>
  <c r="T325" i="17"/>
  <c r="U325" i="17"/>
  <c r="O326" i="17"/>
  <c r="P326" i="17"/>
  <c r="Q326" i="17"/>
  <c r="R326" i="17"/>
  <c r="S326" i="17"/>
  <c r="T326" i="17"/>
  <c r="U326" i="17"/>
  <c r="O327" i="17"/>
  <c r="P327" i="17"/>
  <c r="Q327" i="17"/>
  <c r="R327" i="17"/>
  <c r="S327" i="17"/>
  <c r="T327" i="17"/>
  <c r="U327" i="17"/>
  <c r="O328" i="17"/>
  <c r="P328" i="17"/>
  <c r="Q328" i="17"/>
  <c r="R328" i="17"/>
  <c r="S328" i="17"/>
  <c r="T328" i="17"/>
  <c r="U328" i="17"/>
  <c r="O329" i="17"/>
  <c r="P329" i="17"/>
  <c r="Q329" i="17"/>
  <c r="R329" i="17"/>
  <c r="S329" i="17"/>
  <c r="T329" i="17"/>
  <c r="U329" i="17"/>
  <c r="O330" i="17"/>
  <c r="P330" i="17"/>
  <c r="Q330" i="17"/>
  <c r="R330" i="17"/>
  <c r="S330" i="17"/>
  <c r="T330" i="17"/>
  <c r="U330" i="17"/>
  <c r="O331" i="17"/>
  <c r="P331" i="17"/>
  <c r="Q331" i="17"/>
  <c r="R331" i="17"/>
  <c r="S331" i="17"/>
  <c r="T331" i="17"/>
  <c r="U331" i="17"/>
  <c r="O332" i="17"/>
  <c r="P332" i="17"/>
  <c r="Q332" i="17"/>
  <c r="R332" i="17"/>
  <c r="S332" i="17"/>
  <c r="T332" i="17"/>
  <c r="U332" i="17"/>
  <c r="O333" i="17"/>
  <c r="P333" i="17"/>
  <c r="Q333" i="17"/>
  <c r="R333" i="17"/>
  <c r="S333" i="17"/>
  <c r="T333" i="17"/>
  <c r="U333" i="17"/>
  <c r="O334" i="17"/>
  <c r="P334" i="17"/>
  <c r="Q334" i="17"/>
  <c r="R334" i="17"/>
  <c r="S334" i="17"/>
  <c r="T334" i="17"/>
  <c r="U334" i="17"/>
  <c r="O335" i="17"/>
  <c r="P335" i="17"/>
  <c r="Q335" i="17"/>
  <c r="R335" i="17"/>
  <c r="S335" i="17"/>
  <c r="T335" i="17"/>
  <c r="U335" i="17"/>
  <c r="O336" i="17"/>
  <c r="P336" i="17"/>
  <c r="Q336" i="17"/>
  <c r="R336" i="17"/>
  <c r="S336" i="17"/>
  <c r="T336" i="17"/>
  <c r="U336" i="17"/>
  <c r="O337" i="17"/>
  <c r="P337" i="17"/>
  <c r="Q337" i="17"/>
  <c r="R337" i="17"/>
  <c r="S337" i="17"/>
  <c r="T337" i="17"/>
  <c r="U337" i="17"/>
  <c r="O338" i="17"/>
  <c r="P338" i="17"/>
  <c r="Q338" i="17"/>
  <c r="R338" i="17"/>
  <c r="S338" i="17"/>
  <c r="T338" i="17"/>
  <c r="U338" i="17"/>
  <c r="O339" i="17"/>
  <c r="P339" i="17"/>
  <c r="Q339" i="17"/>
  <c r="R339" i="17"/>
  <c r="S339" i="17"/>
  <c r="T339" i="17"/>
  <c r="U339" i="17"/>
  <c r="O340" i="17"/>
  <c r="P340" i="17"/>
  <c r="Q340" i="17"/>
  <c r="R340" i="17"/>
  <c r="S340" i="17"/>
  <c r="T340" i="17"/>
  <c r="U340" i="17"/>
  <c r="O341" i="17"/>
  <c r="P341" i="17"/>
  <c r="Q341" i="17"/>
  <c r="R341" i="17"/>
  <c r="S341" i="17"/>
  <c r="T341" i="17"/>
  <c r="U341" i="17"/>
  <c r="O342" i="17"/>
  <c r="P342" i="17"/>
  <c r="Q342" i="17"/>
  <c r="R342" i="17"/>
  <c r="S342" i="17"/>
  <c r="T342" i="17"/>
  <c r="U342" i="17"/>
  <c r="O343" i="17"/>
  <c r="P343" i="17"/>
  <c r="Q343" i="17"/>
  <c r="R343" i="17"/>
  <c r="S343" i="17"/>
  <c r="T343" i="17"/>
  <c r="U343" i="17"/>
  <c r="O344" i="17"/>
  <c r="P344" i="17"/>
  <c r="Q344" i="17"/>
  <c r="R344" i="17"/>
  <c r="S344" i="17"/>
  <c r="T344" i="17"/>
  <c r="U344" i="17"/>
  <c r="O345" i="17"/>
  <c r="P345" i="17"/>
  <c r="Q345" i="17"/>
  <c r="R345" i="17"/>
  <c r="S345" i="17"/>
  <c r="T345" i="17"/>
  <c r="U345" i="17"/>
  <c r="O346" i="17"/>
  <c r="P346" i="17"/>
  <c r="Q346" i="17"/>
  <c r="R346" i="17"/>
  <c r="S346" i="17"/>
  <c r="T346" i="17"/>
  <c r="U346" i="17"/>
  <c r="O347" i="17"/>
  <c r="P347" i="17"/>
  <c r="Q347" i="17"/>
  <c r="R347" i="17"/>
  <c r="S347" i="17"/>
  <c r="T347" i="17"/>
  <c r="U347" i="17"/>
  <c r="O348" i="17"/>
  <c r="P348" i="17"/>
  <c r="Q348" i="17"/>
  <c r="R348" i="17"/>
  <c r="S348" i="17"/>
  <c r="T348" i="17"/>
  <c r="U348" i="17"/>
  <c r="O349" i="17"/>
  <c r="P349" i="17"/>
  <c r="Q349" i="17"/>
  <c r="R349" i="17"/>
  <c r="S349" i="17"/>
  <c r="T349" i="17"/>
  <c r="U349" i="17"/>
  <c r="O350" i="17"/>
  <c r="P350" i="17"/>
  <c r="Q350" i="17"/>
  <c r="R350" i="17"/>
  <c r="S350" i="17"/>
  <c r="T350" i="17"/>
  <c r="U350" i="17"/>
  <c r="O351" i="17"/>
  <c r="P351" i="17"/>
  <c r="Q351" i="17"/>
  <c r="R351" i="17"/>
  <c r="S351" i="17"/>
  <c r="T351" i="17"/>
  <c r="U351" i="17"/>
  <c r="O352" i="17"/>
  <c r="P352" i="17"/>
  <c r="Q352" i="17"/>
  <c r="R352" i="17"/>
  <c r="S352" i="17"/>
  <c r="T352" i="17"/>
  <c r="U352" i="17"/>
  <c r="O353" i="17"/>
  <c r="P353" i="17"/>
  <c r="Q353" i="17"/>
  <c r="R353" i="17"/>
  <c r="S353" i="17"/>
  <c r="T353" i="17"/>
  <c r="U353" i="17"/>
  <c r="O354" i="17"/>
  <c r="P354" i="17"/>
  <c r="Q354" i="17"/>
  <c r="R354" i="17"/>
  <c r="S354" i="17"/>
  <c r="T354" i="17"/>
  <c r="U354" i="17"/>
  <c r="O355" i="17"/>
  <c r="P355" i="17"/>
  <c r="Q355" i="17"/>
  <c r="R355" i="17"/>
  <c r="S355" i="17"/>
  <c r="T355" i="17"/>
  <c r="U355" i="17"/>
  <c r="O356" i="17"/>
  <c r="P356" i="17"/>
  <c r="Q356" i="17"/>
  <c r="R356" i="17"/>
  <c r="S356" i="17"/>
  <c r="T356" i="17"/>
  <c r="U356" i="17"/>
  <c r="O357" i="17"/>
  <c r="P357" i="17"/>
  <c r="Q357" i="17"/>
  <c r="R357" i="17"/>
  <c r="S357" i="17"/>
  <c r="T357" i="17"/>
  <c r="U357" i="17"/>
  <c r="O358" i="17"/>
  <c r="P358" i="17"/>
  <c r="Q358" i="17"/>
  <c r="R358" i="17"/>
  <c r="S358" i="17"/>
  <c r="T358" i="17"/>
  <c r="U358" i="17"/>
  <c r="O359" i="17"/>
  <c r="P359" i="17"/>
  <c r="Q359" i="17"/>
  <c r="R359" i="17"/>
  <c r="S359" i="17"/>
  <c r="T359" i="17"/>
  <c r="U359" i="17"/>
  <c r="O360" i="17"/>
  <c r="P360" i="17"/>
  <c r="Q360" i="17"/>
  <c r="R360" i="17"/>
  <c r="S360" i="17"/>
  <c r="T360" i="17"/>
  <c r="U360" i="17"/>
  <c r="O361" i="17"/>
  <c r="P361" i="17"/>
  <c r="Q361" i="17"/>
  <c r="R361" i="17"/>
  <c r="S361" i="17"/>
  <c r="T361" i="17"/>
  <c r="U361" i="17"/>
  <c r="O362" i="17"/>
  <c r="P362" i="17"/>
  <c r="Q362" i="17"/>
  <c r="R362" i="17"/>
  <c r="S362" i="17"/>
  <c r="T362" i="17"/>
  <c r="U362" i="17"/>
  <c r="O363" i="17"/>
  <c r="P363" i="17"/>
  <c r="Q363" i="17"/>
  <c r="R363" i="17"/>
  <c r="S363" i="17"/>
  <c r="T363" i="17"/>
  <c r="U363" i="17"/>
  <c r="O364" i="17"/>
  <c r="P364" i="17"/>
  <c r="Q364" i="17"/>
  <c r="R364" i="17"/>
  <c r="S364" i="17"/>
  <c r="T364" i="17"/>
  <c r="U364" i="17"/>
  <c r="O365" i="17"/>
  <c r="P365" i="17"/>
  <c r="Q365" i="17"/>
  <c r="R365" i="17"/>
  <c r="S365" i="17"/>
  <c r="T365" i="17"/>
  <c r="U365" i="17"/>
  <c r="O366" i="17"/>
  <c r="P366" i="17"/>
  <c r="Q366" i="17"/>
  <c r="R366" i="17"/>
  <c r="S366" i="17"/>
  <c r="T366" i="17"/>
  <c r="U366" i="17"/>
  <c r="O367" i="17"/>
  <c r="P367" i="17"/>
  <c r="Q367" i="17"/>
  <c r="R367" i="17"/>
  <c r="S367" i="17"/>
  <c r="T367" i="17"/>
  <c r="U367" i="17"/>
  <c r="O368" i="17"/>
  <c r="P368" i="17"/>
  <c r="Q368" i="17"/>
  <c r="R368" i="17"/>
  <c r="S368" i="17"/>
  <c r="T368" i="17"/>
  <c r="U368" i="17"/>
  <c r="O369" i="17"/>
  <c r="P369" i="17"/>
  <c r="Q369" i="17"/>
  <c r="R369" i="17"/>
  <c r="S369" i="17"/>
  <c r="T369" i="17"/>
  <c r="U369" i="17"/>
  <c r="O370" i="17"/>
  <c r="P370" i="17"/>
  <c r="Q370" i="17"/>
  <c r="R370" i="17"/>
  <c r="S370" i="17"/>
  <c r="T370" i="17"/>
  <c r="U370" i="17"/>
  <c r="O371" i="17"/>
  <c r="P371" i="17"/>
  <c r="Q371" i="17"/>
  <c r="R371" i="17"/>
  <c r="S371" i="17"/>
  <c r="T371" i="17"/>
  <c r="U371" i="17"/>
  <c r="O372" i="17"/>
  <c r="P372" i="17"/>
  <c r="Q372" i="17"/>
  <c r="R372" i="17"/>
  <c r="S372" i="17"/>
  <c r="T372" i="17"/>
  <c r="U372" i="17"/>
  <c r="O373" i="17"/>
  <c r="P373" i="17"/>
  <c r="Q373" i="17"/>
  <c r="R373" i="17"/>
  <c r="S373" i="17"/>
  <c r="T373" i="17"/>
  <c r="U373" i="17"/>
  <c r="O374" i="17"/>
  <c r="P374" i="17"/>
  <c r="Q374" i="17"/>
  <c r="R374" i="17"/>
  <c r="S374" i="17"/>
  <c r="T374" i="17"/>
  <c r="U374" i="17"/>
  <c r="O375" i="17"/>
  <c r="P375" i="17"/>
  <c r="Q375" i="17"/>
  <c r="R375" i="17"/>
  <c r="S375" i="17"/>
  <c r="T375" i="17"/>
  <c r="U375" i="17"/>
  <c r="O376" i="17"/>
  <c r="P376" i="17"/>
  <c r="Q376" i="17"/>
  <c r="R376" i="17"/>
  <c r="S376" i="17"/>
  <c r="T376" i="17"/>
  <c r="U376" i="17"/>
  <c r="O377" i="17"/>
  <c r="P377" i="17"/>
  <c r="Q377" i="17"/>
  <c r="R377" i="17"/>
  <c r="S377" i="17"/>
  <c r="T377" i="17"/>
  <c r="U377" i="17"/>
  <c r="O378" i="17"/>
  <c r="P378" i="17"/>
  <c r="Q378" i="17"/>
  <c r="R378" i="17"/>
  <c r="S378" i="17"/>
  <c r="T378" i="17"/>
  <c r="U378" i="17"/>
  <c r="O379" i="17"/>
  <c r="P379" i="17"/>
  <c r="Q379" i="17"/>
  <c r="R379" i="17"/>
  <c r="S379" i="17"/>
  <c r="T379" i="17"/>
  <c r="U379" i="17"/>
  <c r="O380" i="17"/>
  <c r="P380" i="17"/>
  <c r="Q380" i="17"/>
  <c r="R380" i="17"/>
  <c r="S380" i="17"/>
  <c r="T380" i="17"/>
  <c r="U380" i="17"/>
  <c r="O381" i="17"/>
  <c r="P381" i="17"/>
  <c r="Q381" i="17"/>
  <c r="R381" i="17"/>
  <c r="S381" i="17"/>
  <c r="T381" i="17"/>
  <c r="U381" i="17"/>
  <c r="O382" i="17"/>
  <c r="P382" i="17"/>
  <c r="Q382" i="17"/>
  <c r="R382" i="17"/>
  <c r="S382" i="17"/>
  <c r="T382" i="17"/>
  <c r="U382" i="17"/>
  <c r="O383" i="17"/>
  <c r="P383" i="17"/>
  <c r="Q383" i="17"/>
  <c r="R383" i="17"/>
  <c r="S383" i="17"/>
  <c r="T383" i="17"/>
  <c r="U383" i="17"/>
  <c r="O384" i="17"/>
  <c r="P384" i="17"/>
  <c r="Q384" i="17"/>
  <c r="R384" i="17"/>
  <c r="S384" i="17"/>
  <c r="T384" i="17"/>
  <c r="U384" i="17"/>
  <c r="O385" i="17"/>
  <c r="P385" i="17"/>
  <c r="Q385" i="17"/>
  <c r="R385" i="17"/>
  <c r="S385" i="17"/>
  <c r="T385" i="17"/>
  <c r="U385" i="17"/>
  <c r="O386" i="17"/>
  <c r="P386" i="17"/>
  <c r="Q386" i="17"/>
  <c r="R386" i="17"/>
  <c r="S386" i="17"/>
  <c r="T386" i="17"/>
  <c r="U386" i="17"/>
  <c r="O387" i="17"/>
  <c r="P387" i="17"/>
  <c r="Q387" i="17"/>
  <c r="R387" i="17"/>
  <c r="S387" i="17"/>
  <c r="T387" i="17"/>
  <c r="U387" i="17"/>
  <c r="O388" i="17"/>
  <c r="P388" i="17"/>
  <c r="Q388" i="17"/>
  <c r="R388" i="17"/>
  <c r="S388" i="17"/>
  <c r="T388" i="17"/>
  <c r="U388" i="17"/>
  <c r="O389" i="17"/>
  <c r="P389" i="17"/>
  <c r="Q389" i="17"/>
  <c r="R389" i="17"/>
  <c r="S389" i="17"/>
  <c r="T389" i="17"/>
  <c r="U389" i="17"/>
  <c r="O390" i="17"/>
  <c r="P390" i="17"/>
  <c r="Q390" i="17"/>
  <c r="R390" i="17"/>
  <c r="S390" i="17"/>
  <c r="T390" i="17"/>
  <c r="U390" i="17"/>
  <c r="O391" i="17"/>
  <c r="P391" i="17"/>
  <c r="Q391" i="17"/>
  <c r="R391" i="17"/>
  <c r="S391" i="17"/>
  <c r="T391" i="17"/>
  <c r="U391" i="17"/>
  <c r="O392" i="17"/>
  <c r="P392" i="17"/>
  <c r="Q392" i="17"/>
  <c r="R392" i="17"/>
  <c r="S392" i="17"/>
  <c r="T392" i="17"/>
  <c r="U392" i="17"/>
  <c r="O393" i="17"/>
  <c r="P393" i="17"/>
  <c r="Q393" i="17"/>
  <c r="R393" i="17"/>
  <c r="S393" i="17"/>
  <c r="T393" i="17"/>
  <c r="U393" i="17"/>
  <c r="O394" i="17"/>
  <c r="P394" i="17"/>
  <c r="Q394" i="17"/>
  <c r="R394" i="17"/>
  <c r="S394" i="17"/>
  <c r="T394" i="17"/>
  <c r="U394" i="17"/>
  <c r="O395" i="17"/>
  <c r="P395" i="17"/>
  <c r="Q395" i="17"/>
  <c r="R395" i="17"/>
  <c r="S395" i="17"/>
  <c r="T395" i="17"/>
  <c r="U395" i="17"/>
  <c r="O396" i="17"/>
  <c r="P396" i="17"/>
  <c r="Q396" i="17"/>
  <c r="R396" i="17"/>
  <c r="S396" i="17"/>
  <c r="T396" i="17"/>
  <c r="U396" i="17"/>
  <c r="O397" i="17"/>
  <c r="P397" i="17"/>
  <c r="Q397" i="17"/>
  <c r="R397" i="17"/>
  <c r="S397" i="17"/>
  <c r="T397" i="17"/>
  <c r="U397" i="17"/>
  <c r="O398" i="17"/>
  <c r="P398" i="17"/>
  <c r="Q398" i="17"/>
  <c r="R398" i="17"/>
  <c r="S398" i="17"/>
  <c r="T398" i="17"/>
  <c r="U398" i="17"/>
  <c r="O399" i="17"/>
  <c r="P399" i="17"/>
  <c r="Q399" i="17"/>
  <c r="R399" i="17"/>
  <c r="S399" i="17"/>
  <c r="T399" i="17"/>
  <c r="U399" i="17"/>
  <c r="O400" i="17"/>
  <c r="P400" i="17"/>
  <c r="Q400" i="17"/>
  <c r="R400" i="17"/>
  <c r="S400" i="17"/>
  <c r="T400" i="17"/>
  <c r="U400" i="17"/>
  <c r="O401" i="17"/>
  <c r="P401" i="17"/>
  <c r="Q401" i="17"/>
  <c r="R401" i="17"/>
  <c r="S401" i="17"/>
  <c r="T401" i="17"/>
  <c r="U401" i="17"/>
  <c r="O402" i="17"/>
  <c r="P402" i="17"/>
  <c r="Q402" i="17"/>
  <c r="R402" i="17"/>
  <c r="S402" i="17"/>
  <c r="T402" i="17"/>
  <c r="U402" i="17"/>
  <c r="O403" i="17"/>
  <c r="P403" i="17"/>
  <c r="Q403" i="17"/>
  <c r="R403" i="17"/>
  <c r="S403" i="17"/>
  <c r="T403" i="17"/>
  <c r="U403" i="17"/>
  <c r="O404" i="17"/>
  <c r="P404" i="17"/>
  <c r="Q404" i="17"/>
  <c r="R404" i="17"/>
  <c r="S404" i="17"/>
  <c r="T404" i="17"/>
  <c r="U404" i="17"/>
  <c r="O405" i="17"/>
  <c r="P405" i="17"/>
  <c r="Q405" i="17"/>
  <c r="R405" i="17"/>
  <c r="S405" i="17"/>
  <c r="T405" i="17"/>
  <c r="U405" i="17"/>
  <c r="O406" i="17"/>
  <c r="P406" i="17"/>
  <c r="Q406" i="17"/>
  <c r="R406" i="17"/>
  <c r="S406" i="17"/>
  <c r="T406" i="17"/>
  <c r="U406" i="17"/>
  <c r="O407" i="17"/>
  <c r="P407" i="17"/>
  <c r="Q407" i="17"/>
  <c r="R407" i="17"/>
  <c r="S407" i="17"/>
  <c r="T407" i="17"/>
  <c r="U407" i="17"/>
  <c r="O408" i="17"/>
  <c r="P408" i="17"/>
  <c r="Q408" i="17"/>
  <c r="R408" i="17"/>
  <c r="S408" i="17"/>
  <c r="T408" i="17"/>
  <c r="U408" i="17"/>
  <c r="O409" i="17"/>
  <c r="P409" i="17"/>
  <c r="Q409" i="17"/>
  <c r="R409" i="17"/>
  <c r="S409" i="17"/>
  <c r="T409" i="17"/>
  <c r="U409" i="17"/>
  <c r="O410" i="17"/>
  <c r="P410" i="17"/>
  <c r="Q410" i="17"/>
  <c r="R410" i="17"/>
  <c r="S410" i="17"/>
  <c r="T410" i="17"/>
  <c r="U410" i="17"/>
  <c r="O411" i="17"/>
  <c r="P411" i="17"/>
  <c r="Q411" i="17"/>
  <c r="R411" i="17"/>
  <c r="S411" i="17"/>
  <c r="T411" i="17"/>
  <c r="U411" i="17"/>
  <c r="O412" i="17"/>
  <c r="P412" i="17"/>
  <c r="Q412" i="17"/>
  <c r="R412" i="17"/>
  <c r="S412" i="17"/>
  <c r="T412" i="17"/>
  <c r="U412" i="17"/>
  <c r="O413" i="17"/>
  <c r="P413" i="17"/>
  <c r="Q413" i="17"/>
  <c r="R413" i="17"/>
  <c r="S413" i="17"/>
  <c r="T413" i="17"/>
  <c r="U413" i="17"/>
  <c r="O414" i="17"/>
  <c r="P414" i="17"/>
  <c r="Q414" i="17"/>
  <c r="R414" i="17"/>
  <c r="S414" i="17"/>
  <c r="T414" i="17"/>
  <c r="U414" i="17"/>
  <c r="O415" i="17"/>
  <c r="P415" i="17"/>
  <c r="Q415" i="17"/>
  <c r="R415" i="17"/>
  <c r="S415" i="17"/>
  <c r="T415" i="17"/>
  <c r="U415" i="17"/>
  <c r="O416" i="17"/>
  <c r="P416" i="17"/>
  <c r="Q416" i="17"/>
  <c r="R416" i="17"/>
  <c r="S416" i="17"/>
  <c r="T416" i="17"/>
  <c r="U416" i="17"/>
  <c r="O417" i="17"/>
  <c r="P417" i="17"/>
  <c r="Q417" i="17"/>
  <c r="R417" i="17"/>
  <c r="S417" i="17"/>
  <c r="T417" i="17"/>
  <c r="U417" i="17"/>
  <c r="O418" i="17"/>
  <c r="P418" i="17"/>
  <c r="Q418" i="17"/>
  <c r="R418" i="17"/>
  <c r="S418" i="17"/>
  <c r="T418" i="17"/>
  <c r="U418" i="17"/>
  <c r="O419" i="17"/>
  <c r="P419" i="17"/>
  <c r="Q419" i="17"/>
  <c r="R419" i="17"/>
  <c r="S419" i="17"/>
  <c r="T419" i="17"/>
  <c r="U419" i="17"/>
  <c r="O420" i="17"/>
  <c r="P420" i="17"/>
  <c r="Q420" i="17"/>
  <c r="R420" i="17"/>
  <c r="S420" i="17"/>
  <c r="T420" i="17"/>
  <c r="U420" i="17"/>
  <c r="O421" i="17"/>
  <c r="P421" i="17"/>
  <c r="Q421" i="17"/>
  <c r="R421" i="17"/>
  <c r="S421" i="17"/>
  <c r="T421" i="17"/>
  <c r="U421" i="17"/>
  <c r="O422" i="17"/>
  <c r="P422" i="17"/>
  <c r="Q422" i="17"/>
  <c r="R422" i="17"/>
  <c r="S422" i="17"/>
  <c r="T422" i="17"/>
  <c r="U422" i="17"/>
  <c r="O423" i="17"/>
  <c r="P423" i="17"/>
  <c r="Q423" i="17"/>
  <c r="R423" i="17"/>
  <c r="S423" i="17"/>
  <c r="T423" i="17"/>
  <c r="U423" i="17"/>
  <c r="O424" i="17"/>
  <c r="P424" i="17"/>
  <c r="Q424" i="17"/>
  <c r="R424" i="17"/>
  <c r="S424" i="17"/>
  <c r="T424" i="17"/>
  <c r="U424" i="17"/>
  <c r="O425" i="17"/>
  <c r="P425" i="17"/>
  <c r="Q425" i="17"/>
  <c r="R425" i="17"/>
  <c r="S425" i="17"/>
  <c r="T425" i="17"/>
  <c r="U425" i="17"/>
  <c r="O426" i="17"/>
  <c r="P426" i="17"/>
  <c r="Q426" i="17"/>
  <c r="R426" i="17"/>
  <c r="S426" i="17"/>
  <c r="T426" i="17"/>
  <c r="U426" i="17"/>
  <c r="O427" i="17"/>
  <c r="P427" i="17"/>
  <c r="Q427" i="17"/>
  <c r="R427" i="17"/>
  <c r="S427" i="17"/>
  <c r="T427" i="17"/>
  <c r="U427" i="17"/>
  <c r="O428" i="17"/>
  <c r="P428" i="17"/>
  <c r="Q428" i="17"/>
  <c r="R428" i="17"/>
  <c r="S428" i="17"/>
  <c r="T428" i="17"/>
  <c r="U428" i="17"/>
  <c r="O429" i="17"/>
  <c r="P429" i="17"/>
  <c r="Q429" i="17"/>
  <c r="R429" i="17"/>
  <c r="S429" i="17"/>
  <c r="T429" i="17"/>
  <c r="U429" i="17"/>
  <c r="O430" i="17"/>
  <c r="P430" i="17"/>
  <c r="Q430" i="17"/>
  <c r="R430" i="17"/>
  <c r="S430" i="17"/>
  <c r="T430" i="17"/>
  <c r="U430" i="17"/>
  <c r="O431" i="17"/>
  <c r="P431" i="17"/>
  <c r="Q431" i="17"/>
  <c r="R431" i="17"/>
  <c r="S431" i="17"/>
  <c r="T431" i="17"/>
  <c r="U431" i="17"/>
  <c r="O432" i="17"/>
  <c r="P432" i="17"/>
  <c r="Q432" i="17"/>
  <c r="R432" i="17"/>
  <c r="S432" i="17"/>
  <c r="T432" i="17"/>
  <c r="U432" i="17"/>
  <c r="O433" i="17"/>
  <c r="P433" i="17"/>
  <c r="Q433" i="17"/>
  <c r="R433" i="17"/>
  <c r="S433" i="17"/>
  <c r="T433" i="17"/>
  <c r="U433" i="17"/>
  <c r="O434" i="17"/>
  <c r="P434" i="17"/>
  <c r="Q434" i="17"/>
  <c r="R434" i="17"/>
  <c r="S434" i="17"/>
  <c r="T434" i="17"/>
  <c r="U434" i="17"/>
  <c r="O435" i="17"/>
  <c r="P435" i="17"/>
  <c r="Q435" i="17"/>
  <c r="R435" i="17"/>
  <c r="S435" i="17"/>
  <c r="T435" i="17"/>
  <c r="U435" i="17"/>
  <c r="O436" i="17"/>
  <c r="P436" i="17"/>
  <c r="Q436" i="17"/>
  <c r="R436" i="17"/>
  <c r="S436" i="17"/>
  <c r="T436" i="17"/>
  <c r="U436" i="17"/>
  <c r="O437" i="17"/>
  <c r="P437" i="17"/>
  <c r="Q437" i="17"/>
  <c r="R437" i="17"/>
  <c r="S437" i="17"/>
  <c r="T437" i="17"/>
  <c r="U437" i="17"/>
  <c r="O438" i="17"/>
  <c r="P438" i="17"/>
  <c r="Q438" i="17"/>
  <c r="R438" i="17"/>
  <c r="S438" i="17"/>
  <c r="T438" i="17"/>
  <c r="U438" i="17"/>
  <c r="O439" i="17"/>
  <c r="P439" i="17"/>
  <c r="Q439" i="17"/>
  <c r="R439" i="17"/>
  <c r="S439" i="17"/>
  <c r="T439" i="17"/>
  <c r="U439" i="17"/>
  <c r="O440" i="17"/>
  <c r="P440" i="17"/>
  <c r="Q440" i="17"/>
  <c r="R440" i="17"/>
  <c r="S440" i="17"/>
  <c r="T440" i="17"/>
  <c r="U440" i="17"/>
  <c r="O441" i="17"/>
  <c r="P441" i="17"/>
  <c r="Q441" i="17"/>
  <c r="R441" i="17"/>
  <c r="S441" i="17"/>
  <c r="T441" i="17"/>
  <c r="U441" i="17"/>
  <c r="O442" i="17"/>
  <c r="P442" i="17"/>
  <c r="Q442" i="17"/>
  <c r="R442" i="17"/>
  <c r="S442" i="17"/>
  <c r="T442" i="17"/>
  <c r="U442" i="17"/>
  <c r="O443" i="17"/>
  <c r="P443" i="17"/>
  <c r="Q443" i="17"/>
  <c r="R443" i="17"/>
  <c r="S443" i="17"/>
  <c r="T443" i="17"/>
  <c r="U443" i="17"/>
  <c r="O444" i="17"/>
  <c r="P444" i="17"/>
  <c r="Q444" i="17"/>
  <c r="R444" i="17"/>
  <c r="S444" i="17"/>
  <c r="T444" i="17"/>
  <c r="U444" i="17"/>
  <c r="O445" i="17"/>
  <c r="P445" i="17"/>
  <c r="Q445" i="17"/>
  <c r="R445" i="17"/>
  <c r="S445" i="17"/>
  <c r="T445" i="17"/>
  <c r="U445" i="17"/>
  <c r="O446" i="17"/>
  <c r="P446" i="17"/>
  <c r="Q446" i="17"/>
  <c r="R446" i="17"/>
  <c r="S446" i="17"/>
  <c r="T446" i="17"/>
  <c r="U446" i="17"/>
  <c r="O447" i="17"/>
  <c r="P447" i="17"/>
  <c r="Q447" i="17"/>
  <c r="R447" i="17"/>
  <c r="S447" i="17"/>
  <c r="T447" i="17"/>
  <c r="U447" i="17"/>
  <c r="O448" i="17"/>
  <c r="P448" i="17"/>
  <c r="Q448" i="17"/>
  <c r="R448" i="17"/>
  <c r="S448" i="17"/>
  <c r="T448" i="17"/>
  <c r="U448" i="17"/>
  <c r="O449" i="17"/>
  <c r="P449" i="17"/>
  <c r="Q449" i="17"/>
  <c r="R449" i="17"/>
  <c r="S449" i="17"/>
  <c r="T449" i="17"/>
  <c r="U449" i="17"/>
  <c r="O450" i="17"/>
  <c r="P450" i="17"/>
  <c r="Q450" i="17"/>
  <c r="R450" i="17"/>
  <c r="S450" i="17"/>
  <c r="T450" i="17"/>
  <c r="U450" i="17"/>
  <c r="O451" i="17"/>
  <c r="P451" i="17"/>
  <c r="Q451" i="17"/>
  <c r="R451" i="17"/>
  <c r="S451" i="17"/>
  <c r="T451" i="17"/>
  <c r="U451" i="17"/>
  <c r="O452" i="17"/>
  <c r="P452" i="17"/>
  <c r="Q452" i="17"/>
  <c r="R452" i="17"/>
  <c r="S452" i="17"/>
  <c r="T452" i="17"/>
  <c r="U452" i="17"/>
  <c r="O453" i="17"/>
  <c r="P453" i="17"/>
  <c r="Q453" i="17"/>
  <c r="R453" i="17"/>
  <c r="S453" i="17"/>
  <c r="T453" i="17"/>
  <c r="U453" i="17"/>
  <c r="O454" i="17"/>
  <c r="P454" i="17"/>
  <c r="Q454" i="17"/>
  <c r="R454" i="17"/>
  <c r="S454" i="17"/>
  <c r="T454" i="17"/>
  <c r="U454" i="17"/>
  <c r="O455" i="17"/>
  <c r="P455" i="17"/>
  <c r="Q455" i="17"/>
  <c r="R455" i="17"/>
  <c r="S455" i="17"/>
  <c r="T455" i="17"/>
  <c r="U455" i="17"/>
  <c r="O456" i="17"/>
  <c r="P456" i="17"/>
  <c r="Q456" i="17"/>
  <c r="R456" i="17"/>
  <c r="S456" i="17"/>
  <c r="T456" i="17"/>
  <c r="U456" i="17"/>
  <c r="O457" i="17"/>
  <c r="P457" i="17"/>
  <c r="Q457" i="17"/>
  <c r="R457" i="17"/>
  <c r="S457" i="17"/>
  <c r="T457" i="17"/>
  <c r="U457" i="17"/>
  <c r="O458" i="17"/>
  <c r="P458" i="17"/>
  <c r="Q458" i="17"/>
  <c r="R458" i="17"/>
  <c r="S458" i="17"/>
  <c r="T458" i="17"/>
  <c r="U458" i="17"/>
  <c r="O459" i="17"/>
  <c r="P459" i="17"/>
  <c r="Q459" i="17"/>
  <c r="R459" i="17"/>
  <c r="S459" i="17"/>
  <c r="T459" i="17"/>
  <c r="U459" i="17"/>
  <c r="O460" i="17"/>
  <c r="P460" i="17"/>
  <c r="Q460" i="17"/>
  <c r="R460" i="17"/>
  <c r="S460" i="17"/>
  <c r="T460" i="17"/>
  <c r="U460" i="17"/>
  <c r="O461" i="17"/>
  <c r="P461" i="17"/>
  <c r="Q461" i="17"/>
  <c r="R461" i="17"/>
  <c r="S461" i="17"/>
  <c r="T461" i="17"/>
  <c r="U461" i="17"/>
  <c r="O462" i="17"/>
  <c r="P462" i="17"/>
  <c r="Q462" i="17"/>
  <c r="R462" i="17"/>
  <c r="S462" i="17"/>
  <c r="T462" i="17"/>
  <c r="U462" i="17"/>
  <c r="O463" i="17"/>
  <c r="P463" i="17"/>
  <c r="Q463" i="17"/>
  <c r="R463" i="17"/>
  <c r="S463" i="17"/>
  <c r="T463" i="17"/>
  <c r="U463" i="17"/>
  <c r="O464" i="17"/>
  <c r="P464" i="17"/>
  <c r="Q464" i="17"/>
  <c r="R464" i="17"/>
  <c r="S464" i="17"/>
  <c r="T464" i="17"/>
  <c r="U464" i="17"/>
  <c r="O465" i="17"/>
  <c r="P465" i="17"/>
  <c r="Q465" i="17"/>
  <c r="R465" i="17"/>
  <c r="S465" i="17"/>
  <c r="T465" i="17"/>
  <c r="U465" i="17"/>
  <c r="O466" i="17"/>
  <c r="P466" i="17"/>
  <c r="Q466" i="17"/>
  <c r="R466" i="17"/>
  <c r="S466" i="17"/>
  <c r="T466" i="17"/>
  <c r="U466" i="17"/>
  <c r="O467" i="17"/>
  <c r="P467" i="17"/>
  <c r="Q467" i="17"/>
  <c r="R467" i="17"/>
  <c r="S467" i="17"/>
  <c r="T467" i="17"/>
  <c r="U467" i="17"/>
  <c r="O468" i="17"/>
  <c r="P468" i="17"/>
  <c r="Q468" i="17"/>
  <c r="R468" i="17"/>
  <c r="S468" i="17"/>
  <c r="T468" i="17"/>
  <c r="U468" i="17"/>
  <c r="O469" i="17"/>
  <c r="P469" i="17"/>
  <c r="Q469" i="17"/>
  <c r="R469" i="17"/>
  <c r="S469" i="17"/>
  <c r="T469" i="17"/>
  <c r="U469" i="17"/>
  <c r="O470" i="17"/>
  <c r="P470" i="17"/>
  <c r="Q470" i="17"/>
  <c r="R470" i="17"/>
  <c r="S470" i="17"/>
  <c r="T470" i="17"/>
  <c r="U470" i="17"/>
  <c r="O471" i="17"/>
  <c r="P471" i="17"/>
  <c r="Q471" i="17"/>
  <c r="R471" i="17"/>
  <c r="S471" i="17"/>
  <c r="T471" i="17"/>
  <c r="U471" i="17"/>
  <c r="O472" i="17"/>
  <c r="P472" i="17"/>
  <c r="Q472" i="17"/>
  <c r="R472" i="17"/>
  <c r="S472" i="17"/>
  <c r="T472" i="17"/>
  <c r="U472" i="17"/>
  <c r="O473" i="17"/>
  <c r="P473" i="17"/>
  <c r="Q473" i="17"/>
  <c r="R473" i="17"/>
  <c r="S473" i="17"/>
  <c r="T473" i="17"/>
  <c r="U473" i="17"/>
  <c r="O474" i="17"/>
  <c r="P474" i="17"/>
  <c r="Q474" i="17"/>
  <c r="R474" i="17"/>
  <c r="S474" i="17"/>
  <c r="T474" i="17"/>
  <c r="U474" i="17"/>
  <c r="O475" i="17"/>
  <c r="P475" i="17"/>
  <c r="Q475" i="17"/>
  <c r="R475" i="17"/>
  <c r="S475" i="17"/>
  <c r="T475" i="17"/>
  <c r="U475" i="17"/>
  <c r="O476" i="17"/>
  <c r="P476" i="17"/>
  <c r="Q476" i="17"/>
  <c r="R476" i="17"/>
  <c r="S476" i="17"/>
  <c r="T476" i="17"/>
  <c r="U476" i="17"/>
  <c r="O477" i="17"/>
  <c r="P477" i="17"/>
  <c r="Q477" i="17"/>
  <c r="R477" i="17"/>
  <c r="S477" i="17"/>
  <c r="T477" i="17"/>
  <c r="U477" i="17"/>
  <c r="O478" i="17"/>
  <c r="P478" i="17"/>
  <c r="Q478" i="17"/>
  <c r="R478" i="17"/>
  <c r="S478" i="17"/>
  <c r="T478" i="17"/>
  <c r="U478" i="17"/>
  <c r="O479" i="17"/>
  <c r="P479" i="17"/>
  <c r="Q479" i="17"/>
  <c r="R479" i="17"/>
  <c r="S479" i="17"/>
  <c r="T479" i="17"/>
  <c r="U479" i="17"/>
  <c r="O480" i="17"/>
  <c r="P480" i="17"/>
  <c r="Q480" i="17"/>
  <c r="R480" i="17"/>
  <c r="S480" i="17"/>
  <c r="T480" i="17"/>
  <c r="U480" i="17"/>
  <c r="O481" i="17"/>
  <c r="P481" i="17"/>
  <c r="Q481" i="17"/>
  <c r="R481" i="17"/>
  <c r="S481" i="17"/>
  <c r="T481" i="17"/>
  <c r="U481" i="17"/>
  <c r="O482" i="17"/>
  <c r="P482" i="17"/>
  <c r="Q482" i="17"/>
  <c r="R482" i="17"/>
  <c r="S482" i="17"/>
  <c r="T482" i="17"/>
  <c r="U482" i="17"/>
  <c r="O483" i="17"/>
  <c r="P483" i="17"/>
  <c r="Q483" i="17"/>
  <c r="R483" i="17"/>
  <c r="S483" i="17"/>
  <c r="T483" i="17"/>
  <c r="U483" i="17"/>
  <c r="O484" i="17"/>
  <c r="P484" i="17"/>
  <c r="Q484" i="17"/>
  <c r="R484" i="17"/>
  <c r="S484" i="17"/>
  <c r="T484" i="17"/>
  <c r="U484" i="17"/>
  <c r="O485" i="17"/>
  <c r="P485" i="17"/>
  <c r="Q485" i="17"/>
  <c r="R485" i="17"/>
  <c r="S485" i="17"/>
  <c r="T485" i="17"/>
  <c r="U485" i="17"/>
  <c r="O486" i="17"/>
  <c r="P486" i="17"/>
  <c r="Q486" i="17"/>
  <c r="R486" i="17"/>
  <c r="S486" i="17"/>
  <c r="T486" i="17"/>
  <c r="U486" i="17"/>
  <c r="O487" i="17"/>
  <c r="P487" i="17"/>
  <c r="Q487" i="17"/>
  <c r="R487" i="17"/>
  <c r="S487" i="17"/>
  <c r="T487" i="17"/>
  <c r="U487" i="17"/>
  <c r="O488" i="17"/>
  <c r="P488" i="17"/>
  <c r="Q488" i="17"/>
  <c r="R488" i="17"/>
  <c r="S488" i="17"/>
  <c r="T488" i="17"/>
  <c r="U488" i="17"/>
  <c r="O489" i="17"/>
  <c r="P489" i="17"/>
  <c r="Q489" i="17"/>
  <c r="R489" i="17"/>
  <c r="S489" i="17"/>
  <c r="T489" i="17"/>
  <c r="U489" i="17"/>
  <c r="O490" i="17"/>
  <c r="P490" i="17"/>
  <c r="Q490" i="17"/>
  <c r="R490" i="17"/>
  <c r="S490" i="17"/>
  <c r="T490" i="17"/>
  <c r="U490" i="17"/>
  <c r="O491" i="17"/>
  <c r="P491" i="17"/>
  <c r="Q491" i="17"/>
  <c r="R491" i="17"/>
  <c r="S491" i="17"/>
  <c r="T491" i="17"/>
  <c r="U491" i="17"/>
  <c r="O492" i="17"/>
  <c r="P492" i="17"/>
  <c r="Q492" i="17"/>
  <c r="R492" i="17"/>
  <c r="S492" i="17"/>
  <c r="T492" i="17"/>
  <c r="U492" i="17"/>
  <c r="O493" i="17"/>
  <c r="P493" i="17"/>
  <c r="Q493" i="17"/>
  <c r="R493" i="17"/>
  <c r="S493" i="17"/>
  <c r="T493" i="17"/>
  <c r="U493" i="17"/>
  <c r="O494" i="17"/>
  <c r="P494" i="17"/>
  <c r="Q494" i="17"/>
  <c r="R494" i="17"/>
  <c r="S494" i="17"/>
  <c r="T494" i="17"/>
  <c r="U494" i="17"/>
  <c r="O495" i="17"/>
  <c r="P495" i="17"/>
  <c r="Q495" i="17"/>
  <c r="R495" i="17"/>
  <c r="S495" i="17"/>
  <c r="T495" i="17"/>
  <c r="U495" i="17"/>
  <c r="O496" i="17"/>
  <c r="P496" i="17"/>
  <c r="Q496" i="17"/>
  <c r="R496" i="17"/>
  <c r="S496" i="17"/>
  <c r="T496" i="17"/>
  <c r="U496" i="17"/>
  <c r="O497" i="17"/>
  <c r="P497" i="17"/>
  <c r="Q497" i="17"/>
  <c r="R497" i="17"/>
  <c r="S497" i="17"/>
  <c r="T497" i="17"/>
  <c r="U497" i="17"/>
  <c r="O498" i="17"/>
  <c r="P498" i="17"/>
  <c r="Q498" i="17"/>
  <c r="R498" i="17"/>
  <c r="S498" i="17"/>
  <c r="T498" i="17"/>
  <c r="U498" i="17"/>
  <c r="O499" i="17"/>
  <c r="P499" i="17"/>
  <c r="Q499" i="17"/>
  <c r="R499" i="17"/>
  <c r="S499" i="17"/>
  <c r="T499" i="17"/>
  <c r="U499" i="17"/>
  <c r="O500" i="17"/>
  <c r="P500" i="17"/>
  <c r="Q500" i="17"/>
  <c r="R500" i="17"/>
  <c r="S500" i="17"/>
  <c r="T500" i="17"/>
  <c r="U500" i="17"/>
  <c r="O501" i="17"/>
  <c r="P501" i="17"/>
  <c r="Q501" i="17"/>
  <c r="R501" i="17"/>
  <c r="S501" i="17"/>
  <c r="T501" i="17"/>
  <c r="U501" i="17"/>
  <c r="O502" i="17"/>
  <c r="P502" i="17"/>
  <c r="Q502" i="17"/>
  <c r="R502" i="17"/>
  <c r="S502" i="17"/>
  <c r="T502" i="17"/>
  <c r="U502" i="17"/>
  <c r="O503" i="17"/>
  <c r="P503" i="17"/>
  <c r="Q503" i="17"/>
  <c r="R503" i="17"/>
  <c r="S503" i="17"/>
  <c r="T503" i="17"/>
  <c r="U503" i="17"/>
  <c r="O504" i="17"/>
  <c r="P504" i="17"/>
  <c r="Q504" i="17"/>
  <c r="R504" i="17"/>
  <c r="S504" i="17"/>
  <c r="T504" i="17"/>
  <c r="U504" i="17"/>
  <c r="O505" i="17"/>
  <c r="P505" i="17"/>
  <c r="Q505" i="17"/>
  <c r="R505" i="17"/>
  <c r="S505" i="17"/>
  <c r="T505" i="17"/>
  <c r="U505" i="17"/>
  <c r="O506" i="17"/>
  <c r="P506" i="17"/>
  <c r="Q506" i="17"/>
  <c r="R506" i="17"/>
  <c r="S506" i="17"/>
  <c r="T506" i="17"/>
  <c r="U506" i="17"/>
  <c r="O507" i="17"/>
  <c r="P507" i="17"/>
  <c r="Q507" i="17"/>
  <c r="R507" i="17"/>
  <c r="S507" i="17"/>
  <c r="T507" i="17"/>
  <c r="U507" i="17"/>
  <c r="O508" i="17"/>
  <c r="P508" i="17"/>
  <c r="Q508" i="17"/>
  <c r="R508" i="17"/>
  <c r="S508" i="17"/>
  <c r="T508" i="17"/>
  <c r="U508" i="17"/>
  <c r="O509" i="17"/>
  <c r="P509" i="17"/>
  <c r="Q509" i="17"/>
  <c r="R509" i="17"/>
  <c r="S509" i="17"/>
  <c r="T509" i="17"/>
  <c r="U509" i="17"/>
  <c r="O510" i="17"/>
  <c r="P510" i="17"/>
  <c r="Q510" i="17"/>
  <c r="R510" i="17"/>
  <c r="S510" i="17"/>
  <c r="T510" i="17"/>
  <c r="U510" i="17"/>
  <c r="O511" i="17"/>
  <c r="P511" i="17"/>
  <c r="Q511" i="17"/>
  <c r="R511" i="17"/>
  <c r="S511" i="17"/>
  <c r="T511" i="17"/>
  <c r="U511" i="17"/>
  <c r="O512" i="17"/>
  <c r="P512" i="17"/>
  <c r="Q512" i="17"/>
  <c r="R512" i="17"/>
  <c r="S512" i="17"/>
  <c r="T512" i="17"/>
  <c r="U512" i="17"/>
  <c r="O513" i="17"/>
  <c r="P513" i="17"/>
  <c r="Q513" i="17"/>
  <c r="R513" i="17"/>
  <c r="S513" i="17"/>
  <c r="T513" i="17"/>
  <c r="U513" i="17"/>
  <c r="O514" i="17"/>
  <c r="P514" i="17"/>
  <c r="Q514" i="17"/>
  <c r="R514" i="17"/>
  <c r="S514" i="17"/>
  <c r="T514" i="17"/>
  <c r="U514" i="17"/>
  <c r="O515" i="17"/>
  <c r="P515" i="17"/>
  <c r="Q515" i="17"/>
  <c r="R515" i="17"/>
  <c r="S515" i="17"/>
  <c r="T515" i="17"/>
  <c r="U515" i="17"/>
  <c r="O516" i="17"/>
  <c r="P516" i="17"/>
  <c r="Q516" i="17"/>
  <c r="R516" i="17"/>
  <c r="S516" i="17"/>
  <c r="T516" i="17"/>
  <c r="U516" i="17"/>
  <c r="O517" i="17"/>
  <c r="P517" i="17"/>
  <c r="Q517" i="17"/>
  <c r="R517" i="17"/>
  <c r="S517" i="17"/>
  <c r="T517" i="17"/>
  <c r="U517" i="17"/>
  <c r="O518" i="17"/>
  <c r="P518" i="17"/>
  <c r="Q518" i="17"/>
  <c r="R518" i="17"/>
  <c r="S518" i="17"/>
  <c r="T518" i="17"/>
  <c r="U518" i="17"/>
  <c r="O519" i="17"/>
  <c r="P519" i="17"/>
  <c r="Q519" i="17"/>
  <c r="R519" i="17"/>
  <c r="S519" i="17"/>
  <c r="T519" i="17"/>
  <c r="U519" i="17"/>
  <c r="O520" i="17"/>
  <c r="P520" i="17"/>
  <c r="Q520" i="17"/>
  <c r="R520" i="17"/>
  <c r="S520" i="17"/>
  <c r="T520" i="17"/>
  <c r="U520" i="17"/>
  <c r="O521" i="17"/>
  <c r="P521" i="17"/>
  <c r="Q521" i="17"/>
  <c r="R521" i="17"/>
  <c r="S521" i="17"/>
  <c r="T521" i="17"/>
  <c r="U521" i="17"/>
  <c r="O522" i="17"/>
  <c r="P522" i="17"/>
  <c r="Q522" i="17"/>
  <c r="R522" i="17"/>
  <c r="S522" i="17"/>
  <c r="T522" i="17"/>
  <c r="U522" i="17"/>
  <c r="O523" i="17"/>
  <c r="P523" i="17"/>
  <c r="Q523" i="17"/>
  <c r="R523" i="17"/>
  <c r="S523" i="17"/>
  <c r="T523" i="17"/>
  <c r="U523" i="17"/>
  <c r="O524" i="17"/>
  <c r="P524" i="17"/>
  <c r="Q524" i="17"/>
  <c r="R524" i="17"/>
  <c r="S524" i="17"/>
  <c r="T524" i="17"/>
  <c r="U524" i="17"/>
  <c r="O525" i="17"/>
  <c r="P525" i="17"/>
  <c r="Q525" i="17"/>
  <c r="R525" i="17"/>
  <c r="S525" i="17"/>
  <c r="T525" i="17"/>
  <c r="U525" i="17"/>
  <c r="O526" i="17"/>
  <c r="P526" i="17"/>
  <c r="Q526" i="17"/>
  <c r="R526" i="17"/>
  <c r="S526" i="17"/>
  <c r="T526" i="17"/>
  <c r="U526" i="17"/>
  <c r="O527" i="17"/>
  <c r="P527" i="17"/>
  <c r="Q527" i="17"/>
  <c r="R527" i="17"/>
  <c r="S527" i="17"/>
  <c r="T527" i="17"/>
  <c r="U527" i="17"/>
  <c r="O528" i="17"/>
  <c r="P528" i="17"/>
  <c r="Q528" i="17"/>
  <c r="R528" i="17"/>
  <c r="S528" i="17"/>
  <c r="T528" i="17"/>
  <c r="U528" i="17"/>
  <c r="O529" i="17"/>
  <c r="P529" i="17"/>
  <c r="Q529" i="17"/>
  <c r="R529" i="17"/>
  <c r="S529" i="17"/>
  <c r="T529" i="17"/>
  <c r="U529" i="17"/>
  <c r="O530" i="17"/>
  <c r="P530" i="17"/>
  <c r="Q530" i="17"/>
  <c r="R530" i="17"/>
  <c r="S530" i="17"/>
  <c r="T530" i="17"/>
  <c r="U530" i="17"/>
  <c r="O531" i="17"/>
  <c r="P531" i="17"/>
  <c r="Q531" i="17"/>
  <c r="R531" i="17"/>
  <c r="S531" i="17"/>
  <c r="T531" i="17"/>
  <c r="U531" i="17"/>
  <c r="O532" i="17"/>
  <c r="P532" i="17"/>
  <c r="Q532" i="17"/>
  <c r="R532" i="17"/>
  <c r="S532" i="17"/>
  <c r="T532" i="17"/>
  <c r="U532" i="17"/>
  <c r="O533" i="17"/>
  <c r="P533" i="17"/>
  <c r="Q533" i="17"/>
  <c r="R533" i="17"/>
  <c r="S533" i="17"/>
  <c r="T533" i="17"/>
  <c r="U533" i="17"/>
  <c r="O534" i="17"/>
  <c r="P534" i="17"/>
  <c r="Q534" i="17"/>
  <c r="R534" i="17"/>
  <c r="S534" i="17"/>
  <c r="T534" i="17"/>
  <c r="U534" i="17"/>
  <c r="O535" i="17"/>
  <c r="P535" i="17"/>
  <c r="Q535" i="17"/>
  <c r="R535" i="17"/>
  <c r="S535" i="17"/>
  <c r="T535" i="17"/>
  <c r="U535" i="17"/>
  <c r="O536" i="17"/>
  <c r="P536" i="17"/>
  <c r="Q536" i="17"/>
  <c r="R536" i="17"/>
  <c r="S536" i="17"/>
  <c r="T536" i="17"/>
  <c r="U536" i="17"/>
  <c r="O537" i="17"/>
  <c r="P537" i="17"/>
  <c r="Q537" i="17"/>
  <c r="R537" i="17"/>
  <c r="S537" i="17"/>
  <c r="T537" i="17"/>
  <c r="U537" i="17"/>
  <c r="O538" i="17"/>
  <c r="P538" i="17"/>
  <c r="Q538" i="17"/>
  <c r="R538" i="17"/>
  <c r="S538" i="17"/>
  <c r="T538" i="17"/>
  <c r="U538" i="17"/>
  <c r="O539" i="17"/>
  <c r="P539" i="17"/>
  <c r="Q539" i="17"/>
  <c r="R539" i="17"/>
  <c r="S539" i="17"/>
  <c r="T539" i="17"/>
  <c r="U539" i="17"/>
  <c r="O540" i="17"/>
  <c r="P540" i="17"/>
  <c r="Q540" i="17"/>
  <c r="R540" i="17"/>
  <c r="S540" i="17"/>
  <c r="T540" i="17"/>
  <c r="U540" i="17"/>
  <c r="O541" i="17"/>
  <c r="P541" i="17"/>
  <c r="Q541" i="17"/>
  <c r="R541" i="17"/>
  <c r="S541" i="17"/>
  <c r="T541" i="17"/>
  <c r="U541" i="17"/>
  <c r="O542" i="17"/>
  <c r="P542" i="17"/>
  <c r="Q542" i="17"/>
  <c r="R542" i="17"/>
  <c r="S542" i="17"/>
  <c r="T542" i="17"/>
  <c r="U542" i="17"/>
  <c r="O543" i="17"/>
  <c r="P543" i="17"/>
  <c r="Q543" i="17"/>
  <c r="R543" i="17"/>
  <c r="S543" i="17"/>
  <c r="T543" i="17"/>
  <c r="U543" i="17"/>
  <c r="O544" i="17"/>
  <c r="P544" i="17"/>
  <c r="Q544" i="17"/>
  <c r="R544" i="17"/>
  <c r="S544" i="17"/>
  <c r="T544" i="17"/>
  <c r="U544" i="17"/>
  <c r="O545" i="17"/>
  <c r="P545" i="17"/>
  <c r="Q545" i="17"/>
  <c r="R545" i="17"/>
  <c r="S545" i="17"/>
  <c r="T545" i="17"/>
  <c r="U545" i="17"/>
  <c r="O546" i="17"/>
  <c r="P546" i="17"/>
  <c r="Q546" i="17"/>
  <c r="R546" i="17"/>
  <c r="S546" i="17"/>
  <c r="T546" i="17"/>
  <c r="U546" i="17"/>
  <c r="O547" i="17"/>
  <c r="P547" i="17"/>
  <c r="Q547" i="17"/>
  <c r="R547" i="17"/>
  <c r="S547" i="17"/>
  <c r="T547" i="17"/>
  <c r="U547" i="17"/>
  <c r="O548" i="17"/>
  <c r="P548" i="17"/>
  <c r="Q548" i="17"/>
  <c r="R548" i="17"/>
  <c r="S548" i="17"/>
  <c r="T548" i="17"/>
  <c r="U548" i="17"/>
  <c r="O549" i="17"/>
  <c r="P549" i="17"/>
  <c r="Q549" i="17"/>
  <c r="R549" i="17"/>
  <c r="S549" i="17"/>
  <c r="T549" i="17"/>
  <c r="U549" i="17"/>
  <c r="O550" i="17"/>
  <c r="P550" i="17"/>
  <c r="Q550" i="17"/>
  <c r="R550" i="17"/>
  <c r="S550" i="17"/>
  <c r="T550" i="17"/>
  <c r="U550" i="17"/>
  <c r="O551" i="17"/>
  <c r="P551" i="17"/>
  <c r="Q551" i="17"/>
  <c r="R551" i="17"/>
  <c r="S551" i="17"/>
  <c r="T551" i="17"/>
  <c r="U551" i="17"/>
  <c r="O552" i="17"/>
  <c r="P552" i="17"/>
  <c r="Q552" i="17"/>
  <c r="R552" i="17"/>
  <c r="S552" i="17"/>
  <c r="T552" i="17"/>
  <c r="U552" i="17"/>
  <c r="O553" i="17"/>
  <c r="P553" i="17"/>
  <c r="Q553" i="17"/>
  <c r="R553" i="17"/>
  <c r="S553" i="17"/>
  <c r="T553" i="17"/>
  <c r="U553" i="17"/>
  <c r="O554" i="17"/>
  <c r="P554" i="17"/>
  <c r="Q554" i="17"/>
  <c r="R554" i="17"/>
  <c r="S554" i="17"/>
  <c r="T554" i="17"/>
  <c r="U554" i="17"/>
  <c r="O555" i="17"/>
  <c r="P555" i="17"/>
  <c r="Q555" i="17"/>
  <c r="R555" i="17"/>
  <c r="S555" i="17"/>
  <c r="T555" i="17"/>
  <c r="U555" i="17"/>
  <c r="O556" i="17"/>
  <c r="P556" i="17"/>
  <c r="Q556" i="17"/>
  <c r="R556" i="17"/>
  <c r="S556" i="17"/>
  <c r="T556" i="17"/>
  <c r="U556" i="17"/>
  <c r="O557" i="17"/>
  <c r="P557" i="17"/>
  <c r="Q557" i="17"/>
  <c r="R557" i="17"/>
  <c r="S557" i="17"/>
  <c r="T557" i="17"/>
  <c r="U557" i="17"/>
  <c r="O558" i="17"/>
  <c r="P558" i="17"/>
  <c r="Q558" i="17"/>
  <c r="R558" i="17"/>
  <c r="S558" i="17"/>
  <c r="T558" i="17"/>
  <c r="U558" i="17"/>
  <c r="O559" i="17"/>
  <c r="P559" i="17"/>
  <c r="Q559" i="17"/>
  <c r="R559" i="17"/>
  <c r="S559" i="17"/>
  <c r="T559" i="17"/>
  <c r="U559" i="17"/>
  <c r="O560" i="17"/>
  <c r="P560" i="17"/>
  <c r="Q560" i="17"/>
  <c r="R560" i="17"/>
  <c r="S560" i="17"/>
  <c r="T560" i="17"/>
  <c r="U560" i="17"/>
  <c r="O561" i="17"/>
  <c r="P561" i="17"/>
  <c r="Q561" i="17"/>
  <c r="R561" i="17"/>
  <c r="S561" i="17"/>
  <c r="T561" i="17"/>
  <c r="U561" i="17"/>
  <c r="O562" i="17"/>
  <c r="P562" i="17"/>
  <c r="Q562" i="17"/>
  <c r="R562" i="17"/>
  <c r="S562" i="17"/>
  <c r="T562" i="17"/>
  <c r="U562" i="17"/>
  <c r="O563" i="17"/>
  <c r="P563" i="17"/>
  <c r="Q563" i="17"/>
  <c r="R563" i="17"/>
  <c r="S563" i="17"/>
  <c r="T563" i="17"/>
  <c r="U563" i="17"/>
  <c r="O564" i="17"/>
  <c r="P564" i="17"/>
  <c r="Q564" i="17"/>
  <c r="R564" i="17"/>
  <c r="S564" i="17"/>
  <c r="T564" i="17"/>
  <c r="U564" i="17"/>
  <c r="O565" i="17"/>
  <c r="P565" i="17"/>
  <c r="Q565" i="17"/>
  <c r="R565" i="17"/>
  <c r="S565" i="17"/>
  <c r="T565" i="17"/>
  <c r="U565" i="17"/>
  <c r="O566" i="17"/>
  <c r="P566" i="17"/>
  <c r="Q566" i="17"/>
  <c r="R566" i="17"/>
  <c r="S566" i="17"/>
  <c r="T566" i="17"/>
  <c r="U566" i="17"/>
  <c r="O567" i="17"/>
  <c r="P567" i="17"/>
  <c r="Q567" i="17"/>
  <c r="R567" i="17"/>
  <c r="S567" i="17"/>
  <c r="T567" i="17"/>
  <c r="U567" i="17"/>
  <c r="O568" i="17"/>
  <c r="P568" i="17"/>
  <c r="Q568" i="17"/>
  <c r="R568" i="17"/>
  <c r="S568" i="17"/>
  <c r="T568" i="17"/>
  <c r="U568" i="17"/>
  <c r="O569" i="17"/>
  <c r="P569" i="17"/>
  <c r="Q569" i="17"/>
  <c r="R569" i="17"/>
  <c r="S569" i="17"/>
  <c r="T569" i="17"/>
  <c r="U569" i="17"/>
  <c r="O570" i="17"/>
  <c r="P570" i="17"/>
  <c r="Q570" i="17"/>
  <c r="R570" i="17"/>
  <c r="S570" i="17"/>
  <c r="T570" i="17"/>
  <c r="U570" i="17"/>
  <c r="O571" i="17"/>
  <c r="P571" i="17"/>
  <c r="Q571" i="17"/>
  <c r="R571" i="17"/>
  <c r="S571" i="17"/>
  <c r="T571" i="17"/>
  <c r="U571" i="17"/>
  <c r="O572" i="17"/>
  <c r="P572" i="17"/>
  <c r="Q572" i="17"/>
  <c r="R572" i="17"/>
  <c r="S572" i="17"/>
  <c r="T572" i="17"/>
  <c r="U572" i="17"/>
  <c r="O573" i="17"/>
  <c r="P573" i="17"/>
  <c r="Q573" i="17"/>
  <c r="R573" i="17"/>
  <c r="S573" i="17"/>
  <c r="T573" i="17"/>
  <c r="U573" i="17"/>
  <c r="O574" i="17"/>
  <c r="P574" i="17"/>
  <c r="Q574" i="17"/>
  <c r="R574" i="17"/>
  <c r="S574" i="17"/>
  <c r="T574" i="17"/>
  <c r="U574" i="17"/>
  <c r="O575" i="17"/>
  <c r="P575" i="17"/>
  <c r="Q575" i="17"/>
  <c r="R575" i="17"/>
  <c r="S575" i="17"/>
  <c r="T575" i="17"/>
  <c r="U575" i="17"/>
  <c r="O576" i="17"/>
  <c r="P576" i="17"/>
  <c r="Q576" i="17"/>
  <c r="R576" i="17"/>
  <c r="S576" i="17"/>
  <c r="T576" i="17"/>
  <c r="U576" i="17"/>
  <c r="O577" i="17"/>
  <c r="P577" i="17"/>
  <c r="Q577" i="17"/>
  <c r="R577" i="17"/>
  <c r="S577" i="17"/>
  <c r="T577" i="17"/>
  <c r="U577" i="17"/>
  <c r="O578" i="17"/>
  <c r="P578" i="17"/>
  <c r="Q578" i="17"/>
  <c r="R578" i="17"/>
  <c r="S578" i="17"/>
  <c r="T578" i="17"/>
  <c r="U578" i="17"/>
  <c r="O579" i="17"/>
  <c r="P579" i="17"/>
  <c r="Q579" i="17"/>
  <c r="R579" i="17"/>
  <c r="S579" i="17"/>
  <c r="T579" i="17"/>
  <c r="U579" i="17"/>
  <c r="O580" i="17"/>
  <c r="P580" i="17"/>
  <c r="Q580" i="17"/>
  <c r="R580" i="17"/>
  <c r="S580" i="17"/>
  <c r="T580" i="17"/>
  <c r="U580" i="17"/>
  <c r="O581" i="17"/>
  <c r="P581" i="17"/>
  <c r="Q581" i="17"/>
  <c r="R581" i="17"/>
  <c r="S581" i="17"/>
  <c r="T581" i="17"/>
  <c r="U581" i="17"/>
  <c r="O582" i="17"/>
  <c r="P582" i="17"/>
  <c r="Q582" i="17"/>
  <c r="R582" i="17"/>
  <c r="S582" i="17"/>
  <c r="T582" i="17"/>
  <c r="U582" i="17"/>
  <c r="O583" i="17"/>
  <c r="P583" i="17"/>
  <c r="Q583" i="17"/>
  <c r="R583" i="17"/>
  <c r="S583" i="17"/>
  <c r="T583" i="17"/>
  <c r="U583" i="17"/>
  <c r="O584" i="17"/>
  <c r="P584" i="17"/>
  <c r="Q584" i="17"/>
  <c r="R584" i="17"/>
  <c r="S584" i="17"/>
  <c r="T584" i="17"/>
  <c r="U584" i="17"/>
  <c r="O585" i="17"/>
  <c r="P585" i="17"/>
  <c r="Q585" i="17"/>
  <c r="R585" i="17"/>
  <c r="S585" i="17"/>
  <c r="T585" i="17"/>
  <c r="U585" i="17"/>
  <c r="O586" i="17"/>
  <c r="P586" i="17"/>
  <c r="Q586" i="17"/>
  <c r="R586" i="17"/>
  <c r="S586" i="17"/>
  <c r="T586" i="17"/>
  <c r="U586" i="17"/>
  <c r="O587" i="17"/>
  <c r="P587" i="17"/>
  <c r="Q587" i="17"/>
  <c r="R587" i="17"/>
  <c r="S587" i="17"/>
  <c r="T587" i="17"/>
  <c r="U587" i="17"/>
  <c r="O588" i="17"/>
  <c r="P588" i="17"/>
  <c r="Q588" i="17"/>
  <c r="R588" i="17"/>
  <c r="S588" i="17"/>
  <c r="T588" i="17"/>
  <c r="U588" i="17"/>
  <c r="O589" i="17"/>
  <c r="P589" i="17"/>
  <c r="Q589" i="17"/>
  <c r="R589" i="17"/>
  <c r="S589" i="17"/>
  <c r="T589" i="17"/>
  <c r="U589" i="17"/>
  <c r="O590" i="17"/>
  <c r="P590" i="17"/>
  <c r="Q590" i="17"/>
  <c r="R590" i="17"/>
  <c r="S590" i="17"/>
  <c r="T590" i="17"/>
  <c r="U590" i="17"/>
  <c r="O591" i="17"/>
  <c r="P591" i="17"/>
  <c r="Q591" i="17"/>
  <c r="R591" i="17"/>
  <c r="S591" i="17"/>
  <c r="T591" i="17"/>
  <c r="U591" i="17"/>
  <c r="O592" i="17"/>
  <c r="P592" i="17"/>
  <c r="Q592" i="17"/>
  <c r="R592" i="17"/>
  <c r="S592" i="17"/>
  <c r="T592" i="17"/>
  <c r="U592" i="17"/>
  <c r="O593" i="17"/>
  <c r="P593" i="17"/>
  <c r="Q593" i="17"/>
  <c r="R593" i="17"/>
  <c r="S593" i="17"/>
  <c r="T593" i="17"/>
  <c r="U593" i="17"/>
  <c r="O594" i="17"/>
  <c r="P594" i="17"/>
  <c r="Q594" i="17"/>
  <c r="R594" i="17"/>
  <c r="S594" i="17"/>
  <c r="T594" i="17"/>
  <c r="U594" i="17"/>
  <c r="O595" i="17"/>
  <c r="P595" i="17"/>
  <c r="Q595" i="17"/>
  <c r="R595" i="17"/>
  <c r="S595" i="17"/>
  <c r="T595" i="17"/>
  <c r="U595" i="17"/>
  <c r="O596" i="17"/>
  <c r="P596" i="17"/>
  <c r="Q596" i="17"/>
  <c r="R596" i="17"/>
  <c r="S596" i="17"/>
  <c r="T596" i="17"/>
  <c r="U596" i="17"/>
  <c r="O597" i="17"/>
  <c r="P597" i="17"/>
  <c r="Q597" i="17"/>
  <c r="R597" i="17"/>
  <c r="S597" i="17"/>
  <c r="T597" i="17"/>
  <c r="U597" i="17"/>
  <c r="O598" i="17"/>
  <c r="P598" i="17"/>
  <c r="Q598" i="17"/>
  <c r="R598" i="17"/>
  <c r="S598" i="17"/>
  <c r="T598" i="17"/>
  <c r="U598" i="17"/>
  <c r="O599" i="17"/>
  <c r="P599" i="17"/>
  <c r="Q599" i="17"/>
  <c r="R599" i="17"/>
  <c r="S599" i="17"/>
  <c r="T599" i="17"/>
  <c r="U599" i="17"/>
  <c r="O600" i="17"/>
  <c r="P600" i="17"/>
  <c r="Q600" i="17"/>
  <c r="R600" i="17"/>
  <c r="S600" i="17"/>
  <c r="T600" i="17"/>
  <c r="U600" i="17"/>
  <c r="O601" i="17"/>
  <c r="P601" i="17"/>
  <c r="Q601" i="17"/>
  <c r="R601" i="17"/>
  <c r="S601" i="17"/>
  <c r="T601" i="17"/>
  <c r="U601" i="17"/>
  <c r="O602" i="17"/>
  <c r="P602" i="17"/>
  <c r="Q602" i="17"/>
  <c r="R602" i="17"/>
  <c r="S602" i="17"/>
  <c r="T602" i="17"/>
  <c r="U602" i="17"/>
  <c r="O603" i="17"/>
  <c r="P603" i="17"/>
  <c r="Q603" i="17"/>
  <c r="R603" i="17"/>
  <c r="S603" i="17"/>
  <c r="T603" i="17"/>
  <c r="U603" i="17"/>
  <c r="O604" i="17"/>
  <c r="P604" i="17"/>
  <c r="Q604" i="17"/>
  <c r="R604" i="17"/>
  <c r="S604" i="17"/>
  <c r="T604" i="17"/>
  <c r="U604" i="17"/>
  <c r="O605" i="17"/>
  <c r="P605" i="17"/>
  <c r="Q605" i="17"/>
  <c r="R605" i="17"/>
  <c r="S605" i="17"/>
  <c r="T605" i="17"/>
  <c r="U605" i="17"/>
  <c r="O606" i="17"/>
  <c r="P606" i="17"/>
  <c r="Q606" i="17"/>
  <c r="R606" i="17"/>
  <c r="S606" i="17"/>
  <c r="T606" i="17"/>
  <c r="U606" i="17"/>
  <c r="O607" i="17"/>
  <c r="P607" i="17"/>
  <c r="Q607" i="17"/>
  <c r="R607" i="17"/>
  <c r="S607" i="17"/>
  <c r="T607" i="17"/>
  <c r="U607" i="17"/>
  <c r="O608" i="17"/>
  <c r="P608" i="17"/>
  <c r="Q608" i="17"/>
  <c r="R608" i="17"/>
  <c r="S608" i="17"/>
  <c r="T608" i="17"/>
  <c r="U608" i="17"/>
  <c r="O609" i="17"/>
  <c r="P609" i="17"/>
  <c r="Q609" i="17"/>
  <c r="R609" i="17"/>
  <c r="S609" i="17"/>
  <c r="T609" i="17"/>
  <c r="U609" i="17"/>
  <c r="O610" i="17"/>
  <c r="P610" i="17"/>
  <c r="Q610" i="17"/>
  <c r="R610" i="17"/>
  <c r="S610" i="17"/>
  <c r="T610" i="17"/>
  <c r="U610" i="17"/>
  <c r="O611" i="17"/>
  <c r="P611" i="17"/>
  <c r="Q611" i="17"/>
  <c r="R611" i="17"/>
  <c r="S611" i="17"/>
  <c r="T611" i="17"/>
  <c r="U611" i="17"/>
  <c r="O612" i="17"/>
  <c r="P612" i="17"/>
  <c r="Q612" i="17"/>
  <c r="R612" i="17"/>
  <c r="S612" i="17"/>
  <c r="T612" i="17"/>
  <c r="U612" i="17"/>
  <c r="O613" i="17"/>
  <c r="P613" i="17"/>
  <c r="Q613" i="17"/>
  <c r="R613" i="17"/>
  <c r="S613" i="17"/>
  <c r="T613" i="17"/>
  <c r="U613" i="17"/>
  <c r="O614" i="17"/>
  <c r="P614" i="17"/>
  <c r="Q614" i="17"/>
  <c r="R614" i="17"/>
  <c r="S614" i="17"/>
  <c r="T614" i="17"/>
  <c r="U614" i="17"/>
  <c r="O615" i="17"/>
  <c r="P615" i="17"/>
  <c r="Q615" i="17"/>
  <c r="R615" i="17"/>
  <c r="S615" i="17"/>
  <c r="T615" i="17"/>
  <c r="U615" i="17"/>
  <c r="O616" i="17"/>
  <c r="P616" i="17"/>
  <c r="Q616" i="17"/>
  <c r="R616" i="17"/>
  <c r="S616" i="17"/>
  <c r="T616" i="17"/>
  <c r="U616" i="17"/>
  <c r="O617" i="17"/>
  <c r="P617" i="17"/>
  <c r="Q617" i="17"/>
  <c r="R617" i="17"/>
  <c r="S617" i="17"/>
  <c r="T617" i="17"/>
  <c r="U617" i="17"/>
  <c r="O618" i="17"/>
  <c r="P618" i="17"/>
  <c r="Q618" i="17"/>
  <c r="R618" i="17"/>
  <c r="S618" i="17"/>
  <c r="T618" i="17"/>
  <c r="U618" i="17"/>
  <c r="O619" i="17"/>
  <c r="P619" i="17"/>
  <c r="Q619" i="17"/>
  <c r="R619" i="17"/>
  <c r="S619" i="17"/>
  <c r="T619" i="17"/>
  <c r="U619" i="17"/>
  <c r="O620" i="17"/>
  <c r="P620" i="17"/>
  <c r="Q620" i="17"/>
  <c r="R620" i="17"/>
  <c r="S620" i="17"/>
  <c r="T620" i="17"/>
  <c r="U620" i="17"/>
  <c r="O621" i="17"/>
  <c r="P621" i="17"/>
  <c r="Q621" i="17"/>
  <c r="R621" i="17"/>
  <c r="S621" i="17"/>
  <c r="T621" i="17"/>
  <c r="U621" i="17"/>
  <c r="O622" i="17"/>
  <c r="P622" i="17"/>
  <c r="Q622" i="17"/>
  <c r="R622" i="17"/>
  <c r="S622" i="17"/>
  <c r="T622" i="17"/>
  <c r="U622" i="17"/>
  <c r="O623" i="17"/>
  <c r="P623" i="17"/>
  <c r="Q623" i="17"/>
  <c r="R623" i="17"/>
  <c r="S623" i="17"/>
  <c r="T623" i="17"/>
  <c r="U623" i="17"/>
  <c r="O624" i="17"/>
  <c r="P624" i="17"/>
  <c r="Q624" i="17"/>
  <c r="R624" i="17"/>
  <c r="S624" i="17"/>
  <c r="T624" i="17"/>
  <c r="U624" i="17"/>
  <c r="O625" i="17"/>
  <c r="P625" i="17"/>
  <c r="Q625" i="17"/>
  <c r="R625" i="17"/>
  <c r="S625" i="17"/>
  <c r="T625" i="17"/>
  <c r="U625" i="17"/>
  <c r="O626" i="17"/>
  <c r="P626" i="17"/>
  <c r="Q626" i="17"/>
  <c r="R626" i="17"/>
  <c r="S626" i="17"/>
  <c r="T626" i="17"/>
  <c r="U626" i="17"/>
  <c r="O627" i="17"/>
  <c r="P627" i="17"/>
  <c r="Q627" i="17"/>
  <c r="R627" i="17"/>
  <c r="S627" i="17"/>
  <c r="T627" i="17"/>
  <c r="U627" i="17"/>
  <c r="O628" i="17"/>
  <c r="P628" i="17"/>
  <c r="Q628" i="17"/>
  <c r="R628" i="17"/>
  <c r="S628" i="17"/>
  <c r="T628" i="17"/>
  <c r="U628" i="17"/>
  <c r="O629" i="17"/>
  <c r="P629" i="17"/>
  <c r="Q629" i="17"/>
  <c r="R629" i="17"/>
  <c r="S629" i="17"/>
  <c r="T629" i="17"/>
  <c r="U629" i="17"/>
  <c r="O630" i="17"/>
  <c r="P630" i="17"/>
  <c r="Q630" i="17"/>
  <c r="R630" i="17"/>
  <c r="S630" i="17"/>
  <c r="T630" i="17"/>
  <c r="U630" i="17"/>
  <c r="O631" i="17"/>
  <c r="P631" i="17"/>
  <c r="Q631" i="17"/>
  <c r="R631" i="17"/>
  <c r="S631" i="17"/>
  <c r="T631" i="17"/>
  <c r="U631" i="17"/>
  <c r="O632" i="17"/>
  <c r="P632" i="17"/>
  <c r="Q632" i="17"/>
  <c r="R632" i="17"/>
  <c r="S632" i="17"/>
  <c r="T632" i="17"/>
  <c r="U632" i="17"/>
  <c r="O633" i="17"/>
  <c r="P633" i="17"/>
  <c r="Q633" i="17"/>
  <c r="R633" i="17"/>
  <c r="S633" i="17"/>
  <c r="T633" i="17"/>
  <c r="U633" i="17"/>
  <c r="O634" i="17"/>
  <c r="P634" i="17"/>
  <c r="Q634" i="17"/>
  <c r="R634" i="17"/>
  <c r="S634" i="17"/>
  <c r="T634" i="17"/>
  <c r="U634" i="17"/>
  <c r="O635" i="17"/>
  <c r="P635" i="17"/>
  <c r="Q635" i="17"/>
  <c r="R635" i="17"/>
  <c r="S635" i="17"/>
  <c r="T635" i="17"/>
  <c r="U635" i="17"/>
  <c r="O636" i="17"/>
  <c r="P636" i="17"/>
  <c r="Q636" i="17"/>
  <c r="R636" i="17"/>
  <c r="S636" i="17"/>
  <c r="T636" i="17"/>
  <c r="U636" i="17"/>
  <c r="O637" i="17"/>
  <c r="P637" i="17"/>
  <c r="Q637" i="17"/>
  <c r="R637" i="17"/>
  <c r="S637" i="17"/>
  <c r="T637" i="17"/>
  <c r="U637" i="17"/>
  <c r="O638" i="17"/>
  <c r="P638" i="17"/>
  <c r="Q638" i="17"/>
  <c r="R638" i="17"/>
  <c r="S638" i="17"/>
  <c r="T638" i="17"/>
  <c r="U638" i="17"/>
  <c r="O639" i="17"/>
  <c r="P639" i="17"/>
  <c r="Q639" i="17"/>
  <c r="R639" i="17"/>
  <c r="S639" i="17"/>
  <c r="T639" i="17"/>
  <c r="U639" i="17"/>
  <c r="O640" i="17"/>
  <c r="P640" i="17"/>
  <c r="Q640" i="17"/>
  <c r="R640" i="17"/>
  <c r="S640" i="17"/>
  <c r="T640" i="17"/>
  <c r="U640" i="17"/>
  <c r="O641" i="17"/>
  <c r="P641" i="17"/>
  <c r="Q641" i="17"/>
  <c r="R641" i="17"/>
  <c r="S641" i="17"/>
  <c r="T641" i="17"/>
  <c r="U641" i="17"/>
  <c r="O642" i="17"/>
  <c r="P642" i="17"/>
  <c r="Q642" i="17"/>
  <c r="R642" i="17"/>
  <c r="S642" i="17"/>
  <c r="T642" i="17"/>
  <c r="U642" i="17"/>
  <c r="O643" i="17"/>
  <c r="P643" i="17"/>
  <c r="Q643" i="17"/>
  <c r="R643" i="17"/>
  <c r="S643" i="17"/>
  <c r="T643" i="17"/>
  <c r="U643" i="17"/>
  <c r="O644" i="17"/>
  <c r="P644" i="17"/>
  <c r="Q644" i="17"/>
  <c r="R644" i="17"/>
  <c r="S644" i="17"/>
  <c r="T644" i="17"/>
  <c r="U644" i="17"/>
  <c r="O645" i="17"/>
  <c r="P645" i="17"/>
  <c r="Q645" i="17"/>
  <c r="R645" i="17"/>
  <c r="S645" i="17"/>
  <c r="T645" i="17"/>
  <c r="U645" i="17"/>
  <c r="O646" i="17"/>
  <c r="P646" i="17"/>
  <c r="Q646" i="17"/>
  <c r="R646" i="17"/>
  <c r="S646" i="17"/>
  <c r="T646" i="17"/>
  <c r="U646" i="17"/>
  <c r="O647" i="17"/>
  <c r="P647" i="17"/>
  <c r="Q647" i="17"/>
  <c r="R647" i="17"/>
  <c r="S647" i="17"/>
  <c r="T647" i="17"/>
  <c r="U647" i="17"/>
  <c r="O648" i="17"/>
  <c r="P648" i="17"/>
  <c r="Q648" i="17"/>
  <c r="R648" i="17"/>
  <c r="S648" i="17"/>
  <c r="T648" i="17"/>
  <c r="U648" i="17"/>
  <c r="O649" i="17"/>
  <c r="P649" i="17"/>
  <c r="Q649" i="17"/>
  <c r="R649" i="17"/>
  <c r="S649" i="17"/>
  <c r="T649" i="17"/>
  <c r="U649" i="17"/>
  <c r="O650" i="17"/>
  <c r="P650" i="17"/>
  <c r="Q650" i="17"/>
  <c r="R650" i="17"/>
  <c r="S650" i="17"/>
  <c r="T650" i="17"/>
  <c r="U650" i="17"/>
  <c r="O651" i="17"/>
  <c r="P651" i="17"/>
  <c r="Q651" i="17"/>
  <c r="R651" i="17"/>
  <c r="S651" i="17"/>
  <c r="T651" i="17"/>
  <c r="U651" i="17"/>
  <c r="O652" i="17"/>
  <c r="P652" i="17"/>
  <c r="Q652" i="17"/>
  <c r="R652" i="17"/>
  <c r="S652" i="17"/>
  <c r="T652" i="17"/>
  <c r="U652" i="17"/>
  <c r="O653" i="17"/>
  <c r="P653" i="17"/>
  <c r="Q653" i="17"/>
  <c r="R653" i="17"/>
  <c r="S653" i="17"/>
  <c r="T653" i="17"/>
  <c r="U653" i="17"/>
  <c r="O654" i="17"/>
  <c r="P654" i="17"/>
  <c r="Q654" i="17"/>
  <c r="R654" i="17"/>
  <c r="S654" i="17"/>
  <c r="T654" i="17"/>
  <c r="U654" i="17"/>
  <c r="O655" i="17"/>
  <c r="P655" i="17"/>
  <c r="Q655" i="17"/>
  <c r="R655" i="17"/>
  <c r="S655" i="17"/>
  <c r="T655" i="17"/>
  <c r="U655" i="17"/>
  <c r="O656" i="17"/>
  <c r="P656" i="17"/>
  <c r="Q656" i="17"/>
  <c r="R656" i="17"/>
  <c r="S656" i="17"/>
  <c r="T656" i="17"/>
  <c r="U656" i="17"/>
  <c r="O657" i="17"/>
  <c r="P657" i="17"/>
  <c r="Q657" i="17"/>
  <c r="R657" i="17"/>
  <c r="S657" i="17"/>
  <c r="T657" i="17"/>
  <c r="U657" i="17"/>
  <c r="O658" i="17"/>
  <c r="P658" i="17"/>
  <c r="Q658" i="17"/>
  <c r="R658" i="17"/>
  <c r="S658" i="17"/>
  <c r="T658" i="17"/>
  <c r="U658" i="17"/>
  <c r="O659" i="17"/>
  <c r="P659" i="17"/>
  <c r="Q659" i="17"/>
  <c r="R659" i="17"/>
  <c r="S659" i="17"/>
  <c r="T659" i="17"/>
  <c r="U659" i="17"/>
  <c r="O660" i="17"/>
  <c r="P660" i="17"/>
  <c r="Q660" i="17"/>
  <c r="R660" i="17"/>
  <c r="S660" i="17"/>
  <c r="T660" i="17"/>
  <c r="U660" i="17"/>
  <c r="O661" i="17"/>
  <c r="P661" i="17"/>
  <c r="Q661" i="17"/>
  <c r="R661" i="17"/>
  <c r="S661" i="17"/>
  <c r="T661" i="17"/>
  <c r="U661" i="17"/>
  <c r="O662" i="17"/>
  <c r="P662" i="17"/>
  <c r="Q662" i="17"/>
  <c r="R662" i="17"/>
  <c r="S662" i="17"/>
  <c r="T662" i="17"/>
  <c r="U662" i="17"/>
  <c r="O663" i="17"/>
  <c r="P663" i="17"/>
  <c r="Q663" i="17"/>
  <c r="R663" i="17"/>
  <c r="S663" i="17"/>
  <c r="T663" i="17"/>
  <c r="U663" i="17"/>
  <c r="O664" i="17"/>
  <c r="P664" i="17"/>
  <c r="Q664" i="17"/>
  <c r="R664" i="17"/>
  <c r="S664" i="17"/>
  <c r="T664" i="17"/>
  <c r="U664" i="17"/>
  <c r="O665" i="17"/>
  <c r="P665" i="17"/>
  <c r="Q665" i="17"/>
  <c r="R665" i="17"/>
  <c r="S665" i="17"/>
  <c r="T665" i="17"/>
  <c r="U665" i="17"/>
  <c r="O666" i="17"/>
  <c r="P666" i="17"/>
  <c r="Q666" i="17"/>
  <c r="R666" i="17"/>
  <c r="S666" i="17"/>
  <c r="T666" i="17"/>
  <c r="U666" i="17"/>
  <c r="O667" i="17"/>
  <c r="P667" i="17"/>
  <c r="Q667" i="17"/>
  <c r="R667" i="17"/>
  <c r="S667" i="17"/>
  <c r="T667" i="17"/>
  <c r="U667" i="17"/>
  <c r="O668" i="17"/>
  <c r="P668" i="17"/>
  <c r="Q668" i="17"/>
  <c r="R668" i="17"/>
  <c r="S668" i="17"/>
  <c r="T668" i="17"/>
  <c r="U668" i="17"/>
  <c r="O669" i="17"/>
  <c r="P669" i="17"/>
  <c r="Q669" i="17"/>
  <c r="R669" i="17"/>
  <c r="S669" i="17"/>
  <c r="T669" i="17"/>
  <c r="U669" i="17"/>
  <c r="O670" i="17"/>
  <c r="P670" i="17"/>
  <c r="Q670" i="17"/>
  <c r="R670" i="17"/>
  <c r="S670" i="17"/>
  <c r="T670" i="17"/>
  <c r="U670" i="17"/>
  <c r="O671" i="17"/>
  <c r="P671" i="17"/>
  <c r="Q671" i="17"/>
  <c r="R671" i="17"/>
  <c r="S671" i="17"/>
  <c r="T671" i="17"/>
  <c r="U671" i="17"/>
  <c r="O672" i="17"/>
  <c r="P672" i="17"/>
  <c r="Q672" i="17"/>
  <c r="R672" i="17"/>
  <c r="S672" i="17"/>
  <c r="T672" i="17"/>
  <c r="U672" i="17"/>
  <c r="O673" i="17"/>
  <c r="P673" i="17"/>
  <c r="Q673" i="17"/>
  <c r="R673" i="17"/>
  <c r="S673" i="17"/>
  <c r="T673" i="17"/>
  <c r="U673" i="17"/>
  <c r="O674" i="17"/>
  <c r="P674" i="17"/>
  <c r="Q674" i="17"/>
  <c r="R674" i="17"/>
  <c r="S674" i="17"/>
  <c r="T674" i="17"/>
  <c r="U674" i="17"/>
  <c r="O675" i="17"/>
  <c r="P675" i="17"/>
  <c r="Q675" i="17"/>
  <c r="R675" i="17"/>
  <c r="S675" i="17"/>
  <c r="T675" i="17"/>
  <c r="U675" i="17"/>
  <c r="O676" i="17"/>
  <c r="P676" i="17"/>
  <c r="Q676" i="17"/>
  <c r="R676" i="17"/>
  <c r="S676" i="17"/>
  <c r="T676" i="17"/>
  <c r="U676" i="17"/>
  <c r="O677" i="17"/>
  <c r="P677" i="17"/>
  <c r="Q677" i="17"/>
  <c r="R677" i="17"/>
  <c r="S677" i="17"/>
  <c r="T677" i="17"/>
  <c r="U677" i="17"/>
  <c r="O678" i="17"/>
  <c r="P678" i="17"/>
  <c r="Q678" i="17"/>
  <c r="R678" i="17"/>
  <c r="S678" i="17"/>
  <c r="T678" i="17"/>
  <c r="U678" i="17"/>
  <c r="O679" i="17"/>
  <c r="P679" i="17"/>
  <c r="Q679" i="17"/>
  <c r="R679" i="17"/>
  <c r="S679" i="17"/>
  <c r="T679" i="17"/>
  <c r="U679" i="17"/>
  <c r="O680" i="17"/>
  <c r="P680" i="17"/>
  <c r="Q680" i="17"/>
  <c r="R680" i="17"/>
  <c r="S680" i="17"/>
  <c r="T680" i="17"/>
  <c r="U680" i="17"/>
  <c r="O681" i="17"/>
  <c r="P681" i="17"/>
  <c r="Q681" i="17"/>
  <c r="R681" i="17"/>
  <c r="S681" i="17"/>
  <c r="T681" i="17"/>
  <c r="U681" i="17"/>
  <c r="O682" i="17"/>
  <c r="P682" i="17"/>
  <c r="Q682" i="17"/>
  <c r="R682" i="17"/>
  <c r="S682" i="17"/>
  <c r="T682" i="17"/>
  <c r="U682" i="17"/>
  <c r="O683" i="17"/>
  <c r="P683" i="17"/>
  <c r="Q683" i="17"/>
  <c r="R683" i="17"/>
  <c r="S683" i="17"/>
  <c r="T683" i="17"/>
  <c r="U683" i="17"/>
  <c r="O684" i="17"/>
  <c r="P684" i="17"/>
  <c r="Q684" i="17"/>
  <c r="R684" i="17"/>
  <c r="S684" i="17"/>
  <c r="T684" i="17"/>
  <c r="U684" i="17"/>
  <c r="O685" i="17"/>
  <c r="P685" i="17"/>
  <c r="Q685" i="17"/>
  <c r="R685" i="17"/>
  <c r="S685" i="17"/>
  <c r="T685" i="17"/>
  <c r="U685" i="17"/>
  <c r="O686" i="17"/>
  <c r="P686" i="17"/>
  <c r="Q686" i="17"/>
  <c r="R686" i="17"/>
  <c r="S686" i="17"/>
  <c r="T686" i="17"/>
  <c r="U686" i="17"/>
  <c r="O687" i="17"/>
  <c r="P687" i="17"/>
  <c r="Q687" i="17"/>
  <c r="R687" i="17"/>
  <c r="S687" i="17"/>
  <c r="T687" i="17"/>
  <c r="U687" i="17"/>
  <c r="O688" i="17"/>
  <c r="P688" i="17"/>
  <c r="Q688" i="17"/>
  <c r="R688" i="17"/>
  <c r="S688" i="17"/>
  <c r="T688" i="17"/>
  <c r="U688" i="17"/>
  <c r="O689" i="17"/>
  <c r="P689" i="17"/>
  <c r="Q689" i="17"/>
  <c r="R689" i="17"/>
  <c r="S689" i="17"/>
  <c r="T689" i="17"/>
  <c r="U689" i="17"/>
  <c r="O690" i="17"/>
  <c r="P690" i="17"/>
  <c r="Q690" i="17"/>
  <c r="R690" i="17"/>
  <c r="S690" i="17"/>
  <c r="T690" i="17"/>
  <c r="U690" i="17"/>
  <c r="O691" i="17"/>
  <c r="P691" i="17"/>
  <c r="Q691" i="17"/>
  <c r="R691" i="17"/>
  <c r="S691" i="17"/>
  <c r="T691" i="17"/>
  <c r="U691" i="17"/>
  <c r="O692" i="17"/>
  <c r="P692" i="17"/>
  <c r="Q692" i="17"/>
  <c r="R692" i="17"/>
  <c r="S692" i="17"/>
  <c r="T692" i="17"/>
  <c r="U692" i="17"/>
  <c r="O693" i="17"/>
  <c r="P693" i="17"/>
  <c r="Q693" i="17"/>
  <c r="R693" i="17"/>
  <c r="S693" i="17"/>
  <c r="T693" i="17"/>
  <c r="U693" i="17"/>
  <c r="O694" i="17"/>
  <c r="P694" i="17"/>
  <c r="Q694" i="17"/>
  <c r="R694" i="17"/>
  <c r="S694" i="17"/>
  <c r="T694" i="17"/>
  <c r="U694" i="17"/>
  <c r="O695" i="17"/>
  <c r="P695" i="17"/>
  <c r="Q695" i="17"/>
  <c r="R695" i="17"/>
  <c r="S695" i="17"/>
  <c r="T695" i="17"/>
  <c r="U695" i="17"/>
  <c r="O696" i="17"/>
  <c r="P696" i="17"/>
  <c r="Q696" i="17"/>
  <c r="R696" i="17"/>
  <c r="S696" i="17"/>
  <c r="T696" i="17"/>
  <c r="U696" i="17"/>
  <c r="O697" i="17"/>
  <c r="P697" i="17"/>
  <c r="Q697" i="17"/>
  <c r="R697" i="17"/>
  <c r="S697" i="17"/>
  <c r="T697" i="17"/>
  <c r="U697" i="17"/>
  <c r="O698" i="17"/>
  <c r="P698" i="17"/>
  <c r="Q698" i="17"/>
  <c r="R698" i="17"/>
  <c r="S698" i="17"/>
  <c r="T698" i="17"/>
  <c r="U698" i="17"/>
  <c r="O699" i="17"/>
  <c r="P699" i="17"/>
  <c r="Q699" i="17"/>
  <c r="R699" i="17"/>
  <c r="S699" i="17"/>
  <c r="T699" i="17"/>
  <c r="U699" i="17"/>
  <c r="O700" i="17"/>
  <c r="P700" i="17"/>
  <c r="Q700" i="17"/>
  <c r="R700" i="17"/>
  <c r="S700" i="17"/>
  <c r="T700" i="17"/>
  <c r="U700" i="17"/>
  <c r="O701" i="17"/>
  <c r="P701" i="17"/>
  <c r="Q701" i="17"/>
  <c r="R701" i="17"/>
  <c r="S701" i="17"/>
  <c r="T701" i="17"/>
  <c r="U701" i="17"/>
  <c r="O702" i="17"/>
  <c r="P702" i="17"/>
  <c r="Q702" i="17"/>
  <c r="R702" i="17"/>
  <c r="S702" i="17"/>
  <c r="T702" i="17"/>
  <c r="U702" i="17"/>
  <c r="O703" i="17"/>
  <c r="P703" i="17"/>
  <c r="Q703" i="17"/>
  <c r="R703" i="17"/>
  <c r="S703" i="17"/>
  <c r="T703" i="17"/>
  <c r="U703" i="17"/>
  <c r="O704" i="17"/>
  <c r="P704" i="17"/>
  <c r="Q704" i="17"/>
  <c r="R704" i="17"/>
  <c r="S704" i="17"/>
  <c r="T704" i="17"/>
  <c r="U704" i="17"/>
  <c r="O705" i="17"/>
  <c r="P705" i="17"/>
  <c r="Q705" i="17"/>
  <c r="R705" i="17"/>
  <c r="S705" i="17"/>
  <c r="T705" i="17"/>
  <c r="U705" i="17"/>
  <c r="O706" i="17"/>
  <c r="P706" i="17"/>
  <c r="Q706" i="17"/>
  <c r="R706" i="17"/>
  <c r="S706" i="17"/>
  <c r="T706" i="17"/>
  <c r="U706" i="17"/>
  <c r="O707" i="17"/>
  <c r="P707" i="17"/>
  <c r="Q707" i="17"/>
  <c r="R707" i="17"/>
  <c r="S707" i="17"/>
  <c r="T707" i="17"/>
  <c r="U707" i="17"/>
  <c r="O708" i="17"/>
  <c r="P708" i="17"/>
  <c r="Q708" i="17"/>
  <c r="R708" i="17"/>
  <c r="S708" i="17"/>
  <c r="T708" i="17"/>
  <c r="U708" i="17"/>
  <c r="O709" i="17"/>
  <c r="P709" i="17"/>
  <c r="Q709" i="17"/>
  <c r="R709" i="17"/>
  <c r="S709" i="17"/>
  <c r="T709" i="17"/>
  <c r="U709" i="17"/>
  <c r="O710" i="17"/>
  <c r="P710" i="17"/>
  <c r="Q710" i="17"/>
  <c r="R710" i="17"/>
  <c r="S710" i="17"/>
  <c r="T710" i="17"/>
  <c r="U710" i="17"/>
  <c r="O711" i="17"/>
  <c r="P711" i="17"/>
  <c r="Q711" i="17"/>
  <c r="R711" i="17"/>
  <c r="S711" i="17"/>
  <c r="T711" i="17"/>
  <c r="U711" i="17"/>
  <c r="O712" i="17"/>
  <c r="P712" i="17"/>
  <c r="Q712" i="17"/>
  <c r="R712" i="17"/>
  <c r="S712" i="17"/>
  <c r="T712" i="17"/>
  <c r="U712" i="17"/>
  <c r="O713" i="17"/>
  <c r="P713" i="17"/>
  <c r="Q713" i="17"/>
  <c r="R713" i="17"/>
  <c r="S713" i="17"/>
  <c r="T713" i="17"/>
  <c r="U713" i="17"/>
  <c r="O714" i="17"/>
  <c r="P714" i="17"/>
  <c r="Q714" i="17"/>
  <c r="R714" i="17"/>
  <c r="S714" i="17"/>
  <c r="T714" i="17"/>
  <c r="U714" i="17"/>
  <c r="O715" i="17"/>
  <c r="P715" i="17"/>
  <c r="Q715" i="17"/>
  <c r="R715" i="17"/>
  <c r="S715" i="17"/>
  <c r="T715" i="17"/>
  <c r="U715" i="17"/>
  <c r="O716" i="17"/>
  <c r="P716" i="17"/>
  <c r="Q716" i="17"/>
  <c r="R716" i="17"/>
  <c r="S716" i="17"/>
  <c r="T716" i="17"/>
  <c r="U716" i="17"/>
  <c r="O717" i="17"/>
  <c r="P717" i="17"/>
  <c r="Q717" i="17"/>
  <c r="R717" i="17"/>
  <c r="S717" i="17"/>
  <c r="T717" i="17"/>
  <c r="U717" i="17"/>
  <c r="O718" i="17"/>
  <c r="P718" i="17"/>
  <c r="Q718" i="17"/>
  <c r="R718" i="17"/>
  <c r="S718" i="17"/>
  <c r="T718" i="17"/>
  <c r="U718" i="17"/>
  <c r="O719" i="17"/>
  <c r="P719" i="17"/>
  <c r="Q719" i="17"/>
  <c r="R719" i="17"/>
  <c r="S719" i="17"/>
  <c r="T719" i="17"/>
  <c r="U719" i="17"/>
  <c r="O720" i="17"/>
  <c r="P720" i="17"/>
  <c r="Q720" i="17"/>
  <c r="R720" i="17"/>
  <c r="S720" i="17"/>
  <c r="T720" i="17"/>
  <c r="U720" i="17"/>
  <c r="O721" i="17"/>
  <c r="P721" i="17"/>
  <c r="Q721" i="17"/>
  <c r="R721" i="17"/>
  <c r="S721" i="17"/>
  <c r="T721" i="17"/>
  <c r="U721" i="17"/>
  <c r="O722" i="17"/>
  <c r="P722" i="17"/>
  <c r="Q722" i="17"/>
  <c r="R722" i="17"/>
  <c r="S722" i="17"/>
  <c r="T722" i="17"/>
  <c r="U722" i="17"/>
  <c r="O723" i="17"/>
  <c r="P723" i="17"/>
  <c r="Q723" i="17"/>
  <c r="R723" i="17"/>
  <c r="S723" i="17"/>
  <c r="T723" i="17"/>
  <c r="U723" i="17"/>
  <c r="O724" i="17"/>
  <c r="P724" i="17"/>
  <c r="Q724" i="17"/>
  <c r="R724" i="17"/>
  <c r="S724" i="17"/>
  <c r="T724" i="17"/>
  <c r="U724" i="17"/>
  <c r="O725" i="17"/>
  <c r="P725" i="17"/>
  <c r="Q725" i="17"/>
  <c r="R725" i="17"/>
  <c r="S725" i="17"/>
  <c r="T725" i="17"/>
  <c r="U725" i="17"/>
  <c r="O726" i="17"/>
  <c r="P726" i="17"/>
  <c r="Q726" i="17"/>
  <c r="R726" i="17"/>
  <c r="S726" i="17"/>
  <c r="T726" i="17"/>
  <c r="U726" i="17"/>
  <c r="O727" i="17"/>
  <c r="P727" i="17"/>
  <c r="Q727" i="17"/>
  <c r="R727" i="17"/>
  <c r="S727" i="17"/>
  <c r="T727" i="17"/>
  <c r="U727" i="17"/>
  <c r="O728" i="17"/>
  <c r="P728" i="17"/>
  <c r="Q728" i="17"/>
  <c r="R728" i="17"/>
  <c r="S728" i="17"/>
  <c r="T728" i="17"/>
  <c r="U728" i="17"/>
  <c r="O729" i="17"/>
  <c r="P729" i="17"/>
  <c r="Q729" i="17"/>
  <c r="R729" i="17"/>
  <c r="S729" i="17"/>
  <c r="T729" i="17"/>
  <c r="U729" i="17"/>
  <c r="O730" i="17"/>
  <c r="P730" i="17"/>
  <c r="Q730" i="17"/>
  <c r="R730" i="17"/>
  <c r="S730" i="17"/>
  <c r="T730" i="17"/>
  <c r="U730" i="17"/>
  <c r="O731" i="17"/>
  <c r="P731" i="17"/>
  <c r="Q731" i="17"/>
  <c r="R731" i="17"/>
  <c r="S731" i="17"/>
  <c r="T731" i="17"/>
  <c r="U731" i="17"/>
  <c r="O732" i="17"/>
  <c r="P732" i="17"/>
  <c r="Q732" i="17"/>
  <c r="R732" i="17"/>
  <c r="S732" i="17"/>
  <c r="T732" i="17"/>
  <c r="U732" i="17"/>
  <c r="O733" i="17"/>
  <c r="P733" i="17"/>
  <c r="Q733" i="17"/>
  <c r="R733" i="17"/>
  <c r="S733" i="17"/>
  <c r="T733" i="17"/>
  <c r="U733" i="17"/>
  <c r="O734" i="17"/>
  <c r="P734" i="17"/>
  <c r="Q734" i="17"/>
  <c r="R734" i="17"/>
  <c r="S734" i="17"/>
  <c r="T734" i="17"/>
  <c r="U734" i="17"/>
  <c r="O735" i="17"/>
  <c r="P735" i="17"/>
  <c r="Q735" i="17"/>
  <c r="R735" i="17"/>
  <c r="S735" i="17"/>
  <c r="T735" i="17"/>
  <c r="U735" i="17"/>
  <c r="O736" i="17"/>
  <c r="P736" i="17"/>
  <c r="Q736" i="17"/>
  <c r="R736" i="17"/>
  <c r="S736" i="17"/>
  <c r="T736" i="17"/>
  <c r="U736" i="17"/>
  <c r="O737" i="17"/>
  <c r="P737" i="17"/>
  <c r="Q737" i="17"/>
  <c r="R737" i="17"/>
  <c r="S737" i="17"/>
  <c r="T737" i="17"/>
  <c r="U737" i="17"/>
  <c r="O738" i="17"/>
  <c r="P738" i="17"/>
  <c r="Q738" i="17"/>
  <c r="R738" i="17"/>
  <c r="S738" i="17"/>
  <c r="T738" i="17"/>
  <c r="U738" i="17"/>
  <c r="O739" i="17"/>
  <c r="P739" i="17"/>
  <c r="Q739" i="17"/>
  <c r="R739" i="17"/>
  <c r="S739" i="17"/>
  <c r="T739" i="17"/>
  <c r="U739" i="17"/>
  <c r="O740" i="17"/>
  <c r="P740" i="17"/>
  <c r="Q740" i="17"/>
  <c r="R740" i="17"/>
  <c r="S740" i="17"/>
  <c r="T740" i="17"/>
  <c r="U740" i="17"/>
  <c r="O741" i="17"/>
  <c r="P741" i="17"/>
  <c r="Q741" i="17"/>
  <c r="R741" i="17"/>
  <c r="S741" i="17"/>
  <c r="T741" i="17"/>
  <c r="U741" i="17"/>
  <c r="O742" i="17"/>
  <c r="P742" i="17"/>
  <c r="Q742" i="17"/>
  <c r="R742" i="17"/>
  <c r="S742" i="17"/>
  <c r="T742" i="17"/>
  <c r="U742" i="17"/>
  <c r="O743" i="17"/>
  <c r="P743" i="17"/>
  <c r="Q743" i="17"/>
  <c r="R743" i="17"/>
  <c r="S743" i="17"/>
  <c r="T743" i="17"/>
  <c r="U743" i="17"/>
  <c r="O744" i="17"/>
  <c r="P744" i="17"/>
  <c r="Q744" i="17"/>
  <c r="R744" i="17"/>
  <c r="S744" i="17"/>
  <c r="T744" i="17"/>
  <c r="U744" i="17"/>
  <c r="O745" i="17"/>
  <c r="P745" i="17"/>
  <c r="Q745" i="17"/>
  <c r="R745" i="17"/>
  <c r="S745" i="17"/>
  <c r="T745" i="17"/>
  <c r="U745" i="17"/>
  <c r="O746" i="17"/>
  <c r="P746" i="17"/>
  <c r="Q746" i="17"/>
  <c r="R746" i="17"/>
  <c r="S746" i="17"/>
  <c r="T746" i="17"/>
  <c r="U746" i="17"/>
  <c r="O747" i="17"/>
  <c r="P747" i="17"/>
  <c r="Q747" i="17"/>
  <c r="R747" i="17"/>
  <c r="S747" i="17"/>
  <c r="T747" i="17"/>
  <c r="U747" i="17"/>
  <c r="O748" i="17"/>
  <c r="P748" i="17"/>
  <c r="Q748" i="17"/>
  <c r="R748" i="17"/>
  <c r="S748" i="17"/>
  <c r="T748" i="17"/>
  <c r="U748" i="17"/>
  <c r="O749" i="17"/>
  <c r="P749" i="17"/>
  <c r="Q749" i="17"/>
  <c r="R749" i="17"/>
  <c r="S749" i="17"/>
  <c r="T749" i="17"/>
  <c r="U749" i="17"/>
  <c r="O750" i="17"/>
  <c r="P750" i="17"/>
  <c r="Q750" i="17"/>
  <c r="R750" i="17"/>
  <c r="S750" i="17"/>
  <c r="T750" i="17"/>
  <c r="U750" i="17"/>
  <c r="O751" i="17"/>
  <c r="P751" i="17"/>
  <c r="Q751" i="17"/>
  <c r="R751" i="17"/>
  <c r="S751" i="17"/>
  <c r="T751" i="17"/>
  <c r="U751" i="17"/>
  <c r="O752" i="17"/>
  <c r="P752" i="17"/>
  <c r="Q752" i="17"/>
  <c r="R752" i="17"/>
  <c r="S752" i="17"/>
  <c r="T752" i="17"/>
  <c r="U752" i="17"/>
  <c r="O753" i="17"/>
  <c r="P753" i="17"/>
  <c r="Q753" i="17"/>
  <c r="R753" i="17"/>
  <c r="S753" i="17"/>
  <c r="T753" i="17"/>
  <c r="U753" i="17"/>
  <c r="O754" i="17"/>
  <c r="P754" i="17"/>
  <c r="Q754" i="17"/>
  <c r="R754" i="17"/>
  <c r="S754" i="17"/>
  <c r="T754" i="17"/>
  <c r="U754" i="17"/>
  <c r="O755" i="17"/>
  <c r="P755" i="17"/>
  <c r="Q755" i="17"/>
  <c r="R755" i="17"/>
  <c r="S755" i="17"/>
  <c r="T755" i="17"/>
  <c r="U755" i="17"/>
  <c r="O756" i="17"/>
  <c r="P756" i="17"/>
  <c r="Q756" i="17"/>
  <c r="R756" i="17"/>
  <c r="S756" i="17"/>
  <c r="T756" i="17"/>
  <c r="U756" i="17"/>
  <c r="O757" i="17"/>
  <c r="P757" i="17"/>
  <c r="Q757" i="17"/>
  <c r="R757" i="17"/>
  <c r="S757" i="17"/>
  <c r="T757" i="17"/>
  <c r="U757" i="17"/>
  <c r="O758" i="17"/>
  <c r="P758" i="17"/>
  <c r="Q758" i="17"/>
  <c r="R758" i="17"/>
  <c r="S758" i="17"/>
  <c r="T758" i="17"/>
  <c r="U758" i="17"/>
  <c r="O759" i="17"/>
  <c r="P759" i="17"/>
  <c r="Q759" i="17"/>
  <c r="R759" i="17"/>
  <c r="S759" i="17"/>
  <c r="T759" i="17"/>
  <c r="U759" i="17"/>
  <c r="O760" i="17"/>
  <c r="P760" i="17"/>
  <c r="Q760" i="17"/>
  <c r="R760" i="17"/>
  <c r="S760" i="17"/>
  <c r="T760" i="17"/>
  <c r="U760" i="17"/>
  <c r="O761" i="17"/>
  <c r="P761" i="17"/>
  <c r="Q761" i="17"/>
  <c r="R761" i="17"/>
  <c r="S761" i="17"/>
  <c r="T761" i="17"/>
  <c r="U761" i="17"/>
  <c r="O762" i="17"/>
  <c r="P762" i="17"/>
  <c r="Q762" i="17"/>
  <c r="R762" i="17"/>
  <c r="S762" i="17"/>
  <c r="T762" i="17"/>
  <c r="U762" i="17"/>
  <c r="O763" i="17"/>
  <c r="P763" i="17"/>
  <c r="Q763" i="17"/>
  <c r="R763" i="17"/>
  <c r="S763" i="17"/>
  <c r="T763" i="17"/>
  <c r="U763" i="17"/>
  <c r="O764" i="17"/>
  <c r="P764" i="17"/>
  <c r="Q764" i="17"/>
  <c r="R764" i="17"/>
  <c r="S764" i="17"/>
  <c r="T764" i="17"/>
  <c r="U764" i="17"/>
  <c r="O765" i="17"/>
  <c r="P765" i="17"/>
  <c r="Q765" i="17"/>
  <c r="R765" i="17"/>
  <c r="S765" i="17"/>
  <c r="T765" i="17"/>
  <c r="U765" i="17"/>
  <c r="O766" i="17"/>
  <c r="P766" i="17"/>
  <c r="Q766" i="17"/>
  <c r="R766" i="17"/>
  <c r="S766" i="17"/>
  <c r="T766" i="17"/>
  <c r="U766" i="17"/>
  <c r="O767" i="17"/>
  <c r="P767" i="17"/>
  <c r="Q767" i="17"/>
  <c r="R767" i="17"/>
  <c r="S767" i="17"/>
  <c r="T767" i="17"/>
  <c r="U767" i="17"/>
  <c r="O768" i="17"/>
  <c r="P768" i="17"/>
  <c r="Q768" i="17"/>
  <c r="R768" i="17"/>
  <c r="S768" i="17"/>
  <c r="T768" i="17"/>
  <c r="U768" i="17"/>
  <c r="O769" i="17"/>
  <c r="P769" i="17"/>
  <c r="Q769" i="17"/>
  <c r="R769" i="17"/>
  <c r="S769" i="17"/>
  <c r="T769" i="17"/>
  <c r="U769" i="17"/>
  <c r="O770" i="17"/>
  <c r="P770" i="17"/>
  <c r="Q770" i="17"/>
  <c r="R770" i="17"/>
  <c r="S770" i="17"/>
  <c r="T770" i="17"/>
  <c r="U770" i="17"/>
  <c r="O771" i="17"/>
  <c r="P771" i="17"/>
  <c r="Q771" i="17"/>
  <c r="R771" i="17"/>
  <c r="S771" i="17"/>
  <c r="T771" i="17"/>
  <c r="U771" i="17"/>
  <c r="O772" i="17"/>
  <c r="P772" i="17"/>
  <c r="Q772" i="17"/>
  <c r="R772" i="17"/>
  <c r="S772" i="17"/>
  <c r="T772" i="17"/>
  <c r="U772" i="17"/>
  <c r="O773" i="17"/>
  <c r="P773" i="17"/>
  <c r="Q773" i="17"/>
  <c r="R773" i="17"/>
  <c r="S773" i="17"/>
  <c r="T773" i="17"/>
  <c r="U773" i="17"/>
  <c r="O774" i="17"/>
  <c r="P774" i="17"/>
  <c r="Q774" i="17"/>
  <c r="R774" i="17"/>
  <c r="S774" i="17"/>
  <c r="T774" i="17"/>
  <c r="U774" i="17"/>
  <c r="O775" i="17"/>
  <c r="P775" i="17"/>
  <c r="Q775" i="17"/>
  <c r="R775" i="17"/>
  <c r="S775" i="17"/>
  <c r="T775" i="17"/>
  <c r="U775" i="17"/>
  <c r="O776" i="17"/>
  <c r="P776" i="17"/>
  <c r="Q776" i="17"/>
  <c r="R776" i="17"/>
  <c r="S776" i="17"/>
  <c r="T776" i="17"/>
  <c r="U776" i="17"/>
  <c r="O777" i="17"/>
  <c r="P777" i="17"/>
  <c r="Q777" i="17"/>
  <c r="R777" i="17"/>
  <c r="S777" i="17"/>
  <c r="T777" i="17"/>
  <c r="U777" i="17"/>
  <c r="O778" i="17"/>
  <c r="P778" i="17"/>
  <c r="Q778" i="17"/>
  <c r="R778" i="17"/>
  <c r="S778" i="17"/>
  <c r="T778" i="17"/>
  <c r="U778" i="17"/>
  <c r="O779" i="17"/>
  <c r="P779" i="17"/>
  <c r="Q779" i="17"/>
  <c r="R779" i="17"/>
  <c r="S779" i="17"/>
  <c r="T779" i="17"/>
  <c r="U779" i="17"/>
  <c r="O780" i="17"/>
  <c r="P780" i="17"/>
  <c r="Q780" i="17"/>
  <c r="R780" i="17"/>
  <c r="S780" i="17"/>
  <c r="T780" i="17"/>
  <c r="U780" i="17"/>
  <c r="O781" i="17"/>
  <c r="P781" i="17"/>
  <c r="Q781" i="17"/>
  <c r="R781" i="17"/>
  <c r="S781" i="17"/>
  <c r="T781" i="17"/>
  <c r="U781" i="17"/>
  <c r="O782" i="17"/>
  <c r="P782" i="17"/>
  <c r="Q782" i="17"/>
  <c r="R782" i="17"/>
  <c r="S782" i="17"/>
  <c r="T782" i="17"/>
  <c r="U782" i="17"/>
  <c r="O783" i="17"/>
  <c r="P783" i="17"/>
  <c r="Q783" i="17"/>
  <c r="R783" i="17"/>
  <c r="S783" i="17"/>
  <c r="T783" i="17"/>
  <c r="U783" i="17"/>
  <c r="O784" i="17"/>
  <c r="P784" i="17"/>
  <c r="Q784" i="17"/>
  <c r="R784" i="17"/>
  <c r="S784" i="17"/>
  <c r="T784" i="17"/>
  <c r="U784" i="17"/>
  <c r="O785" i="17"/>
  <c r="P785" i="17"/>
  <c r="Q785" i="17"/>
  <c r="R785" i="17"/>
  <c r="S785" i="17"/>
  <c r="T785" i="17"/>
  <c r="U785" i="17"/>
  <c r="O786" i="17"/>
  <c r="P786" i="17"/>
  <c r="Q786" i="17"/>
  <c r="R786" i="17"/>
  <c r="S786" i="17"/>
  <c r="T786" i="17"/>
  <c r="U786" i="17"/>
  <c r="O787" i="17"/>
  <c r="P787" i="17"/>
  <c r="Q787" i="17"/>
  <c r="R787" i="17"/>
  <c r="S787" i="17"/>
  <c r="T787" i="17"/>
  <c r="U787" i="17"/>
  <c r="O788" i="17"/>
  <c r="P788" i="17"/>
  <c r="Q788" i="17"/>
  <c r="R788" i="17"/>
  <c r="S788" i="17"/>
  <c r="T788" i="17"/>
  <c r="U788" i="17"/>
  <c r="O789" i="17"/>
  <c r="P789" i="17"/>
  <c r="Q789" i="17"/>
  <c r="R789" i="17"/>
  <c r="S789" i="17"/>
  <c r="T789" i="17"/>
  <c r="U789" i="17"/>
  <c r="O790" i="17"/>
  <c r="P790" i="17"/>
  <c r="Q790" i="17"/>
  <c r="R790" i="17"/>
  <c r="S790" i="17"/>
  <c r="T790" i="17"/>
  <c r="U790" i="17"/>
  <c r="O791" i="17"/>
  <c r="P791" i="17"/>
  <c r="Q791" i="17"/>
  <c r="R791" i="17"/>
  <c r="S791" i="17"/>
  <c r="T791" i="17"/>
  <c r="U791" i="17"/>
  <c r="O792" i="17"/>
  <c r="P792" i="17"/>
  <c r="Q792" i="17"/>
  <c r="R792" i="17"/>
  <c r="S792" i="17"/>
  <c r="T792" i="17"/>
  <c r="U792" i="17"/>
  <c r="O793" i="17"/>
  <c r="P793" i="17"/>
  <c r="Q793" i="17"/>
  <c r="R793" i="17"/>
  <c r="S793" i="17"/>
  <c r="T793" i="17"/>
  <c r="U793" i="17"/>
  <c r="O794" i="17"/>
  <c r="P794" i="17"/>
  <c r="Q794" i="17"/>
  <c r="R794" i="17"/>
  <c r="S794" i="17"/>
  <c r="T794" i="17"/>
  <c r="U794" i="17"/>
  <c r="O795" i="17"/>
  <c r="P795" i="17"/>
  <c r="Q795" i="17"/>
  <c r="R795" i="17"/>
  <c r="S795" i="17"/>
  <c r="T795" i="17"/>
  <c r="U795" i="17"/>
  <c r="O796" i="17"/>
  <c r="P796" i="17"/>
  <c r="Q796" i="17"/>
  <c r="R796" i="17"/>
  <c r="S796" i="17"/>
  <c r="T796" i="17"/>
  <c r="U796" i="17"/>
  <c r="O797" i="17"/>
  <c r="P797" i="17"/>
  <c r="Q797" i="17"/>
  <c r="R797" i="17"/>
  <c r="S797" i="17"/>
  <c r="T797" i="17"/>
  <c r="U797" i="17"/>
  <c r="O798" i="17"/>
  <c r="P798" i="17"/>
  <c r="Q798" i="17"/>
  <c r="R798" i="17"/>
  <c r="S798" i="17"/>
  <c r="T798" i="17"/>
  <c r="U798" i="17"/>
  <c r="O799" i="17"/>
  <c r="P799" i="17"/>
  <c r="Q799" i="17"/>
  <c r="R799" i="17"/>
  <c r="S799" i="17"/>
  <c r="T799" i="17"/>
  <c r="U799" i="17"/>
  <c r="O800" i="17"/>
  <c r="P800" i="17"/>
  <c r="Q800" i="17"/>
  <c r="R800" i="17"/>
  <c r="S800" i="17"/>
  <c r="T800" i="17"/>
  <c r="U800" i="17"/>
  <c r="O801" i="17"/>
  <c r="P801" i="17"/>
  <c r="Q801" i="17"/>
  <c r="R801" i="17"/>
  <c r="S801" i="17"/>
  <c r="T801" i="17"/>
  <c r="U801" i="17"/>
  <c r="O802" i="17"/>
  <c r="P802" i="17"/>
  <c r="Q802" i="17"/>
  <c r="R802" i="17"/>
  <c r="S802" i="17"/>
  <c r="T802" i="17"/>
  <c r="U802" i="17"/>
  <c r="O803" i="17"/>
  <c r="P803" i="17"/>
  <c r="Q803" i="17"/>
  <c r="R803" i="17"/>
  <c r="S803" i="17"/>
  <c r="T803" i="17"/>
  <c r="U803" i="17"/>
  <c r="O804" i="17"/>
  <c r="P804" i="17"/>
  <c r="Q804" i="17"/>
  <c r="R804" i="17"/>
  <c r="S804" i="17"/>
  <c r="T804" i="17"/>
  <c r="U804" i="17"/>
  <c r="O805" i="17"/>
  <c r="P805" i="17"/>
  <c r="Q805" i="17"/>
  <c r="R805" i="17"/>
  <c r="S805" i="17"/>
  <c r="T805" i="17"/>
  <c r="U805" i="17"/>
  <c r="O806" i="17"/>
  <c r="P806" i="17"/>
  <c r="Q806" i="17"/>
  <c r="R806" i="17"/>
  <c r="S806" i="17"/>
  <c r="T806" i="17"/>
  <c r="U806" i="17"/>
  <c r="O807" i="17"/>
  <c r="P807" i="17"/>
  <c r="Q807" i="17"/>
  <c r="R807" i="17"/>
  <c r="S807" i="17"/>
  <c r="T807" i="17"/>
  <c r="U807" i="17"/>
  <c r="O808" i="17"/>
  <c r="P808" i="17"/>
  <c r="Q808" i="17"/>
  <c r="R808" i="17"/>
  <c r="S808" i="17"/>
  <c r="T808" i="17"/>
  <c r="U808" i="17"/>
  <c r="O809" i="17"/>
  <c r="P809" i="17"/>
  <c r="Q809" i="17"/>
  <c r="R809" i="17"/>
  <c r="S809" i="17"/>
  <c r="T809" i="17"/>
  <c r="U809" i="17"/>
  <c r="O810" i="17"/>
  <c r="P810" i="17"/>
  <c r="Q810" i="17"/>
  <c r="R810" i="17"/>
  <c r="S810" i="17"/>
  <c r="T810" i="17"/>
  <c r="U810" i="17"/>
  <c r="O811" i="17"/>
  <c r="P811" i="17"/>
  <c r="Q811" i="17"/>
  <c r="R811" i="17"/>
  <c r="S811" i="17"/>
  <c r="T811" i="17"/>
  <c r="U811" i="17"/>
  <c r="O812" i="17"/>
  <c r="P812" i="17"/>
  <c r="Q812" i="17"/>
  <c r="R812" i="17"/>
  <c r="S812" i="17"/>
  <c r="T812" i="17"/>
  <c r="U812" i="17"/>
  <c r="O813" i="17"/>
  <c r="P813" i="17"/>
  <c r="Q813" i="17"/>
  <c r="R813" i="17"/>
  <c r="S813" i="17"/>
  <c r="T813" i="17"/>
  <c r="U813" i="17"/>
  <c r="O814" i="17"/>
  <c r="P814" i="17"/>
  <c r="Q814" i="17"/>
  <c r="R814" i="17"/>
  <c r="S814" i="17"/>
  <c r="T814" i="17"/>
  <c r="U814" i="17"/>
  <c r="O815" i="17"/>
  <c r="P815" i="17"/>
  <c r="Q815" i="17"/>
  <c r="R815" i="17"/>
  <c r="S815" i="17"/>
  <c r="T815" i="17"/>
  <c r="U815" i="17"/>
  <c r="O816" i="17"/>
  <c r="P816" i="17"/>
  <c r="Q816" i="17"/>
  <c r="R816" i="17"/>
  <c r="S816" i="17"/>
  <c r="T816" i="17"/>
  <c r="U816" i="17"/>
  <c r="O817" i="17"/>
  <c r="P817" i="17"/>
  <c r="Q817" i="17"/>
  <c r="R817" i="17"/>
  <c r="S817" i="17"/>
  <c r="T817" i="17"/>
  <c r="U817" i="17"/>
  <c r="O818" i="17"/>
  <c r="P818" i="17"/>
  <c r="Q818" i="17"/>
  <c r="R818" i="17"/>
  <c r="S818" i="17"/>
  <c r="T818" i="17"/>
  <c r="U818" i="17"/>
  <c r="O819" i="17"/>
  <c r="P819" i="17"/>
  <c r="Q819" i="17"/>
  <c r="R819" i="17"/>
  <c r="S819" i="17"/>
  <c r="T819" i="17"/>
  <c r="U819" i="17"/>
  <c r="O820" i="17"/>
  <c r="P820" i="17"/>
  <c r="Q820" i="17"/>
  <c r="R820" i="17"/>
  <c r="S820" i="17"/>
  <c r="T820" i="17"/>
  <c r="U820" i="17"/>
  <c r="O821" i="17"/>
  <c r="P821" i="17"/>
  <c r="Q821" i="17"/>
  <c r="R821" i="17"/>
  <c r="S821" i="17"/>
  <c r="T821" i="17"/>
  <c r="U821" i="17"/>
  <c r="O822" i="17"/>
  <c r="P822" i="17"/>
  <c r="Q822" i="17"/>
  <c r="R822" i="17"/>
  <c r="S822" i="17"/>
  <c r="T822" i="17"/>
  <c r="U822" i="17"/>
  <c r="O823" i="17"/>
  <c r="P823" i="17"/>
  <c r="Q823" i="17"/>
  <c r="R823" i="17"/>
  <c r="S823" i="17"/>
  <c r="T823" i="17"/>
  <c r="U823" i="17"/>
  <c r="O824" i="17"/>
  <c r="P824" i="17"/>
  <c r="Q824" i="17"/>
  <c r="R824" i="17"/>
  <c r="S824" i="17"/>
  <c r="T824" i="17"/>
  <c r="U824" i="17"/>
  <c r="O825" i="17"/>
  <c r="P825" i="17"/>
  <c r="Q825" i="17"/>
  <c r="R825" i="17"/>
  <c r="S825" i="17"/>
  <c r="T825" i="17"/>
  <c r="U825" i="17"/>
  <c r="O826" i="17"/>
  <c r="P826" i="17"/>
  <c r="Q826" i="17"/>
  <c r="R826" i="17"/>
  <c r="S826" i="17"/>
  <c r="T826" i="17"/>
  <c r="U826" i="17"/>
  <c r="O827" i="17"/>
  <c r="P827" i="17"/>
  <c r="Q827" i="17"/>
  <c r="R827" i="17"/>
  <c r="S827" i="17"/>
  <c r="T827" i="17"/>
  <c r="U827" i="17"/>
  <c r="O828" i="17"/>
  <c r="P828" i="17"/>
  <c r="Q828" i="17"/>
  <c r="R828" i="17"/>
  <c r="S828" i="17"/>
  <c r="T828" i="17"/>
  <c r="U828" i="17"/>
  <c r="O829" i="17"/>
  <c r="P829" i="17"/>
  <c r="Q829" i="17"/>
  <c r="R829" i="17"/>
  <c r="S829" i="17"/>
  <c r="T829" i="17"/>
  <c r="U829" i="17"/>
  <c r="O830" i="17"/>
  <c r="P830" i="17"/>
  <c r="Q830" i="17"/>
  <c r="R830" i="17"/>
  <c r="S830" i="17"/>
  <c r="T830" i="17"/>
  <c r="U830" i="17"/>
  <c r="O831" i="17"/>
  <c r="P831" i="17"/>
  <c r="Q831" i="17"/>
  <c r="R831" i="17"/>
  <c r="S831" i="17"/>
  <c r="T831" i="17"/>
  <c r="U831" i="17"/>
  <c r="O832" i="17"/>
  <c r="P832" i="17"/>
  <c r="Q832" i="17"/>
  <c r="R832" i="17"/>
  <c r="S832" i="17"/>
  <c r="T832" i="17"/>
  <c r="U832" i="17"/>
  <c r="O833" i="17"/>
  <c r="P833" i="17"/>
  <c r="Q833" i="17"/>
  <c r="R833" i="17"/>
  <c r="S833" i="17"/>
  <c r="T833" i="17"/>
  <c r="U833" i="17"/>
  <c r="O834" i="17"/>
  <c r="P834" i="17"/>
  <c r="Q834" i="17"/>
  <c r="R834" i="17"/>
  <c r="S834" i="17"/>
  <c r="T834" i="17"/>
  <c r="U834" i="17"/>
  <c r="O835" i="17"/>
  <c r="P835" i="17"/>
  <c r="Q835" i="17"/>
  <c r="R835" i="17"/>
  <c r="S835" i="17"/>
  <c r="T835" i="17"/>
  <c r="U835" i="17"/>
  <c r="O836" i="17"/>
  <c r="P836" i="17"/>
  <c r="Q836" i="17"/>
  <c r="R836" i="17"/>
  <c r="S836" i="17"/>
  <c r="T836" i="17"/>
  <c r="U836" i="17"/>
  <c r="O837" i="17"/>
  <c r="P837" i="17"/>
  <c r="Q837" i="17"/>
  <c r="R837" i="17"/>
  <c r="S837" i="17"/>
  <c r="T837" i="17"/>
  <c r="U837" i="17"/>
  <c r="O838" i="17"/>
  <c r="P838" i="17"/>
  <c r="Q838" i="17"/>
  <c r="R838" i="17"/>
  <c r="S838" i="17"/>
  <c r="T838" i="17"/>
  <c r="U838" i="17"/>
  <c r="O839" i="17"/>
  <c r="P839" i="17"/>
  <c r="Q839" i="17"/>
  <c r="R839" i="17"/>
  <c r="S839" i="17"/>
  <c r="T839" i="17"/>
  <c r="U839" i="17"/>
  <c r="O840" i="17"/>
  <c r="P840" i="17"/>
  <c r="Q840" i="17"/>
  <c r="R840" i="17"/>
  <c r="S840" i="17"/>
  <c r="T840" i="17"/>
  <c r="U840" i="17"/>
  <c r="O841" i="17"/>
  <c r="P841" i="17"/>
  <c r="Q841" i="17"/>
  <c r="R841" i="17"/>
  <c r="S841" i="17"/>
  <c r="T841" i="17"/>
  <c r="U841" i="17"/>
  <c r="O842" i="17"/>
  <c r="P842" i="17"/>
  <c r="Q842" i="17"/>
  <c r="R842" i="17"/>
  <c r="S842" i="17"/>
  <c r="T842" i="17"/>
  <c r="U842" i="17"/>
  <c r="O843" i="17"/>
  <c r="P843" i="17"/>
  <c r="Q843" i="17"/>
  <c r="R843" i="17"/>
  <c r="S843" i="17"/>
  <c r="T843" i="17"/>
  <c r="U843" i="17"/>
  <c r="O844" i="17"/>
  <c r="P844" i="17"/>
  <c r="Q844" i="17"/>
  <c r="R844" i="17"/>
  <c r="S844" i="17"/>
  <c r="T844" i="17"/>
  <c r="U844" i="17"/>
  <c r="O845" i="17"/>
  <c r="P845" i="17"/>
  <c r="Q845" i="17"/>
  <c r="R845" i="17"/>
  <c r="S845" i="17"/>
  <c r="T845" i="17"/>
  <c r="U845" i="17"/>
  <c r="O846" i="17"/>
  <c r="P846" i="17"/>
  <c r="Q846" i="17"/>
  <c r="R846" i="17"/>
  <c r="S846" i="17"/>
  <c r="T846" i="17"/>
  <c r="U846" i="17"/>
  <c r="O847" i="17"/>
  <c r="P847" i="17"/>
  <c r="Q847" i="17"/>
  <c r="R847" i="17"/>
  <c r="S847" i="17"/>
  <c r="T847" i="17"/>
  <c r="U847" i="17"/>
  <c r="O848" i="17"/>
  <c r="P848" i="17"/>
  <c r="Q848" i="17"/>
  <c r="R848" i="17"/>
  <c r="S848" i="17"/>
  <c r="T848" i="17"/>
  <c r="U848" i="17"/>
  <c r="O849" i="17"/>
  <c r="P849" i="17"/>
  <c r="Q849" i="17"/>
  <c r="R849" i="17"/>
  <c r="S849" i="17"/>
  <c r="T849" i="17"/>
  <c r="U849" i="17"/>
  <c r="O850" i="17"/>
  <c r="P850" i="17"/>
  <c r="Q850" i="17"/>
  <c r="R850" i="17"/>
  <c r="S850" i="17"/>
  <c r="T850" i="17"/>
  <c r="U850" i="17"/>
  <c r="O851" i="17"/>
  <c r="P851" i="17"/>
  <c r="Q851" i="17"/>
  <c r="R851" i="17"/>
  <c r="S851" i="17"/>
  <c r="T851" i="17"/>
  <c r="U851" i="17"/>
  <c r="O852" i="17"/>
  <c r="P852" i="17"/>
  <c r="Q852" i="17"/>
  <c r="R852" i="17"/>
  <c r="S852" i="17"/>
  <c r="T852" i="17"/>
  <c r="U852" i="17"/>
  <c r="O853" i="17"/>
  <c r="P853" i="17"/>
  <c r="Q853" i="17"/>
  <c r="R853" i="17"/>
  <c r="S853" i="17"/>
  <c r="T853" i="17"/>
  <c r="U853" i="17"/>
  <c r="O854" i="17"/>
  <c r="P854" i="17"/>
  <c r="Q854" i="17"/>
  <c r="R854" i="17"/>
  <c r="S854" i="17"/>
  <c r="T854" i="17"/>
  <c r="U854" i="17"/>
  <c r="O855" i="17"/>
  <c r="P855" i="17"/>
  <c r="Q855" i="17"/>
  <c r="R855" i="17"/>
  <c r="S855" i="17"/>
  <c r="T855" i="17"/>
  <c r="U855" i="17"/>
  <c r="O856" i="17"/>
  <c r="P856" i="17"/>
  <c r="Q856" i="17"/>
  <c r="R856" i="17"/>
  <c r="S856" i="17"/>
  <c r="T856" i="17"/>
  <c r="U856" i="17"/>
  <c r="O857" i="17"/>
  <c r="P857" i="17"/>
  <c r="Q857" i="17"/>
  <c r="R857" i="17"/>
  <c r="S857" i="17"/>
  <c r="T857" i="17"/>
  <c r="U857" i="17"/>
  <c r="O858" i="17"/>
  <c r="P858" i="17"/>
  <c r="Q858" i="17"/>
  <c r="R858" i="17"/>
  <c r="S858" i="17"/>
  <c r="T858" i="17"/>
  <c r="U858" i="17"/>
  <c r="O859" i="17"/>
  <c r="P859" i="17"/>
  <c r="Q859" i="17"/>
  <c r="R859" i="17"/>
  <c r="S859" i="17"/>
  <c r="T859" i="17"/>
  <c r="U859" i="17"/>
  <c r="O860" i="17"/>
  <c r="P860" i="17"/>
  <c r="Q860" i="17"/>
  <c r="R860" i="17"/>
  <c r="S860" i="17"/>
  <c r="T860" i="17"/>
  <c r="U860" i="17"/>
  <c r="O861" i="17"/>
  <c r="P861" i="17"/>
  <c r="Q861" i="17"/>
  <c r="R861" i="17"/>
  <c r="S861" i="17"/>
  <c r="T861" i="17"/>
  <c r="U861" i="17"/>
  <c r="O862" i="17"/>
  <c r="P862" i="17"/>
  <c r="Q862" i="17"/>
  <c r="R862" i="17"/>
  <c r="S862" i="17"/>
  <c r="T862" i="17"/>
  <c r="U862" i="17"/>
  <c r="O863" i="17"/>
  <c r="P863" i="17"/>
  <c r="Q863" i="17"/>
  <c r="R863" i="17"/>
  <c r="S863" i="17"/>
  <c r="T863" i="17"/>
  <c r="U863" i="17"/>
  <c r="O864" i="17"/>
  <c r="P864" i="17"/>
  <c r="Q864" i="17"/>
  <c r="R864" i="17"/>
  <c r="S864" i="17"/>
  <c r="T864" i="17"/>
  <c r="U864" i="17"/>
  <c r="O865" i="17"/>
  <c r="P865" i="17"/>
  <c r="Q865" i="17"/>
  <c r="R865" i="17"/>
  <c r="S865" i="17"/>
  <c r="T865" i="17"/>
  <c r="U865" i="17"/>
  <c r="O866" i="17"/>
  <c r="P866" i="17"/>
  <c r="Q866" i="17"/>
  <c r="R866" i="17"/>
  <c r="S866" i="17"/>
  <c r="T866" i="17"/>
  <c r="U866" i="17"/>
  <c r="O867" i="17"/>
  <c r="P867" i="17"/>
  <c r="Q867" i="17"/>
  <c r="R867" i="17"/>
  <c r="S867" i="17"/>
  <c r="T867" i="17"/>
  <c r="U867" i="17"/>
  <c r="O868" i="17"/>
  <c r="P868" i="17"/>
  <c r="Q868" i="17"/>
  <c r="R868" i="17"/>
  <c r="S868" i="17"/>
  <c r="T868" i="17"/>
  <c r="U868" i="17"/>
  <c r="O869" i="17"/>
  <c r="P869" i="17"/>
  <c r="Q869" i="17"/>
  <c r="R869" i="17"/>
  <c r="S869" i="17"/>
  <c r="T869" i="17"/>
  <c r="U869" i="17"/>
  <c r="O870" i="17"/>
  <c r="P870" i="17"/>
  <c r="Q870" i="17"/>
  <c r="R870" i="17"/>
  <c r="S870" i="17"/>
  <c r="T870" i="17"/>
  <c r="U870" i="17"/>
  <c r="O871" i="17"/>
  <c r="P871" i="17"/>
  <c r="Q871" i="17"/>
  <c r="R871" i="17"/>
  <c r="S871" i="17"/>
  <c r="T871" i="17"/>
  <c r="U871" i="17"/>
  <c r="O872" i="17"/>
  <c r="P872" i="17"/>
  <c r="Q872" i="17"/>
  <c r="R872" i="17"/>
  <c r="S872" i="17"/>
  <c r="T872" i="17"/>
  <c r="U872" i="17"/>
  <c r="O873" i="17"/>
  <c r="P873" i="17"/>
  <c r="Q873" i="17"/>
  <c r="R873" i="17"/>
  <c r="S873" i="17"/>
  <c r="T873" i="17"/>
  <c r="U873" i="17"/>
  <c r="O874" i="17"/>
  <c r="P874" i="17"/>
  <c r="Q874" i="17"/>
  <c r="R874" i="17"/>
  <c r="S874" i="17"/>
  <c r="T874" i="17"/>
  <c r="U874" i="17"/>
  <c r="O875" i="17"/>
  <c r="P875" i="17"/>
  <c r="Q875" i="17"/>
  <c r="R875" i="17"/>
  <c r="S875" i="17"/>
  <c r="T875" i="17"/>
  <c r="U875" i="17"/>
  <c r="O876" i="17"/>
  <c r="P876" i="17"/>
  <c r="Q876" i="17"/>
  <c r="R876" i="17"/>
  <c r="S876" i="17"/>
  <c r="T876" i="17"/>
  <c r="U876" i="17"/>
  <c r="O877" i="17"/>
  <c r="P877" i="17"/>
  <c r="Q877" i="17"/>
  <c r="R877" i="17"/>
  <c r="S877" i="17"/>
  <c r="T877" i="17"/>
  <c r="U877" i="17"/>
  <c r="O878" i="17"/>
  <c r="P878" i="17"/>
  <c r="Q878" i="17"/>
  <c r="R878" i="17"/>
  <c r="S878" i="17"/>
  <c r="T878" i="17"/>
  <c r="U878" i="17"/>
  <c r="O879" i="17"/>
  <c r="P879" i="17"/>
  <c r="Q879" i="17"/>
  <c r="R879" i="17"/>
  <c r="S879" i="17"/>
  <c r="T879" i="17"/>
  <c r="U879" i="17"/>
  <c r="O880" i="17"/>
  <c r="P880" i="17"/>
  <c r="Q880" i="17"/>
  <c r="R880" i="17"/>
  <c r="S880" i="17"/>
  <c r="T880" i="17"/>
  <c r="U880" i="17"/>
  <c r="O881" i="17"/>
  <c r="P881" i="17"/>
  <c r="Q881" i="17"/>
  <c r="R881" i="17"/>
  <c r="S881" i="17"/>
  <c r="T881" i="17"/>
  <c r="U881" i="17"/>
  <c r="O882" i="17"/>
  <c r="P882" i="17"/>
  <c r="Q882" i="17"/>
  <c r="R882" i="17"/>
  <c r="S882" i="17"/>
  <c r="T882" i="17"/>
  <c r="U882" i="17"/>
  <c r="O883" i="17"/>
  <c r="P883" i="17"/>
  <c r="Q883" i="17"/>
  <c r="R883" i="17"/>
  <c r="S883" i="17"/>
  <c r="T883" i="17"/>
  <c r="U883" i="17"/>
  <c r="O884" i="17"/>
  <c r="P884" i="17"/>
  <c r="Q884" i="17"/>
  <c r="R884" i="17"/>
  <c r="S884" i="17"/>
  <c r="T884" i="17"/>
  <c r="U884" i="17"/>
  <c r="O885" i="17"/>
  <c r="P885" i="17"/>
  <c r="Q885" i="17"/>
  <c r="R885" i="17"/>
  <c r="S885" i="17"/>
  <c r="T885" i="17"/>
  <c r="U885" i="17"/>
  <c r="O886" i="17"/>
  <c r="P886" i="17"/>
  <c r="Q886" i="17"/>
  <c r="R886" i="17"/>
  <c r="S886" i="17"/>
  <c r="T886" i="17"/>
  <c r="U886" i="17"/>
  <c r="O887" i="17"/>
  <c r="P887" i="17"/>
  <c r="Q887" i="17"/>
  <c r="R887" i="17"/>
  <c r="S887" i="17"/>
  <c r="T887" i="17"/>
  <c r="U887" i="17"/>
  <c r="O888" i="17"/>
  <c r="P888" i="17"/>
  <c r="Q888" i="17"/>
  <c r="R888" i="17"/>
  <c r="S888" i="17"/>
  <c r="T888" i="17"/>
  <c r="U888" i="17"/>
  <c r="O889" i="17"/>
  <c r="P889" i="17"/>
  <c r="Q889" i="17"/>
  <c r="R889" i="17"/>
  <c r="S889" i="17"/>
  <c r="T889" i="17"/>
  <c r="U889" i="17"/>
  <c r="O890" i="17"/>
  <c r="P890" i="17"/>
  <c r="Q890" i="17"/>
  <c r="R890" i="17"/>
  <c r="S890" i="17"/>
  <c r="T890" i="17"/>
  <c r="U890" i="17"/>
  <c r="O891" i="17"/>
  <c r="P891" i="17"/>
  <c r="Q891" i="17"/>
  <c r="R891" i="17"/>
  <c r="S891" i="17"/>
  <c r="T891" i="17"/>
  <c r="U891" i="17"/>
  <c r="O892" i="17"/>
  <c r="P892" i="17"/>
  <c r="Q892" i="17"/>
  <c r="R892" i="17"/>
  <c r="S892" i="17"/>
  <c r="T892" i="17"/>
  <c r="U892" i="17"/>
  <c r="O893" i="17"/>
  <c r="P893" i="17"/>
  <c r="Q893" i="17"/>
  <c r="R893" i="17"/>
  <c r="S893" i="17"/>
  <c r="T893" i="17"/>
  <c r="U893" i="17"/>
  <c r="O894" i="17"/>
  <c r="P894" i="17"/>
  <c r="Q894" i="17"/>
  <c r="R894" i="17"/>
  <c r="S894" i="17"/>
  <c r="T894" i="17"/>
  <c r="U894" i="17"/>
  <c r="O895" i="17"/>
  <c r="P895" i="17"/>
  <c r="Q895" i="17"/>
  <c r="R895" i="17"/>
  <c r="S895" i="17"/>
  <c r="T895" i="17"/>
  <c r="U895" i="17"/>
  <c r="O896" i="17"/>
  <c r="P896" i="17"/>
  <c r="Q896" i="17"/>
  <c r="R896" i="17"/>
  <c r="S896" i="17"/>
  <c r="T896" i="17"/>
  <c r="U896" i="17"/>
  <c r="O897" i="17"/>
  <c r="P897" i="17"/>
  <c r="Q897" i="17"/>
  <c r="R897" i="17"/>
  <c r="S897" i="17"/>
  <c r="T897" i="17"/>
  <c r="U897" i="17"/>
  <c r="O898" i="17"/>
  <c r="P898" i="17"/>
  <c r="Q898" i="17"/>
  <c r="R898" i="17"/>
  <c r="S898" i="17"/>
  <c r="T898" i="17"/>
  <c r="U898" i="17"/>
  <c r="O899" i="17"/>
  <c r="P899" i="17"/>
  <c r="Q899" i="17"/>
  <c r="R899" i="17"/>
  <c r="S899" i="17"/>
  <c r="T899" i="17"/>
  <c r="U899" i="17"/>
  <c r="O900" i="17"/>
  <c r="P900" i="17"/>
  <c r="Q900" i="17"/>
  <c r="R900" i="17"/>
  <c r="S900" i="17"/>
  <c r="T900" i="17"/>
  <c r="U900" i="17"/>
  <c r="O901" i="17"/>
  <c r="P901" i="17"/>
  <c r="Q901" i="17"/>
  <c r="R901" i="17"/>
  <c r="S901" i="17"/>
  <c r="T901" i="17"/>
  <c r="U901" i="17"/>
  <c r="O902" i="17"/>
  <c r="P902" i="17"/>
  <c r="Q902" i="17"/>
  <c r="R902" i="17"/>
  <c r="S902" i="17"/>
  <c r="T902" i="17"/>
  <c r="U902" i="17"/>
  <c r="O903" i="17"/>
  <c r="P903" i="17"/>
  <c r="Q903" i="17"/>
  <c r="R903" i="17"/>
  <c r="S903" i="17"/>
  <c r="T903" i="17"/>
  <c r="U903" i="17"/>
  <c r="O904" i="17"/>
  <c r="P904" i="17"/>
  <c r="Q904" i="17"/>
  <c r="R904" i="17"/>
  <c r="S904" i="17"/>
  <c r="T904" i="17"/>
  <c r="U904" i="17"/>
  <c r="O905" i="17"/>
  <c r="P905" i="17"/>
  <c r="Q905" i="17"/>
  <c r="R905" i="17"/>
  <c r="S905" i="17"/>
  <c r="T905" i="17"/>
  <c r="U905" i="17"/>
  <c r="O906" i="17"/>
  <c r="P906" i="17"/>
  <c r="Q906" i="17"/>
  <c r="R906" i="17"/>
  <c r="S906" i="17"/>
  <c r="T906" i="17"/>
  <c r="U906" i="17"/>
  <c r="O907" i="17"/>
  <c r="P907" i="17"/>
  <c r="Q907" i="17"/>
  <c r="R907" i="17"/>
  <c r="S907" i="17"/>
  <c r="T907" i="17"/>
  <c r="U907" i="17"/>
  <c r="O908" i="17"/>
  <c r="P908" i="17"/>
  <c r="Q908" i="17"/>
  <c r="R908" i="17"/>
  <c r="S908" i="17"/>
  <c r="T908" i="17"/>
  <c r="U908" i="17"/>
  <c r="O909" i="17"/>
  <c r="P909" i="17"/>
  <c r="Q909" i="17"/>
  <c r="R909" i="17"/>
  <c r="S909" i="17"/>
  <c r="T909" i="17"/>
  <c r="U909" i="17"/>
  <c r="O910" i="17"/>
  <c r="P910" i="17"/>
  <c r="Q910" i="17"/>
  <c r="R910" i="17"/>
  <c r="S910" i="17"/>
  <c r="T910" i="17"/>
  <c r="U910" i="17"/>
  <c r="O911" i="17"/>
  <c r="P911" i="17"/>
  <c r="Q911" i="17"/>
  <c r="R911" i="17"/>
  <c r="S911" i="17"/>
  <c r="T911" i="17"/>
  <c r="U911" i="17"/>
  <c r="O912" i="17"/>
  <c r="P912" i="17"/>
  <c r="Q912" i="17"/>
  <c r="R912" i="17"/>
  <c r="S912" i="17"/>
  <c r="T912" i="17"/>
  <c r="U912" i="17"/>
  <c r="O913" i="17"/>
  <c r="P913" i="17"/>
  <c r="Q913" i="17"/>
  <c r="R913" i="17"/>
  <c r="S913" i="17"/>
  <c r="T913" i="17"/>
  <c r="U913" i="17"/>
  <c r="O914" i="17"/>
  <c r="P914" i="17"/>
  <c r="Q914" i="17"/>
  <c r="R914" i="17"/>
  <c r="S914" i="17"/>
  <c r="T914" i="17"/>
  <c r="U914" i="17"/>
  <c r="O915" i="17"/>
  <c r="P915" i="17"/>
  <c r="Q915" i="17"/>
  <c r="R915" i="17"/>
  <c r="S915" i="17"/>
  <c r="T915" i="17"/>
  <c r="U915" i="17"/>
  <c r="O916" i="17"/>
  <c r="P916" i="17"/>
  <c r="Q916" i="17"/>
  <c r="R916" i="17"/>
  <c r="S916" i="17"/>
  <c r="T916" i="17"/>
  <c r="U916" i="17"/>
  <c r="O917" i="17"/>
  <c r="P917" i="17"/>
  <c r="Q917" i="17"/>
  <c r="R917" i="17"/>
  <c r="S917" i="17"/>
  <c r="T917" i="17"/>
  <c r="U917" i="17"/>
  <c r="O918" i="17"/>
  <c r="P918" i="17"/>
  <c r="Q918" i="17"/>
  <c r="R918" i="17"/>
  <c r="S918" i="17"/>
  <c r="T918" i="17"/>
  <c r="U918" i="17"/>
  <c r="O919" i="17"/>
  <c r="P919" i="17"/>
  <c r="Q919" i="17"/>
  <c r="R919" i="17"/>
  <c r="S919" i="17"/>
  <c r="T919" i="17"/>
  <c r="U919" i="17"/>
  <c r="O920" i="17"/>
  <c r="P920" i="17"/>
  <c r="Q920" i="17"/>
  <c r="R920" i="17"/>
  <c r="S920" i="17"/>
  <c r="T920" i="17"/>
  <c r="U920" i="17"/>
  <c r="O921" i="17"/>
  <c r="P921" i="17"/>
  <c r="Q921" i="17"/>
  <c r="R921" i="17"/>
  <c r="S921" i="17"/>
  <c r="T921" i="17"/>
  <c r="U921" i="17"/>
  <c r="O922" i="17"/>
  <c r="P922" i="17"/>
  <c r="Q922" i="17"/>
  <c r="R922" i="17"/>
  <c r="S922" i="17"/>
  <c r="T922" i="17"/>
  <c r="U922" i="17"/>
  <c r="O923" i="17"/>
  <c r="P923" i="17"/>
  <c r="Q923" i="17"/>
  <c r="R923" i="17"/>
  <c r="S923" i="17"/>
  <c r="T923" i="17"/>
  <c r="U923" i="17"/>
  <c r="O924" i="17"/>
  <c r="P924" i="17"/>
  <c r="Q924" i="17"/>
  <c r="R924" i="17"/>
  <c r="S924" i="17"/>
  <c r="T924" i="17"/>
  <c r="U924" i="17"/>
  <c r="O925" i="17"/>
  <c r="P925" i="17"/>
  <c r="Q925" i="17"/>
  <c r="R925" i="17"/>
  <c r="S925" i="17"/>
  <c r="T925" i="17"/>
  <c r="U925" i="17"/>
  <c r="O926" i="17"/>
  <c r="P926" i="17"/>
  <c r="Q926" i="17"/>
  <c r="R926" i="17"/>
  <c r="S926" i="17"/>
  <c r="T926" i="17"/>
  <c r="U926" i="17"/>
  <c r="O927" i="17"/>
  <c r="P927" i="17"/>
  <c r="Q927" i="17"/>
  <c r="R927" i="17"/>
  <c r="S927" i="17"/>
  <c r="T927" i="17"/>
  <c r="U927" i="17"/>
  <c r="O928" i="17"/>
  <c r="P928" i="17"/>
  <c r="Q928" i="17"/>
  <c r="R928" i="17"/>
  <c r="S928" i="17"/>
  <c r="T928" i="17"/>
  <c r="U928" i="17"/>
  <c r="O929" i="17"/>
  <c r="P929" i="17"/>
  <c r="Q929" i="17"/>
  <c r="R929" i="17"/>
  <c r="S929" i="17"/>
  <c r="T929" i="17"/>
  <c r="U929" i="17"/>
  <c r="O930" i="17"/>
  <c r="P930" i="17"/>
  <c r="Q930" i="17"/>
  <c r="R930" i="17"/>
  <c r="S930" i="17"/>
  <c r="T930" i="17"/>
  <c r="U930" i="17"/>
  <c r="O931" i="17"/>
  <c r="P931" i="17"/>
  <c r="Q931" i="17"/>
  <c r="R931" i="17"/>
  <c r="S931" i="17"/>
  <c r="T931" i="17"/>
  <c r="U931" i="17"/>
  <c r="O932" i="17"/>
  <c r="P932" i="17"/>
  <c r="Q932" i="17"/>
  <c r="R932" i="17"/>
  <c r="S932" i="17"/>
  <c r="T932" i="17"/>
  <c r="U932" i="17"/>
  <c r="O933" i="17"/>
  <c r="P933" i="17"/>
  <c r="Q933" i="17"/>
  <c r="R933" i="17"/>
  <c r="S933" i="17"/>
  <c r="T933" i="17"/>
  <c r="U933" i="17"/>
  <c r="O934" i="17"/>
  <c r="P934" i="17"/>
  <c r="Q934" i="17"/>
  <c r="R934" i="17"/>
  <c r="S934" i="17"/>
  <c r="T934" i="17"/>
  <c r="U934" i="17"/>
  <c r="O935" i="17"/>
  <c r="P935" i="17"/>
  <c r="Q935" i="17"/>
  <c r="R935" i="17"/>
  <c r="S935" i="17"/>
  <c r="T935" i="17"/>
  <c r="U935" i="17"/>
  <c r="O936" i="17"/>
  <c r="P936" i="17"/>
  <c r="Q936" i="17"/>
  <c r="R936" i="17"/>
  <c r="S936" i="17"/>
  <c r="T936" i="17"/>
  <c r="U936" i="17"/>
  <c r="O937" i="17"/>
  <c r="P937" i="17"/>
  <c r="Q937" i="17"/>
  <c r="R937" i="17"/>
  <c r="S937" i="17"/>
  <c r="T937" i="17"/>
  <c r="U937" i="17"/>
  <c r="O938" i="17"/>
  <c r="P938" i="17"/>
  <c r="Q938" i="17"/>
  <c r="R938" i="17"/>
  <c r="S938" i="17"/>
  <c r="T938" i="17"/>
  <c r="U938" i="17"/>
  <c r="O939" i="17"/>
  <c r="P939" i="17"/>
  <c r="Q939" i="17"/>
  <c r="R939" i="17"/>
  <c r="S939" i="17"/>
  <c r="T939" i="17"/>
  <c r="U939" i="17"/>
  <c r="O940" i="17"/>
  <c r="P940" i="17"/>
  <c r="Q940" i="17"/>
  <c r="R940" i="17"/>
  <c r="S940" i="17"/>
  <c r="T940" i="17"/>
  <c r="U940" i="17"/>
  <c r="O941" i="17"/>
  <c r="P941" i="17"/>
  <c r="Q941" i="17"/>
  <c r="R941" i="17"/>
  <c r="S941" i="17"/>
  <c r="T941" i="17"/>
  <c r="U941" i="17"/>
  <c r="O942" i="17"/>
  <c r="P942" i="17"/>
  <c r="Q942" i="17"/>
  <c r="R942" i="17"/>
  <c r="S942" i="17"/>
  <c r="T942" i="17"/>
  <c r="U942" i="17"/>
  <c r="O943" i="17"/>
  <c r="P943" i="17"/>
  <c r="Q943" i="17"/>
  <c r="R943" i="17"/>
  <c r="S943" i="17"/>
  <c r="T943" i="17"/>
  <c r="U943" i="17"/>
  <c r="O944" i="17"/>
  <c r="P944" i="17"/>
  <c r="Q944" i="17"/>
  <c r="R944" i="17"/>
  <c r="S944" i="17"/>
  <c r="T944" i="17"/>
  <c r="U944" i="17"/>
  <c r="O945" i="17"/>
  <c r="P945" i="17"/>
  <c r="Q945" i="17"/>
  <c r="R945" i="17"/>
  <c r="S945" i="17"/>
  <c r="T945" i="17"/>
  <c r="U945" i="17"/>
  <c r="O946" i="17"/>
  <c r="P946" i="17"/>
  <c r="Q946" i="17"/>
  <c r="R946" i="17"/>
  <c r="S946" i="17"/>
  <c r="T946" i="17"/>
  <c r="U946" i="17"/>
  <c r="O947" i="17"/>
  <c r="P947" i="17"/>
  <c r="Q947" i="17"/>
  <c r="R947" i="17"/>
  <c r="S947" i="17"/>
  <c r="T947" i="17"/>
  <c r="U947" i="17"/>
  <c r="O948" i="17"/>
  <c r="P948" i="17"/>
  <c r="Q948" i="17"/>
  <c r="R948" i="17"/>
  <c r="S948" i="17"/>
  <c r="T948" i="17"/>
  <c r="U948" i="17"/>
  <c r="O949" i="17"/>
  <c r="P949" i="17"/>
  <c r="Q949" i="17"/>
  <c r="R949" i="17"/>
  <c r="S949" i="17"/>
  <c r="T949" i="17"/>
  <c r="U949" i="17"/>
  <c r="O950" i="17"/>
  <c r="P950" i="17"/>
  <c r="Q950" i="17"/>
  <c r="R950" i="17"/>
  <c r="S950" i="17"/>
  <c r="T950" i="17"/>
  <c r="U950" i="17"/>
  <c r="O951" i="17"/>
  <c r="P951" i="17"/>
  <c r="Q951" i="17"/>
  <c r="R951" i="17"/>
  <c r="S951" i="17"/>
  <c r="T951" i="17"/>
  <c r="U951" i="17"/>
  <c r="O952" i="17"/>
  <c r="P952" i="17"/>
  <c r="Q952" i="17"/>
  <c r="R952" i="17"/>
  <c r="S952" i="17"/>
  <c r="T952" i="17"/>
  <c r="U952" i="17"/>
  <c r="O953" i="17"/>
  <c r="P953" i="17"/>
  <c r="Q953" i="17"/>
  <c r="R953" i="17"/>
  <c r="S953" i="17"/>
  <c r="T953" i="17"/>
  <c r="U953" i="17"/>
  <c r="O954" i="17"/>
  <c r="P954" i="17"/>
  <c r="Q954" i="17"/>
  <c r="R954" i="17"/>
  <c r="S954" i="17"/>
  <c r="T954" i="17"/>
  <c r="U954" i="17"/>
  <c r="O955" i="17"/>
  <c r="P955" i="17"/>
  <c r="Q955" i="17"/>
  <c r="R955" i="17"/>
  <c r="S955" i="17"/>
  <c r="T955" i="17"/>
  <c r="U955" i="17"/>
  <c r="O956" i="17"/>
  <c r="P956" i="17"/>
  <c r="Q956" i="17"/>
  <c r="R956" i="17"/>
  <c r="S956" i="17"/>
  <c r="T956" i="17"/>
  <c r="U956" i="17"/>
  <c r="O957" i="17"/>
  <c r="P957" i="17"/>
  <c r="Q957" i="17"/>
  <c r="R957" i="17"/>
  <c r="S957" i="17"/>
  <c r="T957" i="17"/>
  <c r="U957" i="17"/>
  <c r="O958" i="17"/>
  <c r="P958" i="17"/>
  <c r="Q958" i="17"/>
  <c r="R958" i="17"/>
  <c r="S958" i="17"/>
  <c r="T958" i="17"/>
  <c r="U958" i="17"/>
  <c r="O959" i="17"/>
  <c r="P959" i="17"/>
  <c r="Q959" i="17"/>
  <c r="R959" i="17"/>
  <c r="S959" i="17"/>
  <c r="T959" i="17"/>
  <c r="U959" i="17"/>
  <c r="O960" i="17"/>
  <c r="P960" i="17"/>
  <c r="Q960" i="17"/>
  <c r="R960" i="17"/>
  <c r="S960" i="17"/>
  <c r="T960" i="17"/>
  <c r="U960" i="17"/>
  <c r="O961" i="17"/>
  <c r="P961" i="17"/>
  <c r="Q961" i="17"/>
  <c r="R961" i="17"/>
  <c r="S961" i="17"/>
  <c r="T961" i="17"/>
  <c r="U961" i="17"/>
  <c r="O962" i="17"/>
  <c r="P962" i="17"/>
  <c r="Q962" i="17"/>
  <c r="R962" i="17"/>
  <c r="S962" i="17"/>
  <c r="T962" i="17"/>
  <c r="U962" i="17"/>
  <c r="O963" i="17"/>
  <c r="P963" i="17"/>
  <c r="Q963" i="17"/>
  <c r="R963" i="17"/>
  <c r="S963" i="17"/>
  <c r="T963" i="17"/>
  <c r="U963" i="17"/>
  <c r="O964" i="17"/>
  <c r="P964" i="17"/>
  <c r="Q964" i="17"/>
  <c r="R964" i="17"/>
  <c r="S964" i="17"/>
  <c r="T964" i="17"/>
  <c r="U964" i="17"/>
  <c r="O965" i="17"/>
  <c r="P965" i="17"/>
  <c r="Q965" i="17"/>
  <c r="R965" i="17"/>
  <c r="S965" i="17"/>
  <c r="T965" i="17"/>
  <c r="U965" i="17"/>
  <c r="O966" i="17"/>
  <c r="P966" i="17"/>
  <c r="Q966" i="17"/>
  <c r="R966" i="17"/>
  <c r="S966" i="17"/>
  <c r="T966" i="17"/>
  <c r="U966" i="17"/>
  <c r="O967" i="17"/>
  <c r="P967" i="17"/>
  <c r="Q967" i="17"/>
  <c r="R967" i="17"/>
  <c r="S967" i="17"/>
  <c r="T967" i="17"/>
  <c r="U967" i="17"/>
  <c r="O968" i="17"/>
  <c r="P968" i="17"/>
  <c r="Q968" i="17"/>
  <c r="R968" i="17"/>
  <c r="S968" i="17"/>
  <c r="T968" i="17"/>
  <c r="U968" i="17"/>
  <c r="O969" i="17"/>
  <c r="P969" i="17"/>
  <c r="Q969" i="17"/>
  <c r="R969" i="17"/>
  <c r="S969" i="17"/>
  <c r="T969" i="17"/>
  <c r="U969" i="17"/>
  <c r="O970" i="17"/>
  <c r="P970" i="17"/>
  <c r="Q970" i="17"/>
  <c r="R970" i="17"/>
  <c r="S970" i="17"/>
  <c r="T970" i="17"/>
  <c r="U970" i="17"/>
  <c r="O971" i="17"/>
  <c r="P971" i="17"/>
  <c r="Q971" i="17"/>
  <c r="R971" i="17"/>
  <c r="S971" i="17"/>
  <c r="T971" i="17"/>
  <c r="U971" i="17"/>
  <c r="O972" i="17"/>
  <c r="P972" i="17"/>
  <c r="Q972" i="17"/>
  <c r="R972" i="17"/>
  <c r="S972" i="17"/>
  <c r="T972" i="17"/>
  <c r="U972" i="17"/>
  <c r="O973" i="17"/>
  <c r="P973" i="17"/>
  <c r="Q973" i="17"/>
  <c r="R973" i="17"/>
  <c r="S973" i="17"/>
  <c r="T973" i="17"/>
  <c r="U973" i="17"/>
  <c r="O974" i="17"/>
  <c r="P974" i="17"/>
  <c r="Q974" i="17"/>
  <c r="R974" i="17"/>
  <c r="S974" i="17"/>
  <c r="T974" i="17"/>
  <c r="U974" i="17"/>
  <c r="O975" i="17"/>
  <c r="P975" i="17"/>
  <c r="Q975" i="17"/>
  <c r="R975" i="17"/>
  <c r="S975" i="17"/>
  <c r="T975" i="17"/>
  <c r="U975" i="17"/>
  <c r="O976" i="17"/>
  <c r="P976" i="17"/>
  <c r="Q976" i="17"/>
  <c r="R976" i="17"/>
  <c r="S976" i="17"/>
  <c r="T976" i="17"/>
  <c r="U976" i="17"/>
  <c r="O977" i="17"/>
  <c r="P977" i="17"/>
  <c r="Q977" i="17"/>
  <c r="R977" i="17"/>
  <c r="S977" i="17"/>
  <c r="T977" i="17"/>
  <c r="U977" i="17"/>
  <c r="O978" i="17"/>
  <c r="P978" i="17"/>
  <c r="Q978" i="17"/>
  <c r="R978" i="17"/>
  <c r="S978" i="17"/>
  <c r="T978" i="17"/>
  <c r="U978" i="17"/>
  <c r="O979" i="17"/>
  <c r="P979" i="17"/>
  <c r="Q979" i="17"/>
  <c r="R979" i="17"/>
  <c r="S979" i="17"/>
  <c r="T979" i="17"/>
  <c r="U979" i="17"/>
  <c r="O980" i="17"/>
  <c r="P980" i="17"/>
  <c r="Q980" i="17"/>
  <c r="R980" i="17"/>
  <c r="S980" i="17"/>
  <c r="T980" i="17"/>
  <c r="U980" i="17"/>
  <c r="O981" i="17"/>
  <c r="P981" i="17"/>
  <c r="Q981" i="17"/>
  <c r="R981" i="17"/>
  <c r="S981" i="17"/>
  <c r="T981" i="17"/>
  <c r="U981" i="17"/>
  <c r="O982" i="17"/>
  <c r="P982" i="17"/>
  <c r="Q982" i="17"/>
  <c r="R982" i="17"/>
  <c r="S982" i="17"/>
  <c r="T982" i="17"/>
  <c r="U982" i="17"/>
  <c r="O983" i="17"/>
  <c r="P983" i="17"/>
  <c r="Q983" i="17"/>
  <c r="R983" i="17"/>
  <c r="S983" i="17"/>
  <c r="T983" i="17"/>
  <c r="U983" i="17"/>
  <c r="O984" i="17"/>
  <c r="P984" i="17"/>
  <c r="Q984" i="17"/>
  <c r="R984" i="17"/>
  <c r="S984" i="17"/>
  <c r="T984" i="17"/>
  <c r="U984" i="17"/>
  <c r="O985" i="17"/>
  <c r="P985" i="17"/>
  <c r="Q985" i="17"/>
  <c r="R985" i="17"/>
  <c r="S985" i="17"/>
  <c r="T985" i="17"/>
  <c r="U985" i="17"/>
  <c r="O986" i="17"/>
  <c r="P986" i="17"/>
  <c r="Q986" i="17"/>
  <c r="R986" i="17"/>
  <c r="S986" i="17"/>
  <c r="T986" i="17"/>
  <c r="U986" i="17"/>
  <c r="O987" i="17"/>
  <c r="P987" i="17"/>
  <c r="Q987" i="17"/>
  <c r="R987" i="17"/>
  <c r="S987" i="17"/>
  <c r="T987" i="17"/>
  <c r="U987" i="17"/>
  <c r="O988" i="17"/>
  <c r="P988" i="17"/>
  <c r="Q988" i="17"/>
  <c r="R988" i="17"/>
  <c r="S988" i="17"/>
  <c r="T988" i="17"/>
  <c r="U988" i="17"/>
  <c r="O989" i="17"/>
  <c r="P989" i="17"/>
  <c r="Q989" i="17"/>
  <c r="R989" i="17"/>
  <c r="S989" i="17"/>
  <c r="T989" i="17"/>
  <c r="U989" i="17"/>
  <c r="O990" i="17"/>
  <c r="P990" i="17"/>
  <c r="Q990" i="17"/>
  <c r="R990" i="17"/>
  <c r="S990" i="17"/>
  <c r="T990" i="17"/>
  <c r="U990" i="17"/>
  <c r="O991" i="17"/>
  <c r="P991" i="17"/>
  <c r="Q991" i="17"/>
  <c r="R991" i="17"/>
  <c r="S991" i="17"/>
  <c r="T991" i="17"/>
  <c r="U991" i="17"/>
  <c r="O992" i="17"/>
  <c r="P992" i="17"/>
  <c r="Q992" i="17"/>
  <c r="R992" i="17"/>
  <c r="S992" i="17"/>
  <c r="T992" i="17"/>
  <c r="U992" i="17"/>
  <c r="O993" i="17"/>
  <c r="P993" i="17"/>
  <c r="Q993" i="17"/>
  <c r="R993" i="17"/>
  <c r="S993" i="17"/>
  <c r="T993" i="17"/>
  <c r="U993" i="17"/>
  <c r="O994" i="17"/>
  <c r="P994" i="17"/>
  <c r="Q994" i="17"/>
  <c r="R994" i="17"/>
  <c r="S994" i="17"/>
  <c r="T994" i="17"/>
  <c r="U994" i="17"/>
  <c r="O995" i="17"/>
  <c r="P995" i="17"/>
  <c r="Q995" i="17"/>
  <c r="R995" i="17"/>
  <c r="S995" i="17"/>
  <c r="T995" i="17"/>
  <c r="U995" i="17"/>
  <c r="O996" i="17"/>
  <c r="P996" i="17"/>
  <c r="Q996" i="17"/>
  <c r="R996" i="17"/>
  <c r="S996" i="17"/>
  <c r="T996" i="17"/>
  <c r="U996" i="17"/>
  <c r="O997" i="17"/>
  <c r="P997" i="17"/>
  <c r="Q997" i="17"/>
  <c r="R997" i="17"/>
  <c r="S997" i="17"/>
  <c r="T997" i="17"/>
  <c r="U997" i="17"/>
  <c r="O998" i="17"/>
  <c r="P998" i="17"/>
  <c r="Q998" i="17"/>
  <c r="R998" i="17"/>
  <c r="S998" i="17"/>
  <c r="T998" i="17"/>
  <c r="U998" i="17"/>
  <c r="O999" i="17"/>
  <c r="P999" i="17"/>
  <c r="Q999" i="17"/>
  <c r="R999" i="17"/>
  <c r="S999" i="17"/>
  <c r="T999" i="17"/>
  <c r="U999" i="17"/>
  <c r="O1000" i="17"/>
  <c r="P1000" i="17"/>
  <c r="Q1000" i="17"/>
  <c r="R1000" i="17"/>
  <c r="S1000" i="17"/>
  <c r="T1000" i="17"/>
  <c r="U1000" i="17"/>
  <c r="O1001" i="17"/>
  <c r="P1001" i="17"/>
  <c r="Q1001" i="17"/>
  <c r="R1001" i="17"/>
  <c r="S1001" i="17"/>
  <c r="T1001" i="17"/>
  <c r="U1001" i="17"/>
  <c r="O1002" i="17"/>
  <c r="P1002" i="17"/>
  <c r="Q1002" i="17"/>
  <c r="R1002" i="17"/>
  <c r="S1002" i="17"/>
  <c r="T1002" i="17"/>
  <c r="U1002" i="17"/>
  <c r="O1003" i="17"/>
  <c r="P1003" i="17"/>
  <c r="Q1003" i="17"/>
  <c r="R1003" i="17"/>
  <c r="S1003" i="17"/>
  <c r="T1003" i="17"/>
  <c r="U1003" i="17"/>
  <c r="O1004" i="17"/>
  <c r="P1004" i="17"/>
  <c r="Q1004" i="17"/>
  <c r="R1004" i="17"/>
  <c r="S1004" i="17"/>
  <c r="T1004" i="17"/>
  <c r="U1004" i="17"/>
  <c r="O1005" i="17"/>
  <c r="P1005" i="17"/>
  <c r="Q1005" i="17"/>
  <c r="R1005" i="17"/>
  <c r="S1005" i="17"/>
  <c r="T1005" i="17"/>
  <c r="U1005" i="17"/>
  <c r="O1006" i="17"/>
  <c r="P1006" i="17"/>
  <c r="Q1006" i="17"/>
  <c r="R1006" i="17"/>
  <c r="S1006" i="17"/>
  <c r="T1006" i="17"/>
  <c r="U1006" i="17"/>
  <c r="O1007" i="17"/>
  <c r="P1007" i="17"/>
  <c r="Q1007" i="17"/>
  <c r="R1007" i="17"/>
  <c r="S1007" i="17"/>
  <c r="T1007" i="17"/>
  <c r="U1007" i="17"/>
  <c r="O1008" i="17"/>
  <c r="P1008" i="17"/>
  <c r="Q1008" i="17"/>
  <c r="R1008" i="17"/>
  <c r="S1008" i="17"/>
  <c r="T1008" i="17"/>
  <c r="U1008" i="17"/>
  <c r="O1009" i="17"/>
  <c r="P1009" i="17"/>
  <c r="Q1009" i="17"/>
  <c r="R1009" i="17"/>
  <c r="S1009" i="17"/>
  <c r="T1009" i="17"/>
  <c r="U1009" i="17"/>
  <c r="O1010" i="17"/>
  <c r="P1010" i="17"/>
  <c r="Q1010" i="17"/>
  <c r="R1010" i="17"/>
  <c r="S1010" i="17"/>
  <c r="T1010" i="17"/>
  <c r="U1010" i="17"/>
  <c r="O1011" i="17"/>
  <c r="P1011" i="17"/>
  <c r="Q1011" i="17"/>
  <c r="R1011" i="17"/>
  <c r="S1011" i="17"/>
  <c r="T1011" i="17"/>
  <c r="U1011" i="17"/>
  <c r="O1012" i="17"/>
  <c r="P1012" i="17"/>
  <c r="Q1012" i="17"/>
  <c r="R1012" i="17"/>
  <c r="S1012" i="17"/>
  <c r="T1012" i="17"/>
  <c r="U1012" i="17"/>
  <c r="O1013" i="17"/>
  <c r="P1013" i="17"/>
  <c r="Q1013" i="17"/>
  <c r="R1013" i="17"/>
  <c r="S1013" i="17"/>
  <c r="T1013" i="17"/>
  <c r="U1013" i="17"/>
  <c r="O1014" i="17"/>
  <c r="P1014" i="17"/>
  <c r="Q1014" i="17"/>
  <c r="R1014" i="17"/>
  <c r="S1014" i="17"/>
  <c r="T1014" i="17"/>
  <c r="U1014" i="17"/>
  <c r="O1015" i="17"/>
  <c r="P1015" i="17"/>
  <c r="Q1015" i="17"/>
  <c r="R1015" i="17"/>
  <c r="S1015" i="17"/>
  <c r="T1015" i="17"/>
  <c r="U1015" i="17"/>
  <c r="O1016" i="17"/>
  <c r="P1016" i="17"/>
  <c r="Q1016" i="17"/>
  <c r="R1016" i="17"/>
  <c r="S1016" i="17"/>
  <c r="T1016" i="17"/>
  <c r="U1016" i="17"/>
  <c r="O1017" i="17"/>
  <c r="P1017" i="17"/>
  <c r="Q1017" i="17"/>
  <c r="R1017" i="17"/>
  <c r="S1017" i="17"/>
  <c r="T1017" i="17"/>
  <c r="U1017" i="17"/>
  <c r="O1018" i="17"/>
  <c r="P1018" i="17"/>
  <c r="Q1018" i="17"/>
  <c r="R1018" i="17"/>
  <c r="S1018" i="17"/>
  <c r="T1018" i="17"/>
  <c r="U1018" i="17"/>
  <c r="O1019" i="17"/>
  <c r="P1019" i="17"/>
  <c r="Q1019" i="17"/>
  <c r="R1019" i="17"/>
  <c r="S1019" i="17"/>
  <c r="T1019" i="17"/>
  <c r="U1019" i="17"/>
  <c r="O1020" i="17"/>
  <c r="P1020" i="17"/>
  <c r="Q1020" i="17"/>
  <c r="R1020" i="17"/>
  <c r="S1020" i="17"/>
  <c r="T1020" i="17"/>
  <c r="U1020" i="17"/>
  <c r="O1021" i="17"/>
  <c r="P1021" i="17"/>
  <c r="Q1021" i="17"/>
  <c r="R1021" i="17"/>
  <c r="S1021" i="17"/>
  <c r="T1021" i="17"/>
  <c r="U1021" i="17"/>
  <c r="O1022" i="17"/>
  <c r="P1022" i="17"/>
  <c r="Q1022" i="17"/>
  <c r="R1022" i="17"/>
  <c r="S1022" i="17"/>
  <c r="T1022" i="17"/>
  <c r="U1022" i="17"/>
  <c r="O1023" i="17"/>
  <c r="P1023" i="17"/>
  <c r="Q1023" i="17"/>
  <c r="R1023" i="17"/>
  <c r="S1023" i="17"/>
  <c r="T1023" i="17"/>
  <c r="U1023" i="17"/>
  <c r="O1024" i="17"/>
  <c r="P1024" i="17"/>
  <c r="Q1024" i="17"/>
  <c r="R1024" i="17"/>
  <c r="S1024" i="17"/>
  <c r="T1024" i="17"/>
  <c r="U1024" i="17"/>
  <c r="O1025" i="17"/>
  <c r="P1025" i="17"/>
  <c r="Q1025" i="17"/>
  <c r="R1025" i="17"/>
  <c r="S1025" i="17"/>
  <c r="T1025" i="17"/>
  <c r="U1025" i="17"/>
  <c r="O1026" i="17"/>
  <c r="P1026" i="17"/>
  <c r="Q1026" i="17"/>
  <c r="R1026" i="17"/>
  <c r="S1026" i="17"/>
  <c r="T1026" i="17"/>
  <c r="U1026" i="17"/>
  <c r="O1027" i="17"/>
  <c r="P1027" i="17"/>
  <c r="Q1027" i="17"/>
  <c r="R1027" i="17"/>
  <c r="S1027" i="17"/>
  <c r="T1027" i="17"/>
  <c r="U1027" i="17"/>
  <c r="O1028" i="17"/>
  <c r="P1028" i="17"/>
  <c r="Q1028" i="17"/>
  <c r="R1028" i="17"/>
  <c r="S1028" i="17"/>
  <c r="T1028" i="17"/>
  <c r="U1028" i="17"/>
  <c r="O1029" i="17"/>
  <c r="P1029" i="17"/>
  <c r="Q1029" i="17"/>
  <c r="R1029" i="17"/>
  <c r="S1029" i="17"/>
  <c r="T1029" i="17"/>
  <c r="U1029" i="17"/>
  <c r="O1030" i="17"/>
  <c r="P1030" i="17"/>
  <c r="Q1030" i="17"/>
  <c r="R1030" i="17"/>
  <c r="S1030" i="17"/>
  <c r="T1030" i="17"/>
  <c r="U1030" i="17"/>
  <c r="O1031" i="17"/>
  <c r="P1031" i="17"/>
  <c r="Q1031" i="17"/>
  <c r="R1031" i="17"/>
  <c r="S1031" i="17"/>
  <c r="T1031" i="17"/>
  <c r="U1031" i="17"/>
  <c r="O1032" i="17"/>
  <c r="P1032" i="17"/>
  <c r="Q1032" i="17"/>
  <c r="R1032" i="17"/>
  <c r="S1032" i="17"/>
  <c r="T1032" i="17"/>
  <c r="U1032" i="17"/>
  <c r="O1033" i="17"/>
  <c r="P1033" i="17"/>
  <c r="Q1033" i="17"/>
  <c r="R1033" i="17"/>
  <c r="S1033" i="17"/>
  <c r="T1033" i="17"/>
  <c r="U1033" i="17"/>
  <c r="O1034" i="17"/>
  <c r="P1034" i="17"/>
  <c r="Q1034" i="17"/>
  <c r="R1034" i="17"/>
  <c r="S1034" i="17"/>
  <c r="T1034" i="17"/>
  <c r="U1034" i="17"/>
  <c r="O1035" i="17"/>
  <c r="P1035" i="17"/>
  <c r="Q1035" i="17"/>
  <c r="R1035" i="17"/>
  <c r="S1035" i="17"/>
  <c r="T1035" i="17"/>
  <c r="U1035" i="17"/>
  <c r="O1036" i="17"/>
  <c r="P1036" i="17"/>
  <c r="Q1036" i="17"/>
  <c r="R1036" i="17"/>
  <c r="S1036" i="17"/>
  <c r="T1036" i="17"/>
  <c r="U1036" i="17"/>
  <c r="O1037" i="17"/>
  <c r="P1037" i="17"/>
  <c r="Q1037" i="17"/>
  <c r="R1037" i="17"/>
  <c r="S1037" i="17"/>
  <c r="T1037" i="17"/>
  <c r="U1037" i="17"/>
  <c r="O1038" i="17"/>
  <c r="P1038" i="17"/>
  <c r="Q1038" i="17"/>
  <c r="R1038" i="17"/>
  <c r="S1038" i="17"/>
  <c r="T1038" i="17"/>
  <c r="U1038" i="17"/>
  <c r="O1039" i="17"/>
  <c r="P1039" i="17"/>
  <c r="Q1039" i="17"/>
  <c r="R1039" i="17"/>
  <c r="S1039" i="17"/>
  <c r="T1039" i="17"/>
  <c r="U1039" i="17"/>
  <c r="O1040" i="17"/>
  <c r="P1040" i="17"/>
  <c r="Q1040" i="17"/>
  <c r="R1040" i="17"/>
  <c r="S1040" i="17"/>
  <c r="T1040" i="17"/>
  <c r="U1040" i="17"/>
  <c r="O1041" i="17"/>
  <c r="P1041" i="17"/>
  <c r="Q1041" i="17"/>
  <c r="R1041" i="17"/>
  <c r="S1041" i="17"/>
  <c r="T1041" i="17"/>
  <c r="U1041" i="17"/>
  <c r="O1042" i="17"/>
  <c r="P1042" i="17"/>
  <c r="Q1042" i="17"/>
  <c r="R1042" i="17"/>
  <c r="S1042" i="17"/>
  <c r="T1042" i="17"/>
  <c r="U1042" i="17"/>
  <c r="O1043" i="17"/>
  <c r="P1043" i="17"/>
  <c r="Q1043" i="17"/>
  <c r="R1043" i="17"/>
  <c r="S1043" i="17"/>
  <c r="T1043" i="17"/>
  <c r="U1043" i="17"/>
  <c r="O1044" i="17"/>
  <c r="P1044" i="17"/>
  <c r="Q1044" i="17"/>
  <c r="R1044" i="17"/>
  <c r="S1044" i="17"/>
  <c r="T1044" i="17"/>
  <c r="U1044" i="17"/>
  <c r="O1045" i="17"/>
  <c r="P1045" i="17"/>
  <c r="Q1045" i="17"/>
  <c r="R1045" i="17"/>
  <c r="S1045" i="17"/>
  <c r="T1045" i="17"/>
  <c r="U1045" i="17"/>
  <c r="O1046" i="17"/>
  <c r="P1046" i="17"/>
  <c r="Q1046" i="17"/>
  <c r="R1046" i="17"/>
  <c r="S1046" i="17"/>
  <c r="T1046" i="17"/>
  <c r="U1046" i="17"/>
  <c r="O1047" i="17"/>
  <c r="P1047" i="17"/>
  <c r="Q1047" i="17"/>
  <c r="R1047" i="17"/>
  <c r="S1047" i="17"/>
  <c r="T1047" i="17"/>
  <c r="U1047" i="17"/>
  <c r="O1048" i="17"/>
  <c r="P1048" i="17"/>
  <c r="Q1048" i="17"/>
  <c r="R1048" i="17"/>
  <c r="S1048" i="17"/>
  <c r="T1048" i="17"/>
  <c r="U1048" i="17"/>
  <c r="O1049" i="17"/>
  <c r="P1049" i="17"/>
  <c r="Q1049" i="17"/>
  <c r="R1049" i="17"/>
  <c r="S1049" i="17"/>
  <c r="T1049" i="17"/>
  <c r="U1049" i="17"/>
  <c r="O1050" i="17"/>
  <c r="P1050" i="17"/>
  <c r="Q1050" i="17"/>
  <c r="R1050" i="17"/>
  <c r="S1050" i="17"/>
  <c r="T1050" i="17"/>
  <c r="U1050" i="17"/>
  <c r="O1051" i="17"/>
  <c r="P1051" i="17"/>
  <c r="Q1051" i="17"/>
  <c r="R1051" i="17"/>
  <c r="S1051" i="17"/>
  <c r="T1051" i="17"/>
  <c r="U1051" i="17"/>
  <c r="O1052" i="17"/>
  <c r="P1052" i="17"/>
  <c r="Q1052" i="17"/>
  <c r="R1052" i="17"/>
  <c r="S1052" i="17"/>
  <c r="T1052" i="17"/>
  <c r="U1052" i="17"/>
  <c r="O1053" i="17"/>
  <c r="P1053" i="17"/>
  <c r="Q1053" i="17"/>
  <c r="R1053" i="17"/>
  <c r="S1053" i="17"/>
  <c r="T1053" i="17"/>
  <c r="U1053" i="17"/>
  <c r="O1054" i="17"/>
  <c r="P1054" i="17"/>
  <c r="Q1054" i="17"/>
  <c r="R1054" i="17"/>
  <c r="S1054" i="17"/>
  <c r="T1054" i="17"/>
  <c r="U1054" i="17"/>
  <c r="O1055" i="17"/>
  <c r="P1055" i="17"/>
  <c r="Q1055" i="17"/>
  <c r="R1055" i="17"/>
  <c r="S1055" i="17"/>
  <c r="T1055" i="17"/>
  <c r="U1055" i="17"/>
  <c r="O1056" i="17"/>
  <c r="P1056" i="17"/>
  <c r="Q1056" i="17"/>
  <c r="R1056" i="17"/>
  <c r="S1056" i="17"/>
  <c r="T1056" i="17"/>
  <c r="U1056" i="17"/>
  <c r="O1057" i="17"/>
  <c r="P1057" i="17"/>
  <c r="Q1057" i="17"/>
  <c r="R1057" i="17"/>
  <c r="S1057" i="17"/>
  <c r="T1057" i="17"/>
  <c r="U1057" i="17"/>
  <c r="O1058" i="17"/>
  <c r="P1058" i="17"/>
  <c r="Q1058" i="17"/>
  <c r="R1058" i="17"/>
  <c r="S1058" i="17"/>
  <c r="T1058" i="17"/>
  <c r="U1058" i="17"/>
  <c r="O1059" i="17"/>
  <c r="P1059" i="17"/>
  <c r="Q1059" i="17"/>
  <c r="R1059" i="17"/>
  <c r="S1059" i="17"/>
  <c r="T1059" i="17"/>
  <c r="U1059" i="17"/>
  <c r="O1060" i="17"/>
  <c r="P1060" i="17"/>
  <c r="Q1060" i="17"/>
  <c r="R1060" i="17"/>
  <c r="S1060" i="17"/>
  <c r="T1060" i="17"/>
  <c r="U1060" i="17"/>
  <c r="O1061" i="17"/>
  <c r="P1061" i="17"/>
  <c r="Q1061" i="17"/>
  <c r="R1061" i="17"/>
  <c r="S1061" i="17"/>
  <c r="T1061" i="17"/>
  <c r="U1061" i="17"/>
  <c r="O1062" i="17"/>
  <c r="P1062" i="17"/>
  <c r="Q1062" i="17"/>
  <c r="R1062" i="17"/>
  <c r="S1062" i="17"/>
  <c r="T1062" i="17"/>
  <c r="U1062" i="17"/>
  <c r="O1063" i="17"/>
  <c r="P1063" i="17"/>
  <c r="Q1063" i="17"/>
  <c r="R1063" i="17"/>
  <c r="S1063" i="17"/>
  <c r="T1063" i="17"/>
  <c r="U1063" i="17"/>
  <c r="O1064" i="17"/>
  <c r="P1064" i="17"/>
  <c r="Q1064" i="17"/>
  <c r="R1064" i="17"/>
  <c r="S1064" i="17"/>
  <c r="T1064" i="17"/>
  <c r="U1064" i="17"/>
  <c r="O1065" i="17"/>
  <c r="P1065" i="17"/>
  <c r="Q1065" i="17"/>
  <c r="R1065" i="17"/>
  <c r="S1065" i="17"/>
  <c r="T1065" i="17"/>
  <c r="U1065" i="17"/>
  <c r="O1066" i="17"/>
  <c r="P1066" i="17"/>
  <c r="Q1066" i="17"/>
  <c r="R1066" i="17"/>
  <c r="S1066" i="17"/>
  <c r="T1066" i="17"/>
  <c r="U1066" i="17"/>
  <c r="O1067" i="17"/>
  <c r="P1067" i="17"/>
  <c r="Q1067" i="17"/>
  <c r="R1067" i="17"/>
  <c r="S1067" i="17"/>
  <c r="T1067" i="17"/>
  <c r="U1067" i="17"/>
  <c r="O1068" i="17"/>
  <c r="P1068" i="17"/>
  <c r="Q1068" i="17"/>
  <c r="R1068" i="17"/>
  <c r="S1068" i="17"/>
  <c r="T1068" i="17"/>
  <c r="U1068" i="17"/>
  <c r="O1069" i="17"/>
  <c r="P1069" i="17"/>
  <c r="Q1069" i="17"/>
  <c r="R1069" i="17"/>
  <c r="S1069" i="17"/>
  <c r="T1069" i="17"/>
  <c r="U1069" i="17"/>
  <c r="O1070" i="17"/>
  <c r="P1070" i="17"/>
  <c r="Q1070" i="17"/>
  <c r="R1070" i="17"/>
  <c r="S1070" i="17"/>
  <c r="T1070" i="17"/>
  <c r="U1070" i="17"/>
  <c r="O1071" i="17"/>
  <c r="P1071" i="17"/>
  <c r="Q1071" i="17"/>
  <c r="R1071" i="17"/>
  <c r="S1071" i="17"/>
  <c r="T1071" i="17"/>
  <c r="U1071" i="17"/>
  <c r="O1072" i="17"/>
  <c r="P1072" i="17"/>
  <c r="Q1072" i="17"/>
  <c r="R1072" i="17"/>
  <c r="S1072" i="17"/>
  <c r="T1072" i="17"/>
  <c r="U1072" i="17"/>
  <c r="O1073" i="17"/>
  <c r="P1073" i="17"/>
  <c r="Q1073" i="17"/>
  <c r="R1073" i="17"/>
  <c r="S1073" i="17"/>
  <c r="T1073" i="17"/>
  <c r="U1073" i="17"/>
  <c r="O1074" i="17"/>
  <c r="P1074" i="17"/>
  <c r="Q1074" i="17"/>
  <c r="R1074" i="17"/>
  <c r="S1074" i="17"/>
  <c r="T1074" i="17"/>
  <c r="U1074" i="17"/>
  <c r="O1075" i="17"/>
  <c r="P1075" i="17"/>
  <c r="Q1075" i="17"/>
  <c r="R1075" i="17"/>
  <c r="S1075" i="17"/>
  <c r="T1075" i="17"/>
  <c r="U1075" i="17"/>
  <c r="O1076" i="17"/>
  <c r="P1076" i="17"/>
  <c r="Q1076" i="17"/>
  <c r="R1076" i="17"/>
  <c r="S1076" i="17"/>
  <c r="T1076" i="17"/>
  <c r="U1076" i="17"/>
  <c r="O1077" i="17"/>
  <c r="P1077" i="17"/>
  <c r="Q1077" i="17"/>
  <c r="R1077" i="17"/>
  <c r="S1077" i="17"/>
  <c r="T1077" i="17"/>
  <c r="U1077" i="17"/>
  <c r="O1078" i="17"/>
  <c r="P1078" i="17"/>
  <c r="Q1078" i="17"/>
  <c r="R1078" i="17"/>
  <c r="S1078" i="17"/>
  <c r="T1078" i="17"/>
  <c r="U1078" i="17"/>
  <c r="O1079" i="17"/>
  <c r="P1079" i="17"/>
  <c r="Q1079" i="17"/>
  <c r="R1079" i="17"/>
  <c r="S1079" i="17"/>
  <c r="T1079" i="17"/>
  <c r="U1079" i="17"/>
  <c r="O1080" i="17"/>
  <c r="P1080" i="17"/>
  <c r="Q1080" i="17"/>
  <c r="R1080" i="17"/>
  <c r="S1080" i="17"/>
  <c r="T1080" i="17"/>
  <c r="U1080" i="17"/>
  <c r="O1081" i="17"/>
  <c r="P1081" i="17"/>
  <c r="Q1081" i="17"/>
  <c r="R1081" i="17"/>
  <c r="S1081" i="17"/>
  <c r="T1081" i="17"/>
  <c r="U1081" i="17"/>
  <c r="O1082" i="17"/>
  <c r="P1082" i="17"/>
  <c r="Q1082" i="17"/>
  <c r="R1082" i="17"/>
  <c r="S1082" i="17"/>
  <c r="T1082" i="17"/>
  <c r="U1082" i="17"/>
  <c r="O1083" i="17"/>
  <c r="P1083" i="17"/>
  <c r="Q1083" i="17"/>
  <c r="R1083" i="17"/>
  <c r="S1083" i="17"/>
  <c r="T1083" i="17"/>
  <c r="U1083" i="17"/>
  <c r="O1084" i="17"/>
  <c r="P1084" i="17"/>
  <c r="Q1084" i="17"/>
  <c r="R1084" i="17"/>
  <c r="S1084" i="17"/>
  <c r="T1084" i="17"/>
  <c r="U1084" i="17"/>
  <c r="O1085" i="17"/>
  <c r="P1085" i="17"/>
  <c r="Q1085" i="17"/>
  <c r="R1085" i="17"/>
  <c r="S1085" i="17"/>
  <c r="T1085" i="17"/>
  <c r="U1085" i="17"/>
  <c r="O1086" i="17"/>
  <c r="P1086" i="17"/>
  <c r="Q1086" i="17"/>
  <c r="R1086" i="17"/>
  <c r="S1086" i="17"/>
  <c r="T1086" i="17"/>
  <c r="U1086" i="17"/>
  <c r="O1087" i="17"/>
  <c r="P1087" i="17"/>
  <c r="Q1087" i="17"/>
  <c r="R1087" i="17"/>
  <c r="S1087" i="17"/>
  <c r="T1087" i="17"/>
  <c r="U1087" i="17"/>
  <c r="O1088" i="17"/>
  <c r="P1088" i="17"/>
  <c r="Q1088" i="17"/>
  <c r="R1088" i="17"/>
  <c r="S1088" i="17"/>
  <c r="T1088" i="17"/>
  <c r="U1088" i="17"/>
  <c r="O1089" i="17"/>
  <c r="P1089" i="17"/>
  <c r="Q1089" i="17"/>
  <c r="R1089" i="17"/>
  <c r="S1089" i="17"/>
  <c r="T1089" i="17"/>
  <c r="U1089" i="17"/>
  <c r="O1090" i="17"/>
  <c r="P1090" i="17"/>
  <c r="Q1090" i="17"/>
  <c r="R1090" i="17"/>
  <c r="S1090" i="17"/>
  <c r="T1090" i="17"/>
  <c r="U1090" i="17"/>
  <c r="O1091" i="17"/>
  <c r="P1091" i="17"/>
  <c r="Q1091" i="17"/>
  <c r="R1091" i="17"/>
  <c r="S1091" i="17"/>
  <c r="T1091" i="17"/>
  <c r="U1091" i="17"/>
  <c r="O1092" i="17"/>
  <c r="P1092" i="17"/>
  <c r="Q1092" i="17"/>
  <c r="R1092" i="17"/>
  <c r="S1092" i="17"/>
  <c r="T1092" i="17"/>
  <c r="U1092" i="17"/>
  <c r="O1093" i="17"/>
  <c r="P1093" i="17"/>
  <c r="Q1093" i="17"/>
  <c r="R1093" i="17"/>
  <c r="S1093" i="17"/>
  <c r="T1093" i="17"/>
  <c r="U1093" i="17"/>
  <c r="O1094" i="17"/>
  <c r="P1094" i="17"/>
  <c r="Q1094" i="17"/>
  <c r="R1094" i="17"/>
  <c r="S1094" i="17"/>
  <c r="T1094" i="17"/>
  <c r="U1094" i="17"/>
  <c r="O1095" i="17"/>
  <c r="P1095" i="17"/>
  <c r="Q1095" i="17"/>
  <c r="R1095" i="17"/>
  <c r="S1095" i="17"/>
  <c r="T1095" i="17"/>
  <c r="U1095" i="17"/>
  <c r="O1096" i="17"/>
  <c r="P1096" i="17"/>
  <c r="Q1096" i="17"/>
  <c r="R1096" i="17"/>
  <c r="S1096" i="17"/>
  <c r="T1096" i="17"/>
  <c r="U1096" i="17"/>
  <c r="O1097" i="17"/>
  <c r="P1097" i="17"/>
  <c r="Q1097" i="17"/>
  <c r="R1097" i="17"/>
  <c r="S1097" i="17"/>
  <c r="T1097" i="17"/>
  <c r="U1097" i="17"/>
  <c r="O1098" i="17"/>
  <c r="P1098" i="17"/>
  <c r="Q1098" i="17"/>
  <c r="R1098" i="17"/>
  <c r="S1098" i="17"/>
  <c r="T1098" i="17"/>
  <c r="U1098" i="17"/>
  <c r="O1099" i="17"/>
  <c r="P1099" i="17"/>
  <c r="Q1099" i="17"/>
  <c r="R1099" i="17"/>
  <c r="S1099" i="17"/>
  <c r="T1099" i="17"/>
  <c r="U1099" i="17"/>
  <c r="O1100" i="17"/>
  <c r="P1100" i="17"/>
  <c r="Q1100" i="17"/>
  <c r="R1100" i="17"/>
  <c r="S1100" i="17"/>
  <c r="T1100" i="17"/>
  <c r="U1100" i="17"/>
  <c r="O1101" i="17"/>
  <c r="P1101" i="17"/>
  <c r="Q1101" i="17"/>
  <c r="R1101" i="17"/>
  <c r="S1101" i="17"/>
  <c r="T1101" i="17"/>
  <c r="U1101" i="17"/>
  <c r="O1102" i="17"/>
  <c r="P1102" i="17"/>
  <c r="Q1102" i="17"/>
  <c r="R1102" i="17"/>
  <c r="S1102" i="17"/>
  <c r="T1102" i="17"/>
  <c r="U1102" i="17"/>
  <c r="O1103" i="17"/>
  <c r="P1103" i="17"/>
  <c r="Q1103" i="17"/>
  <c r="R1103" i="17"/>
  <c r="S1103" i="17"/>
  <c r="T1103" i="17"/>
  <c r="U1103" i="17"/>
  <c r="O1104" i="17"/>
  <c r="P1104" i="17"/>
  <c r="Q1104" i="17"/>
  <c r="R1104" i="17"/>
  <c r="S1104" i="17"/>
  <c r="T1104" i="17"/>
  <c r="U1104" i="17"/>
  <c r="O1105" i="17"/>
  <c r="P1105" i="17"/>
  <c r="Q1105" i="17"/>
  <c r="R1105" i="17"/>
  <c r="S1105" i="17"/>
  <c r="T1105" i="17"/>
  <c r="U1105" i="17"/>
  <c r="O1106" i="17"/>
  <c r="P1106" i="17"/>
  <c r="Q1106" i="17"/>
  <c r="R1106" i="17"/>
  <c r="S1106" i="17"/>
  <c r="T1106" i="17"/>
  <c r="U1106" i="17"/>
  <c r="O1107" i="17"/>
  <c r="P1107" i="17"/>
  <c r="Q1107" i="17"/>
  <c r="R1107" i="17"/>
  <c r="S1107" i="17"/>
  <c r="T1107" i="17"/>
  <c r="U1107" i="17"/>
  <c r="O1108" i="17"/>
  <c r="P1108" i="17"/>
  <c r="Q1108" i="17"/>
  <c r="R1108" i="17"/>
  <c r="S1108" i="17"/>
  <c r="T1108" i="17"/>
  <c r="U1108" i="17"/>
  <c r="O1109" i="17"/>
  <c r="P1109" i="17"/>
  <c r="Q1109" i="17"/>
  <c r="R1109" i="17"/>
  <c r="S1109" i="17"/>
  <c r="T1109" i="17"/>
  <c r="U1109" i="17"/>
  <c r="O1110" i="17"/>
  <c r="P1110" i="17"/>
  <c r="Q1110" i="17"/>
  <c r="R1110" i="17"/>
  <c r="S1110" i="17"/>
  <c r="T1110" i="17"/>
  <c r="U1110" i="17"/>
  <c r="O1111" i="17"/>
  <c r="P1111" i="17"/>
  <c r="Q1111" i="17"/>
  <c r="R1111" i="17"/>
  <c r="S1111" i="17"/>
  <c r="T1111" i="17"/>
  <c r="U1111" i="17"/>
  <c r="O1112" i="17"/>
  <c r="P1112" i="17"/>
  <c r="Q1112" i="17"/>
  <c r="R1112" i="17"/>
  <c r="S1112" i="17"/>
  <c r="T1112" i="17"/>
  <c r="U1112" i="17"/>
  <c r="O1113" i="17"/>
  <c r="P1113" i="17"/>
  <c r="Q1113" i="17"/>
  <c r="R1113" i="17"/>
  <c r="S1113" i="17"/>
  <c r="T1113" i="17"/>
  <c r="U1113" i="17"/>
  <c r="O1114" i="17"/>
  <c r="P1114" i="17"/>
  <c r="Q1114" i="17"/>
  <c r="R1114" i="17"/>
  <c r="S1114" i="17"/>
  <c r="T1114" i="17"/>
  <c r="U1114" i="17"/>
  <c r="O1115" i="17"/>
  <c r="P1115" i="17"/>
  <c r="Q1115" i="17"/>
  <c r="R1115" i="17"/>
  <c r="S1115" i="17"/>
  <c r="T1115" i="17"/>
  <c r="U1115" i="17"/>
  <c r="O1116" i="17"/>
  <c r="P1116" i="17"/>
  <c r="Q1116" i="17"/>
  <c r="R1116" i="17"/>
  <c r="S1116" i="17"/>
  <c r="T1116" i="17"/>
  <c r="U1116" i="17"/>
  <c r="O1117" i="17"/>
  <c r="P1117" i="17"/>
  <c r="Q1117" i="17"/>
  <c r="R1117" i="17"/>
  <c r="S1117" i="17"/>
  <c r="T1117" i="17"/>
  <c r="U1117" i="17"/>
  <c r="O1118" i="17"/>
  <c r="P1118" i="17"/>
  <c r="Q1118" i="17"/>
  <c r="R1118" i="17"/>
  <c r="S1118" i="17"/>
  <c r="T1118" i="17"/>
  <c r="U1118" i="17"/>
  <c r="O1119" i="17"/>
  <c r="P1119" i="17"/>
  <c r="Q1119" i="17"/>
  <c r="R1119" i="17"/>
  <c r="S1119" i="17"/>
  <c r="T1119" i="17"/>
  <c r="U1119" i="17"/>
  <c r="O1120" i="17"/>
  <c r="P1120" i="17"/>
  <c r="Q1120" i="17"/>
  <c r="R1120" i="17"/>
  <c r="S1120" i="17"/>
  <c r="T1120" i="17"/>
  <c r="U1120" i="17"/>
  <c r="O1121" i="17"/>
  <c r="P1121" i="17"/>
  <c r="Q1121" i="17"/>
  <c r="R1121" i="17"/>
  <c r="S1121" i="17"/>
  <c r="T1121" i="17"/>
  <c r="U1121" i="17"/>
  <c r="O1122" i="17"/>
  <c r="P1122" i="17"/>
  <c r="Q1122" i="17"/>
  <c r="R1122" i="17"/>
  <c r="S1122" i="17"/>
  <c r="T1122" i="17"/>
  <c r="U1122" i="17"/>
  <c r="O1123" i="17"/>
  <c r="P1123" i="17"/>
  <c r="Q1123" i="17"/>
  <c r="R1123" i="17"/>
  <c r="S1123" i="17"/>
  <c r="T1123" i="17"/>
  <c r="U1123" i="17"/>
  <c r="O1124" i="17"/>
  <c r="P1124" i="17"/>
  <c r="Q1124" i="17"/>
  <c r="R1124" i="17"/>
  <c r="S1124" i="17"/>
  <c r="T1124" i="17"/>
  <c r="U1124" i="17"/>
  <c r="O1125" i="17"/>
  <c r="P1125" i="17"/>
  <c r="Q1125" i="17"/>
  <c r="R1125" i="17"/>
  <c r="S1125" i="17"/>
  <c r="T1125" i="17"/>
  <c r="U1125" i="17"/>
  <c r="O1126" i="17"/>
  <c r="P1126" i="17"/>
  <c r="Q1126" i="17"/>
  <c r="R1126" i="17"/>
  <c r="S1126" i="17"/>
  <c r="T1126" i="17"/>
  <c r="U1126" i="17"/>
  <c r="O1127" i="17"/>
  <c r="P1127" i="17"/>
  <c r="Q1127" i="17"/>
  <c r="R1127" i="17"/>
  <c r="S1127" i="17"/>
  <c r="T1127" i="17"/>
  <c r="U1127" i="17"/>
  <c r="O1128" i="17"/>
  <c r="P1128" i="17"/>
  <c r="Q1128" i="17"/>
  <c r="R1128" i="17"/>
  <c r="S1128" i="17"/>
  <c r="T1128" i="17"/>
  <c r="U1128" i="17"/>
  <c r="O1129" i="17"/>
  <c r="P1129" i="17"/>
  <c r="Q1129" i="17"/>
  <c r="R1129" i="17"/>
  <c r="S1129" i="17"/>
  <c r="T1129" i="17"/>
  <c r="U1129" i="17"/>
  <c r="O1130" i="17"/>
  <c r="P1130" i="17"/>
  <c r="Q1130" i="17"/>
  <c r="R1130" i="17"/>
  <c r="S1130" i="17"/>
  <c r="T1130" i="17"/>
  <c r="U1130" i="17"/>
  <c r="O1131" i="17"/>
  <c r="P1131" i="17"/>
  <c r="Q1131" i="17"/>
  <c r="R1131" i="17"/>
  <c r="S1131" i="17"/>
  <c r="T1131" i="17"/>
  <c r="U1131" i="17"/>
  <c r="O1132" i="17"/>
  <c r="P1132" i="17"/>
  <c r="Q1132" i="17"/>
  <c r="R1132" i="17"/>
  <c r="S1132" i="17"/>
  <c r="T1132" i="17"/>
  <c r="U1132" i="17"/>
  <c r="O1133" i="17"/>
  <c r="P1133" i="17"/>
  <c r="Q1133" i="17"/>
  <c r="R1133" i="17"/>
  <c r="S1133" i="17"/>
  <c r="T1133" i="17"/>
  <c r="U1133" i="17"/>
  <c r="O1134" i="17"/>
  <c r="P1134" i="17"/>
  <c r="Q1134" i="17"/>
  <c r="R1134" i="17"/>
  <c r="S1134" i="17"/>
  <c r="T1134" i="17"/>
  <c r="U1134" i="17"/>
  <c r="O1135" i="17"/>
  <c r="P1135" i="17"/>
  <c r="Q1135" i="17"/>
  <c r="R1135" i="17"/>
  <c r="S1135" i="17"/>
  <c r="T1135" i="17"/>
  <c r="U1135" i="17"/>
  <c r="O1136" i="17"/>
  <c r="P1136" i="17"/>
  <c r="Q1136" i="17"/>
  <c r="R1136" i="17"/>
  <c r="S1136" i="17"/>
  <c r="T1136" i="17"/>
  <c r="U1136" i="17"/>
  <c r="O1137" i="17"/>
  <c r="P1137" i="17"/>
  <c r="Q1137" i="17"/>
  <c r="R1137" i="17"/>
  <c r="S1137" i="17"/>
  <c r="T1137" i="17"/>
  <c r="U1137" i="17"/>
  <c r="O1138" i="17"/>
  <c r="P1138" i="17"/>
  <c r="Q1138" i="17"/>
  <c r="R1138" i="17"/>
  <c r="S1138" i="17"/>
  <c r="T1138" i="17"/>
  <c r="U1138" i="17"/>
  <c r="O1139" i="17"/>
  <c r="P1139" i="17"/>
  <c r="Q1139" i="17"/>
  <c r="R1139" i="17"/>
  <c r="S1139" i="17"/>
  <c r="T1139" i="17"/>
  <c r="U1139" i="17"/>
  <c r="O1140" i="17"/>
  <c r="P1140" i="17"/>
  <c r="Q1140" i="17"/>
  <c r="R1140" i="17"/>
  <c r="S1140" i="17"/>
  <c r="T1140" i="17"/>
  <c r="U1140" i="17"/>
  <c r="O1141" i="17"/>
  <c r="P1141" i="17"/>
  <c r="Q1141" i="17"/>
  <c r="R1141" i="17"/>
  <c r="S1141" i="17"/>
  <c r="T1141" i="17"/>
  <c r="U1141" i="17"/>
  <c r="O1142" i="17"/>
  <c r="P1142" i="17"/>
  <c r="Q1142" i="17"/>
  <c r="R1142" i="17"/>
  <c r="S1142" i="17"/>
  <c r="T1142" i="17"/>
  <c r="U1142" i="17"/>
  <c r="O1143" i="17"/>
  <c r="P1143" i="17"/>
  <c r="Q1143" i="17"/>
  <c r="R1143" i="17"/>
  <c r="S1143" i="17"/>
  <c r="T1143" i="17"/>
  <c r="U1143" i="17"/>
  <c r="O1144" i="17"/>
  <c r="P1144" i="17"/>
  <c r="Q1144" i="17"/>
  <c r="R1144" i="17"/>
  <c r="S1144" i="17"/>
  <c r="T1144" i="17"/>
  <c r="U1144" i="17"/>
  <c r="O1145" i="17"/>
  <c r="P1145" i="17"/>
  <c r="Q1145" i="17"/>
  <c r="R1145" i="17"/>
  <c r="S1145" i="17"/>
  <c r="T1145" i="17"/>
  <c r="U1145" i="17"/>
  <c r="O1146" i="17"/>
  <c r="P1146" i="17"/>
  <c r="Q1146" i="17"/>
  <c r="R1146" i="17"/>
  <c r="S1146" i="17"/>
  <c r="T1146" i="17"/>
  <c r="U1146" i="17"/>
  <c r="O1147" i="17"/>
  <c r="P1147" i="17"/>
  <c r="Q1147" i="17"/>
  <c r="R1147" i="17"/>
  <c r="S1147" i="17"/>
  <c r="T1147" i="17"/>
  <c r="U1147" i="17"/>
  <c r="O1148" i="17"/>
  <c r="P1148" i="17"/>
  <c r="Q1148" i="17"/>
  <c r="R1148" i="17"/>
  <c r="S1148" i="17"/>
  <c r="T1148" i="17"/>
  <c r="U1148" i="17"/>
  <c r="O1149" i="17"/>
  <c r="P1149" i="17"/>
  <c r="Q1149" i="17"/>
  <c r="R1149" i="17"/>
  <c r="S1149" i="17"/>
  <c r="T1149" i="17"/>
  <c r="U1149" i="17"/>
  <c r="O1150" i="17"/>
  <c r="P1150" i="17"/>
  <c r="Q1150" i="17"/>
  <c r="R1150" i="17"/>
  <c r="S1150" i="17"/>
  <c r="T1150" i="17"/>
  <c r="U1150" i="17"/>
  <c r="O1151" i="17"/>
  <c r="P1151" i="17"/>
  <c r="Q1151" i="17"/>
  <c r="R1151" i="17"/>
  <c r="S1151" i="17"/>
  <c r="T1151" i="17"/>
  <c r="U1151" i="17"/>
  <c r="O1152" i="17"/>
  <c r="P1152" i="17"/>
  <c r="Q1152" i="17"/>
  <c r="R1152" i="17"/>
  <c r="S1152" i="17"/>
  <c r="T1152" i="17"/>
  <c r="U1152" i="17"/>
  <c r="O1153" i="17"/>
  <c r="P1153" i="17"/>
  <c r="Q1153" i="17"/>
  <c r="R1153" i="17"/>
  <c r="S1153" i="17"/>
  <c r="T1153" i="17"/>
  <c r="U1153" i="17"/>
  <c r="O1154" i="17"/>
  <c r="P1154" i="17"/>
  <c r="Q1154" i="17"/>
  <c r="R1154" i="17"/>
  <c r="S1154" i="17"/>
  <c r="T1154" i="17"/>
  <c r="U1154" i="17"/>
  <c r="O1155" i="17"/>
  <c r="P1155" i="17"/>
  <c r="Q1155" i="17"/>
  <c r="R1155" i="17"/>
  <c r="S1155" i="17"/>
  <c r="T1155" i="17"/>
  <c r="U1155" i="17"/>
  <c r="O1156" i="17"/>
  <c r="P1156" i="17"/>
  <c r="Q1156" i="17"/>
  <c r="R1156" i="17"/>
  <c r="S1156" i="17"/>
  <c r="T1156" i="17"/>
  <c r="U1156" i="17"/>
  <c r="O1157" i="17"/>
  <c r="P1157" i="17"/>
  <c r="Q1157" i="17"/>
  <c r="R1157" i="17"/>
  <c r="S1157" i="17"/>
  <c r="T1157" i="17"/>
  <c r="U1157" i="17"/>
  <c r="O1158" i="17"/>
  <c r="P1158" i="17"/>
  <c r="Q1158" i="17"/>
  <c r="R1158" i="17"/>
  <c r="S1158" i="17"/>
  <c r="T1158" i="17"/>
  <c r="U1158" i="17"/>
  <c r="O1159" i="17"/>
  <c r="P1159" i="17"/>
  <c r="Q1159" i="17"/>
  <c r="R1159" i="17"/>
  <c r="S1159" i="17"/>
  <c r="T1159" i="17"/>
  <c r="U1159" i="17"/>
  <c r="O1160" i="17"/>
  <c r="P1160" i="17"/>
  <c r="Q1160" i="17"/>
  <c r="R1160" i="17"/>
  <c r="S1160" i="17"/>
  <c r="T1160" i="17"/>
  <c r="U1160" i="17"/>
  <c r="O1161" i="17"/>
  <c r="P1161" i="17"/>
  <c r="Q1161" i="17"/>
  <c r="R1161" i="17"/>
  <c r="S1161" i="17"/>
  <c r="T1161" i="17"/>
  <c r="U1161" i="17"/>
  <c r="O1162" i="17"/>
  <c r="P1162" i="17"/>
  <c r="Q1162" i="17"/>
  <c r="R1162" i="17"/>
  <c r="S1162" i="17"/>
  <c r="T1162" i="17"/>
  <c r="U1162" i="17"/>
  <c r="O1163" i="17"/>
  <c r="P1163" i="17"/>
  <c r="Q1163" i="17"/>
  <c r="R1163" i="17"/>
  <c r="S1163" i="17"/>
  <c r="T1163" i="17"/>
  <c r="U1163" i="17"/>
  <c r="O1164" i="17"/>
  <c r="P1164" i="17"/>
  <c r="Q1164" i="17"/>
  <c r="R1164" i="17"/>
  <c r="S1164" i="17"/>
  <c r="T1164" i="17"/>
  <c r="U1164" i="17"/>
  <c r="O1165" i="17"/>
  <c r="P1165" i="17"/>
  <c r="Q1165" i="17"/>
  <c r="R1165" i="17"/>
  <c r="S1165" i="17"/>
  <c r="T1165" i="17"/>
  <c r="U1165" i="17"/>
  <c r="O1166" i="17"/>
  <c r="P1166" i="17"/>
  <c r="Q1166" i="17"/>
  <c r="R1166" i="17"/>
  <c r="S1166" i="17"/>
  <c r="T1166" i="17"/>
  <c r="U1166" i="17"/>
  <c r="O1167" i="17"/>
  <c r="P1167" i="17"/>
  <c r="Q1167" i="17"/>
  <c r="R1167" i="17"/>
  <c r="S1167" i="17"/>
  <c r="T1167" i="17"/>
  <c r="U1167" i="17"/>
  <c r="O1168" i="17"/>
  <c r="P1168" i="17"/>
  <c r="Q1168" i="17"/>
  <c r="R1168" i="17"/>
  <c r="S1168" i="17"/>
  <c r="T1168" i="17"/>
  <c r="U1168" i="17"/>
  <c r="O1169" i="17"/>
  <c r="P1169" i="17"/>
  <c r="Q1169" i="17"/>
  <c r="R1169" i="17"/>
  <c r="S1169" i="17"/>
  <c r="T1169" i="17"/>
  <c r="U1169" i="17"/>
  <c r="O1170" i="17"/>
  <c r="P1170" i="17"/>
  <c r="Q1170" i="17"/>
  <c r="R1170" i="17"/>
  <c r="S1170" i="17"/>
  <c r="T1170" i="17"/>
  <c r="U1170" i="17"/>
  <c r="O1171" i="17"/>
  <c r="P1171" i="17"/>
  <c r="Q1171" i="17"/>
  <c r="R1171" i="17"/>
  <c r="S1171" i="17"/>
  <c r="T1171" i="17"/>
  <c r="U1171" i="17"/>
  <c r="O1172" i="17"/>
  <c r="P1172" i="17"/>
  <c r="Q1172" i="17"/>
  <c r="R1172" i="17"/>
  <c r="S1172" i="17"/>
  <c r="T1172" i="17"/>
  <c r="U1172" i="17"/>
  <c r="O1173" i="17"/>
  <c r="P1173" i="17"/>
  <c r="Q1173" i="17"/>
  <c r="R1173" i="17"/>
  <c r="S1173" i="17"/>
  <c r="T1173" i="17"/>
  <c r="U1173" i="17"/>
  <c r="O1174" i="17"/>
  <c r="P1174" i="17"/>
  <c r="Q1174" i="17"/>
  <c r="R1174" i="17"/>
  <c r="S1174" i="17"/>
  <c r="T1174" i="17"/>
  <c r="U1174" i="17"/>
  <c r="O1175" i="17"/>
  <c r="P1175" i="17"/>
  <c r="Q1175" i="17"/>
  <c r="R1175" i="17"/>
  <c r="S1175" i="17"/>
  <c r="T1175" i="17"/>
  <c r="U1175" i="17"/>
  <c r="O1176" i="17"/>
  <c r="P1176" i="17"/>
  <c r="Q1176" i="17"/>
  <c r="R1176" i="17"/>
  <c r="S1176" i="17"/>
  <c r="T1176" i="17"/>
  <c r="U1176" i="17"/>
  <c r="O1177" i="17"/>
  <c r="P1177" i="17"/>
  <c r="Q1177" i="17"/>
  <c r="R1177" i="17"/>
  <c r="S1177" i="17"/>
  <c r="T1177" i="17"/>
  <c r="U1177" i="17"/>
  <c r="O1178" i="17"/>
  <c r="P1178" i="17"/>
  <c r="Q1178" i="17"/>
  <c r="R1178" i="17"/>
  <c r="S1178" i="17"/>
  <c r="T1178" i="17"/>
  <c r="U1178" i="17"/>
  <c r="O1179" i="17"/>
  <c r="P1179" i="17"/>
  <c r="Q1179" i="17"/>
  <c r="R1179" i="17"/>
  <c r="S1179" i="17"/>
  <c r="T1179" i="17"/>
  <c r="U1179" i="17"/>
  <c r="O1180" i="17"/>
  <c r="P1180" i="17"/>
  <c r="Q1180" i="17"/>
  <c r="R1180" i="17"/>
  <c r="S1180" i="17"/>
  <c r="T1180" i="17"/>
  <c r="U1180" i="17"/>
  <c r="O1181" i="17"/>
  <c r="P1181" i="17"/>
  <c r="Q1181" i="17"/>
  <c r="R1181" i="17"/>
  <c r="S1181" i="17"/>
  <c r="T1181" i="17"/>
  <c r="U1181" i="17"/>
  <c r="O1182" i="17"/>
  <c r="P1182" i="17"/>
  <c r="Q1182" i="17"/>
  <c r="R1182" i="17"/>
  <c r="S1182" i="17"/>
  <c r="T1182" i="17"/>
  <c r="U1182" i="17"/>
  <c r="O1183" i="17"/>
  <c r="P1183" i="17"/>
  <c r="Q1183" i="17"/>
  <c r="R1183" i="17"/>
  <c r="S1183" i="17"/>
  <c r="T1183" i="17"/>
  <c r="U1183" i="17"/>
  <c r="O1184" i="17"/>
  <c r="P1184" i="17"/>
  <c r="Q1184" i="17"/>
  <c r="R1184" i="17"/>
  <c r="S1184" i="17"/>
  <c r="T1184" i="17"/>
  <c r="U1184" i="17"/>
  <c r="O1185" i="17"/>
  <c r="P1185" i="17"/>
  <c r="Q1185" i="17"/>
  <c r="R1185" i="17"/>
  <c r="S1185" i="17"/>
  <c r="T1185" i="17"/>
  <c r="U1185" i="17"/>
  <c r="O1186" i="17"/>
  <c r="P1186" i="17"/>
  <c r="Q1186" i="17"/>
  <c r="R1186" i="17"/>
  <c r="S1186" i="17"/>
  <c r="T1186" i="17"/>
  <c r="U1186" i="17"/>
  <c r="O1187" i="17"/>
  <c r="P1187" i="17"/>
  <c r="Q1187" i="17"/>
  <c r="R1187" i="17"/>
  <c r="S1187" i="17"/>
  <c r="T1187" i="17"/>
  <c r="U1187" i="17"/>
  <c r="O1188" i="17"/>
  <c r="P1188" i="17"/>
  <c r="Q1188" i="17"/>
  <c r="R1188" i="17"/>
  <c r="S1188" i="17"/>
  <c r="T1188" i="17"/>
  <c r="U1188" i="17"/>
  <c r="O1189" i="17"/>
  <c r="P1189" i="17"/>
  <c r="Q1189" i="17"/>
  <c r="R1189" i="17"/>
  <c r="S1189" i="17"/>
  <c r="T1189" i="17"/>
  <c r="U1189" i="17"/>
  <c r="O1190" i="17"/>
  <c r="P1190" i="17"/>
  <c r="Q1190" i="17"/>
  <c r="R1190" i="17"/>
  <c r="S1190" i="17"/>
  <c r="T1190" i="17"/>
  <c r="U1190" i="17"/>
  <c r="O1191" i="17"/>
  <c r="P1191" i="17"/>
  <c r="Q1191" i="17"/>
  <c r="R1191" i="17"/>
  <c r="S1191" i="17"/>
  <c r="T1191" i="17"/>
  <c r="U1191" i="17"/>
  <c r="O1192" i="17"/>
  <c r="P1192" i="17"/>
  <c r="Q1192" i="17"/>
  <c r="R1192" i="17"/>
  <c r="S1192" i="17"/>
  <c r="T1192" i="17"/>
  <c r="U1192" i="17"/>
  <c r="O1193" i="17"/>
  <c r="P1193" i="17"/>
  <c r="Q1193" i="17"/>
  <c r="R1193" i="17"/>
  <c r="S1193" i="17"/>
  <c r="T1193" i="17"/>
  <c r="U1193" i="17"/>
  <c r="O1194" i="17"/>
  <c r="P1194" i="17"/>
  <c r="Q1194" i="17"/>
  <c r="R1194" i="17"/>
  <c r="S1194" i="17"/>
  <c r="T1194" i="17"/>
  <c r="U1194" i="17"/>
  <c r="O1195" i="17"/>
  <c r="P1195" i="17"/>
  <c r="Q1195" i="17"/>
  <c r="R1195" i="17"/>
  <c r="S1195" i="17"/>
  <c r="T1195" i="17"/>
  <c r="U1195" i="17"/>
  <c r="O1196" i="17"/>
  <c r="P1196" i="17"/>
  <c r="Q1196" i="17"/>
  <c r="R1196" i="17"/>
  <c r="S1196" i="17"/>
  <c r="T1196" i="17"/>
  <c r="U1196" i="17"/>
  <c r="O1197" i="17"/>
  <c r="P1197" i="17"/>
  <c r="Q1197" i="17"/>
  <c r="R1197" i="17"/>
  <c r="S1197" i="17"/>
  <c r="T1197" i="17"/>
  <c r="U1197" i="17"/>
  <c r="O1198" i="17"/>
  <c r="P1198" i="17"/>
  <c r="Q1198" i="17"/>
  <c r="R1198" i="17"/>
  <c r="S1198" i="17"/>
  <c r="T1198" i="17"/>
  <c r="U1198" i="17"/>
  <c r="O1199" i="17"/>
  <c r="P1199" i="17"/>
  <c r="Q1199" i="17"/>
  <c r="R1199" i="17"/>
  <c r="S1199" i="17"/>
  <c r="T1199" i="17"/>
  <c r="U1199" i="17"/>
  <c r="O1200" i="17"/>
  <c r="P1200" i="17"/>
  <c r="Q1200" i="17"/>
  <c r="R1200" i="17"/>
  <c r="S1200" i="17"/>
  <c r="T1200" i="17"/>
  <c r="U1200" i="17"/>
  <c r="O1201" i="17"/>
  <c r="P1201" i="17"/>
  <c r="Q1201" i="17"/>
  <c r="R1201" i="17"/>
  <c r="S1201" i="17"/>
  <c r="T1201" i="17"/>
  <c r="U1201" i="17"/>
  <c r="O1202" i="17"/>
  <c r="P1202" i="17"/>
  <c r="Q1202" i="17"/>
  <c r="R1202" i="17"/>
  <c r="S1202" i="17"/>
  <c r="T1202" i="17"/>
  <c r="U1202" i="17"/>
  <c r="O1203" i="17"/>
  <c r="P1203" i="17"/>
  <c r="Q1203" i="17"/>
  <c r="R1203" i="17"/>
  <c r="S1203" i="17"/>
  <c r="T1203" i="17"/>
  <c r="U1203" i="17"/>
  <c r="O1204" i="17"/>
  <c r="P1204" i="17"/>
  <c r="Q1204" i="17"/>
  <c r="R1204" i="17"/>
  <c r="S1204" i="17"/>
  <c r="T1204" i="17"/>
  <c r="U1204" i="17"/>
  <c r="O1205" i="17"/>
  <c r="P1205" i="17"/>
  <c r="Q1205" i="17"/>
  <c r="R1205" i="17"/>
  <c r="S1205" i="17"/>
  <c r="T1205" i="17"/>
  <c r="U1205" i="17"/>
  <c r="O1206" i="17"/>
  <c r="P1206" i="17"/>
  <c r="Q1206" i="17"/>
  <c r="R1206" i="17"/>
  <c r="S1206" i="17"/>
  <c r="T1206" i="17"/>
  <c r="U1206" i="17"/>
  <c r="O1207" i="17"/>
  <c r="P1207" i="17"/>
  <c r="Q1207" i="17"/>
  <c r="R1207" i="17"/>
  <c r="S1207" i="17"/>
  <c r="T1207" i="17"/>
  <c r="U1207" i="17"/>
  <c r="O1208" i="17"/>
  <c r="P1208" i="17"/>
  <c r="Q1208" i="17"/>
  <c r="R1208" i="17"/>
  <c r="S1208" i="17"/>
  <c r="T1208" i="17"/>
  <c r="U1208" i="17"/>
  <c r="O1209" i="17"/>
  <c r="P1209" i="17"/>
  <c r="Q1209" i="17"/>
  <c r="R1209" i="17"/>
  <c r="S1209" i="17"/>
  <c r="T1209" i="17"/>
  <c r="U1209" i="17"/>
  <c r="O1210" i="17"/>
  <c r="P1210" i="17"/>
  <c r="Q1210" i="17"/>
  <c r="R1210" i="17"/>
  <c r="S1210" i="17"/>
  <c r="T1210" i="17"/>
  <c r="U1210" i="17"/>
  <c r="O1211" i="17"/>
  <c r="P1211" i="17"/>
  <c r="Q1211" i="17"/>
  <c r="R1211" i="17"/>
  <c r="S1211" i="17"/>
  <c r="T1211" i="17"/>
  <c r="U1211" i="17"/>
  <c r="O1212" i="17"/>
  <c r="P1212" i="17"/>
  <c r="Q1212" i="17"/>
  <c r="R1212" i="17"/>
  <c r="S1212" i="17"/>
  <c r="T1212" i="17"/>
  <c r="U1212" i="17"/>
  <c r="O1213" i="17"/>
  <c r="P1213" i="17"/>
  <c r="Q1213" i="17"/>
  <c r="R1213" i="17"/>
  <c r="S1213" i="17"/>
  <c r="T1213" i="17"/>
  <c r="U1213" i="17"/>
  <c r="O1214" i="17"/>
  <c r="P1214" i="17"/>
  <c r="Q1214" i="17"/>
  <c r="R1214" i="17"/>
  <c r="S1214" i="17"/>
  <c r="T1214" i="17"/>
  <c r="U1214" i="17"/>
  <c r="O1215" i="17"/>
  <c r="P1215" i="17"/>
  <c r="Q1215" i="17"/>
  <c r="R1215" i="17"/>
  <c r="S1215" i="17"/>
  <c r="T1215" i="17"/>
  <c r="U1215" i="17"/>
  <c r="O1216" i="17"/>
  <c r="P1216" i="17"/>
  <c r="Q1216" i="17"/>
  <c r="R1216" i="17"/>
  <c r="S1216" i="17"/>
  <c r="T1216" i="17"/>
  <c r="U1216" i="17"/>
  <c r="O1217" i="17"/>
  <c r="P1217" i="17"/>
  <c r="Q1217" i="17"/>
  <c r="R1217" i="17"/>
  <c r="S1217" i="17"/>
  <c r="T1217" i="17"/>
  <c r="U1217" i="17"/>
  <c r="O1218" i="17"/>
  <c r="P1218" i="17"/>
  <c r="Q1218" i="17"/>
  <c r="R1218" i="17"/>
  <c r="S1218" i="17"/>
  <c r="T1218" i="17"/>
  <c r="U1218" i="17"/>
  <c r="O1219" i="17"/>
  <c r="P1219" i="17"/>
  <c r="Q1219" i="17"/>
  <c r="R1219" i="17"/>
  <c r="S1219" i="17"/>
  <c r="T1219" i="17"/>
  <c r="U1219" i="17"/>
  <c r="O1220" i="17"/>
  <c r="P1220" i="17"/>
  <c r="Q1220" i="17"/>
  <c r="R1220" i="17"/>
  <c r="S1220" i="17"/>
  <c r="T1220" i="17"/>
  <c r="U1220" i="17"/>
  <c r="O1221" i="17"/>
  <c r="P1221" i="17"/>
  <c r="Q1221" i="17"/>
  <c r="R1221" i="17"/>
  <c r="S1221" i="17"/>
  <c r="T1221" i="17"/>
  <c r="U1221" i="17"/>
  <c r="O1222" i="17"/>
  <c r="P1222" i="17"/>
  <c r="Q1222" i="17"/>
  <c r="R1222" i="17"/>
  <c r="S1222" i="17"/>
  <c r="T1222" i="17"/>
  <c r="U1222" i="17"/>
  <c r="O1223" i="17"/>
  <c r="P1223" i="17"/>
  <c r="Q1223" i="17"/>
  <c r="R1223" i="17"/>
  <c r="S1223" i="17"/>
  <c r="T1223" i="17"/>
  <c r="U1223" i="17"/>
  <c r="O1224" i="17"/>
  <c r="P1224" i="17"/>
  <c r="Q1224" i="17"/>
  <c r="R1224" i="17"/>
  <c r="S1224" i="17"/>
  <c r="T1224" i="17"/>
  <c r="U1224" i="17"/>
  <c r="O1225" i="17"/>
  <c r="P1225" i="17"/>
  <c r="Q1225" i="17"/>
  <c r="R1225" i="17"/>
  <c r="S1225" i="17"/>
  <c r="T1225" i="17"/>
  <c r="U1225" i="17"/>
  <c r="O1226" i="17"/>
  <c r="P1226" i="17"/>
  <c r="Q1226" i="17"/>
  <c r="R1226" i="17"/>
  <c r="S1226" i="17"/>
  <c r="T1226" i="17"/>
  <c r="U1226" i="17"/>
  <c r="O1227" i="17"/>
  <c r="P1227" i="17"/>
  <c r="Q1227" i="17"/>
  <c r="R1227" i="17"/>
  <c r="S1227" i="17"/>
  <c r="T1227" i="17"/>
  <c r="U1227" i="17"/>
  <c r="O1228" i="17"/>
  <c r="P1228" i="17"/>
  <c r="Q1228" i="17"/>
  <c r="R1228" i="17"/>
  <c r="S1228" i="17"/>
  <c r="T1228" i="17"/>
  <c r="U1228" i="17"/>
  <c r="O1229" i="17"/>
  <c r="P1229" i="17"/>
  <c r="Q1229" i="17"/>
  <c r="R1229" i="17"/>
  <c r="S1229" i="17"/>
  <c r="T1229" i="17"/>
  <c r="U1229" i="17"/>
  <c r="O1230" i="17"/>
  <c r="P1230" i="17"/>
  <c r="Q1230" i="17"/>
  <c r="R1230" i="17"/>
  <c r="S1230" i="17"/>
  <c r="T1230" i="17"/>
  <c r="U1230" i="17"/>
  <c r="O1231" i="17"/>
  <c r="P1231" i="17"/>
  <c r="Q1231" i="17"/>
  <c r="R1231" i="17"/>
  <c r="S1231" i="17"/>
  <c r="T1231" i="17"/>
  <c r="U1231" i="17"/>
  <c r="O1232" i="17"/>
  <c r="P1232" i="17"/>
  <c r="Q1232" i="17"/>
  <c r="R1232" i="17"/>
  <c r="S1232" i="17"/>
  <c r="T1232" i="17"/>
  <c r="U1232" i="17"/>
  <c r="O1233" i="17"/>
  <c r="P1233" i="17"/>
  <c r="Q1233" i="17"/>
  <c r="R1233" i="17"/>
  <c r="S1233" i="17"/>
  <c r="T1233" i="17"/>
  <c r="U1233" i="17"/>
  <c r="O1234" i="17"/>
  <c r="P1234" i="17"/>
  <c r="Q1234" i="17"/>
  <c r="R1234" i="17"/>
  <c r="S1234" i="17"/>
  <c r="T1234" i="17"/>
  <c r="U1234" i="17"/>
  <c r="O1235" i="17"/>
  <c r="P1235" i="17"/>
  <c r="Q1235" i="17"/>
  <c r="R1235" i="17"/>
  <c r="S1235" i="17"/>
  <c r="T1235" i="17"/>
  <c r="U1235" i="17"/>
  <c r="O1236" i="17"/>
  <c r="P1236" i="17"/>
  <c r="Q1236" i="17"/>
  <c r="R1236" i="17"/>
  <c r="S1236" i="17"/>
  <c r="T1236" i="17"/>
  <c r="U1236" i="17"/>
  <c r="O1237" i="17"/>
  <c r="P1237" i="17"/>
  <c r="Q1237" i="17"/>
  <c r="R1237" i="17"/>
  <c r="S1237" i="17"/>
  <c r="T1237" i="17"/>
  <c r="U1237" i="17"/>
  <c r="O1238" i="17"/>
  <c r="P1238" i="17"/>
  <c r="Q1238" i="17"/>
  <c r="R1238" i="17"/>
  <c r="S1238" i="17"/>
  <c r="T1238" i="17"/>
  <c r="U1238" i="17"/>
  <c r="O1239" i="17"/>
  <c r="P1239" i="17"/>
  <c r="Q1239" i="17"/>
  <c r="R1239" i="17"/>
  <c r="S1239" i="17"/>
  <c r="T1239" i="17"/>
  <c r="U1239" i="17"/>
  <c r="O1240" i="17"/>
  <c r="P1240" i="17"/>
  <c r="Q1240" i="17"/>
  <c r="R1240" i="17"/>
  <c r="S1240" i="17"/>
  <c r="T1240" i="17"/>
  <c r="U1240" i="17"/>
  <c r="O1241" i="17"/>
  <c r="P1241" i="17"/>
  <c r="Q1241" i="17"/>
  <c r="R1241" i="17"/>
  <c r="S1241" i="17"/>
  <c r="T1241" i="17"/>
  <c r="U1241" i="17"/>
  <c r="O1242" i="17"/>
  <c r="P1242" i="17"/>
  <c r="Q1242" i="17"/>
  <c r="R1242" i="17"/>
  <c r="S1242" i="17"/>
  <c r="T1242" i="17"/>
  <c r="U1242" i="17"/>
  <c r="O1243" i="17"/>
  <c r="P1243" i="17"/>
  <c r="Q1243" i="17"/>
  <c r="R1243" i="17"/>
  <c r="S1243" i="17"/>
  <c r="T1243" i="17"/>
  <c r="U1243" i="17"/>
  <c r="O1244" i="17"/>
  <c r="P1244" i="17"/>
  <c r="Q1244" i="17"/>
  <c r="R1244" i="17"/>
  <c r="S1244" i="17"/>
  <c r="T1244" i="17"/>
  <c r="U1244" i="17"/>
  <c r="O1245" i="17"/>
  <c r="P1245" i="17"/>
  <c r="Q1245" i="17"/>
  <c r="R1245" i="17"/>
  <c r="S1245" i="17"/>
  <c r="T1245" i="17"/>
  <c r="U1245" i="17"/>
  <c r="O1246" i="17"/>
  <c r="P1246" i="17"/>
  <c r="Q1246" i="17"/>
  <c r="R1246" i="17"/>
  <c r="S1246" i="17"/>
  <c r="T1246" i="17"/>
  <c r="U1246" i="17"/>
  <c r="O1247" i="17"/>
  <c r="P1247" i="17"/>
  <c r="Q1247" i="17"/>
  <c r="R1247" i="17"/>
  <c r="S1247" i="17"/>
  <c r="T1247" i="17"/>
  <c r="U1247" i="17"/>
  <c r="O1248" i="17"/>
  <c r="P1248" i="17"/>
  <c r="Q1248" i="17"/>
  <c r="R1248" i="17"/>
  <c r="S1248" i="17"/>
  <c r="T1248" i="17"/>
  <c r="U1248" i="17"/>
  <c r="O1249" i="17"/>
  <c r="P1249" i="17"/>
  <c r="Q1249" i="17"/>
  <c r="R1249" i="17"/>
  <c r="S1249" i="17"/>
  <c r="T1249" i="17"/>
  <c r="U1249" i="17"/>
  <c r="O1250" i="17"/>
  <c r="P1250" i="17"/>
  <c r="Q1250" i="17"/>
  <c r="R1250" i="17"/>
  <c r="S1250" i="17"/>
  <c r="T1250" i="17"/>
  <c r="U1250" i="17"/>
  <c r="O1251" i="17"/>
  <c r="P1251" i="17"/>
  <c r="Q1251" i="17"/>
  <c r="R1251" i="17"/>
  <c r="S1251" i="17"/>
  <c r="T1251" i="17"/>
  <c r="U1251" i="17"/>
  <c r="O1252" i="17"/>
  <c r="P1252" i="17"/>
  <c r="Q1252" i="17"/>
  <c r="R1252" i="17"/>
  <c r="S1252" i="17"/>
  <c r="T1252" i="17"/>
  <c r="U1252" i="17"/>
  <c r="O1253" i="17"/>
  <c r="P1253" i="17"/>
  <c r="Q1253" i="17"/>
  <c r="R1253" i="17"/>
  <c r="S1253" i="17"/>
  <c r="T1253" i="17"/>
  <c r="U1253" i="17"/>
  <c r="O1254" i="17"/>
  <c r="P1254" i="17"/>
  <c r="Q1254" i="17"/>
  <c r="R1254" i="17"/>
  <c r="S1254" i="17"/>
  <c r="T1254" i="17"/>
  <c r="U1254" i="17"/>
  <c r="O1255" i="17"/>
  <c r="P1255" i="17"/>
  <c r="Q1255" i="17"/>
  <c r="R1255" i="17"/>
  <c r="S1255" i="17"/>
  <c r="T1255" i="17"/>
  <c r="U1255" i="17"/>
  <c r="O1256" i="17"/>
  <c r="P1256" i="17"/>
  <c r="Q1256" i="17"/>
  <c r="R1256" i="17"/>
  <c r="S1256" i="17"/>
  <c r="T1256" i="17"/>
  <c r="U1256" i="17"/>
  <c r="O1257" i="17"/>
  <c r="P1257" i="17"/>
  <c r="Q1257" i="17"/>
  <c r="R1257" i="17"/>
  <c r="S1257" i="17"/>
  <c r="T1257" i="17"/>
  <c r="U1257" i="17"/>
  <c r="O1258" i="17"/>
  <c r="P1258" i="17"/>
  <c r="Q1258" i="17"/>
  <c r="R1258" i="17"/>
  <c r="S1258" i="17"/>
  <c r="T1258" i="17"/>
  <c r="U1258" i="17"/>
  <c r="O1259" i="17"/>
  <c r="P1259" i="17"/>
  <c r="Q1259" i="17"/>
  <c r="R1259" i="17"/>
  <c r="S1259" i="17"/>
  <c r="T1259" i="17"/>
  <c r="U1259" i="17"/>
  <c r="O1260" i="17"/>
  <c r="P1260" i="17"/>
  <c r="Q1260" i="17"/>
  <c r="R1260" i="17"/>
  <c r="S1260" i="17"/>
  <c r="T1260" i="17"/>
  <c r="U1260" i="17"/>
  <c r="O1261" i="17"/>
  <c r="P1261" i="17"/>
  <c r="Q1261" i="17"/>
  <c r="R1261" i="17"/>
  <c r="S1261" i="17"/>
  <c r="T1261" i="17"/>
  <c r="U1261" i="17"/>
  <c r="O1262" i="17"/>
  <c r="P1262" i="17"/>
  <c r="Q1262" i="17"/>
  <c r="R1262" i="17"/>
  <c r="S1262" i="17"/>
  <c r="T1262" i="17"/>
  <c r="U1262" i="17"/>
  <c r="O1263" i="17"/>
  <c r="P1263" i="17"/>
  <c r="Q1263" i="17"/>
  <c r="R1263" i="17"/>
  <c r="S1263" i="17"/>
  <c r="T1263" i="17"/>
  <c r="U1263" i="17"/>
  <c r="O1264" i="17"/>
  <c r="P1264" i="17"/>
  <c r="Q1264" i="17"/>
  <c r="R1264" i="17"/>
  <c r="S1264" i="17"/>
  <c r="T1264" i="17"/>
  <c r="U1264" i="17"/>
  <c r="O1265" i="17"/>
  <c r="P1265" i="17"/>
  <c r="Q1265" i="17"/>
  <c r="R1265" i="17"/>
  <c r="S1265" i="17"/>
  <c r="T1265" i="17"/>
  <c r="U1265" i="17"/>
  <c r="O1266" i="17"/>
  <c r="P1266" i="17"/>
  <c r="Q1266" i="17"/>
  <c r="R1266" i="17"/>
  <c r="S1266" i="17"/>
  <c r="T1266" i="17"/>
  <c r="U1266" i="17"/>
  <c r="O1267" i="17"/>
  <c r="P1267" i="17"/>
  <c r="Q1267" i="17"/>
  <c r="R1267" i="17"/>
  <c r="S1267" i="17"/>
  <c r="T1267" i="17"/>
  <c r="U1267" i="17"/>
  <c r="O1268" i="17"/>
  <c r="P1268" i="17"/>
  <c r="Q1268" i="17"/>
  <c r="R1268" i="17"/>
  <c r="S1268" i="17"/>
  <c r="T1268" i="17"/>
  <c r="U1268" i="17"/>
  <c r="O1269" i="17"/>
  <c r="P1269" i="17"/>
  <c r="Q1269" i="17"/>
  <c r="R1269" i="17"/>
  <c r="S1269" i="17"/>
  <c r="T1269" i="17"/>
  <c r="U1269" i="17"/>
  <c r="O1270" i="17"/>
  <c r="P1270" i="17"/>
  <c r="Q1270" i="17"/>
  <c r="R1270" i="17"/>
  <c r="S1270" i="17"/>
  <c r="T1270" i="17"/>
  <c r="U1270" i="17"/>
  <c r="O1271" i="17"/>
  <c r="P1271" i="17"/>
  <c r="Q1271" i="17"/>
  <c r="R1271" i="17"/>
  <c r="S1271" i="17"/>
  <c r="T1271" i="17"/>
  <c r="U1271" i="17"/>
  <c r="O1272" i="17"/>
  <c r="P1272" i="17"/>
  <c r="Q1272" i="17"/>
  <c r="R1272" i="17"/>
  <c r="S1272" i="17"/>
  <c r="T1272" i="17"/>
  <c r="U1272" i="17"/>
  <c r="O1273" i="17"/>
  <c r="P1273" i="17"/>
  <c r="Q1273" i="17"/>
  <c r="R1273" i="17"/>
  <c r="S1273" i="17"/>
  <c r="T1273" i="17"/>
  <c r="U1273" i="17"/>
  <c r="O1274" i="17"/>
  <c r="P1274" i="17"/>
  <c r="Q1274" i="17"/>
  <c r="R1274" i="17"/>
  <c r="S1274" i="17"/>
  <c r="T1274" i="17"/>
  <c r="U1274" i="17"/>
  <c r="O1275" i="17"/>
  <c r="P1275" i="17"/>
  <c r="Q1275" i="17"/>
  <c r="R1275" i="17"/>
  <c r="S1275" i="17"/>
  <c r="T1275" i="17"/>
  <c r="U1275" i="17"/>
  <c r="O1276" i="17"/>
  <c r="P1276" i="17"/>
  <c r="Q1276" i="17"/>
  <c r="R1276" i="17"/>
  <c r="S1276" i="17"/>
  <c r="T1276" i="17"/>
  <c r="U1276" i="17"/>
  <c r="O1277" i="17"/>
  <c r="P1277" i="17"/>
  <c r="Q1277" i="17"/>
  <c r="R1277" i="17"/>
  <c r="S1277" i="17"/>
  <c r="T1277" i="17"/>
  <c r="U1277" i="17"/>
  <c r="O1278" i="17"/>
  <c r="P1278" i="17"/>
  <c r="Q1278" i="17"/>
  <c r="R1278" i="17"/>
  <c r="S1278" i="17"/>
  <c r="T1278" i="17"/>
  <c r="U1278" i="17"/>
  <c r="O1279" i="17"/>
  <c r="P1279" i="17"/>
  <c r="Q1279" i="17"/>
  <c r="R1279" i="17"/>
  <c r="S1279" i="17"/>
  <c r="T1279" i="17"/>
  <c r="U1279" i="17"/>
  <c r="O1280" i="17"/>
  <c r="P1280" i="17"/>
  <c r="Q1280" i="17"/>
  <c r="R1280" i="17"/>
  <c r="S1280" i="17"/>
  <c r="T1280" i="17"/>
  <c r="U1280" i="17"/>
  <c r="O1281" i="17"/>
  <c r="P1281" i="17"/>
  <c r="Q1281" i="17"/>
  <c r="R1281" i="17"/>
  <c r="S1281" i="17"/>
  <c r="T1281" i="17"/>
  <c r="U1281" i="17"/>
  <c r="O1282" i="17"/>
  <c r="P1282" i="17"/>
  <c r="Q1282" i="17"/>
  <c r="R1282" i="17"/>
  <c r="S1282" i="17"/>
  <c r="T1282" i="17"/>
  <c r="U1282" i="17"/>
  <c r="O1283" i="17"/>
  <c r="P1283" i="17"/>
  <c r="Q1283" i="17"/>
  <c r="R1283" i="17"/>
  <c r="S1283" i="17"/>
  <c r="T1283" i="17"/>
  <c r="U1283" i="17"/>
  <c r="O1284" i="17"/>
  <c r="P1284" i="17"/>
  <c r="Q1284" i="17"/>
  <c r="R1284" i="17"/>
  <c r="S1284" i="17"/>
  <c r="T1284" i="17"/>
  <c r="U1284" i="17"/>
  <c r="O1285" i="17"/>
  <c r="P1285" i="17"/>
  <c r="Q1285" i="17"/>
  <c r="R1285" i="17"/>
  <c r="S1285" i="17"/>
  <c r="T1285" i="17"/>
  <c r="U1285" i="17"/>
  <c r="O1286" i="17"/>
  <c r="P1286" i="17"/>
  <c r="Q1286" i="17"/>
  <c r="R1286" i="17"/>
  <c r="S1286" i="17"/>
  <c r="T1286" i="17"/>
  <c r="U1286" i="17"/>
  <c r="O1287" i="17"/>
  <c r="P1287" i="17"/>
  <c r="Q1287" i="17"/>
  <c r="R1287" i="17"/>
  <c r="S1287" i="17"/>
  <c r="T1287" i="17"/>
  <c r="U1287" i="17"/>
  <c r="O1288" i="17"/>
  <c r="P1288" i="17"/>
  <c r="Q1288" i="17"/>
  <c r="R1288" i="17"/>
  <c r="S1288" i="17"/>
  <c r="T1288" i="17"/>
  <c r="U1288" i="17"/>
  <c r="O1289" i="17"/>
  <c r="P1289" i="17"/>
  <c r="Q1289" i="17"/>
  <c r="R1289" i="17"/>
  <c r="S1289" i="17"/>
  <c r="T1289" i="17"/>
  <c r="U1289" i="17"/>
  <c r="O1290" i="17"/>
  <c r="P1290" i="17"/>
  <c r="Q1290" i="17"/>
  <c r="R1290" i="17"/>
  <c r="S1290" i="17"/>
  <c r="T1290" i="17"/>
  <c r="U1290" i="17"/>
  <c r="O1291" i="17"/>
  <c r="P1291" i="17"/>
  <c r="Q1291" i="17"/>
  <c r="R1291" i="17"/>
  <c r="S1291" i="17"/>
  <c r="T1291" i="17"/>
  <c r="U1291" i="17"/>
  <c r="O1292" i="17"/>
  <c r="P1292" i="17"/>
  <c r="Q1292" i="17"/>
  <c r="R1292" i="17"/>
  <c r="S1292" i="17"/>
  <c r="T1292" i="17"/>
  <c r="U1292" i="17"/>
  <c r="O1293" i="17"/>
  <c r="P1293" i="17"/>
  <c r="Q1293" i="17"/>
  <c r="R1293" i="17"/>
  <c r="S1293" i="17"/>
  <c r="T1293" i="17"/>
  <c r="U1293" i="17"/>
  <c r="O1294" i="17"/>
  <c r="P1294" i="17"/>
  <c r="Q1294" i="17"/>
  <c r="R1294" i="17"/>
  <c r="S1294" i="17"/>
  <c r="T1294" i="17"/>
  <c r="U1294" i="17"/>
  <c r="O1295" i="17"/>
  <c r="P1295" i="17"/>
  <c r="Q1295" i="17"/>
  <c r="R1295" i="17"/>
  <c r="S1295" i="17"/>
  <c r="T1295" i="17"/>
  <c r="U1295" i="17"/>
  <c r="O1296" i="17"/>
  <c r="P1296" i="17"/>
  <c r="Q1296" i="17"/>
  <c r="R1296" i="17"/>
  <c r="S1296" i="17"/>
  <c r="T1296" i="17"/>
  <c r="U1296" i="17"/>
  <c r="O1297" i="17"/>
  <c r="P1297" i="17"/>
  <c r="Q1297" i="17"/>
  <c r="R1297" i="17"/>
  <c r="S1297" i="17"/>
  <c r="T1297" i="17"/>
  <c r="U1297" i="17"/>
  <c r="O1298" i="17"/>
  <c r="P1298" i="17"/>
  <c r="Q1298" i="17"/>
  <c r="R1298" i="17"/>
  <c r="S1298" i="17"/>
  <c r="T1298" i="17"/>
  <c r="U1298" i="17"/>
  <c r="O1299" i="17"/>
  <c r="P1299" i="17"/>
  <c r="Q1299" i="17"/>
  <c r="R1299" i="17"/>
  <c r="S1299" i="17"/>
  <c r="T1299" i="17"/>
  <c r="U1299" i="17"/>
  <c r="O1300" i="17"/>
  <c r="P1300" i="17"/>
  <c r="Q1300" i="17"/>
  <c r="R1300" i="17"/>
  <c r="S1300" i="17"/>
  <c r="T1300" i="17"/>
  <c r="U1300" i="17"/>
  <c r="O1301" i="17"/>
  <c r="P1301" i="17"/>
  <c r="Q1301" i="17"/>
  <c r="R1301" i="17"/>
  <c r="S1301" i="17"/>
  <c r="T1301" i="17"/>
  <c r="U1301" i="17"/>
  <c r="O1302" i="17"/>
  <c r="P1302" i="17"/>
  <c r="Q1302" i="17"/>
  <c r="R1302" i="17"/>
  <c r="S1302" i="17"/>
  <c r="T1302" i="17"/>
  <c r="U1302" i="17"/>
  <c r="O1303" i="17"/>
  <c r="P1303" i="17"/>
  <c r="Q1303" i="17"/>
  <c r="R1303" i="17"/>
  <c r="S1303" i="17"/>
  <c r="T1303" i="17"/>
  <c r="U1303" i="17"/>
  <c r="O1304" i="17"/>
  <c r="P1304" i="17"/>
  <c r="Q1304" i="17"/>
  <c r="R1304" i="17"/>
  <c r="S1304" i="17"/>
  <c r="T1304" i="17"/>
  <c r="U1304" i="17"/>
  <c r="O1305" i="17"/>
  <c r="P1305" i="17"/>
  <c r="Q1305" i="17"/>
  <c r="R1305" i="17"/>
  <c r="S1305" i="17"/>
  <c r="T1305" i="17"/>
  <c r="U1305" i="17"/>
  <c r="O1306" i="17"/>
  <c r="P1306" i="17"/>
  <c r="Q1306" i="17"/>
  <c r="R1306" i="17"/>
  <c r="S1306" i="17"/>
  <c r="T1306" i="17"/>
  <c r="U1306" i="17"/>
  <c r="O1307" i="17"/>
  <c r="P1307" i="17"/>
  <c r="Q1307" i="17"/>
  <c r="R1307" i="17"/>
  <c r="S1307" i="17"/>
  <c r="T1307" i="17"/>
  <c r="U1307" i="17"/>
  <c r="O1308" i="17"/>
  <c r="P1308" i="17"/>
  <c r="Q1308" i="17"/>
  <c r="R1308" i="17"/>
  <c r="S1308" i="17"/>
  <c r="T1308" i="17"/>
  <c r="U1308" i="17"/>
  <c r="O1309" i="17"/>
  <c r="P1309" i="17"/>
  <c r="Q1309" i="17"/>
  <c r="R1309" i="17"/>
  <c r="S1309" i="17"/>
  <c r="T1309" i="17"/>
  <c r="U1309" i="17"/>
  <c r="O1310" i="17"/>
  <c r="P1310" i="17"/>
  <c r="Q1310" i="17"/>
  <c r="R1310" i="17"/>
  <c r="S1310" i="17"/>
  <c r="T1310" i="17"/>
  <c r="U1310" i="17"/>
  <c r="O1311" i="17"/>
  <c r="P1311" i="17"/>
  <c r="Q1311" i="17"/>
  <c r="R1311" i="17"/>
  <c r="S1311" i="17"/>
  <c r="T1311" i="17"/>
  <c r="U1311" i="17"/>
  <c r="O1312" i="17"/>
  <c r="P1312" i="17"/>
  <c r="Q1312" i="17"/>
  <c r="R1312" i="17"/>
  <c r="S1312" i="17"/>
  <c r="T1312" i="17"/>
  <c r="U1312" i="17"/>
  <c r="O1313" i="17"/>
  <c r="P1313" i="17"/>
  <c r="Q1313" i="17"/>
  <c r="R1313" i="17"/>
  <c r="S1313" i="17"/>
  <c r="T1313" i="17"/>
  <c r="U1313" i="17"/>
  <c r="O1314" i="17"/>
  <c r="P1314" i="17"/>
  <c r="Q1314" i="17"/>
  <c r="R1314" i="17"/>
  <c r="S1314" i="17"/>
  <c r="T1314" i="17"/>
  <c r="U1314" i="17"/>
  <c r="O1315" i="17"/>
  <c r="P1315" i="17"/>
  <c r="Q1315" i="17"/>
  <c r="R1315" i="17"/>
  <c r="S1315" i="17"/>
  <c r="T1315" i="17"/>
  <c r="U1315" i="17"/>
  <c r="O1316" i="17"/>
  <c r="P1316" i="17"/>
  <c r="Q1316" i="17"/>
  <c r="R1316" i="17"/>
  <c r="S1316" i="17"/>
  <c r="T1316" i="17"/>
  <c r="U1316" i="17"/>
  <c r="O1317" i="17"/>
  <c r="P1317" i="17"/>
  <c r="Q1317" i="17"/>
  <c r="R1317" i="17"/>
  <c r="S1317" i="17"/>
  <c r="T1317" i="17"/>
  <c r="U1317" i="17"/>
  <c r="O1318" i="17"/>
  <c r="P1318" i="17"/>
  <c r="Q1318" i="17"/>
  <c r="R1318" i="17"/>
  <c r="S1318" i="17"/>
  <c r="T1318" i="17"/>
  <c r="U1318" i="17"/>
  <c r="O1319" i="17"/>
  <c r="P1319" i="17"/>
  <c r="Q1319" i="17"/>
  <c r="R1319" i="17"/>
  <c r="S1319" i="17"/>
  <c r="T1319" i="17"/>
  <c r="U1319" i="17"/>
  <c r="O1320" i="17"/>
  <c r="P1320" i="17"/>
  <c r="Q1320" i="17"/>
  <c r="R1320" i="17"/>
  <c r="S1320" i="17"/>
  <c r="T1320" i="17"/>
  <c r="U1320" i="17"/>
  <c r="O1321" i="17"/>
  <c r="P1321" i="17"/>
  <c r="Q1321" i="17"/>
  <c r="R1321" i="17"/>
  <c r="S1321" i="17"/>
  <c r="T1321" i="17"/>
  <c r="U1321" i="17"/>
  <c r="O1322" i="17"/>
  <c r="P1322" i="17"/>
  <c r="Q1322" i="17"/>
  <c r="R1322" i="17"/>
  <c r="S1322" i="17"/>
  <c r="T1322" i="17"/>
  <c r="U1322" i="17"/>
  <c r="O1323" i="17"/>
  <c r="P1323" i="17"/>
  <c r="Q1323" i="17"/>
  <c r="R1323" i="17"/>
  <c r="S1323" i="17"/>
  <c r="T1323" i="17"/>
  <c r="U1323" i="17"/>
  <c r="O1324" i="17"/>
  <c r="P1324" i="17"/>
  <c r="Q1324" i="17"/>
  <c r="R1324" i="17"/>
  <c r="S1324" i="17"/>
  <c r="T1324" i="17"/>
  <c r="U1324" i="17"/>
  <c r="O1325" i="17"/>
  <c r="P1325" i="17"/>
  <c r="Q1325" i="17"/>
  <c r="R1325" i="17"/>
  <c r="S1325" i="17"/>
  <c r="T1325" i="17"/>
  <c r="U1325" i="17"/>
  <c r="O1326" i="17"/>
  <c r="P1326" i="17"/>
  <c r="Q1326" i="17"/>
  <c r="R1326" i="17"/>
  <c r="S1326" i="17"/>
  <c r="T1326" i="17"/>
  <c r="U1326" i="17"/>
  <c r="O1327" i="17"/>
  <c r="P1327" i="17"/>
  <c r="Q1327" i="17"/>
  <c r="R1327" i="17"/>
  <c r="S1327" i="17"/>
  <c r="T1327" i="17"/>
  <c r="U1327" i="17"/>
  <c r="O1328" i="17"/>
  <c r="P1328" i="17"/>
  <c r="Q1328" i="17"/>
  <c r="R1328" i="17"/>
  <c r="S1328" i="17"/>
  <c r="T1328" i="17"/>
  <c r="U1328" i="17"/>
  <c r="O1329" i="17"/>
  <c r="P1329" i="17"/>
  <c r="Q1329" i="17"/>
  <c r="R1329" i="17"/>
  <c r="S1329" i="17"/>
  <c r="T1329" i="17"/>
  <c r="U1329" i="17"/>
  <c r="O1330" i="17"/>
  <c r="P1330" i="17"/>
  <c r="Q1330" i="17"/>
  <c r="R1330" i="17"/>
  <c r="S1330" i="17"/>
  <c r="T1330" i="17"/>
  <c r="U1330" i="17"/>
  <c r="O1331" i="17"/>
  <c r="P1331" i="17"/>
  <c r="Q1331" i="17"/>
  <c r="R1331" i="17"/>
  <c r="S1331" i="17"/>
  <c r="T1331" i="17"/>
  <c r="U1331" i="17"/>
  <c r="O1332" i="17"/>
  <c r="P1332" i="17"/>
  <c r="Q1332" i="17"/>
  <c r="R1332" i="17"/>
  <c r="S1332" i="17"/>
  <c r="T1332" i="17"/>
  <c r="U1332" i="17"/>
  <c r="O1333" i="17"/>
  <c r="P1333" i="17"/>
  <c r="Q1333" i="17"/>
  <c r="R1333" i="17"/>
  <c r="S1333" i="17"/>
  <c r="T1333" i="17"/>
  <c r="U1333" i="17"/>
  <c r="O1334" i="17"/>
  <c r="P1334" i="17"/>
  <c r="Q1334" i="17"/>
  <c r="R1334" i="17"/>
  <c r="S1334" i="17"/>
  <c r="T1334" i="17"/>
  <c r="U1334" i="17"/>
  <c r="O1335" i="17"/>
  <c r="P1335" i="17"/>
  <c r="Q1335" i="17"/>
  <c r="R1335" i="17"/>
  <c r="S1335" i="17"/>
  <c r="T1335" i="17"/>
  <c r="U1335" i="17"/>
  <c r="O1336" i="17"/>
  <c r="P1336" i="17"/>
  <c r="Q1336" i="17"/>
  <c r="R1336" i="17"/>
  <c r="S1336" i="17"/>
  <c r="T1336" i="17"/>
  <c r="U1336" i="17"/>
  <c r="O1337" i="17"/>
  <c r="P1337" i="17"/>
  <c r="Q1337" i="17"/>
  <c r="R1337" i="17"/>
  <c r="S1337" i="17"/>
  <c r="T1337" i="17"/>
  <c r="U1337" i="17"/>
  <c r="O1338" i="17"/>
  <c r="P1338" i="17"/>
  <c r="Q1338" i="17"/>
  <c r="R1338" i="17"/>
  <c r="S1338" i="17"/>
  <c r="T1338" i="17"/>
  <c r="U1338" i="17"/>
  <c r="O1339" i="17"/>
  <c r="P1339" i="17"/>
  <c r="Q1339" i="17"/>
  <c r="R1339" i="17"/>
  <c r="S1339" i="17"/>
  <c r="T1339" i="17"/>
  <c r="U1339" i="17"/>
  <c r="O1340" i="17"/>
  <c r="P1340" i="17"/>
  <c r="Q1340" i="17"/>
  <c r="R1340" i="17"/>
  <c r="S1340" i="17"/>
  <c r="T1340" i="17"/>
  <c r="U1340" i="17"/>
  <c r="O1341" i="17"/>
  <c r="P1341" i="17"/>
  <c r="Q1341" i="17"/>
  <c r="R1341" i="17"/>
  <c r="S1341" i="17"/>
  <c r="T1341" i="17"/>
  <c r="U1341" i="17"/>
  <c r="O1342" i="17"/>
  <c r="P1342" i="17"/>
  <c r="Q1342" i="17"/>
  <c r="R1342" i="17"/>
  <c r="S1342" i="17"/>
  <c r="T1342" i="17"/>
  <c r="U1342" i="17"/>
  <c r="O1343" i="17"/>
  <c r="P1343" i="17"/>
  <c r="Q1343" i="17"/>
  <c r="R1343" i="17"/>
  <c r="S1343" i="17"/>
  <c r="T1343" i="17"/>
  <c r="U1343" i="17"/>
  <c r="O1344" i="17"/>
  <c r="P1344" i="17"/>
  <c r="Q1344" i="17"/>
  <c r="R1344" i="17"/>
  <c r="S1344" i="17"/>
  <c r="T1344" i="17"/>
  <c r="U1344" i="17"/>
  <c r="O1345" i="17"/>
  <c r="P1345" i="17"/>
  <c r="Q1345" i="17"/>
  <c r="R1345" i="17"/>
  <c r="S1345" i="17"/>
  <c r="T1345" i="17"/>
  <c r="U1345" i="17"/>
  <c r="O1346" i="17"/>
  <c r="P1346" i="17"/>
  <c r="Q1346" i="17"/>
  <c r="R1346" i="17"/>
  <c r="S1346" i="17"/>
  <c r="T1346" i="17"/>
  <c r="U1346" i="17"/>
  <c r="O1347" i="17"/>
  <c r="P1347" i="17"/>
  <c r="Q1347" i="17"/>
  <c r="R1347" i="17"/>
  <c r="S1347" i="17"/>
  <c r="T1347" i="17"/>
  <c r="U1347" i="17"/>
  <c r="O1348" i="17"/>
  <c r="P1348" i="17"/>
  <c r="Q1348" i="17"/>
  <c r="R1348" i="17"/>
  <c r="S1348" i="17"/>
  <c r="T1348" i="17"/>
  <c r="U1348" i="17"/>
  <c r="O1349" i="17"/>
  <c r="P1349" i="17"/>
  <c r="Q1349" i="17"/>
  <c r="R1349" i="17"/>
  <c r="S1349" i="17"/>
  <c r="T1349" i="17"/>
  <c r="U1349" i="17"/>
  <c r="O1350" i="17"/>
  <c r="P1350" i="17"/>
  <c r="Q1350" i="17"/>
  <c r="R1350" i="17"/>
  <c r="S1350" i="17"/>
  <c r="T1350" i="17"/>
  <c r="U1350" i="17"/>
  <c r="O1351" i="17"/>
  <c r="P1351" i="17"/>
  <c r="Q1351" i="17"/>
  <c r="R1351" i="17"/>
  <c r="S1351" i="17"/>
  <c r="T1351" i="17"/>
  <c r="U1351" i="17"/>
  <c r="O1352" i="17"/>
  <c r="P1352" i="17"/>
  <c r="Q1352" i="17"/>
  <c r="R1352" i="17"/>
  <c r="S1352" i="17"/>
  <c r="T1352" i="17"/>
  <c r="U1352" i="17"/>
  <c r="O1353" i="17"/>
  <c r="P1353" i="17"/>
  <c r="Q1353" i="17"/>
  <c r="R1353" i="17"/>
  <c r="S1353" i="17"/>
  <c r="T1353" i="17"/>
  <c r="U1353" i="17"/>
  <c r="O1354" i="17"/>
  <c r="P1354" i="17"/>
  <c r="Q1354" i="17"/>
  <c r="R1354" i="17"/>
  <c r="S1354" i="17"/>
  <c r="T1354" i="17"/>
  <c r="U1354" i="17"/>
  <c r="O1355" i="17"/>
  <c r="P1355" i="17"/>
  <c r="Q1355" i="17"/>
  <c r="R1355" i="17"/>
  <c r="S1355" i="17"/>
  <c r="T1355" i="17"/>
  <c r="U1355" i="17"/>
  <c r="O1356" i="17"/>
  <c r="P1356" i="17"/>
  <c r="Q1356" i="17"/>
  <c r="R1356" i="17"/>
  <c r="S1356" i="17"/>
  <c r="T1356" i="17"/>
  <c r="U1356" i="17"/>
  <c r="O1357" i="17"/>
  <c r="P1357" i="17"/>
  <c r="Q1357" i="17"/>
  <c r="R1357" i="17"/>
  <c r="S1357" i="17"/>
  <c r="T1357" i="17"/>
  <c r="U1357" i="17"/>
  <c r="O1358" i="17"/>
  <c r="P1358" i="17"/>
  <c r="Q1358" i="17"/>
  <c r="R1358" i="17"/>
  <c r="S1358" i="17"/>
  <c r="T1358" i="17"/>
  <c r="U1358" i="17"/>
  <c r="O1359" i="17"/>
  <c r="P1359" i="17"/>
  <c r="Q1359" i="17"/>
  <c r="R1359" i="17"/>
  <c r="S1359" i="17"/>
  <c r="T1359" i="17"/>
  <c r="U1359" i="17"/>
  <c r="O1360" i="17"/>
  <c r="P1360" i="17"/>
  <c r="Q1360" i="17"/>
  <c r="R1360" i="17"/>
  <c r="S1360" i="17"/>
  <c r="T1360" i="17"/>
  <c r="U1360" i="17"/>
  <c r="O1361" i="17"/>
  <c r="P1361" i="17"/>
  <c r="Q1361" i="17"/>
  <c r="R1361" i="17"/>
  <c r="S1361" i="17"/>
  <c r="T1361" i="17"/>
  <c r="U1361" i="17"/>
  <c r="O1362" i="17"/>
  <c r="P1362" i="17"/>
  <c r="Q1362" i="17"/>
  <c r="R1362" i="17"/>
  <c r="S1362" i="17"/>
  <c r="T1362" i="17"/>
  <c r="U1362" i="17"/>
  <c r="O1363" i="17"/>
  <c r="P1363" i="17"/>
  <c r="Q1363" i="17"/>
  <c r="R1363" i="17"/>
  <c r="S1363" i="17"/>
  <c r="T1363" i="17"/>
  <c r="U1363" i="17"/>
  <c r="O1364" i="17"/>
  <c r="P1364" i="17"/>
  <c r="Q1364" i="17"/>
  <c r="R1364" i="17"/>
  <c r="S1364" i="17"/>
  <c r="T1364" i="17"/>
  <c r="U1364" i="17"/>
  <c r="O1365" i="17"/>
  <c r="P1365" i="17"/>
  <c r="Q1365" i="17"/>
  <c r="R1365" i="17"/>
  <c r="S1365" i="17"/>
  <c r="T1365" i="17"/>
  <c r="U1365" i="17"/>
  <c r="O1366" i="17"/>
  <c r="P1366" i="17"/>
  <c r="Q1366" i="17"/>
  <c r="R1366" i="17"/>
  <c r="S1366" i="17"/>
  <c r="T1366" i="17"/>
  <c r="U1366" i="17"/>
  <c r="O1367" i="17"/>
  <c r="P1367" i="17"/>
  <c r="Q1367" i="17"/>
  <c r="R1367" i="17"/>
  <c r="S1367" i="17"/>
  <c r="T1367" i="17"/>
  <c r="U1367" i="17"/>
  <c r="O1368" i="17"/>
  <c r="P1368" i="17"/>
  <c r="Q1368" i="17"/>
  <c r="R1368" i="17"/>
  <c r="S1368" i="17"/>
  <c r="T1368" i="17"/>
  <c r="U1368" i="17"/>
  <c r="O1369" i="17"/>
  <c r="P1369" i="17"/>
  <c r="Q1369" i="17"/>
  <c r="R1369" i="17"/>
  <c r="S1369" i="17"/>
  <c r="T1369" i="17"/>
  <c r="U1369" i="17"/>
  <c r="O1370" i="17"/>
  <c r="P1370" i="17"/>
  <c r="Q1370" i="17"/>
  <c r="R1370" i="17"/>
  <c r="S1370" i="17"/>
  <c r="T1370" i="17"/>
  <c r="U1370" i="17"/>
  <c r="O1371" i="17"/>
  <c r="P1371" i="17"/>
  <c r="Q1371" i="17"/>
  <c r="R1371" i="17"/>
  <c r="S1371" i="17"/>
  <c r="T1371" i="17"/>
  <c r="U1371" i="17"/>
  <c r="O1372" i="17"/>
  <c r="P1372" i="17"/>
  <c r="Q1372" i="17"/>
  <c r="R1372" i="17"/>
  <c r="S1372" i="17"/>
  <c r="T1372" i="17"/>
  <c r="U1372" i="17"/>
  <c r="O1373" i="17"/>
  <c r="P1373" i="17"/>
  <c r="Q1373" i="17"/>
  <c r="R1373" i="17"/>
  <c r="S1373" i="17"/>
  <c r="T1373" i="17"/>
  <c r="U1373" i="17"/>
  <c r="O1374" i="17"/>
  <c r="P1374" i="17"/>
  <c r="Q1374" i="17"/>
  <c r="R1374" i="17"/>
  <c r="S1374" i="17"/>
  <c r="T1374" i="17"/>
  <c r="U1374" i="17"/>
  <c r="O1375" i="17"/>
  <c r="P1375" i="17"/>
  <c r="Q1375" i="17"/>
  <c r="R1375" i="17"/>
  <c r="S1375" i="17"/>
  <c r="T1375" i="17"/>
  <c r="U1375" i="17"/>
  <c r="O1376" i="17"/>
  <c r="P1376" i="17"/>
  <c r="Q1376" i="17"/>
  <c r="R1376" i="17"/>
  <c r="S1376" i="17"/>
  <c r="T1376" i="17"/>
  <c r="U1376" i="17"/>
  <c r="O1377" i="17"/>
  <c r="P1377" i="17"/>
  <c r="Q1377" i="17"/>
  <c r="R1377" i="17"/>
  <c r="S1377" i="17"/>
  <c r="T1377" i="17"/>
  <c r="U1377" i="17"/>
  <c r="O1378" i="17"/>
  <c r="P1378" i="17"/>
  <c r="Q1378" i="17"/>
  <c r="R1378" i="17"/>
  <c r="S1378" i="17"/>
  <c r="T1378" i="17"/>
  <c r="U1378" i="17"/>
  <c r="O1379" i="17"/>
  <c r="P1379" i="17"/>
  <c r="Q1379" i="17"/>
  <c r="R1379" i="17"/>
  <c r="S1379" i="17"/>
  <c r="T1379" i="17"/>
  <c r="U1379" i="17"/>
  <c r="O1380" i="17"/>
  <c r="P1380" i="17"/>
  <c r="Q1380" i="17"/>
  <c r="R1380" i="17"/>
  <c r="S1380" i="17"/>
  <c r="T1380" i="17"/>
  <c r="U1380" i="17"/>
  <c r="O1381" i="17"/>
  <c r="P1381" i="17"/>
  <c r="Q1381" i="17"/>
  <c r="R1381" i="17"/>
  <c r="S1381" i="17"/>
  <c r="T1381" i="17"/>
  <c r="U1381" i="17"/>
  <c r="O1382" i="17"/>
  <c r="P1382" i="17"/>
  <c r="Q1382" i="17"/>
  <c r="R1382" i="17"/>
  <c r="S1382" i="17"/>
  <c r="T1382" i="17"/>
  <c r="U1382" i="17"/>
  <c r="O1383" i="17"/>
  <c r="P1383" i="17"/>
  <c r="Q1383" i="17"/>
  <c r="R1383" i="17"/>
  <c r="S1383" i="17"/>
  <c r="T1383" i="17"/>
  <c r="U1383" i="17"/>
  <c r="O1384" i="17"/>
  <c r="P1384" i="17"/>
  <c r="Q1384" i="17"/>
  <c r="R1384" i="17"/>
  <c r="S1384" i="17"/>
  <c r="T1384" i="17"/>
  <c r="U1384" i="17"/>
  <c r="O1385" i="17"/>
  <c r="P1385" i="17"/>
  <c r="Q1385" i="17"/>
  <c r="R1385" i="17"/>
  <c r="S1385" i="17"/>
  <c r="T1385" i="17"/>
  <c r="U1385" i="17"/>
  <c r="O1386" i="17"/>
  <c r="P1386" i="17"/>
  <c r="Q1386" i="17"/>
  <c r="R1386" i="17"/>
  <c r="S1386" i="17"/>
  <c r="T1386" i="17"/>
  <c r="U1386" i="17"/>
  <c r="O1387" i="17"/>
  <c r="P1387" i="17"/>
  <c r="Q1387" i="17"/>
  <c r="R1387" i="17"/>
  <c r="S1387" i="17"/>
  <c r="T1387" i="17"/>
  <c r="U1387" i="17"/>
  <c r="O1388" i="17"/>
  <c r="P1388" i="17"/>
  <c r="Q1388" i="17"/>
  <c r="R1388" i="17"/>
  <c r="S1388" i="17"/>
  <c r="T1388" i="17"/>
  <c r="U1388" i="17"/>
  <c r="O1389" i="17"/>
  <c r="P1389" i="17"/>
  <c r="Q1389" i="17"/>
  <c r="R1389" i="17"/>
  <c r="S1389" i="17"/>
  <c r="T1389" i="17"/>
  <c r="U1389" i="17"/>
  <c r="O1390" i="17"/>
  <c r="P1390" i="17"/>
  <c r="Q1390" i="17"/>
  <c r="R1390" i="17"/>
  <c r="S1390" i="17"/>
  <c r="T1390" i="17"/>
  <c r="U1390" i="17"/>
  <c r="O1391" i="17"/>
  <c r="P1391" i="17"/>
  <c r="Q1391" i="17"/>
  <c r="R1391" i="17"/>
  <c r="S1391" i="17"/>
  <c r="T1391" i="17"/>
  <c r="U1391" i="17"/>
  <c r="O1392" i="17"/>
  <c r="P1392" i="17"/>
  <c r="Q1392" i="17"/>
  <c r="R1392" i="17"/>
  <c r="S1392" i="17"/>
  <c r="T1392" i="17"/>
  <c r="U1392" i="17"/>
  <c r="O1393" i="17"/>
  <c r="P1393" i="17"/>
  <c r="Q1393" i="17"/>
  <c r="R1393" i="17"/>
  <c r="S1393" i="17"/>
  <c r="T1393" i="17"/>
  <c r="U1393" i="17"/>
  <c r="O1394" i="17"/>
  <c r="P1394" i="17"/>
  <c r="Q1394" i="17"/>
  <c r="R1394" i="17"/>
  <c r="S1394" i="17"/>
  <c r="T1394" i="17"/>
  <c r="U1394" i="17"/>
  <c r="O1395" i="17"/>
  <c r="P1395" i="17"/>
  <c r="Q1395" i="17"/>
  <c r="R1395" i="17"/>
  <c r="S1395" i="17"/>
  <c r="T1395" i="17"/>
  <c r="U1395" i="17"/>
  <c r="O1396" i="17"/>
  <c r="P1396" i="17"/>
  <c r="Q1396" i="17"/>
  <c r="R1396" i="17"/>
  <c r="S1396" i="17"/>
  <c r="T1396" i="17"/>
  <c r="U1396" i="17"/>
  <c r="O1397" i="17"/>
  <c r="P1397" i="17"/>
  <c r="Q1397" i="17"/>
  <c r="R1397" i="17"/>
  <c r="S1397" i="17"/>
  <c r="T1397" i="17"/>
  <c r="U1397" i="17"/>
  <c r="O1398" i="17"/>
  <c r="P1398" i="17"/>
  <c r="Q1398" i="17"/>
  <c r="R1398" i="17"/>
  <c r="S1398" i="17"/>
  <c r="T1398" i="17"/>
  <c r="U1398" i="17"/>
  <c r="O1399" i="17"/>
  <c r="P1399" i="17"/>
  <c r="Q1399" i="17"/>
  <c r="R1399" i="17"/>
  <c r="S1399" i="17"/>
  <c r="T1399" i="17"/>
  <c r="U1399" i="17"/>
  <c r="O1400" i="17"/>
  <c r="P1400" i="17"/>
  <c r="Q1400" i="17"/>
  <c r="R1400" i="17"/>
  <c r="S1400" i="17"/>
  <c r="T1400" i="17"/>
  <c r="U1400" i="17"/>
  <c r="O1401" i="17"/>
  <c r="P1401" i="17"/>
  <c r="Q1401" i="17"/>
  <c r="R1401" i="17"/>
  <c r="S1401" i="17"/>
  <c r="T1401" i="17"/>
  <c r="U1401" i="17"/>
  <c r="O1402" i="17"/>
  <c r="P1402" i="17"/>
  <c r="Q1402" i="17"/>
  <c r="R1402" i="17"/>
  <c r="S1402" i="17"/>
  <c r="T1402" i="17"/>
  <c r="U1402" i="17"/>
  <c r="O1403" i="17"/>
  <c r="P1403" i="17"/>
  <c r="Q1403" i="17"/>
  <c r="R1403" i="17"/>
  <c r="S1403" i="17"/>
  <c r="T1403" i="17"/>
  <c r="U1403" i="17"/>
  <c r="O1404" i="17"/>
  <c r="P1404" i="17"/>
  <c r="Q1404" i="17"/>
  <c r="R1404" i="17"/>
  <c r="S1404" i="17"/>
  <c r="T1404" i="17"/>
  <c r="U1404" i="17"/>
  <c r="O1405" i="17"/>
  <c r="P1405" i="17"/>
  <c r="Q1405" i="17"/>
  <c r="R1405" i="17"/>
  <c r="S1405" i="17"/>
  <c r="T1405" i="17"/>
  <c r="U1405" i="17"/>
  <c r="O1406" i="17"/>
  <c r="P1406" i="17"/>
  <c r="Q1406" i="17"/>
  <c r="R1406" i="17"/>
  <c r="S1406" i="17"/>
  <c r="T1406" i="17"/>
  <c r="U1406" i="17"/>
  <c r="O1407" i="17"/>
  <c r="P1407" i="17"/>
  <c r="Q1407" i="17"/>
  <c r="R1407" i="17"/>
  <c r="S1407" i="17"/>
  <c r="T1407" i="17"/>
  <c r="U1407" i="17"/>
  <c r="O1408" i="17"/>
  <c r="P1408" i="17"/>
  <c r="Q1408" i="17"/>
  <c r="R1408" i="17"/>
  <c r="S1408" i="17"/>
  <c r="T1408" i="17"/>
  <c r="U1408" i="17"/>
  <c r="O1409" i="17"/>
  <c r="P1409" i="17"/>
  <c r="Q1409" i="17"/>
  <c r="R1409" i="17"/>
  <c r="S1409" i="17"/>
  <c r="T1409" i="17"/>
  <c r="U1409" i="17"/>
  <c r="O1410" i="17"/>
  <c r="P1410" i="17"/>
  <c r="Q1410" i="17"/>
  <c r="R1410" i="17"/>
  <c r="S1410" i="17"/>
  <c r="T1410" i="17"/>
  <c r="U1410" i="17"/>
  <c r="O1411" i="17"/>
  <c r="P1411" i="17"/>
  <c r="Q1411" i="17"/>
  <c r="R1411" i="17"/>
  <c r="S1411" i="17"/>
  <c r="T1411" i="17"/>
  <c r="U1411" i="17"/>
  <c r="O1412" i="17"/>
  <c r="P1412" i="17"/>
  <c r="Q1412" i="17"/>
  <c r="R1412" i="17"/>
  <c r="S1412" i="17"/>
  <c r="T1412" i="17"/>
  <c r="U1412" i="17"/>
  <c r="O1413" i="17"/>
  <c r="P1413" i="17"/>
  <c r="Q1413" i="17"/>
  <c r="R1413" i="17"/>
  <c r="S1413" i="17"/>
  <c r="T1413" i="17"/>
  <c r="U1413" i="17"/>
  <c r="O1414" i="17"/>
  <c r="P1414" i="17"/>
  <c r="Q1414" i="17"/>
  <c r="R1414" i="17"/>
  <c r="S1414" i="17"/>
  <c r="T1414" i="17"/>
  <c r="U1414" i="17"/>
  <c r="O1415" i="17"/>
  <c r="P1415" i="17"/>
  <c r="Q1415" i="17"/>
  <c r="R1415" i="17"/>
  <c r="S1415" i="17"/>
  <c r="T1415" i="17"/>
  <c r="U1415" i="17"/>
  <c r="O1416" i="17"/>
  <c r="P1416" i="17"/>
  <c r="Q1416" i="17"/>
  <c r="R1416" i="17"/>
  <c r="S1416" i="17"/>
  <c r="T1416" i="17"/>
  <c r="U1416" i="17"/>
  <c r="O1417" i="17"/>
  <c r="P1417" i="17"/>
  <c r="Q1417" i="17"/>
  <c r="R1417" i="17"/>
  <c r="S1417" i="17"/>
  <c r="T1417" i="17"/>
  <c r="U1417" i="17"/>
  <c r="O1418" i="17"/>
  <c r="P1418" i="17"/>
  <c r="Q1418" i="17"/>
  <c r="R1418" i="17"/>
  <c r="S1418" i="17"/>
  <c r="T1418" i="17"/>
  <c r="U1418" i="17"/>
  <c r="O1419" i="17"/>
  <c r="P1419" i="17"/>
  <c r="Q1419" i="17"/>
  <c r="R1419" i="17"/>
  <c r="S1419" i="17"/>
  <c r="T1419" i="17"/>
  <c r="U1419" i="17"/>
  <c r="O1420" i="17"/>
  <c r="P1420" i="17"/>
  <c r="Q1420" i="17"/>
  <c r="R1420" i="17"/>
  <c r="S1420" i="17"/>
  <c r="T1420" i="17"/>
  <c r="U1420" i="17"/>
  <c r="O1421" i="17"/>
  <c r="P1421" i="17"/>
  <c r="Q1421" i="17"/>
  <c r="R1421" i="17"/>
  <c r="S1421" i="17"/>
  <c r="T1421" i="17"/>
  <c r="U1421" i="17"/>
  <c r="O1422" i="17"/>
  <c r="P1422" i="17"/>
  <c r="Q1422" i="17"/>
  <c r="R1422" i="17"/>
  <c r="S1422" i="17"/>
  <c r="T1422" i="17"/>
  <c r="U1422" i="17"/>
  <c r="O1423" i="17"/>
  <c r="P1423" i="17"/>
  <c r="Q1423" i="17"/>
  <c r="R1423" i="17"/>
  <c r="S1423" i="17"/>
  <c r="T1423" i="17"/>
  <c r="U1423" i="17"/>
  <c r="O1424" i="17"/>
  <c r="P1424" i="17"/>
  <c r="Q1424" i="17"/>
  <c r="R1424" i="17"/>
  <c r="S1424" i="17"/>
  <c r="T1424" i="17"/>
  <c r="U1424" i="17"/>
  <c r="O1425" i="17"/>
  <c r="P1425" i="17"/>
  <c r="Q1425" i="17"/>
  <c r="R1425" i="17"/>
  <c r="S1425" i="17"/>
  <c r="T1425" i="17"/>
  <c r="U1425" i="17"/>
  <c r="O1426" i="17"/>
  <c r="P1426" i="17"/>
  <c r="Q1426" i="17"/>
  <c r="R1426" i="17"/>
  <c r="S1426" i="17"/>
  <c r="T1426" i="17"/>
  <c r="U1426" i="17"/>
  <c r="O1427" i="17"/>
  <c r="P1427" i="17"/>
  <c r="Q1427" i="17"/>
  <c r="R1427" i="17"/>
  <c r="S1427" i="17"/>
  <c r="T1427" i="17"/>
  <c r="U1427" i="17"/>
  <c r="O1428" i="17"/>
  <c r="P1428" i="17"/>
  <c r="Q1428" i="17"/>
  <c r="R1428" i="17"/>
  <c r="S1428" i="17"/>
  <c r="T1428" i="17"/>
  <c r="U1428" i="17"/>
  <c r="O1429" i="17"/>
  <c r="P1429" i="17"/>
  <c r="Q1429" i="17"/>
  <c r="R1429" i="17"/>
  <c r="S1429" i="17"/>
  <c r="T1429" i="17"/>
  <c r="U1429" i="17"/>
  <c r="O1430" i="17"/>
  <c r="P1430" i="17"/>
  <c r="Q1430" i="17"/>
  <c r="R1430" i="17"/>
  <c r="S1430" i="17"/>
  <c r="T1430" i="17"/>
  <c r="U1430" i="17"/>
  <c r="O1431" i="17"/>
  <c r="P1431" i="17"/>
  <c r="Q1431" i="17"/>
  <c r="R1431" i="17"/>
  <c r="S1431" i="17"/>
  <c r="T1431" i="17"/>
  <c r="U1431" i="17"/>
  <c r="O1432" i="17"/>
  <c r="P1432" i="17"/>
  <c r="Q1432" i="17"/>
  <c r="R1432" i="17"/>
  <c r="S1432" i="17"/>
  <c r="T1432" i="17"/>
  <c r="U1432" i="17"/>
  <c r="O1433" i="17"/>
  <c r="P1433" i="17"/>
  <c r="Q1433" i="17"/>
  <c r="R1433" i="17"/>
  <c r="S1433" i="17"/>
  <c r="T1433" i="17"/>
  <c r="U1433" i="17"/>
  <c r="O1434" i="17"/>
  <c r="P1434" i="17"/>
  <c r="Q1434" i="17"/>
  <c r="R1434" i="17"/>
  <c r="S1434" i="17"/>
  <c r="T1434" i="17"/>
  <c r="U1434" i="17"/>
  <c r="O1435" i="17"/>
  <c r="P1435" i="17"/>
  <c r="Q1435" i="17"/>
  <c r="R1435" i="17"/>
  <c r="S1435" i="17"/>
  <c r="T1435" i="17"/>
  <c r="U1435" i="17"/>
  <c r="O1436" i="17"/>
  <c r="P1436" i="17"/>
  <c r="Q1436" i="17"/>
  <c r="R1436" i="17"/>
  <c r="S1436" i="17"/>
  <c r="T1436" i="17"/>
  <c r="U1436" i="17"/>
  <c r="O1437" i="17"/>
  <c r="P1437" i="17"/>
  <c r="Q1437" i="17"/>
  <c r="R1437" i="17"/>
  <c r="S1437" i="17"/>
  <c r="T1437" i="17"/>
  <c r="U1437" i="17"/>
  <c r="O1438" i="17"/>
  <c r="P1438" i="17"/>
  <c r="Q1438" i="17"/>
  <c r="R1438" i="17"/>
  <c r="S1438" i="17"/>
  <c r="T1438" i="17"/>
  <c r="U1438" i="17"/>
  <c r="O1439" i="17"/>
  <c r="P1439" i="17"/>
  <c r="Q1439" i="17"/>
  <c r="R1439" i="17"/>
  <c r="S1439" i="17"/>
  <c r="T1439" i="17"/>
  <c r="U1439" i="17"/>
  <c r="O1440" i="17"/>
  <c r="P1440" i="17"/>
  <c r="Q1440" i="17"/>
  <c r="R1440" i="17"/>
  <c r="S1440" i="17"/>
  <c r="T1440" i="17"/>
  <c r="U1440" i="17"/>
  <c r="O1441" i="17"/>
  <c r="P1441" i="17"/>
  <c r="Q1441" i="17"/>
  <c r="R1441" i="17"/>
  <c r="S1441" i="17"/>
  <c r="T1441" i="17"/>
  <c r="U1441" i="17"/>
  <c r="O1442" i="17"/>
  <c r="P1442" i="17"/>
  <c r="Q1442" i="17"/>
  <c r="R1442" i="17"/>
  <c r="S1442" i="17"/>
  <c r="T1442" i="17"/>
  <c r="U1442" i="17"/>
  <c r="O1443" i="17"/>
  <c r="P1443" i="17"/>
  <c r="Q1443" i="17"/>
  <c r="R1443" i="17"/>
  <c r="S1443" i="17"/>
  <c r="T1443" i="17"/>
  <c r="U1443" i="17"/>
  <c r="O1444" i="17"/>
  <c r="P1444" i="17"/>
  <c r="Q1444" i="17"/>
  <c r="R1444" i="17"/>
  <c r="S1444" i="17"/>
  <c r="T1444" i="17"/>
  <c r="U1444" i="17"/>
  <c r="O1445" i="17"/>
  <c r="P1445" i="17"/>
  <c r="Q1445" i="17"/>
  <c r="R1445" i="17"/>
  <c r="S1445" i="17"/>
  <c r="T1445" i="17"/>
  <c r="U1445" i="17"/>
  <c r="O1446" i="17"/>
  <c r="P1446" i="17"/>
  <c r="Q1446" i="17"/>
  <c r="R1446" i="17"/>
  <c r="S1446" i="17"/>
  <c r="T1446" i="17"/>
  <c r="U1446" i="17"/>
  <c r="O1447" i="17"/>
  <c r="P1447" i="17"/>
  <c r="Q1447" i="17"/>
  <c r="R1447" i="17"/>
  <c r="S1447" i="17"/>
  <c r="T1447" i="17"/>
  <c r="U1447" i="17"/>
  <c r="O1448" i="17"/>
  <c r="P1448" i="17"/>
  <c r="Q1448" i="17"/>
  <c r="R1448" i="17"/>
  <c r="S1448" i="17"/>
  <c r="T1448" i="17"/>
  <c r="U1448" i="17"/>
  <c r="O1449" i="17"/>
  <c r="P1449" i="17"/>
  <c r="Q1449" i="17"/>
  <c r="R1449" i="17"/>
  <c r="S1449" i="17"/>
  <c r="T1449" i="17"/>
  <c r="U1449" i="17"/>
  <c r="O1450" i="17"/>
  <c r="P1450" i="17"/>
  <c r="Q1450" i="17"/>
  <c r="R1450" i="17"/>
  <c r="S1450" i="17"/>
  <c r="T1450" i="17"/>
  <c r="U1450" i="17"/>
  <c r="O1451" i="17"/>
  <c r="P1451" i="17"/>
  <c r="Q1451" i="17"/>
  <c r="R1451" i="17"/>
  <c r="S1451" i="17"/>
  <c r="T1451" i="17"/>
  <c r="U1451" i="17"/>
  <c r="O1452" i="17"/>
  <c r="P1452" i="17"/>
  <c r="Q1452" i="17"/>
  <c r="R1452" i="17"/>
  <c r="S1452" i="17"/>
  <c r="T1452" i="17"/>
  <c r="U1452" i="17"/>
  <c r="O1453" i="17"/>
  <c r="P1453" i="17"/>
  <c r="Q1453" i="17"/>
  <c r="R1453" i="17"/>
  <c r="S1453" i="17"/>
  <c r="T1453" i="17"/>
  <c r="U1453" i="17"/>
  <c r="O1454" i="17"/>
  <c r="P1454" i="17"/>
  <c r="Q1454" i="17"/>
  <c r="R1454" i="17"/>
  <c r="S1454" i="17"/>
  <c r="T1454" i="17"/>
  <c r="U1454" i="17"/>
  <c r="O1455" i="17"/>
  <c r="P1455" i="17"/>
  <c r="Q1455" i="17"/>
  <c r="R1455" i="17"/>
  <c r="S1455" i="17"/>
  <c r="T1455" i="17"/>
  <c r="U1455" i="17"/>
  <c r="O1456" i="17"/>
  <c r="P1456" i="17"/>
  <c r="Q1456" i="17"/>
  <c r="R1456" i="17"/>
  <c r="S1456" i="17"/>
  <c r="T1456" i="17"/>
  <c r="U1456" i="17"/>
  <c r="O1457" i="17"/>
  <c r="P1457" i="17"/>
  <c r="Q1457" i="17"/>
  <c r="R1457" i="17"/>
  <c r="S1457" i="17"/>
  <c r="T1457" i="17"/>
  <c r="U1457" i="17"/>
  <c r="O1458" i="17"/>
  <c r="P1458" i="17"/>
  <c r="Q1458" i="17"/>
  <c r="R1458" i="17"/>
  <c r="S1458" i="17"/>
  <c r="T1458" i="17"/>
  <c r="U1458" i="17"/>
  <c r="O1459" i="17"/>
  <c r="P1459" i="17"/>
  <c r="Q1459" i="17"/>
  <c r="R1459" i="17"/>
  <c r="S1459" i="17"/>
  <c r="T1459" i="17"/>
  <c r="U1459" i="17"/>
  <c r="O1460" i="17"/>
  <c r="P1460" i="17"/>
  <c r="Q1460" i="17"/>
  <c r="R1460" i="17"/>
  <c r="S1460" i="17"/>
  <c r="T1460" i="17"/>
  <c r="U1460" i="17"/>
  <c r="O1461" i="17"/>
  <c r="P1461" i="17"/>
  <c r="Q1461" i="17"/>
  <c r="R1461" i="17"/>
  <c r="S1461" i="17"/>
  <c r="T1461" i="17"/>
  <c r="U1461" i="17"/>
  <c r="O1462" i="17"/>
  <c r="P1462" i="17"/>
  <c r="Q1462" i="17"/>
  <c r="R1462" i="17"/>
  <c r="S1462" i="17"/>
  <c r="T1462" i="17"/>
  <c r="U1462" i="17"/>
  <c r="O1463" i="17"/>
  <c r="P1463" i="17"/>
  <c r="Q1463" i="17"/>
  <c r="R1463" i="17"/>
  <c r="S1463" i="17"/>
  <c r="T1463" i="17"/>
  <c r="U1463" i="17"/>
  <c r="O1464" i="17"/>
  <c r="P1464" i="17"/>
  <c r="Q1464" i="17"/>
  <c r="R1464" i="17"/>
  <c r="S1464" i="17"/>
  <c r="T1464" i="17"/>
  <c r="U1464" i="17"/>
  <c r="O1465" i="17"/>
  <c r="P1465" i="17"/>
  <c r="Q1465" i="17"/>
  <c r="R1465" i="17"/>
  <c r="S1465" i="17"/>
  <c r="T1465" i="17"/>
  <c r="U1465" i="17"/>
  <c r="O1466" i="17"/>
  <c r="P1466" i="17"/>
  <c r="Q1466" i="17"/>
  <c r="R1466" i="17"/>
  <c r="S1466" i="17"/>
  <c r="T1466" i="17"/>
  <c r="U1466" i="17"/>
  <c r="O1467" i="17"/>
  <c r="P1467" i="17"/>
  <c r="Q1467" i="17"/>
  <c r="R1467" i="17"/>
  <c r="S1467" i="17"/>
  <c r="T1467" i="17"/>
  <c r="U1467" i="17"/>
  <c r="O1468" i="17"/>
  <c r="P1468" i="17"/>
  <c r="Q1468" i="17"/>
  <c r="R1468" i="17"/>
  <c r="S1468" i="17"/>
  <c r="T1468" i="17"/>
  <c r="U1468" i="17"/>
  <c r="O1469" i="17"/>
  <c r="P1469" i="17"/>
  <c r="Q1469" i="17"/>
  <c r="R1469" i="17"/>
  <c r="S1469" i="17"/>
  <c r="T1469" i="17"/>
  <c r="U1469" i="17"/>
  <c r="O1470" i="17"/>
  <c r="P1470" i="17"/>
  <c r="Q1470" i="17"/>
  <c r="R1470" i="17"/>
  <c r="S1470" i="17"/>
  <c r="T1470" i="17"/>
  <c r="U1470" i="17"/>
  <c r="O1471" i="17"/>
  <c r="P1471" i="17"/>
  <c r="Q1471" i="17"/>
  <c r="R1471" i="17"/>
  <c r="S1471" i="17"/>
  <c r="T1471" i="17"/>
  <c r="U1471" i="17"/>
  <c r="O1472" i="17"/>
  <c r="P1472" i="17"/>
  <c r="Q1472" i="17"/>
  <c r="R1472" i="17"/>
  <c r="S1472" i="17"/>
  <c r="T1472" i="17"/>
  <c r="U1472" i="17"/>
  <c r="O1473" i="17"/>
  <c r="P1473" i="17"/>
  <c r="Q1473" i="17"/>
  <c r="R1473" i="17"/>
  <c r="S1473" i="17"/>
  <c r="T1473" i="17"/>
  <c r="U1473" i="17"/>
  <c r="O1474" i="17"/>
  <c r="P1474" i="17"/>
  <c r="Q1474" i="17"/>
  <c r="R1474" i="17"/>
  <c r="S1474" i="17"/>
  <c r="T1474" i="17"/>
  <c r="U1474" i="17"/>
  <c r="O1475" i="17"/>
  <c r="P1475" i="17"/>
  <c r="Q1475" i="17"/>
  <c r="R1475" i="17"/>
  <c r="S1475" i="17"/>
  <c r="T1475" i="17"/>
  <c r="U1475" i="17"/>
  <c r="O1476" i="17"/>
  <c r="P1476" i="17"/>
  <c r="Q1476" i="17"/>
  <c r="R1476" i="17"/>
  <c r="S1476" i="17"/>
  <c r="T1476" i="17"/>
  <c r="U1476" i="17"/>
  <c r="O1477" i="17"/>
  <c r="P1477" i="17"/>
  <c r="Q1477" i="17"/>
  <c r="R1477" i="17"/>
  <c r="S1477" i="17"/>
  <c r="T1477" i="17"/>
  <c r="U1477" i="17"/>
  <c r="O1478" i="17"/>
  <c r="P1478" i="17"/>
  <c r="Q1478" i="17"/>
  <c r="R1478" i="17"/>
  <c r="S1478" i="17"/>
  <c r="T1478" i="17"/>
  <c r="U1478" i="17"/>
  <c r="O1479" i="17"/>
  <c r="P1479" i="17"/>
  <c r="Q1479" i="17"/>
  <c r="R1479" i="17"/>
  <c r="S1479" i="17"/>
  <c r="T1479" i="17"/>
  <c r="U1479" i="17"/>
  <c r="O1480" i="17"/>
  <c r="P1480" i="17"/>
  <c r="Q1480" i="17"/>
  <c r="R1480" i="17"/>
  <c r="S1480" i="17"/>
  <c r="T1480" i="17"/>
  <c r="U1480" i="17"/>
  <c r="O1481" i="17"/>
  <c r="P1481" i="17"/>
  <c r="Q1481" i="17"/>
  <c r="R1481" i="17"/>
  <c r="S1481" i="17"/>
  <c r="T1481" i="17"/>
  <c r="U1481" i="17"/>
  <c r="O1482" i="17"/>
  <c r="P1482" i="17"/>
  <c r="Q1482" i="17"/>
  <c r="R1482" i="17"/>
  <c r="S1482" i="17"/>
  <c r="T1482" i="17"/>
  <c r="U1482" i="17"/>
  <c r="O1483" i="17"/>
  <c r="P1483" i="17"/>
  <c r="Q1483" i="17"/>
  <c r="R1483" i="17"/>
  <c r="S1483" i="17"/>
  <c r="T1483" i="17"/>
  <c r="U1483" i="17"/>
  <c r="O1484" i="17"/>
  <c r="P1484" i="17"/>
  <c r="Q1484" i="17"/>
  <c r="R1484" i="17"/>
  <c r="S1484" i="17"/>
  <c r="T1484" i="17"/>
  <c r="U1484" i="17"/>
  <c r="O1485" i="17"/>
  <c r="P1485" i="17"/>
  <c r="Q1485" i="17"/>
  <c r="R1485" i="17"/>
  <c r="S1485" i="17"/>
  <c r="T1485" i="17"/>
  <c r="U1485" i="17"/>
  <c r="O1486" i="17"/>
  <c r="P1486" i="17"/>
  <c r="Q1486" i="17"/>
  <c r="R1486" i="17"/>
  <c r="S1486" i="17"/>
  <c r="T1486" i="17"/>
  <c r="U1486" i="17"/>
  <c r="O1487" i="17"/>
  <c r="P1487" i="17"/>
  <c r="Q1487" i="17"/>
  <c r="R1487" i="17"/>
  <c r="S1487" i="17"/>
  <c r="T1487" i="17"/>
  <c r="U1487" i="17"/>
  <c r="O1488" i="17"/>
  <c r="P1488" i="17"/>
  <c r="Q1488" i="17"/>
  <c r="R1488" i="17"/>
  <c r="S1488" i="17"/>
  <c r="T1488" i="17"/>
  <c r="U1488" i="17"/>
  <c r="O1489" i="17"/>
  <c r="P1489" i="17"/>
  <c r="Q1489" i="17"/>
  <c r="R1489" i="17"/>
  <c r="S1489" i="17"/>
  <c r="T1489" i="17"/>
  <c r="U1489" i="17"/>
  <c r="O1490" i="17"/>
  <c r="P1490" i="17"/>
  <c r="Q1490" i="17"/>
  <c r="R1490" i="17"/>
  <c r="S1490" i="17"/>
  <c r="T1490" i="17"/>
  <c r="U1490" i="17"/>
  <c r="O1491" i="17"/>
  <c r="P1491" i="17"/>
  <c r="Q1491" i="17"/>
  <c r="R1491" i="17"/>
  <c r="S1491" i="17"/>
  <c r="T1491" i="17"/>
  <c r="U1491" i="17"/>
  <c r="O1492" i="17"/>
  <c r="P1492" i="17"/>
  <c r="Q1492" i="17"/>
  <c r="R1492" i="17"/>
  <c r="S1492" i="17"/>
  <c r="T1492" i="17"/>
  <c r="U1492" i="17"/>
  <c r="O1493" i="17"/>
  <c r="P1493" i="17"/>
  <c r="Q1493" i="17"/>
  <c r="R1493" i="17"/>
  <c r="S1493" i="17"/>
  <c r="T1493" i="17"/>
  <c r="U1493" i="17"/>
  <c r="O1494" i="17"/>
  <c r="P1494" i="17"/>
  <c r="Q1494" i="17"/>
  <c r="R1494" i="17"/>
  <c r="S1494" i="17"/>
  <c r="T1494" i="17"/>
  <c r="U1494" i="17"/>
  <c r="O1495" i="17"/>
  <c r="P1495" i="17"/>
  <c r="Q1495" i="17"/>
  <c r="R1495" i="17"/>
  <c r="S1495" i="17"/>
  <c r="T1495" i="17"/>
  <c r="U1495" i="17"/>
  <c r="O1496" i="17"/>
  <c r="P1496" i="17"/>
  <c r="Q1496" i="17"/>
  <c r="R1496" i="17"/>
  <c r="S1496" i="17"/>
  <c r="T1496" i="17"/>
  <c r="U1496" i="17"/>
  <c r="O1497" i="17"/>
  <c r="P1497" i="17"/>
  <c r="Q1497" i="17"/>
  <c r="R1497" i="17"/>
  <c r="S1497" i="17"/>
  <c r="T1497" i="17"/>
  <c r="U1497" i="17"/>
  <c r="O1498" i="17"/>
  <c r="P1498" i="17"/>
  <c r="Q1498" i="17"/>
  <c r="R1498" i="17"/>
  <c r="S1498" i="17"/>
  <c r="T1498" i="17"/>
  <c r="U1498" i="17"/>
  <c r="O1499" i="17"/>
  <c r="P1499" i="17"/>
  <c r="Q1499" i="17"/>
  <c r="R1499" i="17"/>
  <c r="S1499" i="17"/>
  <c r="T1499" i="17"/>
  <c r="U1499" i="17"/>
  <c r="O1500" i="17"/>
  <c r="P1500" i="17"/>
  <c r="Q1500" i="17"/>
  <c r="R1500" i="17"/>
  <c r="S1500" i="17"/>
  <c r="T1500" i="17"/>
  <c r="U1500" i="17"/>
  <c r="O1501" i="17"/>
  <c r="P1501" i="17"/>
  <c r="Q1501" i="17"/>
  <c r="R1501" i="17"/>
  <c r="S1501" i="17"/>
  <c r="T1501" i="17"/>
  <c r="U1501" i="17"/>
  <c r="O1502" i="17"/>
  <c r="P1502" i="17"/>
  <c r="Q1502" i="17"/>
  <c r="R1502" i="17"/>
  <c r="S1502" i="17"/>
  <c r="T1502" i="17"/>
  <c r="U1502" i="17"/>
  <c r="O1503" i="17"/>
  <c r="P1503" i="17"/>
  <c r="Q1503" i="17"/>
  <c r="R1503" i="17"/>
  <c r="S1503" i="17"/>
  <c r="T1503" i="17"/>
  <c r="U1503" i="17"/>
  <c r="O1504" i="17"/>
  <c r="P1504" i="17"/>
  <c r="Q1504" i="17"/>
  <c r="R1504" i="17"/>
  <c r="S1504" i="17"/>
  <c r="T1504" i="17"/>
  <c r="U1504" i="17"/>
  <c r="O1505" i="17"/>
  <c r="P1505" i="17"/>
  <c r="Q1505" i="17"/>
  <c r="R1505" i="17"/>
  <c r="S1505" i="17"/>
  <c r="T1505" i="17"/>
  <c r="U1505" i="17"/>
  <c r="O1506" i="17"/>
  <c r="P1506" i="17"/>
  <c r="Q1506" i="17"/>
  <c r="R1506" i="17"/>
  <c r="S1506" i="17"/>
  <c r="T1506" i="17"/>
  <c r="U1506" i="17"/>
  <c r="O1507" i="17"/>
  <c r="P1507" i="17"/>
  <c r="Q1507" i="17"/>
  <c r="R1507" i="17"/>
  <c r="S1507" i="17"/>
  <c r="T1507" i="17"/>
  <c r="U1507" i="17"/>
  <c r="O1508" i="17"/>
  <c r="P1508" i="17"/>
  <c r="Q1508" i="17"/>
  <c r="R1508" i="17"/>
  <c r="S1508" i="17"/>
  <c r="T1508" i="17"/>
  <c r="U1508" i="17"/>
  <c r="O1509" i="17"/>
  <c r="P1509" i="17"/>
  <c r="Q1509" i="17"/>
  <c r="R1509" i="17"/>
  <c r="S1509" i="17"/>
  <c r="T1509" i="17"/>
  <c r="U1509" i="17"/>
  <c r="O1510" i="17"/>
  <c r="P1510" i="17"/>
  <c r="Q1510" i="17"/>
  <c r="R1510" i="17"/>
  <c r="S1510" i="17"/>
  <c r="T1510" i="17"/>
  <c r="U1510" i="17"/>
  <c r="O1511" i="17"/>
  <c r="P1511" i="17"/>
  <c r="Q1511" i="17"/>
  <c r="R1511" i="17"/>
  <c r="S1511" i="17"/>
  <c r="T1511" i="17"/>
  <c r="U1511" i="17"/>
  <c r="O1512" i="17"/>
  <c r="P1512" i="17"/>
  <c r="Q1512" i="17"/>
  <c r="R1512" i="17"/>
  <c r="S1512" i="17"/>
  <c r="T1512" i="17"/>
  <c r="U1512" i="17"/>
  <c r="O1513" i="17"/>
  <c r="P1513" i="17"/>
  <c r="Q1513" i="17"/>
  <c r="R1513" i="17"/>
  <c r="S1513" i="17"/>
  <c r="T1513" i="17"/>
  <c r="U1513" i="17"/>
  <c r="O1514" i="17"/>
  <c r="P1514" i="17"/>
  <c r="Q1514" i="17"/>
  <c r="R1514" i="17"/>
  <c r="S1514" i="17"/>
  <c r="T1514" i="17"/>
  <c r="U1514" i="17"/>
  <c r="O1515" i="17"/>
  <c r="P1515" i="17"/>
  <c r="Q1515" i="17"/>
  <c r="R1515" i="17"/>
  <c r="S1515" i="17"/>
  <c r="T1515" i="17"/>
  <c r="U1515" i="17"/>
  <c r="O1516" i="17"/>
  <c r="P1516" i="17"/>
  <c r="Q1516" i="17"/>
  <c r="R1516" i="17"/>
  <c r="S1516" i="17"/>
  <c r="T1516" i="17"/>
  <c r="U1516" i="17"/>
  <c r="O1517" i="17"/>
  <c r="P1517" i="17"/>
  <c r="Q1517" i="17"/>
  <c r="R1517" i="17"/>
  <c r="S1517" i="17"/>
  <c r="T1517" i="17"/>
  <c r="U1517" i="17"/>
  <c r="O1518" i="17"/>
  <c r="P1518" i="17"/>
  <c r="Q1518" i="17"/>
  <c r="R1518" i="17"/>
  <c r="S1518" i="17"/>
  <c r="T1518" i="17"/>
  <c r="U1518" i="17"/>
  <c r="O1519" i="17"/>
  <c r="P1519" i="17"/>
  <c r="Q1519" i="17"/>
  <c r="R1519" i="17"/>
  <c r="S1519" i="17"/>
  <c r="T1519" i="17"/>
  <c r="U1519" i="17"/>
  <c r="O1520" i="17"/>
  <c r="P1520" i="17"/>
  <c r="Q1520" i="17"/>
  <c r="R1520" i="17"/>
  <c r="S1520" i="17"/>
  <c r="T1520" i="17"/>
  <c r="U1520" i="17"/>
  <c r="O1521" i="17"/>
  <c r="P1521" i="17"/>
  <c r="Q1521" i="17"/>
  <c r="R1521" i="17"/>
  <c r="S1521" i="17"/>
  <c r="T1521" i="17"/>
  <c r="U1521" i="17"/>
  <c r="O1522" i="17"/>
  <c r="P1522" i="17"/>
  <c r="Q1522" i="17"/>
  <c r="R1522" i="17"/>
  <c r="S1522" i="17"/>
  <c r="T1522" i="17"/>
  <c r="U1522" i="17"/>
  <c r="O1523" i="17"/>
  <c r="P1523" i="17"/>
  <c r="Q1523" i="17"/>
  <c r="R1523" i="17"/>
  <c r="S1523" i="17"/>
  <c r="T1523" i="17"/>
  <c r="U1523" i="17"/>
  <c r="O1524" i="17"/>
  <c r="P1524" i="17"/>
  <c r="Q1524" i="17"/>
  <c r="R1524" i="17"/>
  <c r="S1524" i="17"/>
  <c r="T1524" i="17"/>
  <c r="U1524" i="17"/>
  <c r="O1525" i="17"/>
  <c r="P1525" i="17"/>
  <c r="Q1525" i="17"/>
  <c r="R1525" i="17"/>
  <c r="S1525" i="17"/>
  <c r="T1525" i="17"/>
  <c r="U1525" i="17"/>
  <c r="O1526" i="17"/>
  <c r="P1526" i="17"/>
  <c r="Q1526" i="17"/>
  <c r="R1526" i="17"/>
  <c r="S1526" i="17"/>
  <c r="T1526" i="17"/>
  <c r="U1526" i="17"/>
  <c r="O1527" i="17"/>
  <c r="P1527" i="17"/>
  <c r="Q1527" i="17"/>
  <c r="R1527" i="17"/>
  <c r="S1527" i="17"/>
  <c r="T1527" i="17"/>
  <c r="U1527" i="17"/>
  <c r="O1528" i="17"/>
  <c r="P1528" i="17"/>
  <c r="Q1528" i="17"/>
  <c r="R1528" i="17"/>
  <c r="S1528" i="17"/>
  <c r="T1528" i="17"/>
  <c r="U1528" i="17"/>
  <c r="O1529" i="17"/>
  <c r="P1529" i="17"/>
  <c r="Q1529" i="17"/>
  <c r="R1529" i="17"/>
  <c r="S1529" i="17"/>
  <c r="T1529" i="17"/>
  <c r="U1529" i="17"/>
  <c r="O1530" i="17"/>
  <c r="P1530" i="17"/>
  <c r="Q1530" i="17"/>
  <c r="R1530" i="17"/>
  <c r="S1530" i="17"/>
  <c r="T1530" i="17"/>
  <c r="U1530" i="17"/>
  <c r="O1531" i="17"/>
  <c r="P1531" i="17"/>
  <c r="Q1531" i="17"/>
  <c r="R1531" i="17"/>
  <c r="S1531" i="17"/>
  <c r="T1531" i="17"/>
  <c r="U1531" i="17"/>
  <c r="O1532" i="17"/>
  <c r="P1532" i="17"/>
  <c r="Q1532" i="17"/>
  <c r="R1532" i="17"/>
  <c r="S1532" i="17"/>
  <c r="T1532" i="17"/>
  <c r="U1532" i="17"/>
  <c r="O1533" i="17"/>
  <c r="P1533" i="17"/>
  <c r="Q1533" i="17"/>
  <c r="R1533" i="17"/>
  <c r="S1533" i="17"/>
  <c r="T1533" i="17"/>
  <c r="U1533" i="17"/>
  <c r="O1534" i="17"/>
  <c r="P1534" i="17"/>
  <c r="Q1534" i="17"/>
  <c r="R1534" i="17"/>
  <c r="S1534" i="17"/>
  <c r="T1534" i="17"/>
  <c r="U1534" i="17"/>
  <c r="O1535" i="17"/>
  <c r="P1535" i="17"/>
  <c r="Q1535" i="17"/>
  <c r="R1535" i="17"/>
  <c r="S1535" i="17"/>
  <c r="T1535" i="17"/>
  <c r="U1535" i="17"/>
  <c r="O1536" i="17"/>
  <c r="P1536" i="17"/>
  <c r="Q1536" i="17"/>
  <c r="R1536" i="17"/>
  <c r="S1536" i="17"/>
  <c r="T1536" i="17"/>
  <c r="U1536" i="17"/>
  <c r="O1537" i="17"/>
  <c r="P1537" i="17"/>
  <c r="Q1537" i="17"/>
  <c r="R1537" i="17"/>
  <c r="S1537" i="17"/>
  <c r="T1537" i="17"/>
  <c r="U1537" i="17"/>
  <c r="O1538" i="17"/>
  <c r="P1538" i="17"/>
  <c r="Q1538" i="17"/>
  <c r="R1538" i="17"/>
  <c r="S1538" i="17"/>
  <c r="T1538" i="17"/>
  <c r="U1538" i="17"/>
  <c r="O1539" i="17"/>
  <c r="P1539" i="17"/>
  <c r="Q1539" i="17"/>
  <c r="R1539" i="17"/>
  <c r="S1539" i="17"/>
  <c r="T1539" i="17"/>
  <c r="U1539" i="17"/>
  <c r="O1540" i="17"/>
  <c r="P1540" i="17"/>
  <c r="Q1540" i="17"/>
  <c r="R1540" i="17"/>
  <c r="S1540" i="17"/>
  <c r="T1540" i="17"/>
  <c r="U1540" i="17"/>
  <c r="O1541" i="17"/>
  <c r="P1541" i="17"/>
  <c r="Q1541" i="17"/>
  <c r="R1541" i="17"/>
  <c r="S1541" i="17"/>
  <c r="T1541" i="17"/>
  <c r="U1541" i="17"/>
  <c r="O1542" i="17"/>
  <c r="P1542" i="17"/>
  <c r="Q1542" i="17"/>
  <c r="R1542" i="17"/>
  <c r="S1542" i="17"/>
  <c r="T1542" i="17"/>
  <c r="U1542" i="17"/>
  <c r="O1543" i="17"/>
  <c r="P1543" i="17"/>
  <c r="Q1543" i="17"/>
  <c r="R1543" i="17"/>
  <c r="S1543" i="17"/>
  <c r="T1543" i="17"/>
  <c r="U1543" i="17"/>
  <c r="O1544" i="17"/>
  <c r="P1544" i="17"/>
  <c r="Q1544" i="17"/>
  <c r="R1544" i="17"/>
  <c r="S1544" i="17"/>
  <c r="T1544" i="17"/>
  <c r="U1544" i="17"/>
  <c r="O1545" i="17"/>
  <c r="P1545" i="17"/>
  <c r="Q1545" i="17"/>
  <c r="R1545" i="17"/>
  <c r="S1545" i="17"/>
  <c r="T1545" i="17"/>
  <c r="U1545" i="17"/>
  <c r="O1546" i="17"/>
  <c r="P1546" i="17"/>
  <c r="Q1546" i="17"/>
  <c r="R1546" i="17"/>
  <c r="S1546" i="17"/>
  <c r="T1546" i="17"/>
  <c r="U1546" i="17"/>
  <c r="O1547" i="17"/>
  <c r="P1547" i="17"/>
  <c r="Q1547" i="17"/>
  <c r="R1547" i="17"/>
  <c r="S1547" i="17"/>
  <c r="T1547" i="17"/>
  <c r="U1547" i="17"/>
  <c r="O1548" i="17"/>
  <c r="P1548" i="17"/>
  <c r="Q1548" i="17"/>
  <c r="R1548" i="17"/>
  <c r="S1548" i="17"/>
  <c r="T1548" i="17"/>
  <c r="U1548" i="17"/>
  <c r="O1549" i="17"/>
  <c r="P1549" i="17"/>
  <c r="Q1549" i="17"/>
  <c r="R1549" i="17"/>
  <c r="S1549" i="17"/>
  <c r="T1549" i="17"/>
  <c r="U1549" i="17"/>
  <c r="O1550" i="17"/>
  <c r="P1550" i="17"/>
  <c r="Q1550" i="17"/>
  <c r="R1550" i="17"/>
  <c r="S1550" i="17"/>
  <c r="T1550" i="17"/>
  <c r="U1550" i="17"/>
  <c r="O1551" i="17"/>
  <c r="P1551" i="17"/>
  <c r="Q1551" i="17"/>
  <c r="R1551" i="17"/>
  <c r="S1551" i="17"/>
  <c r="T1551" i="17"/>
  <c r="U1551" i="17"/>
  <c r="O1552" i="17"/>
  <c r="P1552" i="17"/>
  <c r="Q1552" i="17"/>
  <c r="R1552" i="17"/>
  <c r="S1552" i="17"/>
  <c r="T1552" i="17"/>
  <c r="U1552" i="17"/>
  <c r="O1553" i="17"/>
  <c r="P1553" i="17"/>
  <c r="Q1553" i="17"/>
  <c r="R1553" i="17"/>
  <c r="S1553" i="17"/>
  <c r="T1553" i="17"/>
  <c r="U1553" i="17"/>
  <c r="O1554" i="17"/>
  <c r="P1554" i="17"/>
  <c r="Q1554" i="17"/>
  <c r="R1554" i="17"/>
  <c r="S1554" i="17"/>
  <c r="T1554" i="17"/>
  <c r="U1554" i="17"/>
  <c r="O1555" i="17"/>
  <c r="P1555" i="17"/>
  <c r="Q1555" i="17"/>
  <c r="R1555" i="17"/>
  <c r="S1555" i="17"/>
  <c r="T1555" i="17"/>
  <c r="U1555" i="17"/>
  <c r="O1556" i="17"/>
  <c r="P1556" i="17"/>
  <c r="Q1556" i="17"/>
  <c r="R1556" i="17"/>
  <c r="S1556" i="17"/>
  <c r="T1556" i="17"/>
  <c r="U1556" i="17"/>
  <c r="O1557" i="17"/>
  <c r="P1557" i="17"/>
  <c r="Q1557" i="17"/>
  <c r="R1557" i="17"/>
  <c r="S1557" i="17"/>
  <c r="T1557" i="17"/>
  <c r="U1557" i="17"/>
  <c r="O1558" i="17"/>
  <c r="P1558" i="17"/>
  <c r="Q1558" i="17"/>
  <c r="R1558" i="17"/>
  <c r="S1558" i="17"/>
  <c r="T1558" i="17"/>
  <c r="U1558" i="17"/>
  <c r="O1559" i="17"/>
  <c r="P1559" i="17"/>
  <c r="Q1559" i="17"/>
  <c r="R1559" i="17"/>
  <c r="S1559" i="17"/>
  <c r="T1559" i="17"/>
  <c r="U1559" i="17"/>
  <c r="O1560" i="17"/>
  <c r="P1560" i="17"/>
  <c r="Q1560" i="17"/>
  <c r="R1560" i="17"/>
  <c r="S1560" i="17"/>
  <c r="T1560" i="17"/>
  <c r="U1560" i="17"/>
  <c r="O1561" i="17"/>
  <c r="P1561" i="17"/>
  <c r="Q1561" i="17"/>
  <c r="R1561" i="17"/>
  <c r="S1561" i="17"/>
  <c r="T1561" i="17"/>
  <c r="U1561" i="17"/>
  <c r="O1562" i="17"/>
  <c r="P1562" i="17"/>
  <c r="Q1562" i="17"/>
  <c r="R1562" i="17"/>
  <c r="S1562" i="17"/>
  <c r="T1562" i="17"/>
  <c r="U1562" i="17"/>
  <c r="O1563" i="17"/>
  <c r="P1563" i="17"/>
  <c r="Q1563" i="17"/>
  <c r="R1563" i="17"/>
  <c r="S1563" i="17"/>
  <c r="T1563" i="17"/>
  <c r="U1563" i="17"/>
  <c r="O1564" i="17"/>
  <c r="P1564" i="17"/>
  <c r="Q1564" i="17"/>
  <c r="R1564" i="17"/>
  <c r="S1564" i="17"/>
  <c r="T1564" i="17"/>
  <c r="U1564" i="17"/>
  <c r="O1565" i="17"/>
  <c r="P1565" i="17"/>
  <c r="Q1565" i="17"/>
  <c r="R1565" i="17"/>
  <c r="S1565" i="17"/>
  <c r="T1565" i="17"/>
  <c r="U1565" i="17"/>
  <c r="O1566" i="17"/>
  <c r="P1566" i="17"/>
  <c r="Q1566" i="17"/>
  <c r="R1566" i="17"/>
  <c r="S1566" i="17"/>
  <c r="T1566" i="17"/>
  <c r="U1566" i="17"/>
  <c r="O1567" i="17"/>
  <c r="P1567" i="17"/>
  <c r="Q1567" i="17"/>
  <c r="R1567" i="17"/>
  <c r="S1567" i="17"/>
  <c r="T1567" i="17"/>
  <c r="U1567" i="17"/>
  <c r="O1568" i="17"/>
  <c r="P1568" i="17"/>
  <c r="Q1568" i="17"/>
  <c r="R1568" i="17"/>
  <c r="S1568" i="17"/>
  <c r="T1568" i="17"/>
  <c r="U1568" i="17"/>
  <c r="O1569" i="17"/>
  <c r="P1569" i="17"/>
  <c r="Q1569" i="17"/>
  <c r="R1569" i="17"/>
  <c r="S1569" i="17"/>
  <c r="T1569" i="17"/>
  <c r="U1569" i="17"/>
  <c r="O1570" i="17"/>
  <c r="P1570" i="17"/>
  <c r="Q1570" i="17"/>
  <c r="R1570" i="17"/>
  <c r="S1570" i="17"/>
  <c r="T1570" i="17"/>
  <c r="U1570" i="17"/>
  <c r="O1571" i="17"/>
  <c r="P1571" i="17"/>
  <c r="Q1571" i="17"/>
  <c r="R1571" i="17"/>
  <c r="S1571" i="17"/>
  <c r="T1571" i="17"/>
  <c r="U1571" i="17"/>
  <c r="O1572" i="17"/>
  <c r="P1572" i="17"/>
  <c r="Q1572" i="17"/>
  <c r="R1572" i="17"/>
  <c r="S1572" i="17"/>
  <c r="T1572" i="17"/>
  <c r="U1572" i="17"/>
  <c r="O1573" i="17"/>
  <c r="P1573" i="17"/>
  <c r="Q1573" i="17"/>
  <c r="R1573" i="17"/>
  <c r="S1573" i="17"/>
  <c r="T1573" i="17"/>
  <c r="U1573" i="17"/>
  <c r="O1574" i="17"/>
  <c r="P1574" i="17"/>
  <c r="Q1574" i="17"/>
  <c r="R1574" i="17"/>
  <c r="S1574" i="17"/>
  <c r="T1574" i="17"/>
  <c r="U1574" i="17"/>
  <c r="O1575" i="17"/>
  <c r="P1575" i="17"/>
  <c r="Q1575" i="17"/>
  <c r="R1575" i="17"/>
  <c r="S1575" i="17"/>
  <c r="T1575" i="17"/>
  <c r="U1575" i="17"/>
  <c r="O1576" i="17"/>
  <c r="P1576" i="17"/>
  <c r="Q1576" i="17"/>
  <c r="R1576" i="17"/>
  <c r="S1576" i="17"/>
  <c r="T1576" i="17"/>
  <c r="U1576" i="17"/>
  <c r="O1577" i="17"/>
  <c r="P1577" i="17"/>
  <c r="Q1577" i="17"/>
  <c r="R1577" i="17"/>
  <c r="S1577" i="17"/>
  <c r="T1577" i="17"/>
  <c r="U1577" i="17"/>
  <c r="O1578" i="17"/>
  <c r="P1578" i="17"/>
  <c r="Q1578" i="17"/>
  <c r="R1578" i="17"/>
  <c r="S1578" i="17"/>
  <c r="T1578" i="17"/>
  <c r="U1578" i="17"/>
  <c r="O1579" i="17"/>
  <c r="P1579" i="17"/>
  <c r="Q1579" i="17"/>
  <c r="R1579" i="17"/>
  <c r="S1579" i="17"/>
  <c r="T1579" i="17"/>
  <c r="U1579" i="17"/>
  <c r="O1580" i="17"/>
  <c r="P1580" i="17"/>
  <c r="Q1580" i="17"/>
  <c r="R1580" i="17"/>
  <c r="S1580" i="17"/>
  <c r="T1580" i="17"/>
  <c r="U1580" i="17"/>
  <c r="O1581" i="17"/>
  <c r="P1581" i="17"/>
  <c r="Q1581" i="17"/>
  <c r="R1581" i="17"/>
  <c r="S1581" i="17"/>
  <c r="T1581" i="17"/>
  <c r="U1581" i="17"/>
  <c r="O1582" i="17"/>
  <c r="P1582" i="17"/>
  <c r="Q1582" i="17"/>
  <c r="R1582" i="17"/>
  <c r="S1582" i="17"/>
  <c r="T1582" i="17"/>
  <c r="U1582" i="17"/>
  <c r="O1583" i="17"/>
  <c r="P1583" i="17"/>
  <c r="Q1583" i="17"/>
  <c r="R1583" i="17"/>
  <c r="S1583" i="17"/>
  <c r="T1583" i="17"/>
  <c r="U1583" i="17"/>
  <c r="O1584" i="17"/>
  <c r="P1584" i="17"/>
  <c r="Q1584" i="17"/>
  <c r="R1584" i="17"/>
  <c r="S1584" i="17"/>
  <c r="T1584" i="17"/>
  <c r="U1584" i="17"/>
  <c r="O1585" i="17"/>
  <c r="P1585" i="17"/>
  <c r="Q1585" i="17"/>
  <c r="R1585" i="17"/>
  <c r="S1585" i="17"/>
  <c r="T1585" i="17"/>
  <c r="U1585" i="17"/>
  <c r="O1586" i="17"/>
  <c r="P1586" i="17"/>
  <c r="Q1586" i="17"/>
  <c r="R1586" i="17"/>
  <c r="S1586" i="17"/>
  <c r="T1586" i="17"/>
  <c r="U1586" i="17"/>
  <c r="O1587" i="17"/>
  <c r="P1587" i="17"/>
  <c r="Q1587" i="17"/>
  <c r="R1587" i="17"/>
  <c r="S1587" i="17"/>
  <c r="T1587" i="17"/>
  <c r="U1587" i="17"/>
  <c r="O1588" i="17"/>
  <c r="P1588" i="17"/>
  <c r="Q1588" i="17"/>
  <c r="R1588" i="17"/>
  <c r="S1588" i="17"/>
  <c r="T1588" i="17"/>
  <c r="U1588" i="17"/>
  <c r="O1589" i="17"/>
  <c r="P1589" i="17"/>
  <c r="Q1589" i="17"/>
  <c r="R1589" i="17"/>
  <c r="S1589" i="17"/>
  <c r="T1589" i="17"/>
  <c r="U1589" i="17"/>
  <c r="O1590" i="17"/>
  <c r="P1590" i="17"/>
  <c r="Q1590" i="17"/>
  <c r="R1590" i="17"/>
  <c r="S1590" i="17"/>
  <c r="T1590" i="17"/>
  <c r="U1590" i="17"/>
  <c r="O1591" i="17"/>
  <c r="P1591" i="17"/>
  <c r="Q1591" i="17"/>
  <c r="R1591" i="17"/>
  <c r="S1591" i="17"/>
  <c r="T1591" i="17"/>
  <c r="U1591" i="17"/>
  <c r="O1592" i="17"/>
  <c r="P1592" i="17"/>
  <c r="Q1592" i="17"/>
  <c r="R1592" i="17"/>
  <c r="S1592" i="17"/>
  <c r="T1592" i="17"/>
  <c r="U1592" i="17"/>
  <c r="O1593" i="17"/>
  <c r="P1593" i="17"/>
  <c r="Q1593" i="17"/>
  <c r="R1593" i="17"/>
  <c r="S1593" i="17"/>
  <c r="T1593" i="17"/>
  <c r="U1593" i="17"/>
  <c r="O1594" i="17"/>
  <c r="P1594" i="17"/>
  <c r="Q1594" i="17"/>
  <c r="R1594" i="17"/>
  <c r="S1594" i="17"/>
  <c r="T1594" i="17"/>
  <c r="U1594" i="17"/>
  <c r="O1595" i="17"/>
  <c r="P1595" i="17"/>
  <c r="Q1595" i="17"/>
  <c r="R1595" i="17"/>
  <c r="S1595" i="17"/>
  <c r="T1595" i="17"/>
  <c r="U1595" i="17"/>
  <c r="O1596" i="17"/>
  <c r="P1596" i="17"/>
  <c r="Q1596" i="17"/>
  <c r="R1596" i="17"/>
  <c r="S1596" i="17"/>
  <c r="T1596" i="17"/>
  <c r="U1596" i="17"/>
  <c r="O1597" i="17"/>
  <c r="P1597" i="17"/>
  <c r="Q1597" i="17"/>
  <c r="R1597" i="17"/>
  <c r="S1597" i="17"/>
  <c r="T1597" i="17"/>
  <c r="U1597" i="17"/>
  <c r="O1598" i="17"/>
  <c r="P1598" i="17"/>
  <c r="Q1598" i="17"/>
  <c r="R1598" i="17"/>
  <c r="S1598" i="17"/>
  <c r="T1598" i="17"/>
  <c r="U1598" i="17"/>
  <c r="O1599" i="17"/>
  <c r="P1599" i="17"/>
  <c r="Q1599" i="17"/>
  <c r="R1599" i="17"/>
  <c r="S1599" i="17"/>
  <c r="T1599" i="17"/>
  <c r="U1599" i="17"/>
  <c r="O1600" i="17"/>
  <c r="P1600" i="17"/>
  <c r="Q1600" i="17"/>
  <c r="R1600" i="17"/>
  <c r="S1600" i="17"/>
  <c r="T1600" i="17"/>
  <c r="U1600" i="17"/>
  <c r="O1601" i="17"/>
  <c r="P1601" i="17"/>
  <c r="Q1601" i="17"/>
  <c r="R1601" i="17"/>
  <c r="S1601" i="17"/>
  <c r="T1601" i="17"/>
  <c r="U1601" i="17"/>
  <c r="O1602" i="17"/>
  <c r="P1602" i="17"/>
  <c r="Q1602" i="17"/>
  <c r="R1602" i="17"/>
  <c r="S1602" i="17"/>
  <c r="T1602" i="17"/>
  <c r="U1602" i="17"/>
  <c r="O1603" i="17"/>
  <c r="P1603" i="17"/>
  <c r="Q1603" i="17"/>
  <c r="R1603" i="17"/>
  <c r="S1603" i="17"/>
  <c r="T1603" i="17"/>
  <c r="U1603" i="17"/>
  <c r="O1604" i="17"/>
  <c r="P1604" i="17"/>
  <c r="Q1604" i="17"/>
  <c r="R1604" i="17"/>
  <c r="S1604" i="17"/>
  <c r="T1604" i="17"/>
  <c r="U1604" i="17"/>
  <c r="O1605" i="17"/>
  <c r="P1605" i="17"/>
  <c r="Q1605" i="17"/>
  <c r="R1605" i="17"/>
  <c r="S1605" i="17"/>
  <c r="T1605" i="17"/>
  <c r="U1605" i="17"/>
  <c r="O1606" i="17"/>
  <c r="P1606" i="17"/>
  <c r="Q1606" i="17"/>
  <c r="R1606" i="17"/>
  <c r="S1606" i="17"/>
  <c r="T1606" i="17"/>
  <c r="U1606" i="17"/>
  <c r="O1607" i="17"/>
  <c r="P1607" i="17"/>
  <c r="Q1607" i="17"/>
  <c r="R1607" i="17"/>
  <c r="S1607" i="17"/>
  <c r="T1607" i="17"/>
  <c r="U1607" i="17"/>
  <c r="O1608" i="17"/>
  <c r="P1608" i="17"/>
  <c r="Q1608" i="17"/>
  <c r="R1608" i="17"/>
  <c r="S1608" i="17"/>
  <c r="T1608" i="17"/>
  <c r="U1608" i="17"/>
  <c r="O1609" i="17"/>
  <c r="P1609" i="17"/>
  <c r="Q1609" i="17"/>
  <c r="R1609" i="17"/>
  <c r="S1609" i="17"/>
  <c r="T1609" i="17"/>
  <c r="U1609" i="17"/>
  <c r="O1610" i="17"/>
  <c r="P1610" i="17"/>
  <c r="Q1610" i="17"/>
  <c r="R1610" i="17"/>
  <c r="S1610" i="17"/>
  <c r="T1610" i="17"/>
  <c r="U1610" i="17"/>
  <c r="O1611" i="17"/>
  <c r="P1611" i="17"/>
  <c r="Q1611" i="17"/>
  <c r="R1611" i="17"/>
  <c r="S1611" i="17"/>
  <c r="T1611" i="17"/>
  <c r="U1611" i="17"/>
  <c r="O1612" i="17"/>
  <c r="P1612" i="17"/>
  <c r="Q1612" i="17"/>
  <c r="R1612" i="17"/>
  <c r="S1612" i="17"/>
  <c r="T1612" i="17"/>
  <c r="U1612" i="17"/>
  <c r="O1613" i="17"/>
  <c r="P1613" i="17"/>
  <c r="Q1613" i="17"/>
  <c r="R1613" i="17"/>
  <c r="S1613" i="17"/>
  <c r="T1613" i="17"/>
  <c r="U1613" i="17"/>
  <c r="O1614" i="17"/>
  <c r="P1614" i="17"/>
  <c r="Q1614" i="17"/>
  <c r="R1614" i="17"/>
  <c r="S1614" i="17"/>
  <c r="T1614" i="17"/>
  <c r="U1614" i="17"/>
  <c r="O1615" i="17"/>
  <c r="P1615" i="17"/>
  <c r="Q1615" i="17"/>
  <c r="R1615" i="17"/>
  <c r="S1615" i="17"/>
  <c r="T1615" i="17"/>
  <c r="U1615" i="17"/>
  <c r="O1616" i="17"/>
  <c r="P1616" i="17"/>
  <c r="Q1616" i="17"/>
  <c r="R1616" i="17"/>
  <c r="S1616" i="17"/>
  <c r="T1616" i="17"/>
  <c r="U1616" i="17"/>
  <c r="O1617" i="17"/>
  <c r="P1617" i="17"/>
  <c r="Q1617" i="17"/>
  <c r="R1617" i="17"/>
  <c r="S1617" i="17"/>
  <c r="T1617" i="17"/>
  <c r="U1617" i="17"/>
  <c r="O1618" i="17"/>
  <c r="P1618" i="17"/>
  <c r="Q1618" i="17"/>
  <c r="R1618" i="17"/>
  <c r="S1618" i="17"/>
  <c r="T1618" i="17"/>
  <c r="U1618" i="17"/>
  <c r="O1619" i="17"/>
  <c r="P1619" i="17"/>
  <c r="Q1619" i="17"/>
  <c r="R1619" i="17"/>
  <c r="S1619" i="17"/>
  <c r="T1619" i="17"/>
  <c r="U1619" i="17"/>
  <c r="O1620" i="17"/>
  <c r="P1620" i="17"/>
  <c r="Q1620" i="17"/>
  <c r="R1620" i="17"/>
  <c r="S1620" i="17"/>
  <c r="T1620" i="17"/>
  <c r="U1620" i="17"/>
  <c r="O1621" i="17"/>
  <c r="P1621" i="17"/>
  <c r="Q1621" i="17"/>
  <c r="R1621" i="17"/>
  <c r="S1621" i="17"/>
  <c r="T1621" i="17"/>
  <c r="U1621" i="17"/>
  <c r="O1622" i="17"/>
  <c r="P1622" i="17"/>
  <c r="Q1622" i="17"/>
  <c r="R1622" i="17"/>
  <c r="S1622" i="17"/>
  <c r="T1622" i="17"/>
  <c r="U1622" i="17"/>
  <c r="O1623" i="17"/>
  <c r="P1623" i="17"/>
  <c r="Q1623" i="17"/>
  <c r="R1623" i="17"/>
  <c r="S1623" i="17"/>
  <c r="T1623" i="17"/>
  <c r="U1623" i="17"/>
  <c r="O1624" i="17"/>
  <c r="P1624" i="17"/>
  <c r="Q1624" i="17"/>
  <c r="R1624" i="17"/>
  <c r="S1624" i="17"/>
  <c r="T1624" i="17"/>
  <c r="U1624" i="17"/>
  <c r="O1625" i="17"/>
  <c r="P1625" i="17"/>
  <c r="Q1625" i="17"/>
  <c r="R1625" i="17"/>
  <c r="S1625" i="17"/>
  <c r="T1625" i="17"/>
  <c r="U1625" i="17"/>
  <c r="O1626" i="17"/>
  <c r="P1626" i="17"/>
  <c r="Q1626" i="17"/>
  <c r="R1626" i="17"/>
  <c r="S1626" i="17"/>
  <c r="T1626" i="17"/>
  <c r="U1626" i="17"/>
  <c r="O1627" i="17"/>
  <c r="P1627" i="17"/>
  <c r="Q1627" i="17"/>
  <c r="R1627" i="17"/>
  <c r="S1627" i="17"/>
  <c r="T1627" i="17"/>
  <c r="U1627" i="17"/>
  <c r="O1628" i="17"/>
  <c r="P1628" i="17"/>
  <c r="Q1628" i="17"/>
  <c r="R1628" i="17"/>
  <c r="S1628" i="17"/>
  <c r="T1628" i="17"/>
  <c r="U1628" i="17"/>
  <c r="O1629" i="17"/>
  <c r="P1629" i="17"/>
  <c r="Q1629" i="17"/>
  <c r="R1629" i="17"/>
  <c r="S1629" i="17"/>
  <c r="T1629" i="17"/>
  <c r="U1629" i="17"/>
  <c r="O1630" i="17"/>
  <c r="P1630" i="17"/>
  <c r="Q1630" i="17"/>
  <c r="R1630" i="17"/>
  <c r="S1630" i="17"/>
  <c r="T1630" i="17"/>
  <c r="U1630" i="17"/>
  <c r="O1631" i="17"/>
  <c r="P1631" i="17"/>
  <c r="Q1631" i="17"/>
  <c r="R1631" i="17"/>
  <c r="S1631" i="17"/>
  <c r="T1631" i="17"/>
  <c r="U1631" i="17"/>
  <c r="O1632" i="17"/>
  <c r="P1632" i="17"/>
  <c r="Q1632" i="17"/>
  <c r="R1632" i="17"/>
  <c r="S1632" i="17"/>
  <c r="T1632" i="17"/>
  <c r="U1632" i="17"/>
  <c r="O1633" i="17"/>
  <c r="P1633" i="17"/>
  <c r="Q1633" i="17"/>
  <c r="R1633" i="17"/>
  <c r="S1633" i="17"/>
  <c r="T1633" i="17"/>
  <c r="U1633" i="17"/>
  <c r="O1634" i="17"/>
  <c r="P1634" i="17"/>
  <c r="Q1634" i="17"/>
  <c r="R1634" i="17"/>
  <c r="S1634" i="17"/>
  <c r="T1634" i="17"/>
  <c r="U1634" i="17"/>
  <c r="O1635" i="17"/>
  <c r="P1635" i="17"/>
  <c r="Q1635" i="17"/>
  <c r="R1635" i="17"/>
  <c r="S1635" i="17"/>
  <c r="T1635" i="17"/>
  <c r="U1635" i="17"/>
  <c r="O1636" i="17"/>
  <c r="P1636" i="17"/>
  <c r="Q1636" i="17"/>
  <c r="R1636" i="17"/>
  <c r="S1636" i="17"/>
  <c r="T1636" i="17"/>
  <c r="U1636" i="17"/>
  <c r="O1637" i="17"/>
  <c r="P1637" i="17"/>
  <c r="Q1637" i="17"/>
  <c r="R1637" i="17"/>
  <c r="S1637" i="17"/>
  <c r="T1637" i="17"/>
  <c r="U1637" i="17"/>
  <c r="O1638" i="17"/>
  <c r="P1638" i="17"/>
  <c r="Q1638" i="17"/>
  <c r="R1638" i="17"/>
  <c r="S1638" i="17"/>
  <c r="T1638" i="17"/>
  <c r="U1638" i="17"/>
  <c r="O1639" i="17"/>
  <c r="P1639" i="17"/>
  <c r="Q1639" i="17"/>
  <c r="R1639" i="17"/>
  <c r="S1639" i="17"/>
  <c r="T1639" i="17"/>
  <c r="U1639" i="17"/>
  <c r="O1640" i="17"/>
  <c r="P1640" i="17"/>
  <c r="Q1640" i="17"/>
  <c r="R1640" i="17"/>
  <c r="S1640" i="17"/>
  <c r="T1640" i="17"/>
  <c r="U1640" i="17"/>
  <c r="O1641" i="17"/>
  <c r="P1641" i="17"/>
  <c r="Q1641" i="17"/>
  <c r="R1641" i="17"/>
  <c r="S1641" i="17"/>
  <c r="T1641" i="17"/>
  <c r="U1641" i="17"/>
  <c r="O1642" i="17"/>
  <c r="P1642" i="17"/>
  <c r="Q1642" i="17"/>
  <c r="R1642" i="17"/>
  <c r="S1642" i="17"/>
  <c r="T1642" i="17"/>
  <c r="U1642" i="17"/>
  <c r="O1643" i="17"/>
  <c r="P1643" i="17"/>
  <c r="Q1643" i="17"/>
  <c r="R1643" i="17"/>
  <c r="S1643" i="17"/>
  <c r="T1643" i="17"/>
  <c r="U1643" i="17"/>
  <c r="O1644" i="17"/>
  <c r="P1644" i="17"/>
  <c r="Q1644" i="17"/>
  <c r="R1644" i="17"/>
  <c r="S1644" i="17"/>
  <c r="T1644" i="17"/>
  <c r="U1644" i="17"/>
  <c r="O1645" i="17"/>
  <c r="P1645" i="17"/>
  <c r="Q1645" i="17"/>
  <c r="R1645" i="17"/>
  <c r="S1645" i="17"/>
  <c r="T1645" i="17"/>
  <c r="U1645" i="17"/>
  <c r="O1646" i="17"/>
  <c r="P1646" i="17"/>
  <c r="Q1646" i="17"/>
  <c r="R1646" i="17"/>
  <c r="S1646" i="17"/>
  <c r="T1646" i="17"/>
  <c r="U1646" i="17"/>
  <c r="O1647" i="17"/>
  <c r="P1647" i="17"/>
  <c r="Q1647" i="17"/>
  <c r="R1647" i="17"/>
  <c r="S1647" i="17"/>
  <c r="T1647" i="17"/>
  <c r="U1647" i="17"/>
  <c r="O1648" i="17"/>
  <c r="P1648" i="17"/>
  <c r="Q1648" i="17"/>
  <c r="R1648" i="17"/>
  <c r="S1648" i="17"/>
  <c r="T1648" i="17"/>
  <c r="U1648" i="17"/>
  <c r="O1649" i="17"/>
  <c r="P1649" i="17"/>
  <c r="Q1649" i="17"/>
  <c r="R1649" i="17"/>
  <c r="S1649" i="17"/>
  <c r="T1649" i="17"/>
  <c r="U1649" i="17"/>
  <c r="O1650" i="17"/>
  <c r="P1650" i="17"/>
  <c r="Q1650" i="17"/>
  <c r="R1650" i="17"/>
  <c r="S1650" i="17"/>
  <c r="T1650" i="17"/>
  <c r="U1650" i="17"/>
  <c r="O1651" i="17"/>
  <c r="P1651" i="17"/>
  <c r="Q1651" i="17"/>
  <c r="R1651" i="17"/>
  <c r="S1651" i="17"/>
  <c r="T1651" i="17"/>
  <c r="U1651" i="17"/>
  <c r="O1652" i="17"/>
  <c r="P1652" i="17"/>
  <c r="Q1652" i="17"/>
  <c r="R1652" i="17"/>
  <c r="S1652" i="17"/>
  <c r="T1652" i="17"/>
  <c r="U1652" i="17"/>
  <c r="O1653" i="17"/>
  <c r="P1653" i="17"/>
  <c r="Q1653" i="17"/>
  <c r="R1653" i="17"/>
  <c r="S1653" i="17"/>
  <c r="T1653" i="17"/>
  <c r="U1653" i="17"/>
  <c r="O1654" i="17"/>
  <c r="P1654" i="17"/>
  <c r="Q1654" i="17"/>
  <c r="R1654" i="17"/>
  <c r="S1654" i="17"/>
  <c r="T1654" i="17"/>
  <c r="U1654" i="17"/>
  <c r="O1655" i="17"/>
  <c r="P1655" i="17"/>
  <c r="Q1655" i="17"/>
  <c r="R1655" i="17"/>
  <c r="S1655" i="17"/>
  <c r="T1655" i="17"/>
  <c r="U1655" i="17"/>
  <c r="O1656" i="17"/>
  <c r="P1656" i="17"/>
  <c r="Q1656" i="17"/>
  <c r="R1656" i="17"/>
  <c r="S1656" i="17"/>
  <c r="T1656" i="17"/>
  <c r="U1656" i="17"/>
  <c r="O1657" i="17"/>
  <c r="P1657" i="17"/>
  <c r="Q1657" i="17"/>
  <c r="R1657" i="17"/>
  <c r="S1657" i="17"/>
  <c r="T1657" i="17"/>
  <c r="U1657" i="17"/>
  <c r="O1658" i="17"/>
  <c r="P1658" i="17"/>
  <c r="Q1658" i="17"/>
  <c r="R1658" i="17"/>
  <c r="S1658" i="17"/>
  <c r="T1658" i="17"/>
  <c r="U1658" i="17"/>
  <c r="O1659" i="17"/>
  <c r="P1659" i="17"/>
  <c r="Q1659" i="17"/>
  <c r="R1659" i="17"/>
  <c r="S1659" i="17"/>
  <c r="T1659" i="17"/>
  <c r="U1659" i="17"/>
  <c r="O1660" i="17"/>
  <c r="P1660" i="17"/>
  <c r="Q1660" i="17"/>
  <c r="R1660" i="17"/>
  <c r="S1660" i="17"/>
  <c r="T1660" i="17"/>
  <c r="U1660" i="17"/>
  <c r="O1661" i="17"/>
  <c r="P1661" i="17"/>
  <c r="Q1661" i="17"/>
  <c r="R1661" i="17"/>
  <c r="S1661" i="17"/>
  <c r="T1661" i="17"/>
  <c r="U1661" i="17"/>
  <c r="O1662" i="17"/>
  <c r="P1662" i="17"/>
  <c r="Q1662" i="17"/>
  <c r="R1662" i="17"/>
  <c r="S1662" i="17"/>
  <c r="T1662" i="17"/>
  <c r="U1662" i="17"/>
  <c r="O1663" i="17"/>
  <c r="P1663" i="17"/>
  <c r="Q1663" i="17"/>
  <c r="R1663" i="17"/>
  <c r="S1663" i="17"/>
  <c r="T1663" i="17"/>
  <c r="U1663" i="17"/>
  <c r="O1664" i="17"/>
  <c r="P1664" i="17"/>
  <c r="Q1664" i="17"/>
  <c r="R1664" i="17"/>
  <c r="S1664" i="17"/>
  <c r="T1664" i="17"/>
  <c r="U1664" i="17"/>
  <c r="O1665" i="17"/>
  <c r="P1665" i="17"/>
  <c r="Q1665" i="17"/>
  <c r="R1665" i="17"/>
  <c r="S1665" i="17"/>
  <c r="T1665" i="17"/>
  <c r="U1665" i="17"/>
  <c r="O1666" i="17"/>
  <c r="P1666" i="17"/>
  <c r="Q1666" i="17"/>
  <c r="R1666" i="17"/>
  <c r="S1666" i="17"/>
  <c r="T1666" i="17"/>
  <c r="U1666" i="17"/>
  <c r="O1667" i="17"/>
  <c r="P1667" i="17"/>
  <c r="Q1667" i="17"/>
  <c r="R1667" i="17"/>
  <c r="S1667" i="17"/>
  <c r="T1667" i="17"/>
  <c r="U1667" i="17"/>
  <c r="O1668" i="17"/>
  <c r="P1668" i="17"/>
  <c r="Q1668" i="17"/>
  <c r="R1668" i="17"/>
  <c r="S1668" i="17"/>
  <c r="T1668" i="17"/>
  <c r="U1668" i="17"/>
  <c r="O1669" i="17"/>
  <c r="P1669" i="17"/>
  <c r="Q1669" i="17"/>
  <c r="R1669" i="17"/>
  <c r="S1669" i="17"/>
  <c r="T1669" i="17"/>
  <c r="U1669" i="17"/>
  <c r="O1670" i="17"/>
  <c r="P1670" i="17"/>
  <c r="Q1670" i="17"/>
  <c r="R1670" i="17"/>
  <c r="S1670" i="17"/>
  <c r="T1670" i="17"/>
  <c r="U1670" i="17"/>
  <c r="O1671" i="17"/>
  <c r="P1671" i="17"/>
  <c r="Q1671" i="17"/>
  <c r="R1671" i="17"/>
  <c r="S1671" i="17"/>
  <c r="T1671" i="17"/>
  <c r="U1671" i="17"/>
  <c r="O1672" i="17"/>
  <c r="P1672" i="17"/>
  <c r="Q1672" i="17"/>
  <c r="R1672" i="17"/>
  <c r="S1672" i="17"/>
  <c r="T1672" i="17"/>
  <c r="U1672" i="17"/>
  <c r="O1673" i="17"/>
  <c r="P1673" i="17"/>
  <c r="Q1673" i="17"/>
  <c r="R1673" i="17"/>
  <c r="S1673" i="17"/>
  <c r="T1673" i="17"/>
  <c r="U1673" i="17"/>
  <c r="O1674" i="17"/>
  <c r="P1674" i="17"/>
  <c r="Q1674" i="17"/>
  <c r="R1674" i="17"/>
  <c r="S1674" i="17"/>
  <c r="T1674" i="17"/>
  <c r="U1674" i="17"/>
  <c r="O1675" i="17"/>
  <c r="P1675" i="17"/>
  <c r="Q1675" i="17"/>
  <c r="R1675" i="17"/>
  <c r="S1675" i="17"/>
  <c r="T1675" i="17"/>
  <c r="U1675" i="17"/>
  <c r="O1676" i="17"/>
  <c r="P1676" i="17"/>
  <c r="Q1676" i="17"/>
  <c r="R1676" i="17"/>
  <c r="S1676" i="17"/>
  <c r="T1676" i="17"/>
  <c r="U1676" i="17"/>
  <c r="O1677" i="17"/>
  <c r="P1677" i="17"/>
  <c r="Q1677" i="17"/>
  <c r="R1677" i="17"/>
  <c r="S1677" i="17"/>
  <c r="T1677" i="17"/>
  <c r="U1677" i="17"/>
  <c r="O1678" i="17"/>
  <c r="P1678" i="17"/>
  <c r="Q1678" i="17"/>
  <c r="R1678" i="17"/>
  <c r="S1678" i="17"/>
  <c r="T1678" i="17"/>
  <c r="U1678" i="17"/>
  <c r="O1679" i="17"/>
  <c r="P1679" i="17"/>
  <c r="Q1679" i="17"/>
  <c r="R1679" i="17"/>
  <c r="S1679" i="17"/>
  <c r="T1679" i="17"/>
  <c r="U1679" i="17"/>
  <c r="O1680" i="17"/>
  <c r="P1680" i="17"/>
  <c r="Q1680" i="17"/>
  <c r="R1680" i="17"/>
  <c r="S1680" i="17"/>
  <c r="T1680" i="17"/>
  <c r="U1680" i="17"/>
  <c r="O1681" i="17"/>
  <c r="P1681" i="17"/>
  <c r="Q1681" i="17"/>
  <c r="R1681" i="17"/>
  <c r="S1681" i="17"/>
  <c r="T1681" i="17"/>
  <c r="U1681" i="17"/>
  <c r="O1682" i="17"/>
  <c r="P1682" i="17"/>
  <c r="Q1682" i="17"/>
  <c r="R1682" i="17"/>
  <c r="S1682" i="17"/>
  <c r="T1682" i="17"/>
  <c r="U1682" i="17"/>
  <c r="O1683" i="17"/>
  <c r="P1683" i="17"/>
  <c r="Q1683" i="17"/>
  <c r="R1683" i="17"/>
  <c r="S1683" i="17"/>
  <c r="T1683" i="17"/>
  <c r="U1683" i="17"/>
  <c r="O1684" i="17"/>
  <c r="P1684" i="17"/>
  <c r="Q1684" i="17"/>
  <c r="R1684" i="17"/>
  <c r="S1684" i="17"/>
  <c r="T1684" i="17"/>
  <c r="U1684" i="17"/>
  <c r="O1685" i="17"/>
  <c r="P1685" i="17"/>
  <c r="Q1685" i="17"/>
  <c r="R1685" i="17"/>
  <c r="S1685" i="17"/>
  <c r="T1685" i="17"/>
  <c r="U1685" i="17"/>
  <c r="O1686" i="17"/>
  <c r="P1686" i="17"/>
  <c r="Q1686" i="17"/>
  <c r="R1686" i="17"/>
  <c r="S1686" i="17"/>
  <c r="T1686" i="17"/>
  <c r="U1686" i="17"/>
  <c r="O1687" i="17"/>
  <c r="P1687" i="17"/>
  <c r="Q1687" i="17"/>
  <c r="R1687" i="17"/>
  <c r="S1687" i="17"/>
  <c r="T1687" i="17"/>
  <c r="U1687" i="17"/>
  <c r="O1688" i="17"/>
  <c r="P1688" i="17"/>
  <c r="Q1688" i="17"/>
  <c r="R1688" i="17"/>
  <c r="S1688" i="17"/>
  <c r="T1688" i="17"/>
  <c r="U1688" i="17"/>
  <c r="O1689" i="17"/>
  <c r="P1689" i="17"/>
  <c r="Q1689" i="17"/>
  <c r="R1689" i="17"/>
  <c r="S1689" i="17"/>
  <c r="T1689" i="17"/>
  <c r="U1689" i="17"/>
  <c r="O1690" i="17"/>
  <c r="P1690" i="17"/>
  <c r="Q1690" i="17"/>
  <c r="R1690" i="17"/>
  <c r="S1690" i="17"/>
  <c r="T1690" i="17"/>
  <c r="U1690" i="17"/>
  <c r="O1691" i="17"/>
  <c r="P1691" i="17"/>
  <c r="Q1691" i="17"/>
  <c r="R1691" i="17"/>
  <c r="S1691" i="17"/>
  <c r="T1691" i="17"/>
  <c r="U1691" i="17"/>
  <c r="O1692" i="17"/>
  <c r="P1692" i="17"/>
  <c r="Q1692" i="17"/>
  <c r="R1692" i="17"/>
  <c r="S1692" i="17"/>
  <c r="T1692" i="17"/>
  <c r="U1692" i="17"/>
  <c r="O1693" i="17"/>
  <c r="P1693" i="17"/>
  <c r="Q1693" i="17"/>
  <c r="R1693" i="17"/>
  <c r="S1693" i="17"/>
  <c r="T1693" i="17"/>
  <c r="U1693" i="17"/>
  <c r="O1694" i="17"/>
  <c r="P1694" i="17"/>
  <c r="Q1694" i="17"/>
  <c r="R1694" i="17"/>
  <c r="S1694" i="17"/>
  <c r="T1694" i="17"/>
  <c r="U1694" i="17"/>
  <c r="O1695" i="17"/>
  <c r="P1695" i="17"/>
  <c r="Q1695" i="17"/>
  <c r="R1695" i="17"/>
  <c r="S1695" i="17"/>
  <c r="T1695" i="17"/>
  <c r="U1695" i="17"/>
  <c r="O1696" i="17"/>
  <c r="P1696" i="17"/>
  <c r="Q1696" i="17"/>
  <c r="R1696" i="17"/>
  <c r="S1696" i="17"/>
  <c r="T1696" i="17"/>
  <c r="U1696" i="17"/>
  <c r="O1697" i="17"/>
  <c r="P1697" i="17"/>
  <c r="Q1697" i="17"/>
  <c r="R1697" i="17"/>
  <c r="S1697" i="17"/>
  <c r="T1697" i="17"/>
  <c r="U1697" i="17"/>
  <c r="O1698" i="17"/>
  <c r="P1698" i="17"/>
  <c r="Q1698" i="17"/>
  <c r="R1698" i="17"/>
  <c r="S1698" i="17"/>
  <c r="T1698" i="17"/>
  <c r="U1698" i="17"/>
  <c r="O1699" i="17"/>
  <c r="P1699" i="17"/>
  <c r="Q1699" i="17"/>
  <c r="R1699" i="17"/>
  <c r="S1699" i="17"/>
  <c r="T1699" i="17"/>
  <c r="U1699" i="17"/>
  <c r="O1700" i="17"/>
  <c r="P1700" i="17"/>
  <c r="Q1700" i="17"/>
  <c r="R1700" i="17"/>
  <c r="S1700" i="17"/>
  <c r="T1700" i="17"/>
  <c r="U1700" i="17"/>
  <c r="O1701" i="17"/>
  <c r="P1701" i="17"/>
  <c r="Q1701" i="17"/>
  <c r="R1701" i="17"/>
  <c r="S1701" i="17"/>
  <c r="T1701" i="17"/>
  <c r="U1701" i="17"/>
  <c r="O1702" i="17"/>
  <c r="P1702" i="17"/>
  <c r="Q1702" i="17"/>
  <c r="R1702" i="17"/>
  <c r="S1702" i="17"/>
  <c r="T1702" i="17"/>
  <c r="U1702" i="17"/>
  <c r="O1703" i="17"/>
  <c r="P1703" i="17"/>
  <c r="Q1703" i="17"/>
  <c r="R1703" i="17"/>
  <c r="S1703" i="17"/>
  <c r="T1703" i="17"/>
  <c r="U1703" i="17"/>
  <c r="O1704" i="17"/>
  <c r="P1704" i="17"/>
  <c r="Q1704" i="17"/>
  <c r="R1704" i="17"/>
  <c r="S1704" i="17"/>
  <c r="T1704" i="17"/>
  <c r="U1704" i="17"/>
  <c r="O1705" i="17"/>
  <c r="P1705" i="17"/>
  <c r="Q1705" i="17"/>
  <c r="R1705" i="17"/>
  <c r="S1705" i="17"/>
  <c r="T1705" i="17"/>
  <c r="U1705" i="17"/>
  <c r="O1706" i="17"/>
  <c r="P1706" i="17"/>
  <c r="Q1706" i="17"/>
  <c r="R1706" i="17"/>
  <c r="S1706" i="17"/>
  <c r="T1706" i="17"/>
  <c r="U1706" i="17"/>
  <c r="O1707" i="17"/>
  <c r="P1707" i="17"/>
  <c r="Q1707" i="17"/>
  <c r="R1707" i="17"/>
  <c r="S1707" i="17"/>
  <c r="T1707" i="17"/>
  <c r="U1707" i="17"/>
  <c r="O1708" i="17"/>
  <c r="P1708" i="17"/>
  <c r="Q1708" i="17"/>
  <c r="R1708" i="17"/>
  <c r="S1708" i="17"/>
  <c r="T1708" i="17"/>
  <c r="U1708" i="17"/>
  <c r="O1709" i="17"/>
  <c r="P1709" i="17"/>
  <c r="Q1709" i="17"/>
  <c r="R1709" i="17"/>
  <c r="S1709" i="17"/>
  <c r="T1709" i="17"/>
  <c r="U1709" i="17"/>
  <c r="O1710" i="17"/>
  <c r="P1710" i="17"/>
  <c r="Q1710" i="17"/>
  <c r="R1710" i="17"/>
  <c r="S1710" i="17"/>
  <c r="T1710" i="17"/>
  <c r="U1710" i="17"/>
  <c r="O1711" i="17"/>
  <c r="P1711" i="17"/>
  <c r="Q1711" i="17"/>
  <c r="R1711" i="17"/>
  <c r="S1711" i="17"/>
  <c r="T1711" i="17"/>
  <c r="U1711" i="17"/>
  <c r="O1712" i="17"/>
  <c r="P1712" i="17"/>
  <c r="Q1712" i="17"/>
  <c r="R1712" i="17"/>
  <c r="S1712" i="17"/>
  <c r="T1712" i="17"/>
  <c r="U1712" i="17"/>
  <c r="O1713" i="17"/>
  <c r="P1713" i="17"/>
  <c r="Q1713" i="17"/>
  <c r="R1713" i="17"/>
  <c r="S1713" i="17"/>
  <c r="T1713" i="17"/>
  <c r="U1713" i="17"/>
  <c r="O1714" i="17"/>
  <c r="P1714" i="17"/>
  <c r="Q1714" i="17"/>
  <c r="R1714" i="17"/>
  <c r="S1714" i="17"/>
  <c r="T1714" i="17"/>
  <c r="U1714" i="17"/>
  <c r="O1715" i="17"/>
  <c r="P1715" i="17"/>
  <c r="Q1715" i="17"/>
  <c r="R1715" i="17"/>
  <c r="S1715" i="17"/>
  <c r="T1715" i="17"/>
  <c r="U1715" i="17"/>
  <c r="O1716" i="17"/>
  <c r="P1716" i="17"/>
  <c r="Q1716" i="17"/>
  <c r="R1716" i="17"/>
  <c r="S1716" i="17"/>
  <c r="T1716" i="17"/>
  <c r="U1716" i="17"/>
  <c r="O1717" i="17"/>
  <c r="P1717" i="17"/>
  <c r="Q1717" i="17"/>
  <c r="R1717" i="17"/>
  <c r="S1717" i="17"/>
  <c r="T1717" i="17"/>
  <c r="U1717" i="17"/>
  <c r="O1718" i="17"/>
  <c r="P1718" i="17"/>
  <c r="Q1718" i="17"/>
  <c r="R1718" i="17"/>
  <c r="S1718" i="17"/>
  <c r="T1718" i="17"/>
  <c r="U1718" i="17"/>
  <c r="O1719" i="17"/>
  <c r="P1719" i="17"/>
  <c r="Q1719" i="17"/>
  <c r="R1719" i="17"/>
  <c r="S1719" i="17"/>
  <c r="T1719" i="17"/>
  <c r="U1719" i="17"/>
  <c r="O1720" i="17"/>
  <c r="P1720" i="17"/>
  <c r="Q1720" i="17"/>
  <c r="R1720" i="17"/>
  <c r="S1720" i="17"/>
  <c r="T1720" i="17"/>
  <c r="U1720" i="17"/>
  <c r="O1721" i="17"/>
  <c r="P1721" i="17"/>
  <c r="Q1721" i="17"/>
  <c r="R1721" i="17"/>
  <c r="S1721" i="17"/>
  <c r="T1721" i="17"/>
  <c r="U1721" i="17"/>
  <c r="O1722" i="17"/>
  <c r="P1722" i="17"/>
  <c r="Q1722" i="17"/>
  <c r="R1722" i="17"/>
  <c r="S1722" i="17"/>
  <c r="T1722" i="17"/>
  <c r="U1722" i="17"/>
  <c r="O1723" i="17"/>
  <c r="P1723" i="17"/>
  <c r="Q1723" i="17"/>
  <c r="R1723" i="17"/>
  <c r="S1723" i="17"/>
  <c r="T1723" i="17"/>
  <c r="U1723" i="17"/>
  <c r="O1724" i="17"/>
  <c r="P1724" i="17"/>
  <c r="Q1724" i="17"/>
  <c r="R1724" i="17"/>
  <c r="S1724" i="17"/>
  <c r="T1724" i="17"/>
  <c r="U1724" i="17"/>
  <c r="O1725" i="17"/>
  <c r="P1725" i="17"/>
  <c r="Q1725" i="17"/>
  <c r="R1725" i="17"/>
  <c r="S1725" i="17"/>
  <c r="T1725" i="17"/>
  <c r="U1725" i="17"/>
  <c r="O1726" i="17"/>
  <c r="P1726" i="17"/>
  <c r="Q1726" i="17"/>
  <c r="R1726" i="17"/>
  <c r="S1726" i="17"/>
  <c r="T1726" i="17"/>
  <c r="U1726" i="17"/>
  <c r="O1727" i="17"/>
  <c r="P1727" i="17"/>
  <c r="Q1727" i="17"/>
  <c r="R1727" i="17"/>
  <c r="S1727" i="17"/>
  <c r="T1727" i="17"/>
  <c r="U1727" i="17"/>
  <c r="O1728" i="17"/>
  <c r="P1728" i="17"/>
  <c r="Q1728" i="17"/>
  <c r="R1728" i="17"/>
  <c r="S1728" i="17"/>
  <c r="T1728" i="17"/>
  <c r="U1728" i="17"/>
  <c r="O1729" i="17"/>
  <c r="P1729" i="17"/>
  <c r="Q1729" i="17"/>
  <c r="R1729" i="17"/>
  <c r="S1729" i="17"/>
  <c r="T1729" i="17"/>
  <c r="U1729" i="17"/>
  <c r="O1730" i="17"/>
  <c r="P1730" i="17"/>
  <c r="Q1730" i="17"/>
  <c r="R1730" i="17"/>
  <c r="S1730" i="17"/>
  <c r="T1730" i="17"/>
  <c r="U1730" i="17"/>
  <c r="O1731" i="17"/>
  <c r="P1731" i="17"/>
  <c r="Q1731" i="17"/>
  <c r="R1731" i="17"/>
  <c r="S1731" i="17"/>
  <c r="T1731" i="17"/>
  <c r="U1731" i="17"/>
  <c r="O1732" i="17"/>
  <c r="P1732" i="17"/>
  <c r="Q1732" i="17"/>
  <c r="R1732" i="17"/>
  <c r="S1732" i="17"/>
  <c r="T1732" i="17"/>
  <c r="U1732" i="17"/>
  <c r="O1733" i="17"/>
  <c r="P1733" i="17"/>
  <c r="Q1733" i="17"/>
  <c r="R1733" i="17"/>
  <c r="S1733" i="17"/>
  <c r="T1733" i="17"/>
  <c r="U1733" i="17"/>
  <c r="O1734" i="17"/>
  <c r="P1734" i="17"/>
  <c r="Q1734" i="17"/>
  <c r="R1734" i="17"/>
  <c r="S1734" i="17"/>
  <c r="T1734" i="17"/>
  <c r="U1734" i="17"/>
  <c r="O1735" i="17"/>
  <c r="P1735" i="17"/>
  <c r="Q1735" i="17"/>
  <c r="R1735" i="17"/>
  <c r="S1735" i="17"/>
  <c r="T1735" i="17"/>
  <c r="U1735" i="17"/>
  <c r="O1736" i="17"/>
  <c r="P1736" i="17"/>
  <c r="Q1736" i="17"/>
  <c r="R1736" i="17"/>
  <c r="S1736" i="17"/>
  <c r="T1736" i="17"/>
  <c r="U1736" i="17"/>
  <c r="O1737" i="17"/>
  <c r="P1737" i="17"/>
  <c r="Q1737" i="17"/>
  <c r="R1737" i="17"/>
  <c r="S1737" i="17"/>
  <c r="T1737" i="17"/>
  <c r="U1737" i="17"/>
  <c r="O1738" i="17"/>
  <c r="P1738" i="17"/>
  <c r="Q1738" i="17"/>
  <c r="R1738" i="17"/>
  <c r="S1738" i="17"/>
  <c r="T1738" i="17"/>
  <c r="U1738" i="17"/>
  <c r="O1739" i="17"/>
  <c r="P1739" i="17"/>
  <c r="Q1739" i="17"/>
  <c r="R1739" i="17"/>
  <c r="S1739" i="17"/>
  <c r="T1739" i="17"/>
  <c r="U1739" i="17"/>
  <c r="O1740" i="17"/>
  <c r="P1740" i="17"/>
  <c r="Q1740" i="17"/>
  <c r="R1740" i="17"/>
  <c r="S1740" i="17"/>
  <c r="T1740" i="17"/>
  <c r="U1740" i="17"/>
  <c r="O1741" i="17"/>
  <c r="P1741" i="17"/>
  <c r="Q1741" i="17"/>
  <c r="R1741" i="17"/>
  <c r="S1741" i="17"/>
  <c r="T1741" i="17"/>
  <c r="U1741" i="17"/>
  <c r="O1742" i="17"/>
  <c r="P1742" i="17"/>
  <c r="Q1742" i="17"/>
  <c r="R1742" i="17"/>
  <c r="S1742" i="17"/>
  <c r="T1742" i="17"/>
  <c r="U1742" i="17"/>
  <c r="O1743" i="17"/>
  <c r="P1743" i="17"/>
  <c r="Q1743" i="17"/>
  <c r="R1743" i="17"/>
  <c r="S1743" i="17"/>
  <c r="T1743" i="17"/>
  <c r="U1743" i="17"/>
  <c r="O1744" i="17"/>
  <c r="P1744" i="17"/>
  <c r="Q1744" i="17"/>
  <c r="R1744" i="17"/>
  <c r="S1744" i="17"/>
  <c r="T1744" i="17"/>
  <c r="U1744" i="17"/>
  <c r="O1745" i="17"/>
  <c r="P1745" i="17"/>
  <c r="Q1745" i="17"/>
  <c r="R1745" i="17"/>
  <c r="S1745" i="17"/>
  <c r="T1745" i="17"/>
  <c r="U1745" i="17"/>
  <c r="O1746" i="17"/>
  <c r="P1746" i="17"/>
  <c r="Q1746" i="17"/>
  <c r="R1746" i="17"/>
  <c r="S1746" i="17"/>
  <c r="T1746" i="17"/>
  <c r="U1746" i="17"/>
  <c r="O1747" i="17"/>
  <c r="P1747" i="17"/>
  <c r="Q1747" i="17"/>
  <c r="R1747" i="17"/>
  <c r="S1747" i="17"/>
  <c r="T1747" i="17"/>
  <c r="U1747" i="17"/>
  <c r="O1748" i="17"/>
  <c r="P1748" i="17"/>
  <c r="Q1748" i="17"/>
  <c r="R1748" i="17"/>
  <c r="S1748" i="17"/>
  <c r="T1748" i="17"/>
  <c r="U1748" i="17"/>
  <c r="O1749" i="17"/>
  <c r="P1749" i="17"/>
  <c r="Q1749" i="17"/>
  <c r="R1749" i="17"/>
  <c r="S1749" i="17"/>
  <c r="T1749" i="17"/>
  <c r="U1749" i="17"/>
  <c r="O1750" i="17"/>
  <c r="P1750" i="17"/>
  <c r="Q1750" i="17"/>
  <c r="R1750" i="17"/>
  <c r="S1750" i="17"/>
  <c r="T1750" i="17"/>
  <c r="U1750" i="17"/>
  <c r="O1751" i="17"/>
  <c r="P1751" i="17"/>
  <c r="Q1751" i="17"/>
  <c r="R1751" i="17"/>
  <c r="S1751" i="17"/>
  <c r="T1751" i="17"/>
  <c r="U1751" i="17"/>
  <c r="O1752" i="17"/>
  <c r="P1752" i="17"/>
  <c r="Q1752" i="17"/>
  <c r="R1752" i="17"/>
  <c r="S1752" i="17"/>
  <c r="T1752" i="17"/>
  <c r="U1752" i="17"/>
  <c r="O1753" i="17"/>
  <c r="P1753" i="17"/>
  <c r="Q1753" i="17"/>
  <c r="R1753" i="17"/>
  <c r="S1753" i="17"/>
  <c r="T1753" i="17"/>
  <c r="U1753" i="17"/>
  <c r="O1754" i="17"/>
  <c r="P1754" i="17"/>
  <c r="Q1754" i="17"/>
  <c r="R1754" i="17"/>
  <c r="S1754" i="17"/>
  <c r="T1754" i="17"/>
  <c r="U1754" i="17"/>
  <c r="O1755" i="17"/>
  <c r="P1755" i="17"/>
  <c r="Q1755" i="17"/>
  <c r="R1755" i="17"/>
  <c r="S1755" i="17"/>
  <c r="T1755" i="17"/>
  <c r="U1755" i="17"/>
  <c r="O1756" i="17"/>
  <c r="P1756" i="17"/>
  <c r="Q1756" i="17"/>
  <c r="R1756" i="17"/>
  <c r="S1756" i="17"/>
  <c r="T1756" i="17"/>
  <c r="U1756" i="17"/>
  <c r="O1757" i="17"/>
  <c r="P1757" i="17"/>
  <c r="Q1757" i="17"/>
  <c r="R1757" i="17"/>
  <c r="S1757" i="17"/>
  <c r="T1757" i="17"/>
  <c r="U1757" i="17"/>
  <c r="O1758" i="17"/>
  <c r="P1758" i="17"/>
  <c r="Q1758" i="17"/>
  <c r="R1758" i="17"/>
  <c r="S1758" i="17"/>
  <c r="T1758" i="17"/>
  <c r="U1758" i="17"/>
  <c r="O1759" i="17"/>
  <c r="P1759" i="17"/>
  <c r="Q1759" i="17"/>
  <c r="R1759" i="17"/>
  <c r="S1759" i="17"/>
  <c r="T1759" i="17"/>
  <c r="U1759" i="17"/>
  <c r="O1760" i="17"/>
  <c r="P1760" i="17"/>
  <c r="Q1760" i="17"/>
  <c r="R1760" i="17"/>
  <c r="S1760" i="17"/>
  <c r="T1760" i="17"/>
  <c r="U1760" i="17"/>
  <c r="O1761" i="17"/>
  <c r="P1761" i="17"/>
  <c r="Q1761" i="17"/>
  <c r="R1761" i="17"/>
  <c r="S1761" i="17"/>
  <c r="T1761" i="17"/>
  <c r="U1761" i="17"/>
  <c r="O1762" i="17"/>
  <c r="P1762" i="17"/>
  <c r="Q1762" i="17"/>
  <c r="R1762" i="17"/>
  <c r="S1762" i="17"/>
  <c r="T1762" i="17"/>
  <c r="U1762" i="17"/>
  <c r="O1763" i="17"/>
  <c r="P1763" i="17"/>
  <c r="Q1763" i="17"/>
  <c r="R1763" i="17"/>
  <c r="S1763" i="17"/>
  <c r="T1763" i="17"/>
  <c r="U1763" i="17"/>
  <c r="O1764" i="17"/>
  <c r="P1764" i="17"/>
  <c r="Q1764" i="17"/>
  <c r="R1764" i="17"/>
  <c r="S1764" i="17"/>
  <c r="T1764" i="17"/>
  <c r="U1764" i="17"/>
  <c r="O1765" i="17"/>
  <c r="P1765" i="17"/>
  <c r="Q1765" i="17"/>
  <c r="R1765" i="17"/>
  <c r="S1765" i="17"/>
  <c r="T1765" i="17"/>
  <c r="U1765" i="17"/>
  <c r="O1766" i="17"/>
  <c r="P1766" i="17"/>
  <c r="Q1766" i="17"/>
  <c r="R1766" i="17"/>
  <c r="S1766" i="17"/>
  <c r="T1766" i="17"/>
  <c r="U1766" i="17"/>
  <c r="O1767" i="17"/>
  <c r="P1767" i="17"/>
  <c r="Q1767" i="17"/>
  <c r="R1767" i="17"/>
  <c r="S1767" i="17"/>
  <c r="T1767" i="17"/>
  <c r="U1767" i="17"/>
  <c r="O1768" i="17"/>
  <c r="P1768" i="17"/>
  <c r="Q1768" i="17"/>
  <c r="R1768" i="17"/>
  <c r="S1768" i="17"/>
  <c r="T1768" i="17"/>
  <c r="U1768" i="17"/>
  <c r="O1769" i="17"/>
  <c r="P1769" i="17"/>
  <c r="Q1769" i="17"/>
  <c r="R1769" i="17"/>
  <c r="S1769" i="17"/>
  <c r="T1769" i="17"/>
  <c r="U1769" i="17"/>
  <c r="O1770" i="17"/>
  <c r="P1770" i="17"/>
  <c r="Q1770" i="17"/>
  <c r="R1770" i="17"/>
  <c r="S1770" i="17"/>
  <c r="T1770" i="17"/>
  <c r="U1770" i="17"/>
  <c r="O1771" i="17"/>
  <c r="P1771" i="17"/>
  <c r="Q1771" i="17"/>
  <c r="R1771" i="17"/>
  <c r="S1771" i="17"/>
  <c r="T1771" i="17"/>
  <c r="U1771" i="17"/>
  <c r="O1772" i="17"/>
  <c r="P1772" i="17"/>
  <c r="Q1772" i="17"/>
  <c r="R1772" i="17"/>
  <c r="S1772" i="17"/>
  <c r="T1772" i="17"/>
  <c r="U1772" i="17"/>
  <c r="O1773" i="17"/>
  <c r="P1773" i="17"/>
  <c r="Q1773" i="17"/>
  <c r="R1773" i="17"/>
  <c r="S1773" i="17"/>
  <c r="T1773" i="17"/>
  <c r="U1773" i="17"/>
  <c r="O1774" i="17"/>
  <c r="P1774" i="17"/>
  <c r="Q1774" i="17"/>
  <c r="R1774" i="17"/>
  <c r="S1774" i="17"/>
  <c r="T1774" i="17"/>
  <c r="U1774" i="17"/>
  <c r="O1775" i="17"/>
  <c r="P1775" i="17"/>
  <c r="Q1775" i="17"/>
  <c r="R1775" i="17"/>
  <c r="S1775" i="17"/>
  <c r="T1775" i="17"/>
  <c r="U1775" i="17"/>
  <c r="O1776" i="17"/>
  <c r="P1776" i="17"/>
  <c r="Q1776" i="17"/>
  <c r="R1776" i="17"/>
  <c r="S1776" i="17"/>
  <c r="T1776" i="17"/>
  <c r="U1776" i="17"/>
  <c r="O1777" i="17"/>
  <c r="P1777" i="17"/>
  <c r="Q1777" i="17"/>
  <c r="R1777" i="17"/>
  <c r="S1777" i="17"/>
  <c r="T1777" i="17"/>
  <c r="U1777" i="17"/>
  <c r="O1778" i="17"/>
  <c r="P1778" i="17"/>
  <c r="Q1778" i="17"/>
  <c r="R1778" i="17"/>
  <c r="S1778" i="17"/>
  <c r="T1778" i="17"/>
  <c r="U1778" i="17"/>
  <c r="O1779" i="17"/>
  <c r="P1779" i="17"/>
  <c r="Q1779" i="17"/>
  <c r="R1779" i="17"/>
  <c r="S1779" i="17"/>
  <c r="T1779" i="17"/>
  <c r="U1779" i="17"/>
  <c r="O1780" i="17"/>
  <c r="P1780" i="17"/>
  <c r="Q1780" i="17"/>
  <c r="R1780" i="17"/>
  <c r="S1780" i="17"/>
  <c r="T1780" i="17"/>
  <c r="U1780" i="17"/>
  <c r="O1781" i="17"/>
  <c r="P1781" i="17"/>
  <c r="Q1781" i="17"/>
  <c r="R1781" i="17"/>
  <c r="S1781" i="17"/>
  <c r="T1781" i="17"/>
  <c r="U1781" i="17"/>
  <c r="O1782" i="17"/>
  <c r="P1782" i="17"/>
  <c r="Q1782" i="17"/>
  <c r="R1782" i="17"/>
  <c r="S1782" i="17"/>
  <c r="T1782" i="17"/>
  <c r="U1782" i="17"/>
  <c r="O1783" i="17"/>
  <c r="P1783" i="17"/>
  <c r="Q1783" i="17"/>
  <c r="R1783" i="17"/>
  <c r="S1783" i="17"/>
  <c r="T1783" i="17"/>
  <c r="U1783" i="17"/>
  <c r="O1784" i="17"/>
  <c r="P1784" i="17"/>
  <c r="Q1784" i="17"/>
  <c r="R1784" i="17"/>
  <c r="S1784" i="17"/>
  <c r="T1784" i="17"/>
  <c r="U1784" i="17"/>
  <c r="O1785" i="17"/>
  <c r="P1785" i="17"/>
  <c r="Q1785" i="17"/>
  <c r="R1785" i="17"/>
  <c r="S1785" i="17"/>
  <c r="T1785" i="17"/>
  <c r="U1785" i="17"/>
  <c r="O1786" i="17"/>
  <c r="P1786" i="17"/>
  <c r="Q1786" i="17"/>
  <c r="R1786" i="17"/>
  <c r="S1786" i="17"/>
  <c r="T1786" i="17"/>
  <c r="U1786" i="17"/>
  <c r="O1787" i="17"/>
  <c r="P1787" i="17"/>
  <c r="Q1787" i="17"/>
  <c r="R1787" i="17"/>
  <c r="S1787" i="17"/>
  <c r="T1787" i="17"/>
  <c r="U1787" i="17"/>
  <c r="O1788" i="17"/>
  <c r="P1788" i="17"/>
  <c r="Q1788" i="17"/>
  <c r="R1788" i="17"/>
  <c r="S1788" i="17"/>
  <c r="T1788" i="17"/>
  <c r="U1788" i="17"/>
  <c r="O1789" i="17"/>
  <c r="P1789" i="17"/>
  <c r="Q1789" i="17"/>
  <c r="R1789" i="17"/>
  <c r="S1789" i="17"/>
  <c r="T1789" i="17"/>
  <c r="U1789" i="17"/>
  <c r="O1790" i="17"/>
  <c r="P1790" i="17"/>
  <c r="Q1790" i="17"/>
  <c r="R1790" i="17"/>
  <c r="S1790" i="17"/>
  <c r="T1790" i="17"/>
  <c r="U1790" i="17"/>
  <c r="O1791" i="17"/>
  <c r="P1791" i="17"/>
  <c r="Q1791" i="17"/>
  <c r="R1791" i="17"/>
  <c r="S1791" i="17"/>
  <c r="T1791" i="17"/>
  <c r="U1791" i="17"/>
  <c r="O1792" i="17"/>
  <c r="P1792" i="17"/>
  <c r="Q1792" i="17"/>
  <c r="R1792" i="17"/>
  <c r="S1792" i="17"/>
  <c r="T1792" i="17"/>
  <c r="U1792" i="17"/>
  <c r="O1793" i="17"/>
  <c r="P1793" i="17"/>
  <c r="Q1793" i="17"/>
  <c r="R1793" i="17"/>
  <c r="S1793" i="17"/>
  <c r="T1793" i="17"/>
  <c r="U1793" i="17"/>
  <c r="O1794" i="17"/>
  <c r="P1794" i="17"/>
  <c r="Q1794" i="17"/>
  <c r="R1794" i="17"/>
  <c r="S1794" i="17"/>
  <c r="T1794" i="17"/>
  <c r="U1794" i="17"/>
  <c r="O1795" i="17"/>
  <c r="P1795" i="17"/>
  <c r="Q1795" i="17"/>
  <c r="R1795" i="17"/>
  <c r="S1795" i="17"/>
  <c r="T1795" i="17"/>
  <c r="U1795" i="17"/>
  <c r="O1796" i="17"/>
  <c r="P1796" i="17"/>
  <c r="Q1796" i="17"/>
  <c r="R1796" i="17"/>
  <c r="S1796" i="17"/>
  <c r="T1796" i="17"/>
  <c r="U1796" i="17"/>
  <c r="O1797" i="17"/>
  <c r="P1797" i="17"/>
  <c r="Q1797" i="17"/>
  <c r="R1797" i="17"/>
  <c r="S1797" i="17"/>
  <c r="T1797" i="17"/>
  <c r="U1797" i="17"/>
  <c r="O1798" i="17"/>
  <c r="P1798" i="17"/>
  <c r="Q1798" i="17"/>
  <c r="R1798" i="17"/>
  <c r="S1798" i="17"/>
  <c r="T1798" i="17"/>
  <c r="U1798" i="17"/>
  <c r="O1799" i="17"/>
  <c r="P1799" i="17"/>
  <c r="Q1799" i="17"/>
  <c r="R1799" i="17"/>
  <c r="S1799" i="17"/>
  <c r="T1799" i="17"/>
  <c r="U1799" i="17"/>
  <c r="O1800" i="17"/>
  <c r="P1800" i="17"/>
  <c r="Q1800" i="17"/>
  <c r="R1800" i="17"/>
  <c r="S1800" i="17"/>
  <c r="T1800" i="17"/>
  <c r="U1800" i="17"/>
  <c r="O1801" i="17"/>
  <c r="P1801" i="17"/>
  <c r="Q1801" i="17"/>
  <c r="R1801" i="17"/>
  <c r="S1801" i="17"/>
  <c r="T1801" i="17"/>
  <c r="U1801" i="17"/>
  <c r="O1802" i="17"/>
  <c r="P1802" i="17"/>
  <c r="Q1802" i="17"/>
  <c r="R1802" i="17"/>
  <c r="S1802" i="17"/>
  <c r="T1802" i="17"/>
  <c r="U1802" i="17"/>
  <c r="O1803" i="17"/>
  <c r="P1803" i="17"/>
  <c r="Q1803" i="17"/>
  <c r="R1803" i="17"/>
  <c r="S1803" i="17"/>
  <c r="T1803" i="17"/>
  <c r="U1803" i="17"/>
  <c r="O1804" i="17"/>
  <c r="P1804" i="17"/>
  <c r="Q1804" i="17"/>
  <c r="R1804" i="17"/>
  <c r="S1804" i="17"/>
  <c r="T1804" i="17"/>
  <c r="U1804" i="17"/>
  <c r="O1805" i="17"/>
  <c r="P1805" i="17"/>
  <c r="Q1805" i="17"/>
  <c r="R1805" i="17"/>
  <c r="S1805" i="17"/>
  <c r="T1805" i="17"/>
  <c r="U1805" i="17"/>
  <c r="O1806" i="17"/>
  <c r="P1806" i="17"/>
  <c r="Q1806" i="17"/>
  <c r="R1806" i="17"/>
  <c r="S1806" i="17"/>
  <c r="T1806" i="17"/>
  <c r="U1806" i="17"/>
  <c r="O1807" i="17"/>
  <c r="P1807" i="17"/>
  <c r="Q1807" i="17"/>
  <c r="R1807" i="17"/>
  <c r="S1807" i="17"/>
  <c r="T1807" i="17"/>
  <c r="U1807" i="17"/>
  <c r="O1808" i="17"/>
  <c r="P1808" i="17"/>
  <c r="Q1808" i="17"/>
  <c r="R1808" i="17"/>
  <c r="S1808" i="17"/>
  <c r="T1808" i="17"/>
  <c r="U1808" i="17"/>
  <c r="O1809" i="17"/>
  <c r="P1809" i="17"/>
  <c r="Q1809" i="17"/>
  <c r="R1809" i="17"/>
  <c r="S1809" i="17"/>
  <c r="T1809" i="17"/>
  <c r="U1809" i="17"/>
  <c r="O1810" i="17"/>
  <c r="P1810" i="17"/>
  <c r="Q1810" i="17"/>
  <c r="R1810" i="17"/>
  <c r="S1810" i="17"/>
  <c r="T1810" i="17"/>
  <c r="U1810" i="17"/>
  <c r="O1811" i="17"/>
  <c r="P1811" i="17"/>
  <c r="Q1811" i="17"/>
  <c r="R1811" i="17"/>
  <c r="S1811" i="17"/>
  <c r="T1811" i="17"/>
  <c r="U1811" i="17"/>
  <c r="O1812" i="17"/>
  <c r="P1812" i="17"/>
  <c r="Q1812" i="17"/>
  <c r="R1812" i="17"/>
  <c r="S1812" i="17"/>
  <c r="T1812" i="17"/>
  <c r="U1812" i="17"/>
  <c r="O1813" i="17"/>
  <c r="P1813" i="17"/>
  <c r="Q1813" i="17"/>
  <c r="R1813" i="17"/>
  <c r="S1813" i="17"/>
  <c r="T1813" i="17"/>
  <c r="U1813" i="17"/>
  <c r="O1814" i="17"/>
  <c r="P1814" i="17"/>
  <c r="Q1814" i="17"/>
  <c r="R1814" i="17"/>
  <c r="S1814" i="17"/>
  <c r="T1814" i="17"/>
  <c r="U1814" i="17"/>
  <c r="O1815" i="17"/>
  <c r="P1815" i="17"/>
  <c r="Q1815" i="17"/>
  <c r="R1815" i="17"/>
  <c r="S1815" i="17"/>
  <c r="T1815" i="17"/>
  <c r="U1815" i="17"/>
  <c r="O1816" i="17"/>
  <c r="P1816" i="17"/>
  <c r="Q1816" i="17"/>
  <c r="R1816" i="17"/>
  <c r="S1816" i="17"/>
  <c r="T1816" i="17"/>
  <c r="U1816" i="17"/>
  <c r="O1817" i="17"/>
  <c r="P1817" i="17"/>
  <c r="Q1817" i="17"/>
  <c r="R1817" i="17"/>
  <c r="S1817" i="17"/>
  <c r="T1817" i="17"/>
  <c r="U1817" i="17"/>
  <c r="O1818" i="17"/>
  <c r="P1818" i="17"/>
  <c r="Q1818" i="17"/>
  <c r="R1818" i="17"/>
  <c r="S1818" i="17"/>
  <c r="T1818" i="17"/>
  <c r="U1818" i="17"/>
  <c r="O1819" i="17"/>
  <c r="P1819" i="17"/>
  <c r="Q1819" i="17"/>
  <c r="R1819" i="17"/>
  <c r="S1819" i="17"/>
  <c r="T1819" i="17"/>
  <c r="U1819" i="17"/>
  <c r="O1820" i="17"/>
  <c r="P1820" i="17"/>
  <c r="Q1820" i="17"/>
  <c r="R1820" i="17"/>
  <c r="S1820" i="17"/>
  <c r="T1820" i="17"/>
  <c r="U1820" i="17"/>
  <c r="O1821" i="17"/>
  <c r="P1821" i="17"/>
  <c r="Q1821" i="17"/>
  <c r="R1821" i="17"/>
  <c r="S1821" i="17"/>
  <c r="T1821" i="17"/>
  <c r="U1821" i="17"/>
  <c r="O1822" i="17"/>
  <c r="P1822" i="17"/>
  <c r="Q1822" i="17"/>
  <c r="R1822" i="17"/>
  <c r="S1822" i="17"/>
  <c r="T1822" i="17"/>
  <c r="U1822" i="17"/>
  <c r="O1823" i="17"/>
  <c r="P1823" i="17"/>
  <c r="Q1823" i="17"/>
  <c r="R1823" i="17"/>
  <c r="S1823" i="17"/>
  <c r="T1823" i="17"/>
  <c r="U1823" i="17"/>
  <c r="O1824" i="17"/>
  <c r="P1824" i="17"/>
  <c r="Q1824" i="17"/>
  <c r="R1824" i="17"/>
  <c r="S1824" i="17"/>
  <c r="T1824" i="17"/>
  <c r="U1824" i="17"/>
  <c r="O1825" i="17"/>
  <c r="P1825" i="17"/>
  <c r="Q1825" i="17"/>
  <c r="R1825" i="17"/>
  <c r="S1825" i="17"/>
  <c r="T1825" i="17"/>
  <c r="U1825" i="17"/>
  <c r="O1826" i="17"/>
  <c r="P1826" i="17"/>
  <c r="Q1826" i="17"/>
  <c r="R1826" i="17"/>
  <c r="S1826" i="17"/>
  <c r="T1826" i="17"/>
  <c r="U1826" i="17"/>
  <c r="O1827" i="17"/>
  <c r="P1827" i="17"/>
  <c r="Q1827" i="17"/>
  <c r="R1827" i="17"/>
  <c r="S1827" i="17"/>
  <c r="T1827" i="17"/>
  <c r="U1827" i="17"/>
  <c r="O1828" i="17"/>
  <c r="P1828" i="17"/>
  <c r="Q1828" i="17"/>
  <c r="R1828" i="17"/>
  <c r="S1828" i="17"/>
  <c r="T1828" i="17"/>
  <c r="U1828" i="17"/>
  <c r="O1829" i="17"/>
  <c r="P1829" i="17"/>
  <c r="Q1829" i="17"/>
  <c r="R1829" i="17"/>
  <c r="S1829" i="17"/>
  <c r="T1829" i="17"/>
  <c r="U1829" i="17"/>
  <c r="O1830" i="17"/>
  <c r="P1830" i="17"/>
  <c r="Q1830" i="17"/>
  <c r="R1830" i="17"/>
  <c r="S1830" i="17"/>
  <c r="T1830" i="17"/>
  <c r="U1830" i="17"/>
  <c r="O1831" i="17"/>
  <c r="P1831" i="17"/>
  <c r="Q1831" i="17"/>
  <c r="R1831" i="17"/>
  <c r="S1831" i="17"/>
  <c r="T1831" i="17"/>
  <c r="U1831" i="17"/>
  <c r="O1832" i="17"/>
  <c r="P1832" i="17"/>
  <c r="Q1832" i="17"/>
  <c r="R1832" i="17"/>
  <c r="S1832" i="17"/>
  <c r="T1832" i="17"/>
  <c r="U1832" i="17"/>
  <c r="O1833" i="17"/>
  <c r="P1833" i="17"/>
  <c r="Q1833" i="17"/>
  <c r="R1833" i="17"/>
  <c r="S1833" i="17"/>
  <c r="T1833" i="17"/>
  <c r="U1833" i="17"/>
  <c r="O1834" i="17"/>
  <c r="P1834" i="17"/>
  <c r="Q1834" i="17"/>
  <c r="R1834" i="17"/>
  <c r="S1834" i="17"/>
  <c r="T1834" i="17"/>
  <c r="U1834" i="17"/>
  <c r="O1835" i="17"/>
  <c r="P1835" i="17"/>
  <c r="Q1835" i="17"/>
  <c r="R1835" i="17"/>
  <c r="S1835" i="17"/>
  <c r="T1835" i="17"/>
  <c r="U1835" i="17"/>
  <c r="O1836" i="17"/>
  <c r="P1836" i="17"/>
  <c r="Q1836" i="17"/>
  <c r="R1836" i="17"/>
  <c r="S1836" i="17"/>
  <c r="T1836" i="17"/>
  <c r="U1836" i="17"/>
  <c r="O1837" i="17"/>
  <c r="P1837" i="17"/>
  <c r="Q1837" i="17"/>
  <c r="R1837" i="17"/>
  <c r="S1837" i="17"/>
  <c r="T1837" i="17"/>
  <c r="U1837" i="17"/>
  <c r="O1838" i="17"/>
  <c r="P1838" i="17"/>
  <c r="Q1838" i="17"/>
  <c r="R1838" i="17"/>
  <c r="S1838" i="17"/>
  <c r="T1838" i="17"/>
  <c r="U1838" i="17"/>
  <c r="O1839" i="17"/>
  <c r="P1839" i="17"/>
  <c r="Q1839" i="17"/>
  <c r="R1839" i="17"/>
  <c r="S1839" i="17"/>
  <c r="T1839" i="17"/>
  <c r="U1839" i="17"/>
  <c r="O1840" i="17"/>
  <c r="P1840" i="17"/>
  <c r="Q1840" i="17"/>
  <c r="R1840" i="17"/>
  <c r="S1840" i="17"/>
  <c r="T1840" i="17"/>
  <c r="U1840" i="17"/>
  <c r="O1841" i="17"/>
  <c r="P1841" i="17"/>
  <c r="Q1841" i="17"/>
  <c r="R1841" i="17"/>
  <c r="S1841" i="17"/>
  <c r="T1841" i="17"/>
  <c r="U1841" i="17"/>
  <c r="O1842" i="17"/>
  <c r="P1842" i="17"/>
  <c r="Q1842" i="17"/>
  <c r="R1842" i="17"/>
  <c r="S1842" i="17"/>
  <c r="T1842" i="17"/>
  <c r="U1842" i="17"/>
  <c r="O1843" i="17"/>
  <c r="P1843" i="17"/>
  <c r="Q1843" i="17"/>
  <c r="R1843" i="17"/>
  <c r="S1843" i="17"/>
  <c r="T1843" i="17"/>
  <c r="U1843" i="17"/>
  <c r="O1844" i="17"/>
  <c r="P1844" i="17"/>
  <c r="Q1844" i="17"/>
  <c r="R1844" i="17"/>
  <c r="S1844" i="17"/>
  <c r="T1844" i="17"/>
  <c r="U1844" i="17"/>
  <c r="O1845" i="17"/>
  <c r="P1845" i="17"/>
  <c r="Q1845" i="17"/>
  <c r="R1845" i="17"/>
  <c r="S1845" i="17"/>
  <c r="T1845" i="17"/>
  <c r="U1845" i="17"/>
  <c r="O1846" i="17"/>
  <c r="P1846" i="17"/>
  <c r="Q1846" i="17"/>
  <c r="R1846" i="17"/>
  <c r="S1846" i="17"/>
  <c r="T1846" i="17"/>
  <c r="U1846" i="17"/>
  <c r="O1847" i="17"/>
  <c r="P1847" i="17"/>
  <c r="Q1847" i="17"/>
  <c r="R1847" i="17"/>
  <c r="S1847" i="17"/>
  <c r="T1847" i="17"/>
  <c r="U1847" i="17"/>
  <c r="O1848" i="17"/>
  <c r="P1848" i="17"/>
  <c r="Q1848" i="17"/>
  <c r="R1848" i="17"/>
  <c r="S1848" i="17"/>
  <c r="T1848" i="17"/>
  <c r="U1848" i="17"/>
  <c r="O1849" i="17"/>
  <c r="P1849" i="17"/>
  <c r="Q1849" i="17"/>
  <c r="R1849" i="17"/>
  <c r="S1849" i="17"/>
  <c r="T1849" i="17"/>
  <c r="U1849" i="17"/>
  <c r="O1850" i="17"/>
  <c r="P1850" i="17"/>
  <c r="Q1850" i="17"/>
  <c r="R1850" i="17"/>
  <c r="S1850" i="17"/>
  <c r="T1850" i="17"/>
  <c r="U1850" i="17"/>
  <c r="O1851" i="17"/>
  <c r="P1851" i="17"/>
  <c r="Q1851" i="17"/>
  <c r="R1851" i="17"/>
  <c r="S1851" i="17"/>
  <c r="T1851" i="17"/>
  <c r="U1851" i="17"/>
  <c r="O1852" i="17"/>
  <c r="P1852" i="17"/>
  <c r="Q1852" i="17"/>
  <c r="R1852" i="17"/>
  <c r="S1852" i="17"/>
  <c r="T1852" i="17"/>
  <c r="U1852" i="17"/>
  <c r="O1853" i="17"/>
  <c r="P1853" i="17"/>
  <c r="Q1853" i="17"/>
  <c r="R1853" i="17"/>
  <c r="S1853" i="17"/>
  <c r="T1853" i="17"/>
  <c r="U1853" i="17"/>
  <c r="O1854" i="17"/>
  <c r="P1854" i="17"/>
  <c r="Q1854" i="17"/>
  <c r="R1854" i="17"/>
  <c r="S1854" i="17"/>
  <c r="T1854" i="17"/>
  <c r="U1854" i="17"/>
  <c r="O1855" i="17"/>
  <c r="P1855" i="17"/>
  <c r="Q1855" i="17"/>
  <c r="R1855" i="17"/>
  <c r="S1855" i="17"/>
  <c r="T1855" i="17"/>
  <c r="U1855" i="17"/>
  <c r="O1856" i="17"/>
  <c r="P1856" i="17"/>
  <c r="Q1856" i="17"/>
  <c r="R1856" i="17"/>
  <c r="S1856" i="17"/>
  <c r="T1856" i="17"/>
  <c r="U1856" i="17"/>
  <c r="O1857" i="17"/>
  <c r="P1857" i="17"/>
  <c r="Q1857" i="17"/>
  <c r="R1857" i="17"/>
  <c r="S1857" i="17"/>
  <c r="T1857" i="17"/>
  <c r="U1857" i="17"/>
  <c r="O1858" i="17"/>
  <c r="P1858" i="17"/>
  <c r="Q1858" i="17"/>
  <c r="R1858" i="17"/>
  <c r="S1858" i="17"/>
  <c r="T1858" i="17"/>
  <c r="U1858" i="17"/>
  <c r="O1859" i="17"/>
  <c r="P1859" i="17"/>
  <c r="Q1859" i="17"/>
  <c r="R1859" i="17"/>
  <c r="S1859" i="17"/>
  <c r="T1859" i="17"/>
  <c r="U1859" i="17"/>
  <c r="O1860" i="17"/>
  <c r="P1860" i="17"/>
  <c r="Q1860" i="17"/>
  <c r="R1860" i="17"/>
  <c r="S1860" i="17"/>
  <c r="T1860" i="17"/>
  <c r="U1860" i="17"/>
  <c r="O1861" i="17"/>
  <c r="P1861" i="17"/>
  <c r="Q1861" i="17"/>
  <c r="R1861" i="17"/>
  <c r="S1861" i="17"/>
  <c r="T1861" i="17"/>
  <c r="U1861" i="17"/>
  <c r="O1862" i="17"/>
  <c r="P1862" i="17"/>
  <c r="Q1862" i="17"/>
  <c r="R1862" i="17"/>
  <c r="S1862" i="17"/>
  <c r="T1862" i="17"/>
  <c r="U1862" i="17"/>
  <c r="O1863" i="17"/>
  <c r="P1863" i="17"/>
  <c r="Q1863" i="17"/>
  <c r="R1863" i="17"/>
  <c r="S1863" i="17"/>
  <c r="T1863" i="17"/>
  <c r="U1863" i="17"/>
  <c r="O1864" i="17"/>
  <c r="P1864" i="17"/>
  <c r="Q1864" i="17"/>
  <c r="R1864" i="17"/>
  <c r="S1864" i="17"/>
  <c r="T1864" i="17"/>
  <c r="U1864" i="17"/>
  <c r="O1865" i="17"/>
  <c r="P1865" i="17"/>
  <c r="Q1865" i="17"/>
  <c r="R1865" i="17"/>
  <c r="S1865" i="17"/>
  <c r="T1865" i="17"/>
  <c r="U1865" i="17"/>
  <c r="O1866" i="17"/>
  <c r="P1866" i="17"/>
  <c r="Q1866" i="17"/>
  <c r="R1866" i="17"/>
  <c r="S1866" i="17"/>
  <c r="T1866" i="17"/>
  <c r="U1866" i="17"/>
  <c r="O1867" i="17"/>
  <c r="P1867" i="17"/>
  <c r="Q1867" i="17"/>
  <c r="R1867" i="17"/>
  <c r="S1867" i="17"/>
  <c r="T1867" i="17"/>
  <c r="U1867" i="17"/>
  <c r="O1868" i="17"/>
  <c r="P1868" i="17"/>
  <c r="Q1868" i="17"/>
  <c r="R1868" i="17"/>
  <c r="S1868" i="17"/>
  <c r="T1868" i="17"/>
  <c r="U1868" i="17"/>
  <c r="O1869" i="17"/>
  <c r="P1869" i="17"/>
  <c r="Q1869" i="17"/>
  <c r="R1869" i="17"/>
  <c r="S1869" i="17"/>
  <c r="T1869" i="17"/>
  <c r="U1869" i="17"/>
  <c r="O1870" i="17"/>
  <c r="P1870" i="17"/>
  <c r="Q1870" i="17"/>
  <c r="R1870" i="17"/>
  <c r="S1870" i="17"/>
  <c r="T1870" i="17"/>
  <c r="U1870" i="17"/>
  <c r="O1871" i="17"/>
  <c r="P1871" i="17"/>
  <c r="Q1871" i="17"/>
  <c r="R1871" i="17"/>
  <c r="S1871" i="17"/>
  <c r="T1871" i="17"/>
  <c r="U1871" i="17"/>
  <c r="O1872" i="17"/>
  <c r="P1872" i="17"/>
  <c r="Q1872" i="17"/>
  <c r="R1872" i="17"/>
  <c r="S1872" i="17"/>
  <c r="T1872" i="17"/>
  <c r="U1872" i="17"/>
  <c r="O1873" i="17"/>
  <c r="P1873" i="17"/>
  <c r="Q1873" i="17"/>
  <c r="R1873" i="17"/>
  <c r="S1873" i="17"/>
  <c r="T1873" i="17"/>
  <c r="U1873" i="17"/>
  <c r="O1874" i="17"/>
  <c r="P1874" i="17"/>
  <c r="Q1874" i="17"/>
  <c r="R1874" i="17"/>
  <c r="S1874" i="17"/>
  <c r="T1874" i="17"/>
  <c r="U1874" i="17"/>
  <c r="O1875" i="17"/>
  <c r="P1875" i="17"/>
  <c r="Q1875" i="17"/>
  <c r="R1875" i="17"/>
  <c r="S1875" i="17"/>
  <c r="T1875" i="17"/>
  <c r="U1875" i="17"/>
  <c r="O1876" i="17"/>
  <c r="P1876" i="17"/>
  <c r="Q1876" i="17"/>
  <c r="R1876" i="17"/>
  <c r="S1876" i="17"/>
  <c r="T1876" i="17"/>
  <c r="U1876" i="17"/>
  <c r="O1877" i="17"/>
  <c r="P1877" i="17"/>
  <c r="Q1877" i="17"/>
  <c r="R1877" i="17"/>
  <c r="S1877" i="17"/>
  <c r="T1877" i="17"/>
  <c r="U1877" i="17"/>
  <c r="O1878" i="17"/>
  <c r="P1878" i="17"/>
  <c r="Q1878" i="17"/>
  <c r="R1878" i="17"/>
  <c r="S1878" i="17"/>
  <c r="T1878" i="17"/>
  <c r="U1878" i="17"/>
  <c r="O1879" i="17"/>
  <c r="P1879" i="17"/>
  <c r="Q1879" i="17"/>
  <c r="R1879" i="17"/>
  <c r="S1879" i="17"/>
  <c r="T1879" i="17"/>
  <c r="U1879" i="17"/>
  <c r="O1880" i="17"/>
  <c r="P1880" i="17"/>
  <c r="Q1880" i="17"/>
  <c r="R1880" i="17"/>
  <c r="S1880" i="17"/>
  <c r="T1880" i="17"/>
  <c r="U1880" i="17"/>
  <c r="O1881" i="17"/>
  <c r="P1881" i="17"/>
  <c r="Q1881" i="17"/>
  <c r="R1881" i="17"/>
  <c r="S1881" i="17"/>
  <c r="T1881" i="17"/>
  <c r="U1881" i="17"/>
  <c r="O1882" i="17"/>
  <c r="P1882" i="17"/>
  <c r="Q1882" i="17"/>
  <c r="R1882" i="17"/>
  <c r="S1882" i="17"/>
  <c r="T1882" i="17"/>
  <c r="U1882" i="17"/>
  <c r="O1883" i="17"/>
  <c r="P1883" i="17"/>
  <c r="Q1883" i="17"/>
  <c r="R1883" i="17"/>
  <c r="S1883" i="17"/>
  <c r="T1883" i="17"/>
  <c r="U1883" i="17"/>
  <c r="O1884" i="17"/>
  <c r="P1884" i="17"/>
  <c r="Q1884" i="17"/>
  <c r="R1884" i="17"/>
  <c r="S1884" i="17"/>
  <c r="T1884" i="17"/>
  <c r="U1884" i="17"/>
  <c r="O1885" i="17"/>
  <c r="P1885" i="17"/>
  <c r="Q1885" i="17"/>
  <c r="R1885" i="17"/>
  <c r="S1885" i="17"/>
  <c r="T1885" i="17"/>
  <c r="U1885" i="17"/>
  <c r="O1886" i="17"/>
  <c r="P1886" i="17"/>
  <c r="Q1886" i="17"/>
  <c r="R1886" i="17"/>
  <c r="S1886" i="17"/>
  <c r="T1886" i="17"/>
  <c r="U1886" i="17"/>
  <c r="O1887" i="17"/>
  <c r="P1887" i="17"/>
  <c r="Q1887" i="17"/>
  <c r="R1887" i="17"/>
  <c r="S1887" i="17"/>
  <c r="T1887" i="17"/>
  <c r="U1887" i="17"/>
  <c r="O1888" i="17"/>
  <c r="P1888" i="17"/>
  <c r="Q1888" i="17"/>
  <c r="R1888" i="17"/>
  <c r="S1888" i="17"/>
  <c r="T1888" i="17"/>
  <c r="U1888" i="17"/>
  <c r="O1889" i="17"/>
  <c r="P1889" i="17"/>
  <c r="Q1889" i="17"/>
  <c r="R1889" i="17"/>
  <c r="S1889" i="17"/>
  <c r="T1889" i="17"/>
  <c r="U1889" i="17"/>
  <c r="O1890" i="17"/>
  <c r="P1890" i="17"/>
  <c r="Q1890" i="17"/>
  <c r="R1890" i="17"/>
  <c r="S1890" i="17"/>
  <c r="T1890" i="17"/>
  <c r="U1890" i="17"/>
  <c r="O1891" i="17"/>
  <c r="P1891" i="17"/>
  <c r="Q1891" i="17"/>
  <c r="R1891" i="17"/>
  <c r="S1891" i="17"/>
  <c r="T1891" i="17"/>
  <c r="U1891" i="17"/>
  <c r="O1892" i="17"/>
  <c r="P1892" i="17"/>
  <c r="Q1892" i="17"/>
  <c r="R1892" i="17"/>
  <c r="S1892" i="17"/>
  <c r="T1892" i="17"/>
  <c r="U1892" i="17"/>
  <c r="O1893" i="17"/>
  <c r="P1893" i="17"/>
  <c r="Q1893" i="17"/>
  <c r="R1893" i="17"/>
  <c r="S1893" i="17"/>
  <c r="T1893" i="17"/>
  <c r="U1893" i="17"/>
  <c r="O1894" i="17"/>
  <c r="P1894" i="17"/>
  <c r="Q1894" i="17"/>
  <c r="R1894" i="17"/>
  <c r="S1894" i="17"/>
  <c r="T1894" i="17"/>
  <c r="U1894" i="17"/>
  <c r="O1895" i="17"/>
  <c r="P1895" i="17"/>
  <c r="Q1895" i="17"/>
  <c r="R1895" i="17"/>
  <c r="S1895" i="17"/>
  <c r="T1895" i="17"/>
  <c r="U1895" i="17"/>
  <c r="O1896" i="17"/>
  <c r="P1896" i="17"/>
  <c r="Q1896" i="17"/>
  <c r="R1896" i="17"/>
  <c r="S1896" i="17"/>
  <c r="T1896" i="17"/>
  <c r="U1896" i="17"/>
  <c r="O1897" i="17"/>
  <c r="P1897" i="17"/>
  <c r="Q1897" i="17"/>
  <c r="R1897" i="17"/>
  <c r="S1897" i="17"/>
  <c r="T1897" i="17"/>
  <c r="U1897" i="17"/>
  <c r="O1898" i="17"/>
  <c r="P1898" i="17"/>
  <c r="Q1898" i="17"/>
  <c r="R1898" i="17"/>
  <c r="S1898" i="17"/>
  <c r="T1898" i="17"/>
  <c r="U1898" i="17"/>
  <c r="O1899" i="17"/>
  <c r="P1899" i="17"/>
  <c r="Q1899" i="17"/>
  <c r="R1899" i="17"/>
  <c r="S1899" i="17"/>
  <c r="T1899" i="17"/>
  <c r="U1899" i="17"/>
  <c r="O1900" i="17"/>
  <c r="P1900" i="17"/>
  <c r="Q1900" i="17"/>
  <c r="R1900" i="17"/>
  <c r="S1900" i="17"/>
  <c r="T1900" i="17"/>
  <c r="U1900" i="17"/>
  <c r="O1901" i="17"/>
  <c r="P1901" i="17"/>
  <c r="Q1901" i="17"/>
  <c r="R1901" i="17"/>
  <c r="S1901" i="17"/>
  <c r="T1901" i="17"/>
  <c r="U1901" i="17"/>
  <c r="O1902" i="17"/>
  <c r="P1902" i="17"/>
  <c r="Q1902" i="17"/>
  <c r="R1902" i="17"/>
  <c r="S1902" i="17"/>
  <c r="T1902" i="17"/>
  <c r="U1902" i="17"/>
  <c r="O1903" i="17"/>
  <c r="P1903" i="17"/>
  <c r="Q1903" i="17"/>
  <c r="R1903" i="17"/>
  <c r="S1903" i="17"/>
  <c r="T1903" i="17"/>
  <c r="U1903" i="17"/>
  <c r="O1904" i="17"/>
  <c r="P1904" i="17"/>
  <c r="Q1904" i="17"/>
  <c r="R1904" i="17"/>
  <c r="S1904" i="17"/>
  <c r="T1904" i="17"/>
  <c r="U1904" i="17"/>
  <c r="O1905" i="17"/>
  <c r="P1905" i="17"/>
  <c r="Q1905" i="17"/>
  <c r="R1905" i="17"/>
  <c r="S1905" i="17"/>
  <c r="T1905" i="17"/>
  <c r="U1905" i="17"/>
  <c r="O1906" i="17"/>
  <c r="P1906" i="17"/>
  <c r="Q1906" i="17"/>
  <c r="R1906" i="17"/>
  <c r="S1906" i="17"/>
  <c r="T1906" i="17"/>
  <c r="U1906" i="17"/>
  <c r="O1907" i="17"/>
  <c r="P1907" i="17"/>
  <c r="Q1907" i="17"/>
  <c r="R1907" i="17"/>
  <c r="S1907" i="17"/>
  <c r="T1907" i="17"/>
  <c r="U1907" i="17"/>
  <c r="O1908" i="17"/>
  <c r="P1908" i="17"/>
  <c r="Q1908" i="17"/>
  <c r="R1908" i="17"/>
  <c r="S1908" i="17"/>
  <c r="T1908" i="17"/>
  <c r="U1908" i="17"/>
  <c r="O1909" i="17"/>
  <c r="P1909" i="17"/>
  <c r="Q1909" i="17"/>
  <c r="R1909" i="17"/>
  <c r="S1909" i="17"/>
  <c r="T1909" i="17"/>
  <c r="U1909" i="17"/>
  <c r="O1910" i="17"/>
  <c r="P1910" i="17"/>
  <c r="Q1910" i="17"/>
  <c r="R1910" i="17"/>
  <c r="S1910" i="17"/>
  <c r="T1910" i="17"/>
  <c r="U1910" i="17"/>
  <c r="O1911" i="17"/>
  <c r="P1911" i="17"/>
  <c r="Q1911" i="17"/>
  <c r="R1911" i="17"/>
  <c r="S1911" i="17"/>
  <c r="T1911" i="17"/>
  <c r="U1911" i="17"/>
  <c r="O1912" i="17"/>
  <c r="P1912" i="17"/>
  <c r="Q1912" i="17"/>
  <c r="R1912" i="17"/>
  <c r="S1912" i="17"/>
  <c r="T1912" i="17"/>
  <c r="U1912" i="17"/>
  <c r="O1913" i="17"/>
  <c r="P1913" i="17"/>
  <c r="Q1913" i="17"/>
  <c r="R1913" i="17"/>
  <c r="S1913" i="17"/>
  <c r="T1913" i="17"/>
  <c r="U1913" i="17"/>
  <c r="O1914" i="17"/>
  <c r="P1914" i="17"/>
  <c r="Q1914" i="17"/>
  <c r="R1914" i="17"/>
  <c r="S1914" i="17"/>
  <c r="T1914" i="17"/>
  <c r="U1914" i="17"/>
  <c r="O1915" i="17"/>
  <c r="P1915" i="17"/>
  <c r="Q1915" i="17"/>
  <c r="R1915" i="17"/>
  <c r="S1915" i="17"/>
  <c r="T1915" i="17"/>
  <c r="U1915" i="17"/>
  <c r="O1916" i="17"/>
  <c r="P1916" i="17"/>
  <c r="Q1916" i="17"/>
  <c r="R1916" i="17"/>
  <c r="S1916" i="17"/>
  <c r="T1916" i="17"/>
  <c r="U1916" i="17"/>
  <c r="O1917" i="17"/>
  <c r="P1917" i="17"/>
  <c r="Q1917" i="17"/>
  <c r="R1917" i="17"/>
  <c r="S1917" i="17"/>
  <c r="T1917" i="17"/>
  <c r="U1917" i="17"/>
  <c r="O1918" i="17"/>
  <c r="P1918" i="17"/>
  <c r="Q1918" i="17"/>
  <c r="R1918" i="17"/>
  <c r="S1918" i="17"/>
  <c r="T1918" i="17"/>
  <c r="U1918" i="17"/>
  <c r="O1919" i="17"/>
  <c r="P1919" i="17"/>
  <c r="Q1919" i="17"/>
  <c r="R1919" i="17"/>
  <c r="S1919" i="17"/>
  <c r="T1919" i="17"/>
  <c r="U1919" i="17"/>
  <c r="O1920" i="17"/>
  <c r="P1920" i="17"/>
  <c r="Q1920" i="17"/>
  <c r="R1920" i="17"/>
  <c r="S1920" i="17"/>
  <c r="T1920" i="17"/>
  <c r="U1920" i="17"/>
  <c r="O1921" i="17"/>
  <c r="P1921" i="17"/>
  <c r="Q1921" i="17"/>
  <c r="R1921" i="17"/>
  <c r="S1921" i="17"/>
  <c r="T1921" i="17"/>
  <c r="U1921" i="17"/>
  <c r="O1922" i="17"/>
  <c r="P1922" i="17"/>
  <c r="Q1922" i="17"/>
  <c r="R1922" i="17"/>
  <c r="S1922" i="17"/>
  <c r="T1922" i="17"/>
  <c r="U1922" i="17"/>
  <c r="O1923" i="17"/>
  <c r="P1923" i="17"/>
  <c r="Q1923" i="17"/>
  <c r="R1923" i="17"/>
  <c r="S1923" i="17"/>
  <c r="T1923" i="17"/>
  <c r="U1923" i="17"/>
  <c r="O1924" i="17"/>
  <c r="P1924" i="17"/>
  <c r="Q1924" i="17"/>
  <c r="R1924" i="17"/>
  <c r="S1924" i="17"/>
  <c r="T1924" i="17"/>
  <c r="U1924" i="17"/>
  <c r="O1925" i="17"/>
  <c r="P1925" i="17"/>
  <c r="Q1925" i="17"/>
  <c r="R1925" i="17"/>
  <c r="S1925" i="17"/>
  <c r="T1925" i="17"/>
  <c r="U1925" i="17"/>
  <c r="O1926" i="17"/>
  <c r="P1926" i="17"/>
  <c r="Q1926" i="17"/>
  <c r="R1926" i="17"/>
  <c r="S1926" i="17"/>
  <c r="T1926" i="17"/>
  <c r="U1926" i="17"/>
  <c r="O1927" i="17"/>
  <c r="P1927" i="17"/>
  <c r="Q1927" i="17"/>
  <c r="R1927" i="17"/>
  <c r="S1927" i="17"/>
  <c r="T1927" i="17"/>
  <c r="U1927" i="17"/>
  <c r="O1928" i="17"/>
  <c r="P1928" i="17"/>
  <c r="Q1928" i="17"/>
  <c r="R1928" i="17"/>
  <c r="S1928" i="17"/>
  <c r="T1928" i="17"/>
  <c r="U1928" i="17"/>
  <c r="O1929" i="17"/>
  <c r="P1929" i="17"/>
  <c r="Q1929" i="17"/>
  <c r="R1929" i="17"/>
  <c r="S1929" i="17"/>
  <c r="T1929" i="17"/>
  <c r="U1929" i="17"/>
  <c r="O1930" i="17"/>
  <c r="P1930" i="17"/>
  <c r="Q1930" i="17"/>
  <c r="R1930" i="17"/>
  <c r="S1930" i="17"/>
  <c r="T1930" i="17"/>
  <c r="U1930" i="17"/>
  <c r="O1931" i="17"/>
  <c r="P1931" i="17"/>
  <c r="Q1931" i="17"/>
  <c r="R1931" i="17"/>
  <c r="S1931" i="17"/>
  <c r="T1931" i="17"/>
  <c r="U1931" i="17"/>
  <c r="O1932" i="17"/>
  <c r="P1932" i="17"/>
  <c r="Q1932" i="17"/>
  <c r="R1932" i="17"/>
  <c r="S1932" i="17"/>
  <c r="T1932" i="17"/>
  <c r="U1932" i="17"/>
  <c r="O1933" i="17"/>
  <c r="P1933" i="17"/>
  <c r="Q1933" i="17"/>
  <c r="R1933" i="17"/>
  <c r="S1933" i="17"/>
  <c r="T1933" i="17"/>
  <c r="U1933" i="17"/>
  <c r="O1934" i="17"/>
  <c r="P1934" i="17"/>
  <c r="Q1934" i="17"/>
  <c r="R1934" i="17"/>
  <c r="S1934" i="17"/>
  <c r="T1934" i="17"/>
  <c r="U1934" i="17"/>
  <c r="O1935" i="17"/>
  <c r="P1935" i="17"/>
  <c r="Q1935" i="17"/>
  <c r="R1935" i="17"/>
  <c r="S1935" i="17"/>
  <c r="T1935" i="17"/>
  <c r="U1935" i="17"/>
  <c r="O1936" i="17"/>
  <c r="P1936" i="17"/>
  <c r="Q1936" i="17"/>
  <c r="R1936" i="17"/>
  <c r="S1936" i="17"/>
  <c r="T1936" i="17"/>
  <c r="U1936" i="17"/>
  <c r="O1937" i="17"/>
  <c r="P1937" i="17"/>
  <c r="Q1937" i="17"/>
  <c r="R1937" i="17"/>
  <c r="S1937" i="17"/>
  <c r="T1937" i="17"/>
  <c r="U1937" i="17"/>
  <c r="O1938" i="17"/>
  <c r="P1938" i="17"/>
  <c r="Q1938" i="17"/>
  <c r="R1938" i="17"/>
  <c r="S1938" i="17"/>
  <c r="T1938" i="17"/>
  <c r="U1938" i="17"/>
  <c r="O1939" i="17"/>
  <c r="P1939" i="17"/>
  <c r="Q1939" i="17"/>
  <c r="R1939" i="17"/>
  <c r="S1939" i="17"/>
  <c r="T1939" i="17"/>
  <c r="U1939" i="17"/>
  <c r="O1940" i="17"/>
  <c r="P1940" i="17"/>
  <c r="Q1940" i="17"/>
  <c r="R1940" i="17"/>
  <c r="S1940" i="17"/>
  <c r="T1940" i="17"/>
  <c r="U1940" i="17"/>
  <c r="O1941" i="17"/>
  <c r="P1941" i="17"/>
  <c r="Q1941" i="17"/>
  <c r="R1941" i="17"/>
  <c r="S1941" i="17"/>
  <c r="T1941" i="17"/>
  <c r="U1941" i="17"/>
  <c r="O1942" i="17"/>
  <c r="P1942" i="17"/>
  <c r="Q1942" i="17"/>
  <c r="R1942" i="17"/>
  <c r="S1942" i="17"/>
  <c r="T1942" i="17"/>
  <c r="U1942" i="17"/>
  <c r="O1943" i="17"/>
  <c r="P1943" i="17"/>
  <c r="Q1943" i="17"/>
  <c r="R1943" i="17"/>
  <c r="S1943" i="17"/>
  <c r="T1943" i="17"/>
  <c r="U1943" i="17"/>
  <c r="O1944" i="17"/>
  <c r="P1944" i="17"/>
  <c r="Q1944" i="17"/>
  <c r="R1944" i="17"/>
  <c r="S1944" i="17"/>
  <c r="T1944" i="17"/>
  <c r="U1944" i="17"/>
  <c r="O1945" i="17"/>
  <c r="P1945" i="17"/>
  <c r="Q1945" i="17"/>
  <c r="R1945" i="17"/>
  <c r="S1945" i="17"/>
  <c r="T1945" i="17"/>
  <c r="U1945" i="17"/>
  <c r="O1946" i="17"/>
  <c r="P1946" i="17"/>
  <c r="Q1946" i="17"/>
  <c r="R1946" i="17"/>
  <c r="S1946" i="17"/>
  <c r="T1946" i="17"/>
  <c r="U1946" i="17"/>
  <c r="O1947" i="17"/>
  <c r="P1947" i="17"/>
  <c r="Q1947" i="17"/>
  <c r="R1947" i="17"/>
  <c r="S1947" i="17"/>
  <c r="T1947" i="17"/>
  <c r="U1947" i="17"/>
  <c r="O1948" i="17"/>
  <c r="P1948" i="17"/>
  <c r="Q1948" i="17"/>
  <c r="R1948" i="17"/>
  <c r="S1948" i="17"/>
  <c r="T1948" i="17"/>
  <c r="U1948" i="17"/>
  <c r="O1949" i="17"/>
  <c r="P1949" i="17"/>
  <c r="Q1949" i="17"/>
  <c r="R1949" i="17"/>
  <c r="S1949" i="17"/>
  <c r="T1949" i="17"/>
  <c r="U1949" i="17"/>
  <c r="O1950" i="17"/>
  <c r="P1950" i="17"/>
  <c r="Q1950" i="17"/>
  <c r="R1950" i="17"/>
  <c r="S1950" i="17"/>
  <c r="T1950" i="17"/>
  <c r="U1950" i="17"/>
  <c r="O1951" i="17"/>
  <c r="P1951" i="17"/>
  <c r="Q1951" i="17"/>
  <c r="R1951" i="17"/>
  <c r="S1951" i="17"/>
  <c r="T1951" i="17"/>
  <c r="U1951" i="17"/>
  <c r="O1952" i="17"/>
  <c r="P1952" i="17"/>
  <c r="Q1952" i="17"/>
  <c r="R1952" i="17"/>
  <c r="S1952" i="17"/>
  <c r="T1952" i="17"/>
  <c r="U1952" i="17"/>
  <c r="O1953" i="17"/>
  <c r="P1953" i="17"/>
  <c r="Q1953" i="17"/>
  <c r="R1953" i="17"/>
  <c r="S1953" i="17"/>
  <c r="T1953" i="17"/>
  <c r="U1953" i="17"/>
  <c r="O1954" i="17"/>
  <c r="P1954" i="17"/>
  <c r="Q1954" i="17"/>
  <c r="R1954" i="17"/>
  <c r="S1954" i="17"/>
  <c r="T1954" i="17"/>
  <c r="U1954" i="17"/>
  <c r="O1955" i="17"/>
  <c r="P1955" i="17"/>
  <c r="Q1955" i="17"/>
  <c r="R1955" i="17"/>
  <c r="S1955" i="17"/>
  <c r="T1955" i="17"/>
  <c r="U1955" i="17"/>
  <c r="O1956" i="17"/>
  <c r="P1956" i="17"/>
  <c r="Q1956" i="17"/>
  <c r="R1956" i="17"/>
  <c r="S1956" i="17"/>
  <c r="T1956" i="17"/>
  <c r="U1956" i="17"/>
  <c r="O1957" i="17"/>
  <c r="P1957" i="17"/>
  <c r="Q1957" i="17"/>
  <c r="R1957" i="17"/>
  <c r="S1957" i="17"/>
  <c r="T1957" i="17"/>
  <c r="U1957" i="17"/>
  <c r="O1958" i="17"/>
  <c r="P1958" i="17"/>
  <c r="Q1958" i="17"/>
  <c r="R1958" i="17"/>
  <c r="S1958" i="17"/>
  <c r="T1958" i="17"/>
  <c r="U1958" i="17"/>
  <c r="O1959" i="17"/>
  <c r="P1959" i="17"/>
  <c r="Q1959" i="17"/>
  <c r="R1959" i="17"/>
  <c r="S1959" i="17"/>
  <c r="T1959" i="17"/>
  <c r="U1959" i="17"/>
  <c r="O1960" i="17"/>
  <c r="P1960" i="17"/>
  <c r="Q1960" i="17"/>
  <c r="R1960" i="17"/>
  <c r="S1960" i="17"/>
  <c r="T1960" i="17"/>
  <c r="U1960" i="17"/>
  <c r="O1961" i="17"/>
  <c r="P1961" i="17"/>
  <c r="Q1961" i="17"/>
  <c r="R1961" i="17"/>
  <c r="S1961" i="17"/>
  <c r="T1961" i="17"/>
  <c r="U1961" i="17"/>
  <c r="O1962" i="17"/>
  <c r="P1962" i="17"/>
  <c r="Q1962" i="17"/>
  <c r="R1962" i="17"/>
  <c r="S1962" i="17"/>
  <c r="T1962" i="17"/>
  <c r="U1962" i="17"/>
  <c r="O1963" i="17"/>
  <c r="P1963" i="17"/>
  <c r="Q1963" i="17"/>
  <c r="R1963" i="17"/>
  <c r="S1963" i="17"/>
  <c r="T1963" i="17"/>
  <c r="U1963" i="17"/>
  <c r="O1964" i="17"/>
  <c r="P1964" i="17"/>
  <c r="Q1964" i="17"/>
  <c r="R1964" i="17"/>
  <c r="S1964" i="17"/>
  <c r="T1964" i="17"/>
  <c r="U1964" i="17"/>
  <c r="O1965" i="17"/>
  <c r="P1965" i="17"/>
  <c r="Q1965" i="17"/>
  <c r="R1965" i="17"/>
  <c r="S1965" i="17"/>
  <c r="T1965" i="17"/>
  <c r="U1965" i="17"/>
  <c r="O1966" i="17"/>
  <c r="P1966" i="17"/>
  <c r="Q1966" i="17"/>
  <c r="R1966" i="17"/>
  <c r="S1966" i="17"/>
  <c r="T1966" i="17"/>
  <c r="U1966" i="17"/>
  <c r="O1967" i="17"/>
  <c r="P1967" i="17"/>
  <c r="Q1967" i="17"/>
  <c r="R1967" i="17"/>
  <c r="S1967" i="17"/>
  <c r="T1967" i="17"/>
  <c r="U1967" i="17"/>
  <c r="O1968" i="17"/>
  <c r="P1968" i="17"/>
  <c r="Q1968" i="17"/>
  <c r="R1968" i="17"/>
  <c r="S1968" i="17"/>
  <c r="T1968" i="17"/>
  <c r="U1968" i="17"/>
  <c r="O1969" i="17"/>
  <c r="P1969" i="17"/>
  <c r="Q1969" i="17"/>
  <c r="R1969" i="17"/>
  <c r="S1969" i="17"/>
  <c r="T1969" i="17"/>
  <c r="U1969" i="17"/>
  <c r="O1970" i="17"/>
  <c r="P1970" i="17"/>
  <c r="Q1970" i="17"/>
  <c r="R1970" i="17"/>
  <c r="S1970" i="17"/>
  <c r="T1970" i="17"/>
  <c r="U1970" i="17"/>
  <c r="O1971" i="17"/>
  <c r="P1971" i="17"/>
  <c r="Q1971" i="17"/>
  <c r="R1971" i="17"/>
  <c r="S1971" i="17"/>
  <c r="T1971" i="17"/>
  <c r="U1971" i="17"/>
  <c r="O1972" i="17"/>
  <c r="P1972" i="17"/>
  <c r="Q1972" i="17"/>
  <c r="R1972" i="17"/>
  <c r="S1972" i="17"/>
  <c r="T1972" i="17"/>
  <c r="U1972" i="17"/>
  <c r="O1973" i="17"/>
  <c r="P1973" i="17"/>
  <c r="Q1973" i="17"/>
  <c r="R1973" i="17"/>
  <c r="S1973" i="17"/>
  <c r="T1973" i="17"/>
  <c r="U1973" i="17"/>
  <c r="O1974" i="17"/>
  <c r="P1974" i="17"/>
  <c r="Q1974" i="17"/>
  <c r="R1974" i="17"/>
  <c r="S1974" i="17"/>
  <c r="T1974" i="17"/>
  <c r="U1974" i="17"/>
  <c r="O1975" i="17"/>
  <c r="P1975" i="17"/>
  <c r="Q1975" i="17"/>
  <c r="R1975" i="17"/>
  <c r="S1975" i="17"/>
  <c r="T1975" i="17"/>
  <c r="U1975" i="17"/>
  <c r="O1976" i="17"/>
  <c r="P1976" i="17"/>
  <c r="Q1976" i="17"/>
  <c r="R1976" i="17"/>
  <c r="S1976" i="17"/>
  <c r="T1976" i="17"/>
  <c r="U1976" i="17"/>
  <c r="O1977" i="17"/>
  <c r="P1977" i="17"/>
  <c r="Q1977" i="17"/>
  <c r="R1977" i="17"/>
  <c r="S1977" i="17"/>
  <c r="T1977" i="17"/>
  <c r="U1977" i="17"/>
  <c r="O1978" i="17"/>
  <c r="P1978" i="17"/>
  <c r="Q1978" i="17"/>
  <c r="R1978" i="17"/>
  <c r="S1978" i="17"/>
  <c r="T1978" i="17"/>
  <c r="U1978" i="17"/>
  <c r="O1979" i="17"/>
  <c r="P1979" i="17"/>
  <c r="Q1979" i="17"/>
  <c r="R1979" i="17"/>
  <c r="S1979" i="17"/>
  <c r="T1979" i="17"/>
  <c r="U1979" i="17"/>
  <c r="O1980" i="17"/>
  <c r="P1980" i="17"/>
  <c r="Q1980" i="17"/>
  <c r="R1980" i="17"/>
  <c r="S1980" i="17"/>
  <c r="T1980" i="17"/>
  <c r="U1980" i="17"/>
  <c r="O1981" i="17"/>
  <c r="P1981" i="17"/>
  <c r="Q1981" i="17"/>
  <c r="R1981" i="17"/>
  <c r="S1981" i="17"/>
  <c r="T1981" i="17"/>
  <c r="U1981" i="17"/>
  <c r="O1982" i="17"/>
  <c r="P1982" i="17"/>
  <c r="Q1982" i="17"/>
  <c r="R1982" i="17"/>
  <c r="S1982" i="17"/>
  <c r="T1982" i="17"/>
  <c r="U1982" i="17"/>
  <c r="O1983" i="17"/>
  <c r="P1983" i="17"/>
  <c r="Q1983" i="17"/>
  <c r="R1983" i="17"/>
  <c r="S1983" i="17"/>
  <c r="T1983" i="17"/>
  <c r="U1983" i="17"/>
  <c r="O1984" i="17"/>
  <c r="P1984" i="17"/>
  <c r="Q1984" i="17"/>
  <c r="R1984" i="17"/>
  <c r="S1984" i="17"/>
  <c r="T1984" i="17"/>
  <c r="U1984" i="17"/>
  <c r="O1985" i="17"/>
  <c r="P1985" i="17"/>
  <c r="Q1985" i="17"/>
  <c r="R1985" i="17"/>
  <c r="S1985" i="17"/>
  <c r="T1985" i="17"/>
  <c r="U1985" i="17"/>
  <c r="O1986" i="17"/>
  <c r="P1986" i="17"/>
  <c r="Q1986" i="17"/>
  <c r="R1986" i="17"/>
  <c r="S1986" i="17"/>
  <c r="T1986" i="17"/>
  <c r="U1986" i="17"/>
  <c r="O1987" i="17"/>
  <c r="P1987" i="17"/>
  <c r="Q1987" i="17"/>
  <c r="R1987" i="17"/>
  <c r="S1987" i="17"/>
  <c r="T1987" i="17"/>
  <c r="U1987" i="17"/>
  <c r="O1988" i="17"/>
  <c r="P1988" i="17"/>
  <c r="Q1988" i="17"/>
  <c r="R1988" i="17"/>
  <c r="S1988" i="17"/>
  <c r="T1988" i="17"/>
  <c r="U1988" i="17"/>
  <c r="O1989" i="17"/>
  <c r="P1989" i="17"/>
  <c r="Q1989" i="17"/>
  <c r="R1989" i="17"/>
  <c r="S1989" i="17"/>
  <c r="T1989" i="17"/>
  <c r="U1989" i="17"/>
  <c r="O1990" i="17"/>
  <c r="P1990" i="17"/>
  <c r="Q1990" i="17"/>
  <c r="R1990" i="17"/>
  <c r="S1990" i="17"/>
  <c r="T1990" i="17"/>
  <c r="U1990" i="17"/>
  <c r="O1991" i="17"/>
  <c r="P1991" i="17"/>
  <c r="Q1991" i="17"/>
  <c r="R1991" i="17"/>
  <c r="S1991" i="17"/>
  <c r="T1991" i="17"/>
  <c r="U1991" i="17"/>
  <c r="O1992" i="17"/>
  <c r="P1992" i="17"/>
  <c r="Q1992" i="17"/>
  <c r="R1992" i="17"/>
  <c r="S1992" i="17"/>
  <c r="T1992" i="17"/>
  <c r="U1992" i="17"/>
  <c r="O1993" i="17"/>
  <c r="P1993" i="17"/>
  <c r="Q1993" i="17"/>
  <c r="R1993" i="17"/>
  <c r="S1993" i="17"/>
  <c r="T1993" i="17"/>
  <c r="U1993" i="17"/>
  <c r="O1994" i="17"/>
  <c r="P1994" i="17"/>
  <c r="Q1994" i="17"/>
  <c r="R1994" i="17"/>
  <c r="S1994" i="17"/>
  <c r="T1994" i="17"/>
  <c r="U1994" i="17"/>
  <c r="O1995" i="17"/>
  <c r="P1995" i="17"/>
  <c r="Q1995" i="17"/>
  <c r="R1995" i="17"/>
  <c r="S1995" i="17"/>
  <c r="T1995" i="17"/>
  <c r="U1995" i="17"/>
  <c r="O1996" i="17"/>
  <c r="P1996" i="17"/>
  <c r="Q1996" i="17"/>
  <c r="R1996" i="17"/>
  <c r="S1996" i="17"/>
  <c r="T1996" i="17"/>
  <c r="U1996" i="17"/>
  <c r="O1997" i="17"/>
  <c r="P1997" i="17"/>
  <c r="Q1997" i="17"/>
  <c r="R1997" i="17"/>
  <c r="S1997" i="17"/>
  <c r="T1997" i="17"/>
  <c r="U1997" i="17"/>
  <c r="O1998" i="17"/>
  <c r="P1998" i="17"/>
  <c r="Q1998" i="17"/>
  <c r="R1998" i="17"/>
  <c r="S1998" i="17"/>
  <c r="T1998" i="17"/>
  <c r="U1998" i="17"/>
  <c r="O1999" i="17"/>
  <c r="P1999" i="17"/>
  <c r="Q1999" i="17"/>
  <c r="R1999" i="17"/>
  <c r="S1999" i="17"/>
  <c r="T1999" i="17"/>
  <c r="U1999" i="17"/>
  <c r="O2000" i="17"/>
  <c r="P2000" i="17"/>
  <c r="Q2000" i="17"/>
  <c r="R2000" i="17"/>
  <c r="S2000" i="17"/>
  <c r="T2000" i="17"/>
  <c r="U2000" i="17"/>
  <c r="O2001" i="17"/>
  <c r="P2001" i="17"/>
  <c r="Q2001" i="17"/>
  <c r="R2001" i="17"/>
  <c r="S2001" i="17"/>
  <c r="T2001" i="17"/>
  <c r="U2001" i="17"/>
  <c r="O2002" i="17"/>
  <c r="P2002" i="17"/>
  <c r="Q2002" i="17"/>
  <c r="R2002" i="17"/>
  <c r="S2002" i="17"/>
  <c r="T2002" i="17"/>
  <c r="U2002" i="17"/>
  <c r="O2003" i="17"/>
  <c r="P2003" i="17"/>
  <c r="Q2003" i="17"/>
  <c r="R2003" i="17"/>
  <c r="S2003" i="17"/>
  <c r="T2003" i="17"/>
  <c r="U2003" i="17"/>
  <c r="O2004" i="17"/>
  <c r="P2004" i="17"/>
  <c r="Q2004" i="17"/>
  <c r="R2004" i="17"/>
  <c r="S2004" i="17"/>
  <c r="T2004" i="17"/>
  <c r="U2004" i="17"/>
  <c r="O2005" i="17"/>
  <c r="P2005" i="17"/>
  <c r="Q2005" i="17"/>
  <c r="R2005" i="17"/>
  <c r="S2005" i="17"/>
  <c r="T2005" i="17"/>
  <c r="U2005" i="17"/>
  <c r="O2006" i="17"/>
  <c r="P2006" i="17"/>
  <c r="Q2006" i="17"/>
  <c r="R2006" i="17"/>
  <c r="S2006" i="17"/>
  <c r="T2006" i="17"/>
  <c r="U2006" i="17"/>
  <c r="O2007" i="17"/>
  <c r="P2007" i="17"/>
  <c r="Q2007" i="17"/>
  <c r="R2007" i="17"/>
  <c r="S2007" i="17"/>
  <c r="T2007" i="17"/>
  <c r="U2007" i="17"/>
  <c r="O2008" i="17"/>
  <c r="P2008" i="17"/>
  <c r="Q2008" i="17"/>
  <c r="R2008" i="17"/>
  <c r="S2008" i="17"/>
  <c r="T2008" i="17"/>
  <c r="U2008" i="17"/>
  <c r="O2009" i="17"/>
  <c r="P2009" i="17"/>
  <c r="Q2009" i="17"/>
  <c r="R2009" i="17"/>
  <c r="S2009" i="17"/>
  <c r="T2009" i="17"/>
  <c r="U2009" i="17"/>
  <c r="O2010" i="17"/>
  <c r="P2010" i="17"/>
  <c r="Q2010" i="17"/>
  <c r="R2010" i="17"/>
  <c r="S2010" i="17"/>
  <c r="T2010" i="17"/>
  <c r="U2010" i="17"/>
  <c r="O2011" i="17"/>
  <c r="P2011" i="17"/>
  <c r="Q2011" i="17"/>
  <c r="R2011" i="17"/>
  <c r="S2011" i="17"/>
  <c r="T2011" i="17"/>
  <c r="U2011" i="17"/>
  <c r="O2012" i="17"/>
  <c r="P2012" i="17"/>
  <c r="Q2012" i="17"/>
  <c r="R2012" i="17"/>
  <c r="S2012" i="17"/>
  <c r="T2012" i="17"/>
  <c r="U2012" i="17"/>
  <c r="O2013" i="17"/>
  <c r="P2013" i="17"/>
  <c r="Q2013" i="17"/>
  <c r="R2013" i="17"/>
  <c r="S2013" i="17"/>
  <c r="T2013" i="17"/>
  <c r="U2013" i="17"/>
  <c r="O2014" i="17"/>
  <c r="P2014" i="17"/>
  <c r="Q2014" i="17"/>
  <c r="R2014" i="17"/>
  <c r="S2014" i="17"/>
  <c r="T2014" i="17"/>
  <c r="U2014" i="17"/>
  <c r="O2015" i="17"/>
  <c r="P2015" i="17"/>
  <c r="Q2015" i="17"/>
  <c r="R2015" i="17"/>
  <c r="S2015" i="17"/>
  <c r="T2015" i="17"/>
  <c r="U2015" i="17"/>
  <c r="O2016" i="17"/>
  <c r="P2016" i="17"/>
  <c r="Q2016" i="17"/>
  <c r="R2016" i="17"/>
  <c r="S2016" i="17"/>
  <c r="T2016" i="17"/>
  <c r="U2016" i="17"/>
  <c r="O2017" i="17"/>
  <c r="P2017" i="17"/>
  <c r="Q2017" i="17"/>
  <c r="R2017" i="17"/>
  <c r="S2017" i="17"/>
  <c r="T2017" i="17"/>
  <c r="U2017" i="17"/>
  <c r="O2018" i="17"/>
  <c r="P2018" i="17"/>
  <c r="Q2018" i="17"/>
  <c r="R2018" i="17"/>
  <c r="S2018" i="17"/>
  <c r="T2018" i="17"/>
  <c r="U2018" i="17"/>
  <c r="O2019" i="17"/>
  <c r="P2019" i="17"/>
  <c r="Q2019" i="17"/>
  <c r="R2019" i="17"/>
  <c r="S2019" i="17"/>
  <c r="T2019" i="17"/>
  <c r="U2019" i="17"/>
  <c r="O2020" i="17"/>
  <c r="P2020" i="17"/>
  <c r="Q2020" i="17"/>
  <c r="R2020" i="17"/>
  <c r="S2020" i="17"/>
  <c r="T2020" i="17"/>
  <c r="U2020" i="17"/>
  <c r="O2021" i="17"/>
  <c r="P2021" i="17"/>
  <c r="Q2021" i="17"/>
  <c r="R2021" i="17"/>
  <c r="S2021" i="17"/>
  <c r="T2021" i="17"/>
  <c r="U2021" i="17"/>
  <c r="O2022" i="17"/>
  <c r="P2022" i="17"/>
  <c r="Q2022" i="17"/>
  <c r="R2022" i="17"/>
  <c r="S2022" i="17"/>
  <c r="T2022" i="17"/>
  <c r="U2022" i="17"/>
  <c r="O2023" i="17"/>
  <c r="P2023" i="17"/>
  <c r="Q2023" i="17"/>
  <c r="R2023" i="17"/>
  <c r="S2023" i="17"/>
  <c r="T2023" i="17"/>
  <c r="U2023" i="17"/>
  <c r="O2024" i="17"/>
  <c r="P2024" i="17"/>
  <c r="Q2024" i="17"/>
  <c r="R2024" i="17"/>
  <c r="S2024" i="17"/>
  <c r="T2024" i="17"/>
  <c r="U2024" i="17"/>
  <c r="O2025" i="17"/>
  <c r="P2025" i="17"/>
  <c r="Q2025" i="17"/>
  <c r="R2025" i="17"/>
  <c r="S2025" i="17"/>
  <c r="T2025" i="17"/>
  <c r="U2025" i="17"/>
  <c r="O2026" i="17"/>
  <c r="P2026" i="17"/>
  <c r="Q2026" i="17"/>
  <c r="R2026" i="17"/>
  <c r="S2026" i="17"/>
  <c r="T2026" i="17"/>
  <c r="U2026" i="17"/>
  <c r="O2027" i="17"/>
  <c r="P2027" i="17"/>
  <c r="Q2027" i="17"/>
  <c r="R2027" i="17"/>
  <c r="S2027" i="17"/>
  <c r="T2027" i="17"/>
  <c r="U2027" i="17"/>
  <c r="O2028" i="17"/>
  <c r="P2028" i="17"/>
  <c r="Q2028" i="17"/>
  <c r="R2028" i="17"/>
  <c r="S2028" i="17"/>
  <c r="T2028" i="17"/>
  <c r="U2028" i="17"/>
  <c r="O2029" i="17"/>
  <c r="P2029" i="17"/>
  <c r="Q2029" i="17"/>
  <c r="R2029" i="17"/>
  <c r="S2029" i="17"/>
  <c r="T2029" i="17"/>
  <c r="U2029" i="17"/>
  <c r="O2030" i="17"/>
  <c r="P2030" i="17"/>
  <c r="Q2030" i="17"/>
  <c r="R2030" i="17"/>
  <c r="S2030" i="17"/>
  <c r="T2030" i="17"/>
  <c r="U2030" i="17"/>
  <c r="O2031" i="17"/>
  <c r="P2031" i="17"/>
  <c r="Q2031" i="17"/>
  <c r="R2031" i="17"/>
  <c r="S2031" i="17"/>
  <c r="T2031" i="17"/>
  <c r="U2031" i="17"/>
  <c r="O2032" i="17"/>
  <c r="P2032" i="17"/>
  <c r="Q2032" i="17"/>
  <c r="R2032" i="17"/>
  <c r="S2032" i="17"/>
  <c r="T2032" i="17"/>
  <c r="U2032" i="17"/>
  <c r="O2033" i="17"/>
  <c r="P2033" i="17"/>
  <c r="Q2033" i="17"/>
  <c r="R2033" i="17"/>
  <c r="S2033" i="17"/>
  <c r="T2033" i="17"/>
  <c r="U2033" i="17"/>
  <c r="O2034" i="17"/>
  <c r="P2034" i="17"/>
  <c r="Q2034" i="17"/>
  <c r="R2034" i="17"/>
  <c r="S2034" i="17"/>
  <c r="T2034" i="17"/>
  <c r="U2034" i="17"/>
  <c r="O2035" i="17"/>
  <c r="P2035" i="17"/>
  <c r="Q2035" i="17"/>
  <c r="R2035" i="17"/>
  <c r="S2035" i="17"/>
  <c r="T2035" i="17"/>
  <c r="U2035" i="17"/>
  <c r="O2036" i="17"/>
  <c r="P2036" i="17"/>
  <c r="Q2036" i="17"/>
  <c r="R2036" i="17"/>
  <c r="S2036" i="17"/>
  <c r="T2036" i="17"/>
  <c r="U2036" i="17"/>
  <c r="O2037" i="17"/>
  <c r="P2037" i="17"/>
  <c r="Q2037" i="17"/>
  <c r="R2037" i="17"/>
  <c r="S2037" i="17"/>
  <c r="T2037" i="17"/>
  <c r="U2037" i="17"/>
  <c r="O2038" i="17"/>
  <c r="P2038" i="17"/>
  <c r="Q2038" i="17"/>
  <c r="R2038" i="17"/>
  <c r="S2038" i="17"/>
  <c r="T2038" i="17"/>
  <c r="U2038" i="17"/>
  <c r="O2039" i="17"/>
  <c r="P2039" i="17"/>
  <c r="Q2039" i="17"/>
  <c r="R2039" i="17"/>
  <c r="S2039" i="17"/>
  <c r="T2039" i="17"/>
  <c r="U2039" i="17"/>
  <c r="O2040" i="17"/>
  <c r="P2040" i="17"/>
  <c r="Q2040" i="17"/>
  <c r="R2040" i="17"/>
  <c r="S2040" i="17"/>
  <c r="T2040" i="17"/>
  <c r="U2040" i="17"/>
  <c r="O2041" i="17"/>
  <c r="P2041" i="17"/>
  <c r="Q2041" i="17"/>
  <c r="R2041" i="17"/>
  <c r="S2041" i="17"/>
  <c r="T2041" i="17"/>
  <c r="U2041" i="17"/>
  <c r="O2042" i="17"/>
  <c r="P2042" i="17"/>
  <c r="Q2042" i="17"/>
  <c r="R2042" i="17"/>
  <c r="S2042" i="17"/>
  <c r="T2042" i="17"/>
  <c r="U2042" i="17"/>
  <c r="O2043" i="17"/>
  <c r="P2043" i="17"/>
  <c r="Q2043" i="17"/>
  <c r="R2043" i="17"/>
  <c r="S2043" i="17"/>
  <c r="T2043" i="17"/>
  <c r="U2043" i="17"/>
  <c r="O2044" i="17"/>
  <c r="P2044" i="17"/>
  <c r="Q2044" i="17"/>
  <c r="R2044" i="17"/>
  <c r="S2044" i="17"/>
  <c r="T2044" i="17"/>
  <c r="U2044" i="17"/>
  <c r="O2045" i="17"/>
  <c r="P2045" i="17"/>
  <c r="Q2045" i="17"/>
  <c r="R2045" i="17"/>
  <c r="S2045" i="17"/>
  <c r="T2045" i="17"/>
  <c r="U2045" i="17"/>
  <c r="O2046" i="17"/>
  <c r="P2046" i="17"/>
  <c r="Q2046" i="17"/>
  <c r="R2046" i="17"/>
  <c r="S2046" i="17"/>
  <c r="T2046" i="17"/>
  <c r="U2046" i="17"/>
  <c r="O2047" i="17"/>
  <c r="P2047" i="17"/>
  <c r="Q2047" i="17"/>
  <c r="R2047" i="17"/>
  <c r="S2047" i="17"/>
  <c r="T2047" i="17"/>
  <c r="U2047" i="17"/>
  <c r="O2048" i="17"/>
  <c r="P2048" i="17"/>
  <c r="Q2048" i="17"/>
  <c r="R2048" i="17"/>
  <c r="S2048" i="17"/>
  <c r="T2048" i="17"/>
  <c r="U2048" i="17"/>
  <c r="O2049" i="17"/>
  <c r="P2049" i="17"/>
  <c r="Q2049" i="17"/>
  <c r="R2049" i="17"/>
  <c r="S2049" i="17"/>
  <c r="T2049" i="17"/>
  <c r="U2049" i="17"/>
  <c r="O2050" i="17"/>
  <c r="P2050" i="17"/>
  <c r="Q2050" i="17"/>
  <c r="R2050" i="17"/>
  <c r="S2050" i="17"/>
  <c r="T2050" i="17"/>
  <c r="U2050" i="17"/>
  <c r="O2051" i="17"/>
  <c r="P2051" i="17"/>
  <c r="Q2051" i="17"/>
  <c r="R2051" i="17"/>
  <c r="S2051" i="17"/>
  <c r="T2051" i="17"/>
  <c r="U2051" i="17"/>
  <c r="O2052" i="17"/>
  <c r="P2052" i="17"/>
  <c r="Q2052" i="17"/>
  <c r="R2052" i="17"/>
  <c r="S2052" i="17"/>
  <c r="T2052" i="17"/>
  <c r="U2052" i="17"/>
  <c r="O2053" i="17"/>
  <c r="P2053" i="17"/>
  <c r="Q2053" i="17"/>
  <c r="R2053" i="17"/>
  <c r="S2053" i="17"/>
  <c r="T2053" i="17"/>
  <c r="U2053" i="17"/>
  <c r="O2054" i="17"/>
  <c r="P2054" i="17"/>
  <c r="Q2054" i="17"/>
  <c r="R2054" i="17"/>
  <c r="S2054" i="17"/>
  <c r="T2054" i="17"/>
  <c r="U2054" i="17"/>
  <c r="O2055" i="17"/>
  <c r="P2055" i="17"/>
  <c r="Q2055" i="17"/>
  <c r="R2055" i="17"/>
  <c r="S2055" i="17"/>
  <c r="T2055" i="17"/>
  <c r="U2055" i="17"/>
  <c r="O2056" i="17"/>
  <c r="P2056" i="17"/>
  <c r="Q2056" i="17"/>
  <c r="R2056" i="17"/>
  <c r="S2056" i="17"/>
  <c r="T2056" i="17"/>
  <c r="U2056" i="17"/>
  <c r="O2057" i="17"/>
  <c r="P2057" i="17"/>
  <c r="Q2057" i="17"/>
  <c r="R2057" i="17"/>
  <c r="S2057" i="17"/>
  <c r="T2057" i="17"/>
  <c r="U2057" i="17"/>
  <c r="O2058" i="17"/>
  <c r="P2058" i="17"/>
  <c r="Q2058" i="17"/>
  <c r="R2058" i="17"/>
  <c r="S2058" i="17"/>
  <c r="T2058" i="17"/>
  <c r="U2058" i="17"/>
  <c r="O2059" i="17"/>
  <c r="P2059" i="17"/>
  <c r="Q2059" i="17"/>
  <c r="R2059" i="17"/>
  <c r="S2059" i="17"/>
  <c r="T2059" i="17"/>
  <c r="U2059" i="17"/>
  <c r="O2060" i="17"/>
  <c r="P2060" i="17"/>
  <c r="Q2060" i="17"/>
  <c r="R2060" i="17"/>
  <c r="S2060" i="17"/>
  <c r="T2060" i="17"/>
  <c r="U2060" i="17"/>
  <c r="O2061" i="17"/>
  <c r="P2061" i="17"/>
  <c r="Q2061" i="17"/>
  <c r="R2061" i="17"/>
  <c r="S2061" i="17"/>
  <c r="T2061" i="17"/>
  <c r="U2061" i="17"/>
  <c r="O2062" i="17"/>
  <c r="P2062" i="17"/>
  <c r="Q2062" i="17"/>
  <c r="R2062" i="17"/>
  <c r="S2062" i="17"/>
  <c r="T2062" i="17"/>
  <c r="U2062" i="17"/>
  <c r="O2063" i="17"/>
  <c r="P2063" i="17"/>
  <c r="Q2063" i="17"/>
  <c r="R2063" i="17"/>
  <c r="S2063" i="17"/>
  <c r="T2063" i="17"/>
  <c r="U2063" i="17"/>
  <c r="O2064" i="17"/>
  <c r="P2064" i="17"/>
  <c r="Q2064" i="17"/>
  <c r="R2064" i="17"/>
  <c r="S2064" i="17"/>
  <c r="T2064" i="17"/>
  <c r="U2064" i="17"/>
  <c r="O2065" i="17"/>
  <c r="P2065" i="17"/>
  <c r="Q2065" i="17"/>
  <c r="R2065" i="17"/>
  <c r="S2065" i="17"/>
  <c r="T2065" i="17"/>
  <c r="U2065" i="17"/>
  <c r="O2066" i="17"/>
  <c r="P2066" i="17"/>
  <c r="Q2066" i="17"/>
  <c r="R2066" i="17"/>
  <c r="S2066" i="17"/>
  <c r="T2066" i="17"/>
  <c r="U2066" i="17"/>
  <c r="O2067" i="17"/>
  <c r="P2067" i="17"/>
  <c r="Q2067" i="17"/>
  <c r="R2067" i="17"/>
  <c r="S2067" i="17"/>
  <c r="T2067" i="17"/>
  <c r="U2067" i="17"/>
  <c r="O2068" i="17"/>
  <c r="P2068" i="17"/>
  <c r="Q2068" i="17"/>
  <c r="R2068" i="17"/>
  <c r="S2068" i="17"/>
  <c r="T2068" i="17"/>
  <c r="U2068" i="17"/>
  <c r="O2069" i="17"/>
  <c r="P2069" i="17"/>
  <c r="Q2069" i="17"/>
  <c r="R2069" i="17"/>
  <c r="S2069" i="17"/>
  <c r="T2069" i="17"/>
  <c r="U2069" i="17"/>
  <c r="O2070" i="17"/>
  <c r="P2070" i="17"/>
  <c r="Q2070" i="17"/>
  <c r="R2070" i="17"/>
  <c r="S2070" i="17"/>
  <c r="T2070" i="17"/>
  <c r="U2070" i="17"/>
  <c r="O2071" i="17"/>
  <c r="P2071" i="17"/>
  <c r="Q2071" i="17"/>
  <c r="R2071" i="17"/>
  <c r="S2071" i="17"/>
  <c r="T2071" i="17"/>
  <c r="U2071" i="17"/>
  <c r="O2072" i="17"/>
  <c r="P2072" i="17"/>
  <c r="Q2072" i="17"/>
  <c r="R2072" i="17"/>
  <c r="S2072" i="17"/>
  <c r="T2072" i="17"/>
  <c r="U2072" i="17"/>
  <c r="O2073" i="17"/>
  <c r="P2073" i="17"/>
  <c r="Q2073" i="17"/>
  <c r="R2073" i="17"/>
  <c r="S2073" i="17"/>
  <c r="T2073" i="17"/>
  <c r="U2073" i="17"/>
  <c r="O2074" i="17"/>
  <c r="P2074" i="17"/>
  <c r="Q2074" i="17"/>
  <c r="R2074" i="17"/>
  <c r="S2074" i="17"/>
  <c r="T2074" i="17"/>
  <c r="U2074" i="17"/>
  <c r="O2075" i="17"/>
  <c r="P2075" i="17"/>
  <c r="Q2075" i="17"/>
  <c r="R2075" i="17"/>
  <c r="S2075" i="17"/>
  <c r="T2075" i="17"/>
  <c r="U2075" i="17"/>
  <c r="O2076" i="17"/>
  <c r="P2076" i="17"/>
  <c r="Q2076" i="17"/>
  <c r="R2076" i="17"/>
  <c r="S2076" i="17"/>
  <c r="T2076" i="17"/>
  <c r="U2076" i="17"/>
  <c r="O2077" i="17"/>
  <c r="P2077" i="17"/>
  <c r="Q2077" i="17"/>
  <c r="R2077" i="17"/>
  <c r="S2077" i="17"/>
  <c r="T2077" i="17"/>
  <c r="U2077" i="17"/>
  <c r="O2078" i="17"/>
  <c r="P2078" i="17"/>
  <c r="Q2078" i="17"/>
  <c r="R2078" i="17"/>
  <c r="S2078" i="17"/>
  <c r="T2078" i="17"/>
  <c r="U2078" i="17"/>
  <c r="O2079" i="17"/>
  <c r="P2079" i="17"/>
  <c r="Q2079" i="17"/>
  <c r="R2079" i="17"/>
  <c r="S2079" i="17"/>
  <c r="T2079" i="17"/>
  <c r="U2079" i="17"/>
  <c r="O2080" i="17"/>
  <c r="P2080" i="17"/>
  <c r="Q2080" i="17"/>
  <c r="R2080" i="17"/>
  <c r="S2080" i="17"/>
  <c r="T2080" i="17"/>
  <c r="U2080" i="17"/>
  <c r="O2081" i="17"/>
  <c r="P2081" i="17"/>
  <c r="Q2081" i="17"/>
  <c r="R2081" i="17"/>
  <c r="S2081" i="17"/>
  <c r="T2081" i="17"/>
  <c r="U2081" i="17"/>
  <c r="O2082" i="17"/>
  <c r="P2082" i="17"/>
  <c r="Q2082" i="17"/>
  <c r="R2082" i="17"/>
  <c r="S2082" i="17"/>
  <c r="T2082" i="17"/>
  <c r="U2082" i="17"/>
  <c r="O2083" i="17"/>
  <c r="P2083" i="17"/>
  <c r="Q2083" i="17"/>
  <c r="R2083" i="17"/>
  <c r="S2083" i="17"/>
  <c r="T2083" i="17"/>
  <c r="U2083" i="17"/>
  <c r="O2084" i="17"/>
  <c r="P2084" i="17"/>
  <c r="Q2084" i="17"/>
  <c r="R2084" i="17"/>
  <c r="S2084" i="17"/>
  <c r="T2084" i="17"/>
  <c r="U2084" i="17"/>
  <c r="O2085" i="17"/>
  <c r="P2085" i="17"/>
  <c r="Q2085" i="17"/>
  <c r="R2085" i="17"/>
  <c r="S2085" i="17"/>
  <c r="T2085" i="17"/>
  <c r="U2085" i="17"/>
  <c r="O2086" i="17"/>
  <c r="P2086" i="17"/>
  <c r="Q2086" i="17"/>
  <c r="R2086" i="17"/>
  <c r="S2086" i="17"/>
  <c r="T2086" i="17"/>
  <c r="U2086" i="17"/>
  <c r="O2087" i="17"/>
  <c r="P2087" i="17"/>
  <c r="Q2087" i="17"/>
  <c r="R2087" i="17"/>
  <c r="S2087" i="17"/>
  <c r="T2087" i="17"/>
  <c r="U2087" i="17"/>
  <c r="O2088" i="17"/>
  <c r="P2088" i="17"/>
  <c r="Q2088" i="17"/>
  <c r="R2088" i="17"/>
  <c r="S2088" i="17"/>
  <c r="T2088" i="17"/>
  <c r="U2088" i="17"/>
  <c r="O2089" i="17"/>
  <c r="P2089" i="17"/>
  <c r="Q2089" i="17"/>
  <c r="R2089" i="17"/>
  <c r="S2089" i="17"/>
  <c r="T2089" i="17"/>
  <c r="U2089" i="17"/>
  <c r="O2090" i="17"/>
  <c r="P2090" i="17"/>
  <c r="Q2090" i="17"/>
  <c r="R2090" i="17"/>
  <c r="S2090" i="17"/>
  <c r="T2090" i="17"/>
  <c r="U2090" i="17"/>
  <c r="O2091" i="17"/>
  <c r="P2091" i="17"/>
  <c r="Q2091" i="17"/>
  <c r="R2091" i="17"/>
  <c r="S2091" i="17"/>
  <c r="T2091" i="17"/>
  <c r="U2091" i="17"/>
  <c r="O2092" i="17"/>
  <c r="P2092" i="17"/>
  <c r="Q2092" i="17"/>
  <c r="R2092" i="17"/>
  <c r="S2092" i="17"/>
  <c r="T2092" i="17"/>
  <c r="U2092" i="17"/>
  <c r="O2093" i="17"/>
  <c r="P2093" i="17"/>
  <c r="Q2093" i="17"/>
  <c r="R2093" i="17"/>
  <c r="S2093" i="17"/>
  <c r="T2093" i="17"/>
  <c r="U2093" i="17"/>
  <c r="O2094" i="17"/>
  <c r="P2094" i="17"/>
  <c r="Q2094" i="17"/>
  <c r="R2094" i="17"/>
  <c r="S2094" i="17"/>
  <c r="T2094" i="17"/>
  <c r="U2094" i="17"/>
  <c r="O2095" i="17"/>
  <c r="P2095" i="17"/>
  <c r="Q2095" i="17"/>
  <c r="R2095" i="17"/>
  <c r="S2095" i="17"/>
  <c r="T2095" i="17"/>
  <c r="U2095" i="17"/>
  <c r="O2096" i="17"/>
  <c r="P2096" i="17"/>
  <c r="Q2096" i="17"/>
  <c r="R2096" i="17"/>
  <c r="S2096" i="17"/>
  <c r="T2096" i="17"/>
  <c r="U2096" i="17"/>
  <c r="O2097" i="17"/>
  <c r="P2097" i="17"/>
  <c r="Q2097" i="17"/>
  <c r="R2097" i="17"/>
  <c r="S2097" i="17"/>
  <c r="T2097" i="17"/>
  <c r="U2097" i="17"/>
  <c r="O2098" i="17"/>
  <c r="P2098" i="17"/>
  <c r="Q2098" i="17"/>
  <c r="R2098" i="17"/>
  <c r="S2098" i="17"/>
  <c r="T2098" i="17"/>
  <c r="U2098" i="17"/>
  <c r="O2099" i="17"/>
  <c r="P2099" i="17"/>
  <c r="Q2099" i="17"/>
  <c r="R2099" i="17"/>
  <c r="S2099" i="17"/>
  <c r="T2099" i="17"/>
  <c r="U2099" i="17"/>
  <c r="O2100" i="17"/>
  <c r="P2100" i="17"/>
  <c r="Q2100" i="17"/>
  <c r="R2100" i="17"/>
  <c r="S2100" i="17"/>
  <c r="T2100" i="17"/>
  <c r="U2100" i="17"/>
  <c r="O2101" i="17"/>
  <c r="P2101" i="17"/>
  <c r="Q2101" i="17"/>
  <c r="R2101" i="17"/>
  <c r="S2101" i="17"/>
  <c r="T2101" i="17"/>
  <c r="U2101" i="17"/>
  <c r="O2102" i="17"/>
  <c r="P2102" i="17"/>
  <c r="Q2102" i="17"/>
  <c r="R2102" i="17"/>
  <c r="S2102" i="17"/>
  <c r="T2102" i="17"/>
  <c r="U2102" i="17"/>
  <c r="O2103" i="17"/>
  <c r="P2103" i="17"/>
  <c r="Q2103" i="17"/>
  <c r="R2103" i="17"/>
  <c r="S2103" i="17"/>
  <c r="T2103" i="17"/>
  <c r="U2103" i="17"/>
  <c r="O2104" i="17"/>
  <c r="P2104" i="17"/>
  <c r="Q2104" i="17"/>
  <c r="R2104" i="17"/>
  <c r="S2104" i="17"/>
  <c r="T2104" i="17"/>
  <c r="U2104" i="17"/>
  <c r="O2105" i="17"/>
  <c r="P2105" i="17"/>
  <c r="Q2105" i="17"/>
  <c r="R2105" i="17"/>
  <c r="S2105" i="17"/>
  <c r="T2105" i="17"/>
  <c r="U2105" i="17"/>
  <c r="O2106" i="17"/>
  <c r="P2106" i="17"/>
  <c r="Q2106" i="17"/>
  <c r="R2106" i="17"/>
  <c r="S2106" i="17"/>
  <c r="T2106" i="17"/>
  <c r="U2106" i="17"/>
  <c r="O2107" i="17"/>
  <c r="P2107" i="17"/>
  <c r="Q2107" i="17"/>
  <c r="R2107" i="17"/>
  <c r="S2107" i="17"/>
  <c r="T2107" i="17"/>
  <c r="U2107" i="17"/>
  <c r="O2108" i="17"/>
  <c r="P2108" i="17"/>
  <c r="Q2108" i="17"/>
  <c r="R2108" i="17"/>
  <c r="S2108" i="17"/>
  <c r="T2108" i="17"/>
  <c r="U2108" i="17"/>
  <c r="O2109" i="17"/>
  <c r="P2109" i="17"/>
  <c r="Q2109" i="17"/>
  <c r="R2109" i="17"/>
  <c r="S2109" i="17"/>
  <c r="T2109" i="17"/>
  <c r="U2109" i="17"/>
  <c r="O2110" i="17"/>
  <c r="P2110" i="17"/>
  <c r="Q2110" i="17"/>
  <c r="R2110" i="17"/>
  <c r="S2110" i="17"/>
  <c r="T2110" i="17"/>
  <c r="U2110" i="17"/>
  <c r="O2111" i="17"/>
  <c r="P2111" i="17"/>
  <c r="Q2111" i="17"/>
  <c r="R2111" i="17"/>
  <c r="S2111" i="17"/>
  <c r="T2111" i="17"/>
  <c r="U2111" i="17"/>
  <c r="O2112" i="17"/>
  <c r="P2112" i="17"/>
  <c r="Q2112" i="17"/>
  <c r="R2112" i="17"/>
  <c r="S2112" i="17"/>
  <c r="T2112" i="17"/>
  <c r="U2112" i="17"/>
  <c r="O2113" i="17"/>
  <c r="P2113" i="17"/>
  <c r="Q2113" i="17"/>
  <c r="R2113" i="17"/>
  <c r="S2113" i="17"/>
  <c r="T2113" i="17"/>
  <c r="U2113" i="17"/>
  <c r="O2114" i="17"/>
  <c r="P2114" i="17"/>
  <c r="Q2114" i="17"/>
  <c r="R2114" i="17"/>
  <c r="S2114" i="17"/>
  <c r="T2114" i="17"/>
  <c r="U2114" i="17"/>
  <c r="O2115" i="17"/>
  <c r="P2115" i="17"/>
  <c r="Q2115" i="17"/>
  <c r="R2115" i="17"/>
  <c r="S2115" i="17"/>
  <c r="T2115" i="17"/>
  <c r="U2115" i="17"/>
  <c r="O2116" i="17"/>
  <c r="P2116" i="17"/>
  <c r="Q2116" i="17"/>
  <c r="R2116" i="17"/>
  <c r="S2116" i="17"/>
  <c r="T2116" i="17"/>
  <c r="U2116" i="17"/>
  <c r="O2117" i="17"/>
  <c r="P2117" i="17"/>
  <c r="Q2117" i="17"/>
  <c r="R2117" i="17"/>
  <c r="S2117" i="17"/>
  <c r="T2117" i="17"/>
  <c r="U2117" i="17"/>
  <c r="O2118" i="17"/>
  <c r="P2118" i="17"/>
  <c r="Q2118" i="17"/>
  <c r="R2118" i="17"/>
  <c r="S2118" i="17"/>
  <c r="T2118" i="17"/>
  <c r="U2118" i="17"/>
  <c r="O2119" i="17"/>
  <c r="P2119" i="17"/>
  <c r="Q2119" i="17"/>
  <c r="R2119" i="17"/>
  <c r="S2119" i="17"/>
  <c r="T2119" i="17"/>
  <c r="U2119" i="17"/>
  <c r="O2120" i="17"/>
  <c r="P2120" i="17"/>
  <c r="Q2120" i="17"/>
  <c r="R2120" i="17"/>
  <c r="S2120" i="17"/>
  <c r="T2120" i="17"/>
  <c r="U2120" i="17"/>
  <c r="O2121" i="17"/>
  <c r="P2121" i="17"/>
  <c r="Q2121" i="17"/>
  <c r="R2121" i="17"/>
  <c r="S2121" i="17"/>
  <c r="T2121" i="17"/>
  <c r="U2121" i="17"/>
  <c r="O2122" i="17"/>
  <c r="P2122" i="17"/>
  <c r="Q2122" i="17"/>
  <c r="R2122" i="17"/>
  <c r="S2122" i="17"/>
  <c r="T2122" i="17"/>
  <c r="U2122" i="17"/>
  <c r="O2123" i="17"/>
  <c r="P2123" i="17"/>
  <c r="Q2123" i="17"/>
  <c r="R2123" i="17"/>
  <c r="S2123" i="17"/>
  <c r="T2123" i="17"/>
  <c r="U2123" i="17"/>
  <c r="O2124" i="17"/>
  <c r="P2124" i="17"/>
  <c r="Q2124" i="17"/>
  <c r="R2124" i="17"/>
  <c r="S2124" i="17"/>
  <c r="T2124" i="17"/>
  <c r="U2124" i="17"/>
  <c r="O2125" i="17"/>
  <c r="P2125" i="17"/>
  <c r="Q2125" i="17"/>
  <c r="R2125" i="17"/>
  <c r="S2125" i="17"/>
  <c r="T2125" i="17"/>
  <c r="U2125" i="17"/>
  <c r="O2126" i="17"/>
  <c r="P2126" i="17"/>
  <c r="Q2126" i="17"/>
  <c r="R2126" i="17"/>
  <c r="S2126" i="17"/>
  <c r="T2126" i="17"/>
  <c r="U2126" i="17"/>
  <c r="O2127" i="17"/>
  <c r="P2127" i="17"/>
  <c r="Q2127" i="17"/>
  <c r="R2127" i="17"/>
  <c r="S2127" i="17"/>
  <c r="T2127" i="17"/>
  <c r="U2127" i="17"/>
  <c r="O2128" i="17"/>
  <c r="P2128" i="17"/>
  <c r="Q2128" i="17"/>
  <c r="R2128" i="17"/>
  <c r="S2128" i="17"/>
  <c r="T2128" i="17"/>
  <c r="U2128" i="17"/>
  <c r="O2129" i="17"/>
  <c r="P2129" i="17"/>
  <c r="Q2129" i="17"/>
  <c r="R2129" i="17"/>
  <c r="S2129" i="17"/>
  <c r="T2129" i="17"/>
  <c r="U2129" i="17"/>
  <c r="O2130" i="17"/>
  <c r="P2130" i="17"/>
  <c r="Q2130" i="17"/>
  <c r="R2130" i="17"/>
  <c r="S2130" i="17"/>
  <c r="T2130" i="17"/>
  <c r="U2130" i="17"/>
  <c r="O2131" i="17"/>
  <c r="P2131" i="17"/>
  <c r="Q2131" i="17"/>
  <c r="R2131" i="17"/>
  <c r="S2131" i="17"/>
  <c r="T2131" i="17"/>
  <c r="U2131" i="17"/>
  <c r="O2132" i="17"/>
  <c r="P2132" i="17"/>
  <c r="Q2132" i="17"/>
  <c r="R2132" i="17"/>
  <c r="S2132" i="17"/>
  <c r="T2132" i="17"/>
  <c r="U2132" i="17"/>
  <c r="O2133" i="17"/>
  <c r="P2133" i="17"/>
  <c r="Q2133" i="17"/>
  <c r="R2133" i="17"/>
  <c r="S2133" i="17"/>
  <c r="T2133" i="17"/>
  <c r="U2133" i="17"/>
  <c r="O2134" i="17"/>
  <c r="P2134" i="17"/>
  <c r="Q2134" i="17"/>
  <c r="R2134" i="17"/>
  <c r="S2134" i="17"/>
  <c r="T2134" i="17"/>
  <c r="U2134" i="17"/>
  <c r="O2135" i="17"/>
  <c r="P2135" i="17"/>
  <c r="Q2135" i="17"/>
  <c r="R2135" i="17"/>
  <c r="S2135" i="17"/>
  <c r="T2135" i="17"/>
  <c r="U2135" i="17"/>
  <c r="O2136" i="17"/>
  <c r="P2136" i="17"/>
  <c r="Q2136" i="17"/>
  <c r="R2136" i="17"/>
  <c r="S2136" i="17"/>
  <c r="T2136" i="17"/>
  <c r="U2136" i="17"/>
  <c r="O2137" i="17"/>
  <c r="P2137" i="17"/>
  <c r="Q2137" i="17"/>
  <c r="R2137" i="17"/>
  <c r="S2137" i="17"/>
  <c r="T2137" i="17"/>
  <c r="U2137" i="17"/>
  <c r="O2138" i="17"/>
  <c r="P2138" i="17"/>
  <c r="Q2138" i="17"/>
  <c r="R2138" i="17"/>
  <c r="S2138" i="17"/>
  <c r="T2138" i="17"/>
  <c r="U2138" i="17"/>
  <c r="O2139" i="17"/>
  <c r="P2139" i="17"/>
  <c r="Q2139" i="17"/>
  <c r="R2139" i="17"/>
  <c r="S2139" i="17"/>
  <c r="T2139" i="17"/>
  <c r="U2139" i="17"/>
  <c r="O2140" i="17"/>
  <c r="P2140" i="17"/>
  <c r="Q2140" i="17"/>
  <c r="R2140" i="17"/>
  <c r="S2140" i="17"/>
  <c r="T2140" i="17"/>
  <c r="U2140" i="17"/>
  <c r="O2141" i="17"/>
  <c r="P2141" i="17"/>
  <c r="Q2141" i="17"/>
  <c r="R2141" i="17"/>
  <c r="S2141" i="17"/>
  <c r="T2141" i="17"/>
  <c r="U2141" i="17"/>
  <c r="O2142" i="17"/>
  <c r="P2142" i="17"/>
  <c r="Q2142" i="17"/>
  <c r="R2142" i="17"/>
  <c r="S2142" i="17"/>
  <c r="T2142" i="17"/>
  <c r="U2142" i="17"/>
  <c r="O2143" i="17"/>
  <c r="P2143" i="17"/>
  <c r="Q2143" i="17"/>
  <c r="R2143" i="17"/>
  <c r="S2143" i="17"/>
  <c r="T2143" i="17"/>
  <c r="U2143" i="17"/>
  <c r="O2144" i="17"/>
  <c r="P2144" i="17"/>
  <c r="Q2144" i="17"/>
  <c r="R2144" i="17"/>
  <c r="S2144" i="17"/>
  <c r="T2144" i="17"/>
  <c r="U2144" i="17"/>
  <c r="O2145" i="17"/>
  <c r="P2145" i="17"/>
  <c r="Q2145" i="17"/>
  <c r="R2145" i="17"/>
  <c r="S2145" i="17"/>
  <c r="T2145" i="17"/>
  <c r="U2145" i="17"/>
  <c r="O2146" i="17"/>
  <c r="P2146" i="17"/>
  <c r="Q2146" i="17"/>
  <c r="R2146" i="17"/>
  <c r="S2146" i="17"/>
  <c r="T2146" i="17"/>
  <c r="U2146" i="17"/>
  <c r="O2147" i="17"/>
  <c r="P2147" i="17"/>
  <c r="Q2147" i="17"/>
  <c r="R2147" i="17"/>
  <c r="S2147" i="17"/>
  <c r="T2147" i="17"/>
  <c r="U2147" i="17"/>
  <c r="O2148" i="17"/>
  <c r="P2148" i="17"/>
  <c r="Q2148" i="17"/>
  <c r="R2148" i="17"/>
  <c r="S2148" i="17"/>
  <c r="T2148" i="17"/>
  <c r="U2148" i="17"/>
  <c r="O2149" i="17"/>
  <c r="P2149" i="17"/>
  <c r="Q2149" i="17"/>
  <c r="R2149" i="17"/>
  <c r="S2149" i="17"/>
  <c r="T2149" i="17"/>
  <c r="U2149" i="17"/>
  <c r="O2150" i="17"/>
  <c r="P2150" i="17"/>
  <c r="Q2150" i="17"/>
  <c r="R2150" i="17"/>
  <c r="S2150" i="17"/>
  <c r="T2150" i="17"/>
  <c r="U2150" i="17"/>
  <c r="O2151" i="17"/>
  <c r="P2151" i="17"/>
  <c r="Q2151" i="17"/>
  <c r="R2151" i="17"/>
  <c r="S2151" i="17"/>
  <c r="T2151" i="17"/>
  <c r="U2151" i="17"/>
  <c r="O2152" i="17"/>
  <c r="P2152" i="17"/>
  <c r="Q2152" i="17"/>
  <c r="R2152" i="17"/>
  <c r="S2152" i="17"/>
  <c r="T2152" i="17"/>
  <c r="U2152" i="17"/>
  <c r="O2153" i="17"/>
  <c r="P2153" i="17"/>
  <c r="Q2153" i="17"/>
  <c r="R2153" i="17"/>
  <c r="S2153" i="17"/>
  <c r="T2153" i="17"/>
  <c r="U2153" i="17"/>
  <c r="O2154" i="17"/>
  <c r="P2154" i="17"/>
  <c r="Q2154" i="17"/>
  <c r="R2154" i="17"/>
  <c r="S2154" i="17"/>
  <c r="T2154" i="17"/>
  <c r="U2154" i="17"/>
  <c r="O2155" i="17"/>
  <c r="P2155" i="17"/>
  <c r="Q2155" i="17"/>
  <c r="R2155" i="17"/>
  <c r="S2155" i="17"/>
  <c r="T2155" i="17"/>
  <c r="U2155" i="17"/>
  <c r="O2156" i="17"/>
  <c r="P2156" i="17"/>
  <c r="Q2156" i="17"/>
  <c r="R2156" i="17"/>
  <c r="S2156" i="17"/>
  <c r="T2156" i="17"/>
  <c r="U2156" i="17"/>
  <c r="O2157" i="17"/>
  <c r="P2157" i="17"/>
  <c r="Q2157" i="17"/>
  <c r="R2157" i="17"/>
  <c r="S2157" i="17"/>
  <c r="T2157" i="17"/>
  <c r="U2157" i="17"/>
  <c r="O2158" i="17"/>
  <c r="P2158" i="17"/>
  <c r="Q2158" i="17"/>
  <c r="R2158" i="17"/>
  <c r="S2158" i="17"/>
  <c r="T2158" i="17"/>
  <c r="U2158" i="17"/>
  <c r="O2159" i="17"/>
  <c r="P2159" i="17"/>
  <c r="Q2159" i="17"/>
  <c r="R2159" i="17"/>
  <c r="S2159" i="17"/>
  <c r="T2159" i="17"/>
  <c r="U2159" i="17"/>
  <c r="O2160" i="17"/>
  <c r="P2160" i="17"/>
  <c r="Q2160" i="17"/>
  <c r="R2160" i="17"/>
  <c r="S2160" i="17"/>
  <c r="T2160" i="17"/>
  <c r="U2160" i="17"/>
  <c r="O2161" i="17"/>
  <c r="P2161" i="17"/>
  <c r="Q2161" i="17"/>
  <c r="R2161" i="17"/>
  <c r="S2161" i="17"/>
  <c r="T2161" i="17"/>
  <c r="U2161" i="17"/>
  <c r="O2162" i="17"/>
  <c r="P2162" i="17"/>
  <c r="Q2162" i="17"/>
  <c r="R2162" i="17"/>
  <c r="S2162" i="17"/>
  <c r="T2162" i="17"/>
  <c r="U2162" i="17"/>
  <c r="O2163" i="17"/>
  <c r="P2163" i="17"/>
  <c r="Q2163" i="17"/>
  <c r="R2163" i="17"/>
  <c r="S2163" i="17"/>
  <c r="T2163" i="17"/>
  <c r="U2163" i="17"/>
  <c r="O2164" i="17"/>
  <c r="P2164" i="17"/>
  <c r="Q2164" i="17"/>
  <c r="R2164" i="17"/>
  <c r="S2164" i="17"/>
  <c r="T2164" i="17"/>
  <c r="U2164" i="17"/>
  <c r="O2165" i="17"/>
  <c r="P2165" i="17"/>
  <c r="Q2165" i="17"/>
  <c r="R2165" i="17"/>
  <c r="S2165" i="17"/>
  <c r="T2165" i="17"/>
  <c r="U2165" i="17"/>
  <c r="O2166" i="17"/>
  <c r="P2166" i="17"/>
  <c r="Q2166" i="17"/>
  <c r="R2166" i="17"/>
  <c r="S2166" i="17"/>
  <c r="T2166" i="17"/>
  <c r="U2166" i="17"/>
  <c r="O2167" i="17"/>
  <c r="P2167" i="17"/>
  <c r="Q2167" i="17"/>
  <c r="R2167" i="17"/>
  <c r="S2167" i="17"/>
  <c r="T2167" i="17"/>
  <c r="U2167" i="17"/>
  <c r="O2168" i="17"/>
  <c r="P2168" i="17"/>
  <c r="Q2168" i="17"/>
  <c r="R2168" i="17"/>
  <c r="S2168" i="17"/>
  <c r="T2168" i="17"/>
  <c r="U2168" i="17"/>
  <c r="O2169" i="17"/>
  <c r="P2169" i="17"/>
  <c r="Q2169" i="17"/>
  <c r="R2169" i="17"/>
  <c r="S2169" i="17"/>
  <c r="T2169" i="17"/>
  <c r="U2169" i="17"/>
  <c r="O2170" i="17"/>
  <c r="P2170" i="17"/>
  <c r="Q2170" i="17"/>
  <c r="R2170" i="17"/>
  <c r="S2170" i="17"/>
  <c r="T2170" i="17"/>
  <c r="U2170" i="17"/>
  <c r="O2171" i="17"/>
  <c r="P2171" i="17"/>
  <c r="Q2171" i="17"/>
  <c r="R2171" i="17"/>
  <c r="S2171" i="17"/>
  <c r="T2171" i="17"/>
  <c r="U2171" i="17"/>
  <c r="O2172" i="17"/>
  <c r="P2172" i="17"/>
  <c r="Q2172" i="17"/>
  <c r="R2172" i="17"/>
  <c r="S2172" i="17"/>
  <c r="T2172" i="17"/>
  <c r="U2172" i="17"/>
  <c r="O2173" i="17"/>
  <c r="P2173" i="17"/>
  <c r="Q2173" i="17"/>
  <c r="R2173" i="17"/>
  <c r="S2173" i="17"/>
  <c r="T2173" i="17"/>
  <c r="U2173" i="17"/>
  <c r="O2174" i="17"/>
  <c r="P2174" i="17"/>
  <c r="Q2174" i="17"/>
  <c r="R2174" i="17"/>
  <c r="S2174" i="17"/>
  <c r="T2174" i="17"/>
  <c r="U2174" i="17"/>
  <c r="O2175" i="17"/>
  <c r="P2175" i="17"/>
  <c r="Q2175" i="17"/>
  <c r="R2175" i="17"/>
  <c r="S2175" i="17"/>
  <c r="T2175" i="17"/>
  <c r="U2175" i="17"/>
  <c r="O2176" i="17"/>
  <c r="P2176" i="17"/>
  <c r="Q2176" i="17"/>
  <c r="R2176" i="17"/>
  <c r="S2176" i="17"/>
  <c r="T2176" i="17"/>
  <c r="U2176" i="17"/>
  <c r="O2177" i="17"/>
  <c r="P2177" i="17"/>
  <c r="Q2177" i="17"/>
  <c r="R2177" i="17"/>
  <c r="S2177" i="17"/>
  <c r="T2177" i="17"/>
  <c r="U2177" i="17"/>
  <c r="O2178" i="17"/>
  <c r="P2178" i="17"/>
  <c r="Q2178" i="17"/>
  <c r="R2178" i="17"/>
  <c r="S2178" i="17"/>
  <c r="T2178" i="17"/>
  <c r="U2178" i="17"/>
  <c r="O2179" i="17"/>
  <c r="P2179" i="17"/>
  <c r="Q2179" i="17"/>
  <c r="R2179" i="17"/>
  <c r="S2179" i="17"/>
  <c r="T2179" i="17"/>
  <c r="U2179" i="17"/>
  <c r="O2180" i="17"/>
  <c r="P2180" i="17"/>
  <c r="Q2180" i="17"/>
  <c r="R2180" i="17"/>
  <c r="S2180" i="17"/>
  <c r="T2180" i="17"/>
  <c r="U2180" i="17"/>
  <c r="O2181" i="17"/>
  <c r="P2181" i="17"/>
  <c r="Q2181" i="17"/>
  <c r="R2181" i="17"/>
  <c r="S2181" i="17"/>
  <c r="T2181" i="17"/>
  <c r="U2181" i="17"/>
  <c r="O2182" i="17"/>
  <c r="P2182" i="17"/>
  <c r="Q2182" i="17"/>
  <c r="R2182" i="17"/>
  <c r="S2182" i="17"/>
  <c r="T2182" i="17"/>
  <c r="U2182" i="17"/>
  <c r="O2183" i="17"/>
  <c r="P2183" i="17"/>
  <c r="Q2183" i="17"/>
  <c r="R2183" i="17"/>
  <c r="S2183" i="17"/>
  <c r="T2183" i="17"/>
  <c r="U2183" i="17"/>
  <c r="O2184" i="17"/>
  <c r="P2184" i="17"/>
  <c r="Q2184" i="17"/>
  <c r="R2184" i="17"/>
  <c r="S2184" i="17"/>
  <c r="T2184" i="17"/>
  <c r="U2184" i="17"/>
  <c r="O2185" i="17"/>
  <c r="P2185" i="17"/>
  <c r="Q2185" i="17"/>
  <c r="R2185" i="17"/>
  <c r="S2185" i="17"/>
  <c r="T2185" i="17"/>
  <c r="U2185" i="17"/>
  <c r="O2186" i="17"/>
  <c r="P2186" i="17"/>
  <c r="Q2186" i="17"/>
  <c r="R2186" i="17"/>
  <c r="S2186" i="17"/>
  <c r="T2186" i="17"/>
  <c r="U2186" i="17"/>
  <c r="O2187" i="17"/>
  <c r="P2187" i="17"/>
  <c r="Q2187" i="17"/>
  <c r="R2187" i="17"/>
  <c r="S2187" i="17"/>
  <c r="T2187" i="17"/>
  <c r="U2187" i="17"/>
  <c r="O2188" i="17"/>
  <c r="P2188" i="17"/>
  <c r="Q2188" i="17"/>
  <c r="R2188" i="17"/>
  <c r="S2188" i="17"/>
  <c r="T2188" i="17"/>
  <c r="U2188" i="17"/>
  <c r="O2189" i="17"/>
  <c r="P2189" i="17"/>
  <c r="Q2189" i="17"/>
  <c r="R2189" i="17"/>
  <c r="S2189" i="17"/>
  <c r="T2189" i="17"/>
  <c r="U2189" i="17"/>
  <c r="O2190" i="17"/>
  <c r="P2190" i="17"/>
  <c r="Q2190" i="17"/>
  <c r="R2190" i="17"/>
  <c r="S2190" i="17"/>
  <c r="T2190" i="17"/>
  <c r="U2190" i="17"/>
  <c r="O2191" i="17"/>
  <c r="P2191" i="17"/>
  <c r="Q2191" i="17"/>
  <c r="R2191" i="17"/>
  <c r="S2191" i="17"/>
  <c r="T2191" i="17"/>
  <c r="U2191" i="17"/>
  <c r="O2192" i="17"/>
  <c r="P2192" i="17"/>
  <c r="Q2192" i="17"/>
  <c r="R2192" i="17"/>
  <c r="S2192" i="17"/>
  <c r="T2192" i="17"/>
  <c r="U2192" i="17"/>
  <c r="O2193" i="17"/>
  <c r="P2193" i="17"/>
  <c r="Q2193" i="17"/>
  <c r="R2193" i="17"/>
  <c r="S2193" i="17"/>
  <c r="T2193" i="17"/>
  <c r="U2193" i="17"/>
  <c r="O2194" i="17"/>
  <c r="P2194" i="17"/>
  <c r="Q2194" i="17"/>
  <c r="R2194" i="17"/>
  <c r="S2194" i="17"/>
  <c r="T2194" i="17"/>
  <c r="U2194" i="17"/>
  <c r="O2195" i="17"/>
  <c r="P2195" i="17"/>
  <c r="Q2195" i="17"/>
  <c r="R2195" i="17"/>
  <c r="S2195" i="17"/>
  <c r="T2195" i="17"/>
  <c r="U2195" i="17"/>
  <c r="O2196" i="17"/>
  <c r="P2196" i="17"/>
  <c r="Q2196" i="17"/>
  <c r="R2196" i="17"/>
  <c r="S2196" i="17"/>
  <c r="T2196" i="17"/>
  <c r="U2196" i="17"/>
  <c r="O2197" i="17"/>
  <c r="P2197" i="17"/>
  <c r="Q2197" i="17"/>
  <c r="R2197" i="17"/>
  <c r="S2197" i="17"/>
  <c r="T2197" i="17"/>
  <c r="U2197" i="17"/>
  <c r="O2198" i="17"/>
  <c r="P2198" i="17"/>
  <c r="Q2198" i="17"/>
  <c r="R2198" i="17"/>
  <c r="S2198" i="17"/>
  <c r="T2198" i="17"/>
  <c r="U2198" i="17"/>
  <c r="O2199" i="17"/>
  <c r="P2199" i="17"/>
  <c r="Q2199" i="17"/>
  <c r="R2199" i="17"/>
  <c r="S2199" i="17"/>
  <c r="T2199" i="17"/>
  <c r="U2199" i="17"/>
  <c r="O2200" i="17"/>
  <c r="P2200" i="17"/>
  <c r="Q2200" i="17"/>
  <c r="R2200" i="17"/>
  <c r="S2200" i="17"/>
  <c r="T2200" i="17"/>
  <c r="U2200" i="17"/>
  <c r="O2201" i="17"/>
  <c r="P2201" i="17"/>
  <c r="Q2201" i="17"/>
  <c r="R2201" i="17"/>
  <c r="S2201" i="17"/>
  <c r="T2201" i="17"/>
  <c r="U2201" i="17"/>
  <c r="O2202" i="17"/>
  <c r="P2202" i="17"/>
  <c r="Q2202" i="17"/>
  <c r="R2202" i="17"/>
  <c r="S2202" i="17"/>
  <c r="T2202" i="17"/>
  <c r="U2202" i="17"/>
  <c r="O2203" i="17"/>
  <c r="P2203" i="17"/>
  <c r="Q2203" i="17"/>
  <c r="R2203" i="17"/>
  <c r="S2203" i="17"/>
  <c r="T2203" i="17"/>
  <c r="U2203" i="17"/>
  <c r="O2204" i="17"/>
  <c r="P2204" i="17"/>
  <c r="Q2204" i="17"/>
  <c r="R2204" i="17"/>
  <c r="S2204" i="17"/>
  <c r="T2204" i="17"/>
  <c r="U2204" i="17"/>
  <c r="O2205" i="17"/>
  <c r="P2205" i="17"/>
  <c r="Q2205" i="17"/>
  <c r="R2205" i="17"/>
  <c r="S2205" i="17"/>
  <c r="T2205" i="17"/>
  <c r="U2205" i="17"/>
  <c r="O2206" i="17"/>
  <c r="P2206" i="17"/>
  <c r="Q2206" i="17"/>
  <c r="R2206" i="17"/>
  <c r="S2206" i="17"/>
  <c r="T2206" i="17"/>
  <c r="U2206" i="17"/>
  <c r="O2207" i="17"/>
  <c r="P2207" i="17"/>
  <c r="Q2207" i="17"/>
  <c r="R2207" i="17"/>
  <c r="S2207" i="17"/>
  <c r="T2207" i="17"/>
  <c r="U2207" i="17"/>
  <c r="O2208" i="17"/>
  <c r="P2208" i="17"/>
  <c r="Q2208" i="17"/>
  <c r="R2208" i="17"/>
  <c r="S2208" i="17"/>
  <c r="T2208" i="17"/>
  <c r="U2208" i="17"/>
  <c r="O2209" i="17"/>
  <c r="P2209" i="17"/>
  <c r="Q2209" i="17"/>
  <c r="R2209" i="17"/>
  <c r="S2209" i="17"/>
  <c r="T2209" i="17"/>
  <c r="U2209" i="17"/>
  <c r="O2210" i="17"/>
  <c r="P2210" i="17"/>
  <c r="Q2210" i="17"/>
  <c r="R2210" i="17"/>
  <c r="S2210" i="17"/>
  <c r="T2210" i="17"/>
  <c r="U2210" i="17"/>
  <c r="O2211" i="17"/>
  <c r="P2211" i="17"/>
  <c r="Q2211" i="17"/>
  <c r="R2211" i="17"/>
  <c r="S2211" i="17"/>
  <c r="T2211" i="17"/>
  <c r="U2211" i="17"/>
  <c r="O2212" i="17"/>
  <c r="P2212" i="17"/>
  <c r="Q2212" i="17"/>
  <c r="R2212" i="17"/>
  <c r="S2212" i="17"/>
  <c r="T2212" i="17"/>
  <c r="U2212" i="17"/>
  <c r="O2213" i="17"/>
  <c r="P2213" i="17"/>
  <c r="Q2213" i="17"/>
  <c r="R2213" i="17"/>
  <c r="S2213" i="17"/>
  <c r="T2213" i="17"/>
  <c r="U2213" i="17"/>
  <c r="O2214" i="17"/>
  <c r="P2214" i="17"/>
  <c r="Q2214" i="17"/>
  <c r="R2214" i="17"/>
  <c r="S2214" i="17"/>
  <c r="T2214" i="17"/>
  <c r="U2214" i="17"/>
  <c r="O2215" i="17"/>
  <c r="P2215" i="17"/>
  <c r="Q2215" i="17"/>
  <c r="R2215" i="17"/>
  <c r="S2215" i="17"/>
  <c r="T2215" i="17"/>
  <c r="U2215" i="17"/>
  <c r="O2216" i="17"/>
  <c r="P2216" i="17"/>
  <c r="Q2216" i="17"/>
  <c r="R2216" i="17"/>
  <c r="S2216" i="17"/>
  <c r="T2216" i="17"/>
  <c r="U2216" i="17"/>
  <c r="O2217" i="17"/>
  <c r="P2217" i="17"/>
  <c r="Q2217" i="17"/>
  <c r="R2217" i="17"/>
  <c r="S2217" i="17"/>
  <c r="T2217" i="17"/>
  <c r="U2217" i="17"/>
  <c r="O2218" i="17"/>
  <c r="P2218" i="17"/>
  <c r="Q2218" i="17"/>
  <c r="R2218" i="17"/>
  <c r="S2218" i="17"/>
  <c r="T2218" i="17"/>
  <c r="U2218" i="17"/>
  <c r="O2219" i="17"/>
  <c r="P2219" i="17"/>
  <c r="Q2219" i="17"/>
  <c r="R2219" i="17"/>
  <c r="S2219" i="17"/>
  <c r="T2219" i="17"/>
  <c r="U2219" i="17"/>
  <c r="O2220" i="17"/>
  <c r="P2220" i="17"/>
  <c r="Q2220" i="17"/>
  <c r="R2220" i="17"/>
  <c r="S2220" i="17"/>
  <c r="T2220" i="17"/>
  <c r="U2220" i="17"/>
  <c r="O2221" i="17"/>
  <c r="P2221" i="17"/>
  <c r="Q2221" i="17"/>
  <c r="R2221" i="17"/>
  <c r="S2221" i="17"/>
  <c r="T2221" i="17"/>
  <c r="U2221" i="17"/>
  <c r="O2222" i="17"/>
  <c r="P2222" i="17"/>
  <c r="Q2222" i="17"/>
  <c r="R2222" i="17"/>
  <c r="S2222" i="17"/>
  <c r="T2222" i="17"/>
  <c r="U2222" i="17"/>
  <c r="O2223" i="17"/>
  <c r="P2223" i="17"/>
  <c r="Q2223" i="17"/>
  <c r="R2223" i="17"/>
  <c r="S2223" i="17"/>
  <c r="T2223" i="17"/>
  <c r="U2223" i="17"/>
  <c r="O2224" i="17"/>
  <c r="P2224" i="17"/>
  <c r="Q2224" i="17"/>
  <c r="R2224" i="17"/>
  <c r="S2224" i="17"/>
  <c r="T2224" i="17"/>
  <c r="U2224" i="17"/>
  <c r="O2225" i="17"/>
  <c r="P2225" i="17"/>
  <c r="Q2225" i="17"/>
  <c r="R2225" i="17"/>
  <c r="S2225" i="17"/>
  <c r="T2225" i="17"/>
  <c r="U2225" i="17"/>
  <c r="O2226" i="17"/>
  <c r="P2226" i="17"/>
  <c r="Q2226" i="17"/>
  <c r="R2226" i="17"/>
  <c r="S2226" i="17"/>
  <c r="T2226" i="17"/>
  <c r="U2226" i="17"/>
  <c r="O2227" i="17"/>
  <c r="P2227" i="17"/>
  <c r="Q2227" i="17"/>
  <c r="R2227" i="17"/>
  <c r="S2227" i="17"/>
  <c r="T2227" i="17"/>
  <c r="U2227" i="17"/>
  <c r="O2228" i="17"/>
  <c r="P2228" i="17"/>
  <c r="Q2228" i="17"/>
  <c r="R2228" i="17"/>
  <c r="S2228" i="17"/>
  <c r="T2228" i="17"/>
  <c r="U2228" i="17"/>
  <c r="O2229" i="17"/>
  <c r="P2229" i="17"/>
  <c r="Q2229" i="17"/>
  <c r="R2229" i="17"/>
  <c r="S2229" i="17"/>
  <c r="T2229" i="17"/>
  <c r="U2229" i="17"/>
  <c r="O2230" i="17"/>
  <c r="P2230" i="17"/>
  <c r="Q2230" i="17"/>
  <c r="R2230" i="17"/>
  <c r="S2230" i="17"/>
  <c r="T2230" i="17"/>
  <c r="U2230" i="17"/>
  <c r="O2231" i="17"/>
  <c r="P2231" i="17"/>
  <c r="Q2231" i="17"/>
  <c r="R2231" i="17"/>
  <c r="S2231" i="17"/>
  <c r="T2231" i="17"/>
  <c r="U2231" i="17"/>
  <c r="O2232" i="17"/>
  <c r="P2232" i="17"/>
  <c r="Q2232" i="17"/>
  <c r="R2232" i="17"/>
  <c r="S2232" i="17"/>
  <c r="T2232" i="17"/>
  <c r="U2232" i="17"/>
  <c r="O2233" i="17"/>
  <c r="P2233" i="17"/>
  <c r="Q2233" i="17"/>
  <c r="R2233" i="17"/>
  <c r="S2233" i="17"/>
  <c r="T2233" i="17"/>
  <c r="U2233" i="17"/>
  <c r="O2234" i="17"/>
  <c r="P2234" i="17"/>
  <c r="Q2234" i="17"/>
  <c r="R2234" i="17"/>
  <c r="S2234" i="17"/>
  <c r="T2234" i="17"/>
  <c r="U2234" i="17"/>
  <c r="O2235" i="17"/>
  <c r="P2235" i="17"/>
  <c r="Q2235" i="17"/>
  <c r="R2235" i="17"/>
  <c r="S2235" i="17"/>
  <c r="T2235" i="17"/>
  <c r="U2235" i="17"/>
  <c r="O2236" i="17"/>
  <c r="P2236" i="17"/>
  <c r="Q2236" i="17"/>
  <c r="R2236" i="17"/>
  <c r="S2236" i="17"/>
  <c r="T2236" i="17"/>
  <c r="U2236" i="17"/>
  <c r="O2237" i="17"/>
  <c r="P2237" i="17"/>
  <c r="Q2237" i="17"/>
  <c r="R2237" i="17"/>
  <c r="S2237" i="17"/>
  <c r="T2237" i="17"/>
  <c r="U2237" i="17"/>
  <c r="O2238" i="17"/>
  <c r="P2238" i="17"/>
  <c r="Q2238" i="17"/>
  <c r="R2238" i="17"/>
  <c r="S2238" i="17"/>
  <c r="T2238" i="17"/>
  <c r="U2238" i="17"/>
  <c r="O2239" i="17"/>
  <c r="P2239" i="17"/>
  <c r="Q2239" i="17"/>
  <c r="R2239" i="17"/>
  <c r="S2239" i="17"/>
  <c r="T2239" i="17"/>
  <c r="U2239" i="17"/>
  <c r="O2240" i="17"/>
  <c r="P2240" i="17"/>
  <c r="Q2240" i="17"/>
  <c r="R2240" i="17"/>
  <c r="S2240" i="17"/>
  <c r="T2240" i="17"/>
  <c r="U2240" i="17"/>
  <c r="O2241" i="17"/>
  <c r="P2241" i="17"/>
  <c r="Q2241" i="17"/>
  <c r="R2241" i="17"/>
  <c r="S2241" i="17"/>
  <c r="T2241" i="17"/>
  <c r="U2241" i="17"/>
  <c r="O2242" i="17"/>
  <c r="P2242" i="17"/>
  <c r="Q2242" i="17"/>
  <c r="R2242" i="17"/>
  <c r="S2242" i="17"/>
  <c r="T2242" i="17"/>
  <c r="U2242" i="17"/>
  <c r="O2243" i="17"/>
  <c r="P2243" i="17"/>
  <c r="Q2243" i="17"/>
  <c r="R2243" i="17"/>
  <c r="S2243" i="17"/>
  <c r="T2243" i="17"/>
  <c r="U2243" i="17"/>
  <c r="O2244" i="17"/>
  <c r="P2244" i="17"/>
  <c r="Q2244" i="17"/>
  <c r="R2244" i="17"/>
  <c r="S2244" i="17"/>
  <c r="T2244" i="17"/>
  <c r="U2244" i="17"/>
  <c r="O2245" i="17"/>
  <c r="P2245" i="17"/>
  <c r="Q2245" i="17"/>
  <c r="R2245" i="17"/>
  <c r="S2245" i="17"/>
  <c r="T2245" i="17"/>
  <c r="U2245" i="17"/>
  <c r="O2246" i="17"/>
  <c r="P2246" i="17"/>
  <c r="Q2246" i="17"/>
  <c r="R2246" i="17"/>
  <c r="S2246" i="17"/>
  <c r="T2246" i="17"/>
  <c r="U2246" i="17"/>
  <c r="O2247" i="17"/>
  <c r="P2247" i="17"/>
  <c r="Q2247" i="17"/>
  <c r="R2247" i="17"/>
  <c r="S2247" i="17"/>
  <c r="T2247" i="17"/>
  <c r="U2247" i="17"/>
  <c r="O2248" i="17"/>
  <c r="P2248" i="17"/>
  <c r="Q2248" i="17"/>
  <c r="R2248" i="17"/>
  <c r="S2248" i="17"/>
  <c r="T2248" i="17"/>
  <c r="U2248" i="17"/>
  <c r="O2249" i="17"/>
  <c r="P2249" i="17"/>
  <c r="Q2249" i="17"/>
  <c r="R2249" i="17"/>
  <c r="S2249" i="17"/>
  <c r="T2249" i="17"/>
  <c r="U2249" i="17"/>
  <c r="O2250" i="17"/>
  <c r="P2250" i="17"/>
  <c r="Q2250" i="17"/>
  <c r="R2250" i="17"/>
  <c r="S2250" i="17"/>
  <c r="T2250" i="17"/>
  <c r="U2250" i="17"/>
  <c r="O2251" i="17"/>
  <c r="P2251" i="17"/>
  <c r="Q2251" i="17"/>
  <c r="R2251" i="17"/>
  <c r="S2251" i="17"/>
  <c r="T2251" i="17"/>
  <c r="U2251" i="17"/>
  <c r="O2252" i="17"/>
  <c r="P2252" i="17"/>
  <c r="Q2252" i="17"/>
  <c r="R2252" i="17"/>
  <c r="S2252" i="17"/>
  <c r="T2252" i="17"/>
  <c r="U2252" i="17"/>
  <c r="O2253" i="17"/>
  <c r="P2253" i="17"/>
  <c r="Q2253" i="17"/>
  <c r="R2253" i="17"/>
  <c r="S2253" i="17"/>
  <c r="T2253" i="17"/>
  <c r="U2253" i="17"/>
  <c r="O2254" i="17"/>
  <c r="P2254" i="17"/>
  <c r="Q2254" i="17"/>
  <c r="R2254" i="17"/>
  <c r="S2254" i="17"/>
  <c r="T2254" i="17"/>
  <c r="U2254" i="17"/>
  <c r="O2255" i="17"/>
  <c r="P2255" i="17"/>
  <c r="Q2255" i="17"/>
  <c r="R2255" i="17"/>
  <c r="S2255" i="17"/>
  <c r="T2255" i="17"/>
  <c r="U2255" i="17"/>
  <c r="O2256" i="17"/>
  <c r="P2256" i="17"/>
  <c r="Q2256" i="17"/>
  <c r="R2256" i="17"/>
  <c r="S2256" i="17"/>
  <c r="T2256" i="17"/>
  <c r="U2256" i="17"/>
  <c r="O2257" i="17"/>
  <c r="P2257" i="17"/>
  <c r="Q2257" i="17"/>
  <c r="R2257" i="17"/>
  <c r="S2257" i="17"/>
  <c r="T2257" i="17"/>
  <c r="U2257" i="17"/>
  <c r="O2258" i="17"/>
  <c r="P2258" i="17"/>
  <c r="Q2258" i="17"/>
  <c r="R2258" i="17"/>
  <c r="S2258" i="17"/>
  <c r="T2258" i="17"/>
  <c r="U2258" i="17"/>
  <c r="O2259" i="17"/>
  <c r="P2259" i="17"/>
  <c r="Q2259" i="17"/>
  <c r="R2259" i="17"/>
  <c r="S2259" i="17"/>
  <c r="T2259" i="17"/>
  <c r="U2259" i="17"/>
  <c r="O2260" i="17"/>
  <c r="P2260" i="17"/>
  <c r="Q2260" i="17"/>
  <c r="R2260" i="17"/>
  <c r="S2260" i="17"/>
  <c r="T2260" i="17"/>
  <c r="U2260" i="17"/>
  <c r="O2261" i="17"/>
  <c r="P2261" i="17"/>
  <c r="Q2261" i="17"/>
  <c r="R2261" i="17"/>
  <c r="S2261" i="17"/>
  <c r="T2261" i="17"/>
  <c r="U2261" i="17"/>
  <c r="O2262" i="17"/>
  <c r="P2262" i="17"/>
  <c r="Q2262" i="17"/>
  <c r="R2262" i="17"/>
  <c r="S2262" i="17"/>
  <c r="T2262" i="17"/>
  <c r="U2262" i="17"/>
  <c r="O2263" i="17"/>
  <c r="P2263" i="17"/>
  <c r="Q2263" i="17"/>
  <c r="R2263" i="17"/>
  <c r="S2263" i="17"/>
  <c r="T2263" i="17"/>
  <c r="U2263" i="17"/>
  <c r="O2264" i="17"/>
  <c r="P2264" i="17"/>
  <c r="Q2264" i="17"/>
  <c r="R2264" i="17"/>
  <c r="S2264" i="17"/>
  <c r="T2264" i="17"/>
  <c r="U2264" i="17"/>
  <c r="O2265" i="17"/>
  <c r="P2265" i="17"/>
  <c r="Q2265" i="17"/>
  <c r="R2265" i="17"/>
  <c r="S2265" i="17"/>
  <c r="T2265" i="17"/>
  <c r="U2265" i="17"/>
  <c r="O2266" i="17"/>
  <c r="P2266" i="17"/>
  <c r="Q2266" i="17"/>
  <c r="R2266" i="17"/>
  <c r="S2266" i="17"/>
  <c r="T2266" i="17"/>
  <c r="U2266" i="17"/>
  <c r="O2267" i="17"/>
  <c r="P2267" i="17"/>
  <c r="Q2267" i="17"/>
  <c r="R2267" i="17"/>
  <c r="S2267" i="17"/>
  <c r="T2267" i="17"/>
  <c r="U2267" i="17"/>
  <c r="O2268" i="17"/>
  <c r="P2268" i="17"/>
  <c r="Q2268" i="17"/>
  <c r="R2268" i="17"/>
  <c r="S2268" i="17"/>
  <c r="T2268" i="17"/>
  <c r="U2268" i="17"/>
  <c r="O2269" i="17"/>
  <c r="P2269" i="17"/>
  <c r="Q2269" i="17"/>
  <c r="R2269" i="17"/>
  <c r="S2269" i="17"/>
  <c r="T2269" i="17"/>
  <c r="U2269" i="17"/>
  <c r="O2270" i="17"/>
  <c r="P2270" i="17"/>
  <c r="Q2270" i="17"/>
  <c r="R2270" i="17"/>
  <c r="S2270" i="17"/>
  <c r="T2270" i="17"/>
  <c r="U2270" i="17"/>
  <c r="O2271" i="17"/>
  <c r="P2271" i="17"/>
  <c r="Q2271" i="17"/>
  <c r="R2271" i="17"/>
  <c r="S2271" i="17"/>
  <c r="T2271" i="17"/>
  <c r="U2271" i="17"/>
  <c r="O2272" i="17"/>
  <c r="P2272" i="17"/>
  <c r="Q2272" i="17"/>
  <c r="R2272" i="17"/>
  <c r="S2272" i="17"/>
  <c r="T2272" i="17"/>
  <c r="U2272" i="17"/>
  <c r="O2273" i="17"/>
  <c r="P2273" i="17"/>
  <c r="Q2273" i="17"/>
  <c r="R2273" i="17"/>
  <c r="S2273" i="17"/>
  <c r="T2273" i="17"/>
  <c r="U2273" i="17"/>
  <c r="O2274" i="17"/>
  <c r="P2274" i="17"/>
  <c r="Q2274" i="17"/>
  <c r="R2274" i="17"/>
  <c r="S2274" i="17"/>
  <c r="T2274" i="17"/>
  <c r="U2274" i="17"/>
  <c r="O2275" i="17"/>
  <c r="P2275" i="17"/>
  <c r="Q2275" i="17"/>
  <c r="R2275" i="17"/>
  <c r="S2275" i="17"/>
  <c r="T2275" i="17"/>
  <c r="U2275" i="17"/>
  <c r="O2276" i="17"/>
  <c r="P2276" i="17"/>
  <c r="Q2276" i="17"/>
  <c r="R2276" i="17"/>
  <c r="S2276" i="17"/>
  <c r="T2276" i="17"/>
  <c r="U2276" i="17"/>
  <c r="O2277" i="17"/>
  <c r="P2277" i="17"/>
  <c r="Q2277" i="17"/>
  <c r="R2277" i="17"/>
  <c r="S2277" i="17"/>
  <c r="T2277" i="17"/>
  <c r="U2277" i="17"/>
  <c r="O2278" i="17"/>
  <c r="P2278" i="17"/>
  <c r="Q2278" i="17"/>
  <c r="R2278" i="17"/>
  <c r="S2278" i="17"/>
  <c r="T2278" i="17"/>
  <c r="U2278" i="17"/>
  <c r="O2279" i="17"/>
  <c r="P2279" i="17"/>
  <c r="Q2279" i="17"/>
  <c r="R2279" i="17"/>
  <c r="S2279" i="17"/>
  <c r="T2279" i="17"/>
  <c r="U2279" i="17"/>
  <c r="O2280" i="17"/>
  <c r="P2280" i="17"/>
  <c r="Q2280" i="17"/>
  <c r="R2280" i="17"/>
  <c r="S2280" i="17"/>
  <c r="T2280" i="17"/>
  <c r="U2280" i="17"/>
  <c r="O2281" i="17"/>
  <c r="P2281" i="17"/>
  <c r="Q2281" i="17"/>
  <c r="R2281" i="17"/>
  <c r="S2281" i="17"/>
  <c r="T2281" i="17"/>
  <c r="U2281" i="17"/>
  <c r="O2282" i="17"/>
  <c r="P2282" i="17"/>
  <c r="Q2282" i="17"/>
  <c r="R2282" i="17"/>
  <c r="S2282" i="17"/>
  <c r="T2282" i="17"/>
  <c r="U2282" i="17"/>
  <c r="O2283" i="17"/>
  <c r="P2283" i="17"/>
  <c r="Q2283" i="17"/>
  <c r="R2283" i="17"/>
  <c r="S2283" i="17"/>
  <c r="T2283" i="17"/>
  <c r="U2283" i="17"/>
  <c r="O2284" i="17"/>
  <c r="P2284" i="17"/>
  <c r="Q2284" i="17"/>
  <c r="R2284" i="17"/>
  <c r="S2284" i="17"/>
  <c r="T2284" i="17"/>
  <c r="U2284" i="17"/>
  <c r="O2285" i="17"/>
  <c r="P2285" i="17"/>
  <c r="Q2285" i="17"/>
  <c r="R2285" i="17"/>
  <c r="S2285" i="17"/>
  <c r="T2285" i="17"/>
  <c r="U2285" i="17"/>
  <c r="O2286" i="17"/>
  <c r="P2286" i="17"/>
  <c r="Q2286" i="17"/>
  <c r="R2286" i="17"/>
  <c r="S2286" i="17"/>
  <c r="T2286" i="17"/>
  <c r="U2286" i="17"/>
  <c r="O2287" i="17"/>
  <c r="P2287" i="17"/>
  <c r="Q2287" i="17"/>
  <c r="R2287" i="17"/>
  <c r="S2287" i="17"/>
  <c r="T2287" i="17"/>
  <c r="U2287" i="17"/>
  <c r="O2288" i="17"/>
  <c r="P2288" i="17"/>
  <c r="Q2288" i="17"/>
  <c r="R2288" i="17"/>
  <c r="S2288" i="17"/>
  <c r="T2288" i="17"/>
  <c r="U2288" i="17"/>
  <c r="O2289" i="17"/>
  <c r="P2289" i="17"/>
  <c r="Q2289" i="17"/>
  <c r="R2289" i="17"/>
  <c r="S2289" i="17"/>
  <c r="T2289" i="17"/>
  <c r="U2289" i="17"/>
  <c r="O2290" i="17"/>
  <c r="P2290" i="17"/>
  <c r="Q2290" i="17"/>
  <c r="R2290" i="17"/>
  <c r="S2290" i="17"/>
  <c r="T2290" i="17"/>
  <c r="U2290" i="17"/>
  <c r="O2291" i="17"/>
  <c r="P2291" i="17"/>
  <c r="Q2291" i="17"/>
  <c r="R2291" i="17"/>
  <c r="S2291" i="17"/>
  <c r="T2291" i="17"/>
  <c r="U2291" i="17"/>
  <c r="O2292" i="17"/>
  <c r="P2292" i="17"/>
  <c r="Q2292" i="17"/>
  <c r="R2292" i="17"/>
  <c r="S2292" i="17"/>
  <c r="T2292" i="17"/>
  <c r="U2292" i="17"/>
  <c r="O2293" i="17"/>
  <c r="P2293" i="17"/>
  <c r="Q2293" i="17"/>
  <c r="R2293" i="17"/>
  <c r="S2293" i="17"/>
  <c r="T2293" i="17"/>
  <c r="U2293" i="17"/>
  <c r="O2294" i="17"/>
  <c r="P2294" i="17"/>
  <c r="Q2294" i="17"/>
  <c r="R2294" i="17"/>
  <c r="S2294" i="17"/>
  <c r="T2294" i="17"/>
  <c r="U2294" i="17"/>
  <c r="O2295" i="17"/>
  <c r="P2295" i="17"/>
  <c r="Q2295" i="17"/>
  <c r="R2295" i="17"/>
  <c r="S2295" i="17"/>
  <c r="T2295" i="17"/>
  <c r="U2295" i="17"/>
  <c r="O2296" i="17"/>
  <c r="P2296" i="17"/>
  <c r="Q2296" i="17"/>
  <c r="R2296" i="17"/>
  <c r="S2296" i="17"/>
  <c r="T2296" i="17"/>
  <c r="U2296" i="17"/>
  <c r="O2297" i="17"/>
  <c r="P2297" i="17"/>
  <c r="Q2297" i="17"/>
  <c r="R2297" i="17"/>
  <c r="S2297" i="17"/>
  <c r="T2297" i="17"/>
  <c r="U2297" i="17"/>
  <c r="O2298" i="17"/>
  <c r="P2298" i="17"/>
  <c r="Q2298" i="17"/>
  <c r="R2298" i="17"/>
  <c r="S2298" i="17"/>
  <c r="T2298" i="17"/>
  <c r="U2298" i="17"/>
  <c r="O2299" i="17"/>
  <c r="P2299" i="17"/>
  <c r="Q2299" i="17"/>
  <c r="R2299" i="17"/>
  <c r="S2299" i="17"/>
  <c r="T2299" i="17"/>
  <c r="U2299" i="17"/>
  <c r="O2300" i="17"/>
  <c r="P2300" i="17"/>
  <c r="Q2300" i="17"/>
  <c r="R2300" i="17"/>
  <c r="S2300" i="17"/>
  <c r="T2300" i="17"/>
  <c r="U2300" i="17"/>
  <c r="O2301" i="17"/>
  <c r="P2301" i="17"/>
  <c r="Q2301" i="17"/>
  <c r="R2301" i="17"/>
  <c r="S2301" i="17"/>
  <c r="T2301" i="17"/>
  <c r="U2301" i="17"/>
  <c r="O2302" i="17"/>
  <c r="P2302" i="17"/>
  <c r="Q2302" i="17"/>
  <c r="R2302" i="17"/>
  <c r="S2302" i="17"/>
  <c r="T2302" i="17"/>
  <c r="U2302" i="17"/>
  <c r="O2303" i="17"/>
  <c r="P2303" i="17"/>
  <c r="Q2303" i="17"/>
  <c r="R2303" i="17"/>
  <c r="S2303" i="17"/>
  <c r="T2303" i="17"/>
  <c r="U2303" i="17"/>
  <c r="O2304" i="17"/>
  <c r="P2304" i="17"/>
  <c r="Q2304" i="17"/>
  <c r="R2304" i="17"/>
  <c r="S2304" i="17"/>
  <c r="T2304" i="17"/>
  <c r="U2304" i="17"/>
  <c r="O2305" i="17"/>
  <c r="P2305" i="17"/>
  <c r="Q2305" i="17"/>
  <c r="R2305" i="17"/>
  <c r="S2305" i="17"/>
  <c r="T2305" i="17"/>
  <c r="U2305" i="17"/>
  <c r="O2306" i="17"/>
  <c r="P2306" i="17"/>
  <c r="Q2306" i="17"/>
  <c r="R2306" i="17"/>
  <c r="S2306" i="17"/>
  <c r="T2306" i="17"/>
  <c r="U2306" i="17"/>
  <c r="O2307" i="17"/>
  <c r="P2307" i="17"/>
  <c r="Q2307" i="17"/>
  <c r="R2307" i="17"/>
  <c r="S2307" i="17"/>
  <c r="T2307" i="17"/>
  <c r="U2307" i="17"/>
  <c r="O2308" i="17"/>
  <c r="P2308" i="17"/>
  <c r="Q2308" i="17"/>
  <c r="R2308" i="17"/>
  <c r="S2308" i="17"/>
  <c r="T2308" i="17"/>
  <c r="U2308" i="17"/>
  <c r="O2309" i="17"/>
  <c r="P2309" i="17"/>
  <c r="Q2309" i="17"/>
  <c r="R2309" i="17"/>
  <c r="S2309" i="17"/>
  <c r="T2309" i="17"/>
  <c r="U2309" i="17"/>
  <c r="O2310" i="17"/>
  <c r="P2310" i="17"/>
  <c r="Q2310" i="17"/>
  <c r="R2310" i="17"/>
  <c r="S2310" i="17"/>
  <c r="T2310" i="17"/>
  <c r="U2310" i="17"/>
  <c r="O2311" i="17"/>
  <c r="P2311" i="17"/>
  <c r="Q2311" i="17"/>
  <c r="R2311" i="17"/>
  <c r="S2311" i="17"/>
  <c r="T2311" i="17"/>
  <c r="U2311" i="17"/>
  <c r="O2312" i="17"/>
  <c r="P2312" i="17"/>
  <c r="Q2312" i="17"/>
  <c r="R2312" i="17"/>
  <c r="S2312" i="17"/>
  <c r="T2312" i="17"/>
  <c r="U2312" i="17"/>
  <c r="O2313" i="17"/>
  <c r="P2313" i="17"/>
  <c r="Q2313" i="17"/>
  <c r="R2313" i="17"/>
  <c r="S2313" i="17"/>
  <c r="T2313" i="17"/>
  <c r="U2313" i="17"/>
  <c r="O2314" i="17"/>
  <c r="P2314" i="17"/>
  <c r="Q2314" i="17"/>
  <c r="R2314" i="17"/>
  <c r="S2314" i="17"/>
  <c r="T2314" i="17"/>
  <c r="U2314" i="17"/>
  <c r="O2315" i="17"/>
  <c r="P2315" i="17"/>
  <c r="Q2315" i="17"/>
  <c r="R2315" i="17"/>
  <c r="S2315" i="17"/>
  <c r="T2315" i="17"/>
  <c r="U2315" i="17"/>
  <c r="O2316" i="17"/>
  <c r="P2316" i="17"/>
  <c r="Q2316" i="17"/>
  <c r="R2316" i="17"/>
  <c r="S2316" i="17"/>
  <c r="T2316" i="17"/>
  <c r="U2316" i="17"/>
  <c r="O2317" i="17"/>
  <c r="P2317" i="17"/>
  <c r="Q2317" i="17"/>
  <c r="R2317" i="17"/>
  <c r="S2317" i="17"/>
  <c r="T2317" i="17"/>
  <c r="U2317" i="17"/>
  <c r="O2318" i="17"/>
  <c r="P2318" i="17"/>
  <c r="Q2318" i="17"/>
  <c r="R2318" i="17"/>
  <c r="S2318" i="17"/>
  <c r="T2318" i="17"/>
  <c r="U2318" i="17"/>
  <c r="O2319" i="17"/>
  <c r="P2319" i="17"/>
  <c r="Q2319" i="17"/>
  <c r="R2319" i="17"/>
  <c r="S2319" i="17"/>
  <c r="T2319" i="17"/>
  <c r="U2319" i="17"/>
  <c r="O2320" i="17"/>
  <c r="P2320" i="17"/>
  <c r="Q2320" i="17"/>
  <c r="R2320" i="17"/>
  <c r="S2320" i="17"/>
  <c r="T2320" i="17"/>
  <c r="U2320" i="17"/>
  <c r="O2321" i="17"/>
  <c r="P2321" i="17"/>
  <c r="Q2321" i="17"/>
  <c r="R2321" i="17"/>
  <c r="S2321" i="17"/>
  <c r="T2321" i="17"/>
  <c r="U2321" i="17"/>
  <c r="O2322" i="17"/>
  <c r="P2322" i="17"/>
  <c r="Q2322" i="17"/>
  <c r="R2322" i="17"/>
  <c r="S2322" i="17"/>
  <c r="T2322" i="17"/>
  <c r="U2322" i="17"/>
  <c r="O2323" i="17"/>
  <c r="P2323" i="17"/>
  <c r="Q2323" i="17"/>
  <c r="R2323" i="17"/>
  <c r="S2323" i="17"/>
  <c r="T2323" i="17"/>
  <c r="U2323" i="17"/>
  <c r="O2324" i="17"/>
  <c r="P2324" i="17"/>
  <c r="Q2324" i="17"/>
  <c r="R2324" i="17"/>
  <c r="S2324" i="17"/>
  <c r="T2324" i="17"/>
  <c r="U2324" i="17"/>
  <c r="O2325" i="17"/>
  <c r="P2325" i="17"/>
  <c r="Q2325" i="17"/>
  <c r="R2325" i="17"/>
  <c r="S2325" i="17"/>
  <c r="T2325" i="17"/>
  <c r="U2325" i="17"/>
  <c r="O2326" i="17"/>
  <c r="P2326" i="17"/>
  <c r="Q2326" i="17"/>
  <c r="R2326" i="17"/>
  <c r="S2326" i="17"/>
  <c r="T2326" i="17"/>
  <c r="U2326" i="17"/>
  <c r="O2327" i="17"/>
  <c r="P2327" i="17"/>
  <c r="Q2327" i="17"/>
  <c r="R2327" i="17"/>
  <c r="S2327" i="17"/>
  <c r="T2327" i="17"/>
  <c r="U2327" i="17"/>
  <c r="O2328" i="17"/>
  <c r="P2328" i="17"/>
  <c r="Q2328" i="17"/>
  <c r="R2328" i="17"/>
  <c r="S2328" i="17"/>
  <c r="T2328" i="17"/>
  <c r="U2328" i="17"/>
  <c r="O2329" i="17"/>
  <c r="P2329" i="17"/>
  <c r="Q2329" i="17"/>
  <c r="R2329" i="17"/>
  <c r="S2329" i="17"/>
  <c r="T2329" i="17"/>
  <c r="U2329" i="17"/>
  <c r="O2330" i="17"/>
  <c r="P2330" i="17"/>
  <c r="Q2330" i="17"/>
  <c r="R2330" i="17"/>
  <c r="S2330" i="17"/>
  <c r="T2330" i="17"/>
  <c r="U2330" i="17"/>
  <c r="O2331" i="17"/>
  <c r="P2331" i="17"/>
  <c r="Q2331" i="17"/>
  <c r="R2331" i="17"/>
  <c r="S2331" i="17"/>
  <c r="T2331" i="17"/>
  <c r="U2331" i="17"/>
  <c r="O2332" i="17"/>
  <c r="P2332" i="17"/>
  <c r="Q2332" i="17"/>
  <c r="R2332" i="17"/>
  <c r="S2332" i="17"/>
  <c r="T2332" i="17"/>
  <c r="U2332" i="17"/>
  <c r="O2333" i="17"/>
  <c r="P2333" i="17"/>
  <c r="Q2333" i="17"/>
  <c r="R2333" i="17"/>
  <c r="S2333" i="17"/>
  <c r="T2333" i="17"/>
  <c r="U2333" i="17"/>
  <c r="O2334" i="17"/>
  <c r="P2334" i="17"/>
  <c r="Q2334" i="17"/>
  <c r="R2334" i="17"/>
  <c r="S2334" i="17"/>
  <c r="T2334" i="17"/>
  <c r="U2334" i="17"/>
  <c r="O2335" i="17"/>
  <c r="P2335" i="17"/>
  <c r="Q2335" i="17"/>
  <c r="R2335" i="17"/>
  <c r="S2335" i="17"/>
  <c r="T2335" i="17"/>
  <c r="U2335" i="17"/>
  <c r="O2336" i="17"/>
  <c r="P2336" i="17"/>
  <c r="Q2336" i="17"/>
  <c r="R2336" i="17"/>
  <c r="S2336" i="17"/>
  <c r="T2336" i="17"/>
  <c r="U2336" i="17"/>
  <c r="O2337" i="17"/>
  <c r="P2337" i="17"/>
  <c r="Q2337" i="17"/>
  <c r="R2337" i="17"/>
  <c r="S2337" i="17"/>
  <c r="T2337" i="17"/>
  <c r="U2337" i="17"/>
  <c r="O2338" i="17"/>
  <c r="P2338" i="17"/>
  <c r="Q2338" i="17"/>
  <c r="R2338" i="17"/>
  <c r="S2338" i="17"/>
  <c r="T2338" i="17"/>
  <c r="U2338" i="17"/>
  <c r="O2339" i="17"/>
  <c r="P2339" i="17"/>
  <c r="Q2339" i="17"/>
  <c r="R2339" i="17"/>
  <c r="S2339" i="17"/>
  <c r="T2339" i="17"/>
  <c r="U2339" i="17"/>
  <c r="O2340" i="17"/>
  <c r="P2340" i="17"/>
  <c r="Q2340" i="17"/>
  <c r="R2340" i="17"/>
  <c r="S2340" i="17"/>
  <c r="T2340" i="17"/>
  <c r="U2340" i="17"/>
  <c r="O2341" i="17"/>
  <c r="P2341" i="17"/>
  <c r="Q2341" i="17"/>
  <c r="R2341" i="17"/>
  <c r="S2341" i="17"/>
  <c r="T2341" i="17"/>
  <c r="U2341" i="17"/>
  <c r="O2342" i="17"/>
  <c r="P2342" i="17"/>
  <c r="Q2342" i="17"/>
  <c r="R2342" i="17"/>
  <c r="S2342" i="17"/>
  <c r="T2342" i="17"/>
  <c r="U2342" i="17"/>
  <c r="O2343" i="17"/>
  <c r="P2343" i="17"/>
  <c r="Q2343" i="17"/>
  <c r="R2343" i="17"/>
  <c r="S2343" i="17"/>
  <c r="T2343" i="17"/>
  <c r="U2343" i="17"/>
  <c r="O2344" i="17"/>
  <c r="P2344" i="17"/>
  <c r="Q2344" i="17"/>
  <c r="R2344" i="17"/>
  <c r="S2344" i="17"/>
  <c r="T2344" i="17"/>
  <c r="U2344" i="17"/>
  <c r="O2345" i="17"/>
  <c r="P2345" i="17"/>
  <c r="Q2345" i="17"/>
  <c r="R2345" i="17"/>
  <c r="S2345" i="17"/>
  <c r="T2345" i="17"/>
  <c r="U2345" i="17"/>
  <c r="O2346" i="17"/>
  <c r="P2346" i="17"/>
  <c r="Q2346" i="17"/>
  <c r="R2346" i="17"/>
  <c r="S2346" i="17"/>
  <c r="T2346" i="17"/>
  <c r="U2346" i="17"/>
  <c r="O2347" i="17"/>
  <c r="P2347" i="17"/>
  <c r="Q2347" i="17"/>
  <c r="R2347" i="17"/>
  <c r="S2347" i="17"/>
  <c r="T2347" i="17"/>
  <c r="U2347" i="17"/>
  <c r="O2348" i="17"/>
  <c r="P2348" i="17"/>
  <c r="Q2348" i="17"/>
  <c r="R2348" i="17"/>
  <c r="S2348" i="17"/>
  <c r="T2348" i="17"/>
  <c r="U2348" i="17"/>
  <c r="O2349" i="17"/>
  <c r="P2349" i="17"/>
  <c r="Q2349" i="17"/>
  <c r="R2349" i="17"/>
  <c r="S2349" i="17"/>
  <c r="T2349" i="17"/>
  <c r="U2349" i="17"/>
  <c r="O2350" i="17"/>
  <c r="P2350" i="17"/>
  <c r="Q2350" i="17"/>
  <c r="R2350" i="17"/>
  <c r="S2350" i="17"/>
  <c r="T2350" i="17"/>
  <c r="U2350" i="17"/>
  <c r="O2351" i="17"/>
  <c r="P2351" i="17"/>
  <c r="Q2351" i="17"/>
  <c r="R2351" i="17"/>
  <c r="S2351" i="17"/>
  <c r="T2351" i="17"/>
  <c r="U2351" i="17"/>
  <c r="O2352" i="17"/>
  <c r="P2352" i="17"/>
  <c r="Q2352" i="17"/>
  <c r="R2352" i="17"/>
  <c r="S2352" i="17"/>
  <c r="T2352" i="17"/>
  <c r="U2352" i="17"/>
  <c r="O2353" i="17"/>
  <c r="P2353" i="17"/>
  <c r="Q2353" i="17"/>
  <c r="R2353" i="17"/>
  <c r="S2353" i="17"/>
  <c r="T2353" i="17"/>
  <c r="U2353" i="17"/>
  <c r="O2354" i="17"/>
  <c r="P2354" i="17"/>
  <c r="Q2354" i="17"/>
  <c r="R2354" i="17"/>
  <c r="S2354" i="17"/>
  <c r="T2354" i="17"/>
  <c r="U2354" i="17"/>
  <c r="O2355" i="17"/>
  <c r="P2355" i="17"/>
  <c r="Q2355" i="17"/>
  <c r="R2355" i="17"/>
  <c r="S2355" i="17"/>
  <c r="T2355" i="17"/>
  <c r="U2355" i="17"/>
  <c r="O2356" i="17"/>
  <c r="P2356" i="17"/>
  <c r="Q2356" i="17"/>
  <c r="R2356" i="17"/>
  <c r="S2356" i="17"/>
  <c r="T2356" i="17"/>
  <c r="U2356" i="17"/>
  <c r="O2357" i="17"/>
  <c r="P2357" i="17"/>
  <c r="Q2357" i="17"/>
  <c r="R2357" i="17"/>
  <c r="S2357" i="17"/>
  <c r="T2357" i="17"/>
  <c r="U2357" i="17"/>
  <c r="O2358" i="17"/>
  <c r="P2358" i="17"/>
  <c r="Q2358" i="17"/>
  <c r="R2358" i="17"/>
  <c r="S2358" i="17"/>
  <c r="T2358" i="17"/>
  <c r="U2358" i="17"/>
  <c r="O2359" i="17"/>
  <c r="P2359" i="17"/>
  <c r="Q2359" i="17"/>
  <c r="R2359" i="17"/>
  <c r="S2359" i="17"/>
  <c r="T2359" i="17"/>
  <c r="U2359" i="17"/>
  <c r="O2360" i="17"/>
  <c r="P2360" i="17"/>
  <c r="Q2360" i="17"/>
  <c r="R2360" i="17"/>
  <c r="S2360" i="17"/>
  <c r="T2360" i="17"/>
  <c r="U2360" i="17"/>
  <c r="O2361" i="17"/>
  <c r="P2361" i="17"/>
  <c r="Q2361" i="17"/>
  <c r="R2361" i="17"/>
  <c r="S2361" i="17"/>
  <c r="T2361" i="17"/>
  <c r="U2361" i="17"/>
  <c r="O2362" i="17"/>
  <c r="P2362" i="17"/>
  <c r="Q2362" i="17"/>
  <c r="R2362" i="17"/>
  <c r="S2362" i="17"/>
  <c r="T2362" i="17"/>
  <c r="U2362" i="17"/>
  <c r="O2363" i="17"/>
  <c r="P2363" i="17"/>
  <c r="Q2363" i="17"/>
  <c r="R2363" i="17"/>
  <c r="S2363" i="17"/>
  <c r="T2363" i="17"/>
  <c r="U2363" i="17"/>
  <c r="O2364" i="17"/>
  <c r="P2364" i="17"/>
  <c r="Q2364" i="17"/>
  <c r="R2364" i="17"/>
  <c r="S2364" i="17"/>
  <c r="T2364" i="17"/>
  <c r="U2364" i="17"/>
  <c r="O2365" i="17"/>
  <c r="P2365" i="17"/>
  <c r="Q2365" i="17"/>
  <c r="R2365" i="17"/>
  <c r="S2365" i="17"/>
  <c r="T2365" i="17"/>
  <c r="U2365" i="17"/>
  <c r="O2366" i="17"/>
  <c r="P2366" i="17"/>
  <c r="Q2366" i="17"/>
  <c r="R2366" i="17"/>
  <c r="S2366" i="17"/>
  <c r="T2366" i="17"/>
  <c r="U2366" i="17"/>
  <c r="O2367" i="17"/>
  <c r="P2367" i="17"/>
  <c r="Q2367" i="17"/>
  <c r="R2367" i="17"/>
  <c r="S2367" i="17"/>
  <c r="T2367" i="17"/>
  <c r="U2367" i="17"/>
  <c r="O2368" i="17"/>
  <c r="P2368" i="17"/>
  <c r="Q2368" i="17"/>
  <c r="R2368" i="17"/>
  <c r="S2368" i="17"/>
  <c r="T2368" i="17"/>
  <c r="U2368" i="17"/>
  <c r="O2369" i="17"/>
  <c r="P2369" i="17"/>
  <c r="Q2369" i="17"/>
  <c r="R2369" i="17"/>
  <c r="S2369" i="17"/>
  <c r="T2369" i="17"/>
  <c r="U2369" i="17"/>
  <c r="O2370" i="17"/>
  <c r="P2370" i="17"/>
  <c r="Q2370" i="17"/>
  <c r="R2370" i="17"/>
  <c r="S2370" i="17"/>
  <c r="T2370" i="17"/>
  <c r="U2370" i="17"/>
  <c r="O2371" i="17"/>
  <c r="P2371" i="17"/>
  <c r="Q2371" i="17"/>
  <c r="R2371" i="17"/>
  <c r="S2371" i="17"/>
  <c r="T2371" i="17"/>
  <c r="U2371" i="17"/>
  <c r="O2372" i="17"/>
  <c r="P2372" i="17"/>
  <c r="Q2372" i="17"/>
  <c r="R2372" i="17"/>
  <c r="S2372" i="17"/>
  <c r="T2372" i="17"/>
  <c r="U2372" i="17"/>
  <c r="O2373" i="17"/>
  <c r="P2373" i="17"/>
  <c r="Q2373" i="17"/>
  <c r="R2373" i="17"/>
  <c r="S2373" i="17"/>
  <c r="T2373" i="17"/>
  <c r="U2373" i="17"/>
  <c r="O2374" i="17"/>
  <c r="P2374" i="17"/>
  <c r="Q2374" i="17"/>
  <c r="R2374" i="17"/>
  <c r="S2374" i="17"/>
  <c r="T2374" i="17"/>
  <c r="U2374" i="17"/>
  <c r="O2375" i="17"/>
  <c r="P2375" i="17"/>
  <c r="Q2375" i="17"/>
  <c r="R2375" i="17"/>
  <c r="S2375" i="17"/>
  <c r="T2375" i="17"/>
  <c r="U2375" i="17"/>
  <c r="O2376" i="17"/>
  <c r="P2376" i="17"/>
  <c r="Q2376" i="17"/>
  <c r="R2376" i="17"/>
  <c r="S2376" i="17"/>
  <c r="T2376" i="17"/>
  <c r="U2376" i="17"/>
  <c r="O2377" i="17"/>
  <c r="P2377" i="17"/>
  <c r="Q2377" i="17"/>
  <c r="R2377" i="17"/>
  <c r="S2377" i="17"/>
  <c r="T2377" i="17"/>
  <c r="U2377" i="17"/>
  <c r="O2378" i="17"/>
  <c r="P2378" i="17"/>
  <c r="Q2378" i="17"/>
  <c r="R2378" i="17"/>
  <c r="S2378" i="17"/>
  <c r="T2378" i="17"/>
  <c r="U2378" i="17"/>
  <c r="O2379" i="17"/>
  <c r="P2379" i="17"/>
  <c r="Q2379" i="17"/>
  <c r="R2379" i="17"/>
  <c r="S2379" i="17"/>
  <c r="T2379" i="17"/>
  <c r="U2379" i="17"/>
  <c r="O2380" i="17"/>
  <c r="P2380" i="17"/>
  <c r="Q2380" i="17"/>
  <c r="R2380" i="17"/>
  <c r="S2380" i="17"/>
  <c r="T2380" i="17"/>
  <c r="U2380" i="17"/>
  <c r="O2381" i="17"/>
  <c r="P2381" i="17"/>
  <c r="Q2381" i="17"/>
  <c r="R2381" i="17"/>
  <c r="S2381" i="17"/>
  <c r="T2381" i="17"/>
  <c r="U2381" i="17"/>
  <c r="O2382" i="17"/>
  <c r="P2382" i="17"/>
  <c r="Q2382" i="17"/>
  <c r="R2382" i="17"/>
  <c r="S2382" i="17"/>
  <c r="T2382" i="17"/>
  <c r="U2382" i="17"/>
  <c r="O2383" i="17"/>
  <c r="P2383" i="17"/>
  <c r="Q2383" i="17"/>
  <c r="R2383" i="17"/>
  <c r="S2383" i="17"/>
  <c r="T2383" i="17"/>
  <c r="U2383" i="17"/>
  <c r="O2384" i="17"/>
  <c r="P2384" i="17"/>
  <c r="Q2384" i="17"/>
  <c r="R2384" i="17"/>
  <c r="S2384" i="17"/>
  <c r="T2384" i="17"/>
  <c r="U2384" i="17"/>
  <c r="O2385" i="17"/>
  <c r="P2385" i="17"/>
  <c r="Q2385" i="17"/>
  <c r="R2385" i="17"/>
  <c r="S2385" i="17"/>
  <c r="T2385" i="17"/>
  <c r="U2385" i="17"/>
  <c r="O2386" i="17"/>
  <c r="P2386" i="17"/>
  <c r="Q2386" i="17"/>
  <c r="R2386" i="17"/>
  <c r="S2386" i="17"/>
  <c r="T2386" i="17"/>
  <c r="U2386" i="17"/>
  <c r="O2387" i="17"/>
  <c r="P2387" i="17"/>
  <c r="Q2387" i="17"/>
  <c r="R2387" i="17"/>
  <c r="S2387" i="17"/>
  <c r="T2387" i="17"/>
  <c r="U2387" i="17"/>
  <c r="O2388" i="17"/>
  <c r="P2388" i="17"/>
  <c r="Q2388" i="17"/>
  <c r="R2388" i="17"/>
  <c r="S2388" i="17"/>
  <c r="T2388" i="17"/>
  <c r="U2388" i="17"/>
  <c r="O2389" i="17"/>
  <c r="P2389" i="17"/>
  <c r="Q2389" i="17"/>
  <c r="R2389" i="17"/>
  <c r="S2389" i="17"/>
  <c r="T2389" i="17"/>
  <c r="U2389" i="17"/>
  <c r="O2390" i="17"/>
  <c r="P2390" i="17"/>
  <c r="Q2390" i="17"/>
  <c r="R2390" i="17"/>
  <c r="S2390" i="17"/>
  <c r="T2390" i="17"/>
  <c r="U2390" i="17"/>
  <c r="O2391" i="17"/>
  <c r="P2391" i="17"/>
  <c r="Q2391" i="17"/>
  <c r="R2391" i="17"/>
  <c r="S2391" i="17"/>
  <c r="T2391" i="17"/>
  <c r="U2391" i="17"/>
  <c r="O2392" i="17"/>
  <c r="P2392" i="17"/>
  <c r="Q2392" i="17"/>
  <c r="R2392" i="17"/>
  <c r="S2392" i="17"/>
  <c r="T2392" i="17"/>
  <c r="U2392" i="17"/>
  <c r="O2393" i="17"/>
  <c r="P2393" i="17"/>
  <c r="Q2393" i="17"/>
  <c r="R2393" i="17"/>
  <c r="S2393" i="17"/>
  <c r="T2393" i="17"/>
  <c r="U2393" i="17"/>
  <c r="O2394" i="17"/>
  <c r="P2394" i="17"/>
  <c r="Q2394" i="17"/>
  <c r="R2394" i="17"/>
  <c r="S2394" i="17"/>
  <c r="T2394" i="17"/>
  <c r="U2394" i="17"/>
  <c r="O2395" i="17"/>
  <c r="P2395" i="17"/>
  <c r="Q2395" i="17"/>
  <c r="R2395" i="17"/>
  <c r="S2395" i="17"/>
  <c r="T2395" i="17"/>
  <c r="U2395" i="17"/>
  <c r="O2396" i="17"/>
  <c r="P2396" i="17"/>
  <c r="Q2396" i="17"/>
  <c r="R2396" i="17"/>
  <c r="S2396" i="17"/>
  <c r="T2396" i="17"/>
  <c r="U2396" i="17"/>
  <c r="O2397" i="17"/>
  <c r="P2397" i="17"/>
  <c r="Q2397" i="17"/>
  <c r="R2397" i="17"/>
  <c r="S2397" i="17"/>
  <c r="T2397" i="17"/>
  <c r="U2397" i="17"/>
  <c r="O2398" i="17"/>
  <c r="P2398" i="17"/>
  <c r="Q2398" i="17"/>
  <c r="R2398" i="17"/>
  <c r="S2398" i="17"/>
  <c r="T2398" i="17"/>
  <c r="U2398" i="17"/>
  <c r="O2399" i="17"/>
  <c r="P2399" i="17"/>
  <c r="Q2399" i="17"/>
  <c r="R2399" i="17"/>
  <c r="S2399" i="17"/>
  <c r="T2399" i="17"/>
  <c r="U2399" i="17"/>
  <c r="O2400" i="17"/>
  <c r="P2400" i="17"/>
  <c r="Q2400" i="17"/>
  <c r="R2400" i="17"/>
  <c r="S2400" i="17"/>
  <c r="T2400" i="17"/>
  <c r="U2400" i="17"/>
  <c r="O2401" i="17"/>
  <c r="P2401" i="17"/>
  <c r="Q2401" i="17"/>
  <c r="R2401" i="17"/>
  <c r="S2401" i="17"/>
  <c r="T2401" i="17"/>
  <c r="U2401" i="17"/>
  <c r="O2402" i="17"/>
  <c r="P2402" i="17"/>
  <c r="Q2402" i="17"/>
  <c r="R2402" i="17"/>
  <c r="S2402" i="17"/>
  <c r="T2402" i="17"/>
  <c r="U2402" i="17"/>
  <c r="O2403" i="17"/>
  <c r="P2403" i="17"/>
  <c r="Q2403" i="17"/>
  <c r="R2403" i="17"/>
  <c r="S2403" i="17"/>
  <c r="T2403" i="17"/>
  <c r="U2403" i="17"/>
  <c r="O2404" i="17"/>
  <c r="P2404" i="17"/>
  <c r="Q2404" i="17"/>
  <c r="R2404" i="17"/>
  <c r="S2404" i="17"/>
  <c r="T2404" i="17"/>
  <c r="U2404" i="17"/>
  <c r="O2405" i="17"/>
  <c r="P2405" i="17"/>
  <c r="Q2405" i="17"/>
  <c r="R2405" i="17"/>
  <c r="S2405" i="17"/>
  <c r="T2405" i="17"/>
  <c r="U2405" i="17"/>
  <c r="O2406" i="17"/>
  <c r="P2406" i="17"/>
  <c r="Q2406" i="17"/>
  <c r="R2406" i="17"/>
  <c r="S2406" i="17"/>
  <c r="T2406" i="17"/>
  <c r="U2406" i="17"/>
  <c r="O2407" i="17"/>
  <c r="P2407" i="17"/>
  <c r="Q2407" i="17"/>
  <c r="R2407" i="17"/>
  <c r="S2407" i="17"/>
  <c r="T2407" i="17"/>
  <c r="U2407" i="17"/>
  <c r="O2408" i="17"/>
  <c r="P2408" i="17"/>
  <c r="Q2408" i="17"/>
  <c r="R2408" i="17"/>
  <c r="S2408" i="17"/>
  <c r="T2408" i="17"/>
  <c r="U2408" i="17"/>
  <c r="O2409" i="17"/>
  <c r="P2409" i="17"/>
  <c r="Q2409" i="17"/>
  <c r="R2409" i="17"/>
  <c r="S2409" i="17"/>
  <c r="T2409" i="17"/>
  <c r="U2409" i="17"/>
  <c r="O2410" i="17"/>
  <c r="P2410" i="17"/>
  <c r="Q2410" i="17"/>
  <c r="R2410" i="17"/>
  <c r="S2410" i="17"/>
  <c r="T2410" i="17"/>
  <c r="U2410" i="17"/>
  <c r="O2411" i="17"/>
  <c r="P2411" i="17"/>
  <c r="Q2411" i="17"/>
  <c r="R2411" i="17"/>
  <c r="S2411" i="17"/>
  <c r="T2411" i="17"/>
  <c r="U2411" i="17"/>
  <c r="O2412" i="17"/>
  <c r="P2412" i="17"/>
  <c r="Q2412" i="17"/>
  <c r="R2412" i="17"/>
  <c r="S2412" i="17"/>
  <c r="T2412" i="17"/>
  <c r="U2412" i="17"/>
  <c r="O2413" i="17"/>
  <c r="P2413" i="17"/>
  <c r="Q2413" i="17"/>
  <c r="R2413" i="17"/>
  <c r="S2413" i="17"/>
  <c r="T2413" i="17"/>
  <c r="U2413" i="17"/>
  <c r="O2414" i="17"/>
  <c r="P2414" i="17"/>
  <c r="Q2414" i="17"/>
  <c r="R2414" i="17"/>
  <c r="S2414" i="17"/>
  <c r="T2414" i="17"/>
  <c r="U2414" i="17"/>
  <c r="O2415" i="17"/>
  <c r="P2415" i="17"/>
  <c r="Q2415" i="17"/>
  <c r="R2415" i="17"/>
  <c r="S2415" i="17"/>
  <c r="T2415" i="17"/>
  <c r="U2415" i="17"/>
  <c r="O2416" i="17"/>
  <c r="P2416" i="17"/>
  <c r="Q2416" i="17"/>
  <c r="R2416" i="17"/>
  <c r="S2416" i="17"/>
  <c r="T2416" i="17"/>
  <c r="U2416" i="17"/>
  <c r="O2417" i="17"/>
  <c r="P2417" i="17"/>
  <c r="Q2417" i="17"/>
  <c r="R2417" i="17"/>
  <c r="S2417" i="17"/>
  <c r="T2417" i="17"/>
  <c r="U2417" i="17"/>
  <c r="O2418" i="17"/>
  <c r="P2418" i="17"/>
  <c r="Q2418" i="17"/>
  <c r="R2418" i="17"/>
  <c r="S2418" i="17"/>
  <c r="T2418" i="17"/>
  <c r="U2418" i="17"/>
  <c r="O2419" i="17"/>
  <c r="P2419" i="17"/>
  <c r="Q2419" i="17"/>
  <c r="R2419" i="17"/>
  <c r="S2419" i="17"/>
  <c r="T2419" i="17"/>
  <c r="U2419" i="17"/>
  <c r="O2420" i="17"/>
  <c r="P2420" i="17"/>
  <c r="Q2420" i="17"/>
  <c r="R2420" i="17"/>
  <c r="S2420" i="17"/>
  <c r="T2420" i="17"/>
  <c r="U2420" i="17"/>
  <c r="O2421" i="17"/>
  <c r="P2421" i="17"/>
  <c r="Q2421" i="17"/>
  <c r="R2421" i="17"/>
  <c r="S2421" i="17"/>
  <c r="T2421" i="17"/>
  <c r="U2421" i="17"/>
  <c r="O2422" i="17"/>
  <c r="P2422" i="17"/>
  <c r="Q2422" i="17"/>
  <c r="R2422" i="17"/>
  <c r="S2422" i="17"/>
  <c r="T2422" i="17"/>
  <c r="U2422" i="17"/>
  <c r="O2423" i="17"/>
  <c r="P2423" i="17"/>
  <c r="Q2423" i="17"/>
  <c r="R2423" i="17"/>
  <c r="S2423" i="17"/>
  <c r="T2423" i="17"/>
  <c r="U2423" i="17"/>
  <c r="O2424" i="17"/>
  <c r="P2424" i="17"/>
  <c r="Q2424" i="17"/>
  <c r="R2424" i="17"/>
  <c r="S2424" i="17"/>
  <c r="T2424" i="17"/>
  <c r="U2424" i="17"/>
  <c r="O2425" i="17"/>
  <c r="P2425" i="17"/>
  <c r="Q2425" i="17"/>
  <c r="R2425" i="17"/>
  <c r="S2425" i="17"/>
  <c r="T2425" i="17"/>
  <c r="U2425" i="17"/>
  <c r="O2426" i="17"/>
  <c r="P2426" i="17"/>
  <c r="Q2426" i="17"/>
  <c r="R2426" i="17"/>
  <c r="S2426" i="17"/>
  <c r="T2426" i="17"/>
  <c r="U2426" i="17"/>
  <c r="O2427" i="17"/>
  <c r="P2427" i="17"/>
  <c r="Q2427" i="17"/>
  <c r="R2427" i="17"/>
  <c r="S2427" i="17"/>
  <c r="T2427" i="17"/>
  <c r="U2427" i="17"/>
  <c r="O2428" i="17"/>
  <c r="P2428" i="17"/>
  <c r="Q2428" i="17"/>
  <c r="R2428" i="17"/>
  <c r="S2428" i="17"/>
  <c r="T2428" i="17"/>
  <c r="U2428" i="17"/>
  <c r="O2429" i="17"/>
  <c r="P2429" i="17"/>
  <c r="Q2429" i="17"/>
  <c r="R2429" i="17"/>
  <c r="S2429" i="17"/>
  <c r="T2429" i="17"/>
  <c r="U2429" i="17"/>
  <c r="O2430" i="17"/>
  <c r="P2430" i="17"/>
  <c r="Q2430" i="17"/>
  <c r="R2430" i="17"/>
  <c r="S2430" i="17"/>
  <c r="T2430" i="17"/>
  <c r="U2430" i="17"/>
  <c r="O2431" i="17"/>
  <c r="P2431" i="17"/>
  <c r="Q2431" i="17"/>
  <c r="R2431" i="17"/>
  <c r="S2431" i="17"/>
  <c r="T2431" i="17"/>
  <c r="U2431" i="17"/>
  <c r="O2432" i="17"/>
  <c r="P2432" i="17"/>
  <c r="Q2432" i="17"/>
  <c r="R2432" i="17"/>
  <c r="S2432" i="17"/>
  <c r="T2432" i="17"/>
  <c r="U2432" i="17"/>
  <c r="O2433" i="17"/>
  <c r="P2433" i="17"/>
  <c r="Q2433" i="17"/>
  <c r="R2433" i="17"/>
  <c r="S2433" i="17"/>
  <c r="T2433" i="17"/>
  <c r="U2433" i="17"/>
  <c r="O2434" i="17"/>
  <c r="P2434" i="17"/>
  <c r="Q2434" i="17"/>
  <c r="R2434" i="17"/>
  <c r="S2434" i="17"/>
  <c r="T2434" i="17"/>
  <c r="U2434" i="17"/>
  <c r="O2435" i="17"/>
  <c r="P2435" i="17"/>
  <c r="Q2435" i="17"/>
  <c r="R2435" i="17"/>
  <c r="S2435" i="17"/>
  <c r="T2435" i="17"/>
  <c r="U2435" i="17"/>
  <c r="O2436" i="17"/>
  <c r="P2436" i="17"/>
  <c r="Q2436" i="17"/>
  <c r="R2436" i="17"/>
  <c r="S2436" i="17"/>
  <c r="T2436" i="17"/>
  <c r="U2436" i="17"/>
  <c r="O2437" i="17"/>
  <c r="P2437" i="17"/>
  <c r="Q2437" i="17"/>
  <c r="R2437" i="17"/>
  <c r="S2437" i="17"/>
  <c r="T2437" i="17"/>
  <c r="U2437" i="17"/>
  <c r="O2438" i="17"/>
  <c r="P2438" i="17"/>
  <c r="Q2438" i="17"/>
  <c r="R2438" i="17"/>
  <c r="S2438" i="17"/>
  <c r="T2438" i="17"/>
  <c r="U2438" i="17"/>
  <c r="O2439" i="17"/>
  <c r="P2439" i="17"/>
  <c r="Q2439" i="17"/>
  <c r="R2439" i="17"/>
  <c r="S2439" i="17"/>
  <c r="T2439" i="17"/>
  <c r="U2439" i="17"/>
  <c r="O2440" i="17"/>
  <c r="P2440" i="17"/>
  <c r="Q2440" i="17"/>
  <c r="R2440" i="17"/>
  <c r="S2440" i="17"/>
  <c r="T2440" i="17"/>
  <c r="U2440" i="17"/>
  <c r="O2441" i="17"/>
  <c r="P2441" i="17"/>
  <c r="Q2441" i="17"/>
  <c r="R2441" i="17"/>
  <c r="S2441" i="17"/>
  <c r="T2441" i="17"/>
  <c r="U2441" i="17"/>
  <c r="O2442" i="17"/>
  <c r="P2442" i="17"/>
  <c r="Q2442" i="17"/>
  <c r="R2442" i="17"/>
  <c r="S2442" i="17"/>
  <c r="T2442" i="17"/>
  <c r="U2442" i="17"/>
  <c r="O2443" i="17"/>
  <c r="P2443" i="17"/>
  <c r="Q2443" i="17"/>
  <c r="R2443" i="17"/>
  <c r="S2443" i="17"/>
  <c r="T2443" i="17"/>
  <c r="U2443" i="17"/>
  <c r="O2444" i="17"/>
  <c r="P2444" i="17"/>
  <c r="Q2444" i="17"/>
  <c r="R2444" i="17"/>
  <c r="S2444" i="17"/>
  <c r="T2444" i="17"/>
  <c r="U2444" i="17"/>
  <c r="O2445" i="17"/>
  <c r="P2445" i="17"/>
  <c r="Q2445" i="17"/>
  <c r="R2445" i="17"/>
  <c r="S2445" i="17"/>
  <c r="T2445" i="17"/>
  <c r="U2445" i="17"/>
  <c r="O2446" i="17"/>
  <c r="P2446" i="17"/>
  <c r="Q2446" i="17"/>
  <c r="R2446" i="17"/>
  <c r="S2446" i="17"/>
  <c r="T2446" i="17"/>
  <c r="U2446" i="17"/>
  <c r="O2447" i="17"/>
  <c r="P2447" i="17"/>
  <c r="Q2447" i="17"/>
  <c r="R2447" i="17"/>
  <c r="S2447" i="17"/>
  <c r="T2447" i="17"/>
  <c r="U2447" i="17"/>
  <c r="O2448" i="17"/>
  <c r="P2448" i="17"/>
  <c r="Q2448" i="17"/>
  <c r="R2448" i="17"/>
  <c r="S2448" i="17"/>
  <c r="T2448" i="17"/>
  <c r="U2448" i="17"/>
  <c r="O2449" i="17"/>
  <c r="P2449" i="17"/>
  <c r="Q2449" i="17"/>
  <c r="R2449" i="17"/>
  <c r="S2449" i="17"/>
  <c r="T2449" i="17"/>
  <c r="U2449" i="17"/>
  <c r="O2450" i="17"/>
  <c r="P2450" i="17"/>
  <c r="Q2450" i="17"/>
  <c r="R2450" i="17"/>
  <c r="S2450" i="17"/>
  <c r="T2450" i="17"/>
  <c r="U2450" i="17"/>
  <c r="O2451" i="17"/>
  <c r="P2451" i="17"/>
  <c r="Q2451" i="17"/>
  <c r="R2451" i="17"/>
  <c r="S2451" i="17"/>
  <c r="T2451" i="17"/>
  <c r="U2451" i="17"/>
  <c r="O2452" i="17"/>
  <c r="P2452" i="17"/>
  <c r="Q2452" i="17"/>
  <c r="R2452" i="17"/>
  <c r="S2452" i="17"/>
  <c r="T2452" i="17"/>
  <c r="U2452" i="17"/>
  <c r="O2453" i="17"/>
  <c r="P2453" i="17"/>
  <c r="Q2453" i="17"/>
  <c r="R2453" i="17"/>
  <c r="S2453" i="17"/>
  <c r="T2453" i="17"/>
  <c r="U2453" i="17"/>
  <c r="O2454" i="17"/>
  <c r="P2454" i="17"/>
  <c r="Q2454" i="17"/>
  <c r="R2454" i="17"/>
  <c r="S2454" i="17"/>
  <c r="T2454" i="17"/>
  <c r="U2454" i="17"/>
  <c r="O2455" i="17"/>
  <c r="P2455" i="17"/>
  <c r="Q2455" i="17"/>
  <c r="R2455" i="17"/>
  <c r="S2455" i="17"/>
  <c r="T2455" i="17"/>
  <c r="U2455" i="17"/>
  <c r="O2456" i="17"/>
  <c r="P2456" i="17"/>
  <c r="Q2456" i="17"/>
  <c r="R2456" i="17"/>
  <c r="S2456" i="17"/>
  <c r="T2456" i="17"/>
  <c r="U2456" i="17"/>
  <c r="O2457" i="17"/>
  <c r="P2457" i="17"/>
  <c r="Q2457" i="17"/>
  <c r="R2457" i="17"/>
  <c r="S2457" i="17"/>
  <c r="T2457" i="17"/>
  <c r="U2457" i="17"/>
  <c r="O2458" i="17"/>
  <c r="P2458" i="17"/>
  <c r="Q2458" i="17"/>
  <c r="R2458" i="17"/>
  <c r="S2458" i="17"/>
  <c r="T2458" i="17"/>
  <c r="U2458" i="17"/>
  <c r="O2459" i="17"/>
  <c r="P2459" i="17"/>
  <c r="Q2459" i="17"/>
  <c r="R2459" i="17"/>
  <c r="S2459" i="17"/>
  <c r="T2459" i="17"/>
  <c r="U2459" i="17"/>
  <c r="O2460" i="17"/>
  <c r="P2460" i="17"/>
  <c r="Q2460" i="17"/>
  <c r="R2460" i="17"/>
  <c r="S2460" i="17"/>
  <c r="T2460" i="17"/>
  <c r="U2460" i="17"/>
  <c r="O2461" i="17"/>
  <c r="P2461" i="17"/>
  <c r="Q2461" i="17"/>
  <c r="R2461" i="17"/>
  <c r="S2461" i="17"/>
  <c r="T2461" i="17"/>
  <c r="U2461" i="17"/>
  <c r="O2462" i="17"/>
  <c r="P2462" i="17"/>
  <c r="Q2462" i="17"/>
  <c r="R2462" i="17"/>
  <c r="S2462" i="17"/>
  <c r="T2462" i="17"/>
  <c r="U2462" i="17"/>
  <c r="O2463" i="17"/>
  <c r="P2463" i="17"/>
  <c r="Q2463" i="17"/>
  <c r="R2463" i="17"/>
  <c r="S2463" i="17"/>
  <c r="T2463" i="17"/>
  <c r="U2463" i="17"/>
  <c r="O2464" i="17"/>
  <c r="P2464" i="17"/>
  <c r="Q2464" i="17"/>
  <c r="R2464" i="17"/>
  <c r="S2464" i="17"/>
  <c r="T2464" i="17"/>
  <c r="U2464" i="17"/>
  <c r="O2465" i="17"/>
  <c r="P2465" i="17"/>
  <c r="Q2465" i="17"/>
  <c r="R2465" i="17"/>
  <c r="S2465" i="17"/>
  <c r="T2465" i="17"/>
  <c r="U2465" i="17"/>
  <c r="O2466" i="17"/>
  <c r="P2466" i="17"/>
  <c r="Q2466" i="17"/>
  <c r="R2466" i="17"/>
  <c r="S2466" i="17"/>
  <c r="T2466" i="17"/>
  <c r="U2466" i="17"/>
  <c r="O2467" i="17"/>
  <c r="P2467" i="17"/>
  <c r="Q2467" i="17"/>
  <c r="R2467" i="17"/>
  <c r="S2467" i="17"/>
  <c r="T2467" i="17"/>
  <c r="U2467" i="17"/>
  <c r="O2468" i="17"/>
  <c r="P2468" i="17"/>
  <c r="Q2468" i="17"/>
  <c r="R2468" i="17"/>
  <c r="S2468" i="17"/>
  <c r="T2468" i="17"/>
  <c r="U2468" i="17"/>
  <c r="O2469" i="17"/>
  <c r="P2469" i="17"/>
  <c r="Q2469" i="17"/>
  <c r="R2469" i="17"/>
  <c r="S2469" i="17"/>
  <c r="T2469" i="17"/>
  <c r="U2469" i="17"/>
  <c r="O2470" i="17"/>
  <c r="P2470" i="17"/>
  <c r="Q2470" i="17"/>
  <c r="R2470" i="17"/>
  <c r="S2470" i="17"/>
  <c r="T2470" i="17"/>
  <c r="U2470" i="17"/>
  <c r="O2471" i="17"/>
  <c r="P2471" i="17"/>
  <c r="Q2471" i="17"/>
  <c r="R2471" i="17"/>
  <c r="S2471" i="17"/>
  <c r="T2471" i="17"/>
  <c r="U2471" i="17"/>
  <c r="O2472" i="17"/>
  <c r="P2472" i="17"/>
  <c r="Q2472" i="17"/>
  <c r="R2472" i="17"/>
  <c r="S2472" i="17"/>
  <c r="T2472" i="17"/>
  <c r="U2472" i="17"/>
  <c r="O2473" i="17"/>
  <c r="P2473" i="17"/>
  <c r="Q2473" i="17"/>
  <c r="R2473" i="17"/>
  <c r="S2473" i="17"/>
  <c r="T2473" i="17"/>
  <c r="U2473" i="17"/>
  <c r="O2474" i="17"/>
  <c r="P2474" i="17"/>
  <c r="Q2474" i="17"/>
  <c r="R2474" i="17"/>
  <c r="S2474" i="17"/>
  <c r="T2474" i="17"/>
  <c r="U2474" i="17"/>
  <c r="O2475" i="17"/>
  <c r="P2475" i="17"/>
  <c r="Q2475" i="17"/>
  <c r="R2475" i="17"/>
  <c r="S2475" i="17"/>
  <c r="T2475" i="17"/>
  <c r="U2475" i="17"/>
  <c r="O2476" i="17"/>
  <c r="P2476" i="17"/>
  <c r="Q2476" i="17"/>
  <c r="R2476" i="17"/>
  <c r="S2476" i="17"/>
  <c r="T2476" i="17"/>
  <c r="U2476" i="17"/>
  <c r="O2477" i="17"/>
  <c r="P2477" i="17"/>
  <c r="Q2477" i="17"/>
  <c r="R2477" i="17"/>
  <c r="S2477" i="17"/>
  <c r="T2477" i="17"/>
  <c r="U2477" i="17"/>
  <c r="O2478" i="17"/>
  <c r="P2478" i="17"/>
  <c r="Q2478" i="17"/>
  <c r="R2478" i="17"/>
  <c r="S2478" i="17"/>
  <c r="T2478" i="17"/>
  <c r="U2478" i="17"/>
  <c r="O2479" i="17"/>
  <c r="P2479" i="17"/>
  <c r="Q2479" i="17"/>
  <c r="R2479" i="17"/>
  <c r="S2479" i="17"/>
  <c r="T2479" i="17"/>
  <c r="U2479" i="17"/>
  <c r="O2480" i="17"/>
  <c r="P2480" i="17"/>
  <c r="Q2480" i="17"/>
  <c r="R2480" i="17"/>
  <c r="S2480" i="17"/>
  <c r="T2480" i="17"/>
  <c r="U2480" i="17"/>
  <c r="O2481" i="17"/>
  <c r="P2481" i="17"/>
  <c r="Q2481" i="17"/>
  <c r="R2481" i="17"/>
  <c r="S2481" i="17"/>
  <c r="T2481" i="17"/>
  <c r="U2481" i="17"/>
  <c r="O2482" i="17"/>
  <c r="P2482" i="17"/>
  <c r="Q2482" i="17"/>
  <c r="R2482" i="17"/>
  <c r="S2482" i="17"/>
  <c r="T2482" i="17"/>
  <c r="U2482" i="17"/>
  <c r="O2483" i="17"/>
  <c r="P2483" i="17"/>
  <c r="Q2483" i="17"/>
  <c r="R2483" i="17"/>
  <c r="S2483" i="17"/>
  <c r="T2483" i="17"/>
  <c r="U2483" i="17"/>
  <c r="O2484" i="17"/>
  <c r="P2484" i="17"/>
  <c r="Q2484" i="17"/>
  <c r="R2484" i="17"/>
  <c r="S2484" i="17"/>
  <c r="T2484" i="17"/>
  <c r="U2484" i="17"/>
  <c r="O2485" i="17"/>
  <c r="P2485" i="17"/>
  <c r="Q2485" i="17"/>
  <c r="R2485" i="17"/>
  <c r="S2485" i="17"/>
  <c r="T2485" i="17"/>
  <c r="U2485" i="17"/>
  <c r="O2486" i="17"/>
  <c r="P2486" i="17"/>
  <c r="Q2486" i="17"/>
  <c r="R2486" i="17"/>
  <c r="S2486" i="17"/>
  <c r="T2486" i="17"/>
  <c r="U2486" i="17"/>
  <c r="O2487" i="17"/>
  <c r="P2487" i="17"/>
  <c r="Q2487" i="17"/>
  <c r="R2487" i="17"/>
  <c r="S2487" i="17"/>
  <c r="T2487" i="17"/>
  <c r="U2487" i="17"/>
  <c r="O2488" i="17"/>
  <c r="P2488" i="17"/>
  <c r="Q2488" i="17"/>
  <c r="R2488" i="17"/>
  <c r="S2488" i="17"/>
  <c r="T2488" i="17"/>
  <c r="U2488" i="17"/>
  <c r="O2489" i="17"/>
  <c r="P2489" i="17"/>
  <c r="Q2489" i="17"/>
  <c r="R2489" i="17"/>
  <c r="S2489" i="17"/>
  <c r="T2489" i="17"/>
  <c r="U2489" i="17"/>
  <c r="O2490" i="17"/>
  <c r="P2490" i="17"/>
  <c r="Q2490" i="17"/>
  <c r="R2490" i="17"/>
  <c r="S2490" i="17"/>
  <c r="T2490" i="17"/>
  <c r="U2490" i="17"/>
  <c r="O2491" i="17"/>
  <c r="P2491" i="17"/>
  <c r="Q2491" i="17"/>
  <c r="R2491" i="17"/>
  <c r="S2491" i="17"/>
  <c r="T2491" i="17"/>
  <c r="U2491" i="17"/>
  <c r="O2492" i="17"/>
  <c r="P2492" i="17"/>
  <c r="Q2492" i="17"/>
  <c r="R2492" i="17"/>
  <c r="S2492" i="17"/>
  <c r="T2492" i="17"/>
  <c r="U2492" i="17"/>
  <c r="O2493" i="17"/>
  <c r="P2493" i="17"/>
  <c r="Q2493" i="17"/>
  <c r="R2493" i="17"/>
  <c r="S2493" i="17"/>
  <c r="T2493" i="17"/>
  <c r="U2493" i="17"/>
  <c r="O2494" i="17"/>
  <c r="P2494" i="17"/>
  <c r="Q2494" i="17"/>
  <c r="R2494" i="17"/>
  <c r="S2494" i="17"/>
  <c r="T2494" i="17"/>
  <c r="U2494" i="17"/>
  <c r="O2495" i="17"/>
  <c r="P2495" i="17"/>
  <c r="Q2495" i="17"/>
  <c r="R2495" i="17"/>
  <c r="S2495" i="17"/>
  <c r="T2495" i="17"/>
  <c r="U2495" i="17"/>
  <c r="O2496" i="17"/>
  <c r="P2496" i="17"/>
  <c r="Q2496" i="17"/>
  <c r="R2496" i="17"/>
  <c r="S2496" i="17"/>
  <c r="T2496" i="17"/>
  <c r="U2496" i="17"/>
  <c r="O2497" i="17"/>
  <c r="P2497" i="17"/>
  <c r="Q2497" i="17"/>
  <c r="R2497" i="17"/>
  <c r="S2497" i="17"/>
  <c r="T2497" i="17"/>
  <c r="U2497" i="17"/>
  <c r="O2498" i="17"/>
  <c r="P2498" i="17"/>
  <c r="Q2498" i="17"/>
  <c r="R2498" i="17"/>
  <c r="S2498" i="17"/>
  <c r="T2498" i="17"/>
  <c r="U2498" i="17"/>
  <c r="O2499" i="17"/>
  <c r="P2499" i="17"/>
  <c r="Q2499" i="17"/>
  <c r="R2499" i="17"/>
  <c r="S2499" i="17"/>
  <c r="T2499" i="17"/>
  <c r="U2499" i="17"/>
  <c r="O2500" i="17"/>
  <c r="P2500" i="17"/>
  <c r="Q2500" i="17"/>
  <c r="R2500" i="17"/>
  <c r="S2500" i="17"/>
  <c r="T2500" i="17"/>
  <c r="U2500" i="17"/>
  <c r="O2501" i="17"/>
  <c r="P2501" i="17"/>
  <c r="Q2501" i="17"/>
  <c r="R2501" i="17"/>
  <c r="S2501" i="17"/>
  <c r="T2501" i="17"/>
  <c r="U2501" i="17"/>
  <c r="O2502" i="17"/>
  <c r="P2502" i="17"/>
  <c r="Q2502" i="17"/>
  <c r="R2502" i="17"/>
  <c r="S2502" i="17"/>
  <c r="T2502" i="17"/>
  <c r="U2502" i="17"/>
  <c r="O2503" i="17"/>
  <c r="P2503" i="17"/>
  <c r="Q2503" i="17"/>
  <c r="R2503" i="17"/>
  <c r="S2503" i="17"/>
  <c r="T2503" i="17"/>
  <c r="U2503" i="17"/>
  <c r="O2504" i="17"/>
  <c r="P2504" i="17"/>
  <c r="Q2504" i="17"/>
  <c r="R2504" i="17"/>
  <c r="S2504" i="17"/>
  <c r="T2504" i="17"/>
  <c r="U2504" i="17"/>
  <c r="O2505" i="17"/>
  <c r="P2505" i="17"/>
  <c r="Q2505" i="17"/>
  <c r="R2505" i="17"/>
  <c r="S2505" i="17"/>
  <c r="T2505" i="17"/>
  <c r="U2505" i="17"/>
  <c r="O2506" i="17"/>
  <c r="P2506" i="17"/>
  <c r="Q2506" i="17"/>
  <c r="R2506" i="17"/>
  <c r="S2506" i="17"/>
  <c r="T2506" i="17"/>
  <c r="U2506" i="17"/>
  <c r="O2507" i="17"/>
  <c r="P2507" i="17"/>
  <c r="Q2507" i="17"/>
  <c r="R2507" i="17"/>
  <c r="S2507" i="17"/>
  <c r="T2507" i="17"/>
  <c r="U2507" i="17"/>
  <c r="O2508" i="17"/>
  <c r="P2508" i="17"/>
  <c r="Q2508" i="17"/>
  <c r="R2508" i="17"/>
  <c r="S2508" i="17"/>
  <c r="T2508" i="17"/>
  <c r="U2508" i="17"/>
  <c r="O2509" i="17"/>
  <c r="P2509" i="17"/>
  <c r="Q2509" i="17"/>
  <c r="R2509" i="17"/>
  <c r="S2509" i="17"/>
  <c r="T2509" i="17"/>
  <c r="U2509" i="17"/>
  <c r="O2510" i="17"/>
  <c r="P2510" i="17"/>
  <c r="Q2510" i="17"/>
  <c r="R2510" i="17"/>
  <c r="S2510" i="17"/>
  <c r="T2510" i="17"/>
  <c r="U2510" i="17"/>
  <c r="O2511" i="17"/>
  <c r="P2511" i="17"/>
  <c r="Q2511" i="17"/>
  <c r="R2511" i="17"/>
  <c r="S2511" i="17"/>
  <c r="T2511" i="17"/>
  <c r="U2511" i="17"/>
  <c r="O2512" i="17"/>
  <c r="P2512" i="17"/>
  <c r="Q2512" i="17"/>
  <c r="R2512" i="17"/>
  <c r="S2512" i="17"/>
  <c r="T2512" i="17"/>
  <c r="U2512" i="17"/>
  <c r="O2513" i="17"/>
  <c r="P2513" i="17"/>
  <c r="Q2513" i="17"/>
  <c r="R2513" i="17"/>
  <c r="S2513" i="17"/>
  <c r="T2513" i="17"/>
  <c r="U2513" i="17"/>
  <c r="O2514" i="17"/>
  <c r="P2514" i="17"/>
  <c r="Q2514" i="17"/>
  <c r="R2514" i="17"/>
  <c r="S2514" i="17"/>
  <c r="T2514" i="17"/>
  <c r="U2514" i="17"/>
  <c r="O2515" i="17"/>
  <c r="P2515" i="17"/>
  <c r="Q2515" i="17"/>
  <c r="R2515" i="17"/>
  <c r="S2515" i="17"/>
  <c r="T2515" i="17"/>
  <c r="U2515" i="17"/>
  <c r="O2516" i="17"/>
  <c r="P2516" i="17"/>
  <c r="Q2516" i="17"/>
  <c r="R2516" i="17"/>
  <c r="S2516" i="17"/>
  <c r="T2516" i="17"/>
  <c r="U2516" i="17"/>
  <c r="O2517" i="17"/>
  <c r="P2517" i="17"/>
  <c r="Q2517" i="17"/>
  <c r="R2517" i="17"/>
  <c r="S2517" i="17"/>
  <c r="T2517" i="17"/>
  <c r="U2517" i="17"/>
  <c r="O2518" i="17"/>
  <c r="P2518" i="17"/>
  <c r="Q2518" i="17"/>
  <c r="R2518" i="17"/>
  <c r="S2518" i="17"/>
  <c r="T2518" i="17"/>
  <c r="U2518" i="17"/>
  <c r="O2519" i="17"/>
  <c r="P2519" i="17"/>
  <c r="Q2519" i="17"/>
  <c r="R2519" i="17"/>
  <c r="S2519" i="17"/>
  <c r="T2519" i="17"/>
  <c r="U2519" i="17"/>
  <c r="O2520" i="17"/>
  <c r="P2520" i="17"/>
  <c r="Q2520" i="17"/>
  <c r="R2520" i="17"/>
  <c r="S2520" i="17"/>
  <c r="T2520" i="17"/>
  <c r="U2520" i="17"/>
  <c r="O2521" i="17"/>
  <c r="P2521" i="17"/>
  <c r="Q2521" i="17"/>
  <c r="R2521" i="17"/>
  <c r="S2521" i="17"/>
  <c r="T2521" i="17"/>
  <c r="U2521" i="17"/>
  <c r="O2522" i="17"/>
  <c r="P2522" i="17"/>
  <c r="Q2522" i="17"/>
  <c r="R2522" i="17"/>
  <c r="S2522" i="17"/>
  <c r="T2522" i="17"/>
  <c r="U2522" i="17"/>
  <c r="O2523" i="17"/>
  <c r="P2523" i="17"/>
  <c r="Q2523" i="17"/>
  <c r="R2523" i="17"/>
  <c r="S2523" i="17"/>
  <c r="T2523" i="17"/>
  <c r="U2523" i="17"/>
  <c r="O2524" i="17"/>
  <c r="P2524" i="17"/>
  <c r="Q2524" i="17"/>
  <c r="R2524" i="17"/>
  <c r="S2524" i="17"/>
  <c r="T2524" i="17"/>
  <c r="U2524" i="17"/>
  <c r="O2525" i="17"/>
  <c r="P2525" i="17"/>
  <c r="Q2525" i="17"/>
  <c r="R2525" i="17"/>
  <c r="S2525" i="17"/>
  <c r="T2525" i="17"/>
  <c r="U2525" i="17"/>
  <c r="O2526" i="17"/>
  <c r="P2526" i="17"/>
  <c r="Q2526" i="17"/>
  <c r="R2526" i="17"/>
  <c r="S2526" i="17"/>
  <c r="T2526" i="17"/>
  <c r="U2526" i="17"/>
  <c r="O2527" i="17"/>
  <c r="P2527" i="17"/>
  <c r="Q2527" i="17"/>
  <c r="R2527" i="17"/>
  <c r="S2527" i="17"/>
  <c r="T2527" i="17"/>
  <c r="U2527" i="17"/>
  <c r="O2528" i="17"/>
  <c r="P2528" i="17"/>
  <c r="Q2528" i="17"/>
  <c r="R2528" i="17"/>
  <c r="S2528" i="17"/>
  <c r="T2528" i="17"/>
  <c r="U2528" i="17"/>
  <c r="O2529" i="17"/>
  <c r="P2529" i="17"/>
  <c r="Q2529" i="17"/>
  <c r="R2529" i="17"/>
  <c r="S2529" i="17"/>
  <c r="T2529" i="17"/>
  <c r="U2529" i="17"/>
  <c r="O2530" i="17"/>
  <c r="P2530" i="17"/>
  <c r="Q2530" i="17"/>
  <c r="R2530" i="17"/>
  <c r="S2530" i="17"/>
  <c r="T2530" i="17"/>
  <c r="U2530" i="17"/>
  <c r="O2531" i="17"/>
  <c r="P2531" i="17"/>
  <c r="Q2531" i="17"/>
  <c r="R2531" i="17"/>
  <c r="S2531" i="17"/>
  <c r="T2531" i="17"/>
  <c r="U2531" i="17"/>
  <c r="O2532" i="17"/>
  <c r="P2532" i="17"/>
  <c r="Q2532" i="17"/>
  <c r="R2532" i="17"/>
  <c r="S2532" i="17"/>
  <c r="T2532" i="17"/>
  <c r="U2532" i="17"/>
  <c r="O2533" i="17"/>
  <c r="P2533" i="17"/>
  <c r="Q2533" i="17"/>
  <c r="R2533" i="17"/>
  <c r="S2533" i="17"/>
  <c r="T2533" i="17"/>
  <c r="U2533" i="17"/>
  <c r="O2534" i="17"/>
  <c r="P2534" i="17"/>
  <c r="Q2534" i="17"/>
  <c r="R2534" i="17"/>
  <c r="S2534" i="17"/>
  <c r="T2534" i="17"/>
  <c r="U2534" i="17"/>
  <c r="O2535" i="17"/>
  <c r="P2535" i="17"/>
  <c r="Q2535" i="17"/>
  <c r="R2535" i="17"/>
  <c r="S2535" i="17"/>
  <c r="T2535" i="17"/>
  <c r="U2535" i="17"/>
  <c r="O2536" i="17"/>
  <c r="P2536" i="17"/>
  <c r="Q2536" i="17"/>
  <c r="R2536" i="17"/>
  <c r="S2536" i="17"/>
  <c r="T2536" i="17"/>
  <c r="U2536" i="17"/>
  <c r="O2537" i="17"/>
  <c r="P2537" i="17"/>
  <c r="Q2537" i="17"/>
  <c r="R2537" i="17"/>
  <c r="S2537" i="17"/>
  <c r="T2537" i="17"/>
  <c r="U2537" i="17"/>
  <c r="O2538" i="17"/>
  <c r="P2538" i="17"/>
  <c r="Q2538" i="17"/>
  <c r="R2538" i="17"/>
  <c r="S2538" i="17"/>
  <c r="T2538" i="17"/>
  <c r="U2538" i="17"/>
  <c r="O2539" i="17"/>
  <c r="P2539" i="17"/>
  <c r="Q2539" i="17"/>
  <c r="R2539" i="17"/>
  <c r="S2539" i="17"/>
  <c r="T2539" i="17"/>
  <c r="U2539" i="17"/>
  <c r="O2540" i="17"/>
  <c r="P2540" i="17"/>
  <c r="Q2540" i="17"/>
  <c r="R2540" i="17"/>
  <c r="S2540" i="17"/>
  <c r="T2540" i="17"/>
  <c r="U2540" i="17"/>
  <c r="O2541" i="17"/>
  <c r="P2541" i="17"/>
  <c r="Q2541" i="17"/>
  <c r="R2541" i="17"/>
  <c r="S2541" i="17"/>
  <c r="T2541" i="17"/>
  <c r="U2541" i="17"/>
  <c r="O2542" i="17"/>
  <c r="P2542" i="17"/>
  <c r="Q2542" i="17"/>
  <c r="R2542" i="17"/>
  <c r="S2542" i="17"/>
  <c r="T2542" i="17"/>
  <c r="U2542" i="17"/>
  <c r="O2543" i="17"/>
  <c r="P2543" i="17"/>
  <c r="Q2543" i="17"/>
  <c r="R2543" i="17"/>
  <c r="S2543" i="17"/>
  <c r="T2543" i="17"/>
  <c r="U2543" i="17"/>
  <c r="O2544" i="17"/>
  <c r="P2544" i="17"/>
  <c r="Q2544" i="17"/>
  <c r="R2544" i="17"/>
  <c r="S2544" i="17"/>
  <c r="T2544" i="17"/>
  <c r="U2544" i="17"/>
  <c r="O2545" i="17"/>
  <c r="P2545" i="17"/>
  <c r="Q2545" i="17"/>
  <c r="R2545" i="17"/>
  <c r="S2545" i="17"/>
  <c r="T2545" i="17"/>
  <c r="U2545" i="17"/>
  <c r="O2546" i="17"/>
  <c r="P2546" i="17"/>
  <c r="Q2546" i="17"/>
  <c r="R2546" i="17"/>
  <c r="S2546" i="17"/>
  <c r="T2546" i="17"/>
  <c r="U2546" i="17"/>
  <c r="O2547" i="17"/>
  <c r="P2547" i="17"/>
  <c r="Q2547" i="17"/>
  <c r="R2547" i="17"/>
  <c r="S2547" i="17"/>
  <c r="T2547" i="17"/>
  <c r="U2547" i="17"/>
  <c r="O2548" i="17"/>
  <c r="P2548" i="17"/>
  <c r="Q2548" i="17"/>
  <c r="R2548" i="17"/>
  <c r="S2548" i="17"/>
  <c r="T2548" i="17"/>
  <c r="U2548" i="17"/>
  <c r="O2549" i="17"/>
  <c r="P2549" i="17"/>
  <c r="Q2549" i="17"/>
  <c r="R2549" i="17"/>
  <c r="S2549" i="17"/>
  <c r="T2549" i="17"/>
  <c r="U2549" i="17"/>
  <c r="O2550" i="17"/>
  <c r="P2550" i="17"/>
  <c r="Q2550" i="17"/>
  <c r="R2550" i="17"/>
  <c r="S2550" i="17"/>
  <c r="T2550" i="17"/>
  <c r="U2550" i="17"/>
  <c r="O2551" i="17"/>
  <c r="P2551" i="17"/>
  <c r="Q2551" i="17"/>
  <c r="R2551" i="17"/>
  <c r="S2551" i="17"/>
  <c r="T2551" i="17"/>
  <c r="U2551" i="17"/>
  <c r="O2552" i="17"/>
  <c r="P2552" i="17"/>
  <c r="Q2552" i="17"/>
  <c r="R2552" i="17"/>
  <c r="S2552" i="17"/>
  <c r="T2552" i="17"/>
  <c r="U2552" i="17"/>
  <c r="O2553" i="17"/>
  <c r="P2553" i="17"/>
  <c r="Q2553" i="17"/>
  <c r="R2553" i="17"/>
  <c r="S2553" i="17"/>
  <c r="T2553" i="17"/>
  <c r="U2553" i="17"/>
  <c r="O2554" i="17"/>
  <c r="P2554" i="17"/>
  <c r="Q2554" i="17"/>
  <c r="R2554" i="17"/>
  <c r="S2554" i="17"/>
  <c r="T2554" i="17"/>
  <c r="U2554" i="17"/>
  <c r="O2555" i="17"/>
  <c r="P2555" i="17"/>
  <c r="Q2555" i="17"/>
  <c r="R2555" i="17"/>
  <c r="S2555" i="17"/>
  <c r="T2555" i="17"/>
  <c r="U2555" i="17"/>
  <c r="O2556" i="17"/>
  <c r="P2556" i="17"/>
  <c r="Q2556" i="17"/>
  <c r="R2556" i="17"/>
  <c r="S2556" i="17"/>
  <c r="T2556" i="17"/>
  <c r="U2556" i="17"/>
  <c r="O2557" i="17"/>
  <c r="P2557" i="17"/>
  <c r="Q2557" i="17"/>
  <c r="R2557" i="17"/>
  <c r="S2557" i="17"/>
  <c r="T2557" i="17"/>
  <c r="U2557" i="17"/>
  <c r="O2558" i="17"/>
  <c r="P2558" i="17"/>
  <c r="Q2558" i="17"/>
  <c r="R2558" i="17"/>
  <c r="S2558" i="17"/>
  <c r="T2558" i="17"/>
  <c r="U2558" i="17"/>
  <c r="O2559" i="17"/>
  <c r="P2559" i="17"/>
  <c r="Q2559" i="17"/>
  <c r="R2559" i="17"/>
  <c r="S2559" i="17"/>
  <c r="T2559" i="17"/>
  <c r="U2559" i="17"/>
  <c r="O2560" i="17"/>
  <c r="P2560" i="17"/>
  <c r="Q2560" i="17"/>
  <c r="R2560" i="17"/>
  <c r="S2560" i="17"/>
  <c r="T2560" i="17"/>
  <c r="U2560" i="17"/>
  <c r="O2561" i="17"/>
  <c r="P2561" i="17"/>
  <c r="Q2561" i="17"/>
  <c r="R2561" i="17"/>
  <c r="S2561" i="17"/>
  <c r="T2561" i="17"/>
  <c r="U2561" i="17"/>
  <c r="O2562" i="17"/>
  <c r="P2562" i="17"/>
  <c r="Q2562" i="17"/>
  <c r="R2562" i="17"/>
  <c r="S2562" i="17"/>
  <c r="T2562" i="17"/>
  <c r="U2562" i="17"/>
  <c r="O2563" i="17"/>
  <c r="P2563" i="17"/>
  <c r="Q2563" i="17"/>
  <c r="R2563" i="17"/>
  <c r="S2563" i="17"/>
  <c r="T2563" i="17"/>
  <c r="U2563" i="17"/>
  <c r="O2564" i="17"/>
  <c r="P2564" i="17"/>
  <c r="Q2564" i="17"/>
  <c r="R2564" i="17"/>
  <c r="S2564" i="17"/>
  <c r="T2564" i="17"/>
  <c r="U2564" i="17"/>
  <c r="O2565" i="17"/>
  <c r="P2565" i="17"/>
  <c r="Q2565" i="17"/>
  <c r="R2565" i="17"/>
  <c r="S2565" i="17"/>
  <c r="T2565" i="17"/>
  <c r="U2565" i="17"/>
  <c r="O2566" i="17"/>
  <c r="P2566" i="17"/>
  <c r="Q2566" i="17"/>
  <c r="R2566" i="17"/>
  <c r="S2566" i="17"/>
  <c r="T2566" i="17"/>
  <c r="U2566" i="17"/>
  <c r="O2567" i="17"/>
  <c r="P2567" i="17"/>
  <c r="Q2567" i="17"/>
  <c r="R2567" i="17"/>
  <c r="S2567" i="17"/>
  <c r="T2567" i="17"/>
  <c r="U2567" i="17"/>
  <c r="O2568" i="17"/>
  <c r="P2568" i="17"/>
  <c r="Q2568" i="17"/>
  <c r="R2568" i="17"/>
  <c r="S2568" i="17"/>
  <c r="T2568" i="17"/>
  <c r="U2568" i="17"/>
  <c r="O2569" i="17"/>
  <c r="P2569" i="17"/>
  <c r="Q2569" i="17"/>
  <c r="R2569" i="17"/>
  <c r="S2569" i="17"/>
  <c r="T2569" i="17"/>
  <c r="U2569" i="17"/>
  <c r="O2570" i="17"/>
  <c r="P2570" i="17"/>
  <c r="Q2570" i="17"/>
  <c r="R2570" i="17"/>
  <c r="S2570" i="17"/>
  <c r="T2570" i="17"/>
  <c r="U2570" i="17"/>
  <c r="O2571" i="17"/>
  <c r="P2571" i="17"/>
  <c r="Q2571" i="17"/>
  <c r="R2571" i="17"/>
  <c r="S2571" i="17"/>
  <c r="T2571" i="17"/>
  <c r="U2571" i="17"/>
  <c r="O2572" i="17"/>
  <c r="P2572" i="17"/>
  <c r="Q2572" i="17"/>
  <c r="R2572" i="17"/>
  <c r="S2572" i="17"/>
  <c r="T2572" i="17"/>
  <c r="U2572" i="17"/>
  <c r="O2573" i="17"/>
  <c r="P2573" i="17"/>
  <c r="Q2573" i="17"/>
  <c r="R2573" i="17"/>
  <c r="S2573" i="17"/>
  <c r="T2573" i="17"/>
  <c r="U2573" i="17"/>
  <c r="O2574" i="17"/>
  <c r="P2574" i="17"/>
  <c r="Q2574" i="17"/>
  <c r="R2574" i="17"/>
  <c r="S2574" i="17"/>
  <c r="T2574" i="17"/>
  <c r="U2574" i="17"/>
  <c r="O2575" i="17"/>
  <c r="P2575" i="17"/>
  <c r="Q2575" i="17"/>
  <c r="R2575" i="17"/>
  <c r="S2575" i="17"/>
  <c r="T2575" i="17"/>
  <c r="U2575" i="17"/>
  <c r="O2576" i="17"/>
  <c r="P2576" i="17"/>
  <c r="Q2576" i="17"/>
  <c r="R2576" i="17"/>
  <c r="S2576" i="17"/>
  <c r="T2576" i="17"/>
  <c r="U2576" i="17"/>
  <c r="O2577" i="17"/>
  <c r="P2577" i="17"/>
  <c r="Q2577" i="17"/>
  <c r="R2577" i="17"/>
  <c r="S2577" i="17"/>
  <c r="T2577" i="17"/>
  <c r="U2577" i="17"/>
  <c r="O2578" i="17"/>
  <c r="P2578" i="17"/>
  <c r="Q2578" i="17"/>
  <c r="R2578" i="17"/>
  <c r="S2578" i="17"/>
  <c r="T2578" i="17"/>
  <c r="U2578" i="17"/>
  <c r="O2579" i="17"/>
  <c r="P2579" i="17"/>
  <c r="Q2579" i="17"/>
  <c r="R2579" i="17"/>
  <c r="S2579" i="17"/>
  <c r="T2579" i="17"/>
  <c r="U2579" i="17"/>
  <c r="O2580" i="17"/>
  <c r="P2580" i="17"/>
  <c r="Q2580" i="17"/>
  <c r="R2580" i="17"/>
  <c r="S2580" i="17"/>
  <c r="T2580" i="17"/>
  <c r="U2580" i="17"/>
  <c r="O2581" i="17"/>
  <c r="P2581" i="17"/>
  <c r="Q2581" i="17"/>
  <c r="R2581" i="17"/>
  <c r="S2581" i="17"/>
  <c r="T2581" i="17"/>
  <c r="U2581" i="17"/>
  <c r="O2582" i="17"/>
  <c r="P2582" i="17"/>
  <c r="Q2582" i="17"/>
  <c r="R2582" i="17"/>
  <c r="S2582" i="17"/>
  <c r="T2582" i="17"/>
  <c r="U2582" i="17"/>
  <c r="O2583" i="17"/>
  <c r="P2583" i="17"/>
  <c r="Q2583" i="17"/>
  <c r="R2583" i="17"/>
  <c r="S2583" i="17"/>
  <c r="T2583" i="17"/>
  <c r="U2583" i="17"/>
  <c r="O2584" i="17"/>
  <c r="P2584" i="17"/>
  <c r="Q2584" i="17"/>
  <c r="R2584" i="17"/>
  <c r="S2584" i="17"/>
  <c r="T2584" i="17"/>
  <c r="U2584" i="17"/>
  <c r="O2585" i="17"/>
  <c r="P2585" i="17"/>
  <c r="Q2585" i="17"/>
  <c r="R2585" i="17"/>
  <c r="S2585" i="17"/>
  <c r="T2585" i="17"/>
  <c r="U2585" i="17"/>
  <c r="O2586" i="17"/>
  <c r="P2586" i="17"/>
  <c r="Q2586" i="17"/>
  <c r="R2586" i="17"/>
  <c r="S2586" i="17"/>
  <c r="T2586" i="17"/>
  <c r="U2586" i="17"/>
  <c r="O2587" i="17"/>
  <c r="P2587" i="17"/>
  <c r="Q2587" i="17"/>
  <c r="R2587" i="17"/>
  <c r="S2587" i="17"/>
  <c r="T2587" i="17"/>
  <c r="U2587" i="17"/>
  <c r="O2588" i="17"/>
  <c r="P2588" i="17"/>
  <c r="Q2588" i="17"/>
  <c r="R2588" i="17"/>
  <c r="S2588" i="17"/>
  <c r="T2588" i="17"/>
  <c r="U2588" i="17"/>
  <c r="O2589" i="17"/>
  <c r="P2589" i="17"/>
  <c r="Q2589" i="17"/>
  <c r="R2589" i="17"/>
  <c r="S2589" i="17"/>
  <c r="T2589" i="17"/>
  <c r="U2589" i="17"/>
  <c r="O2590" i="17"/>
  <c r="P2590" i="17"/>
  <c r="Q2590" i="17"/>
  <c r="R2590" i="17"/>
  <c r="S2590" i="17"/>
  <c r="T2590" i="17"/>
  <c r="U2590" i="17"/>
  <c r="O2591" i="17"/>
  <c r="P2591" i="17"/>
  <c r="Q2591" i="17"/>
  <c r="R2591" i="17"/>
  <c r="S2591" i="17"/>
  <c r="T2591" i="17"/>
  <c r="U2591" i="17"/>
  <c r="O2592" i="17"/>
  <c r="P2592" i="17"/>
  <c r="Q2592" i="17"/>
  <c r="R2592" i="17"/>
  <c r="S2592" i="17"/>
  <c r="T2592" i="17"/>
  <c r="U2592" i="17"/>
  <c r="O2593" i="17"/>
  <c r="P2593" i="17"/>
  <c r="Q2593" i="17"/>
  <c r="R2593" i="17"/>
  <c r="S2593" i="17"/>
  <c r="T2593" i="17"/>
  <c r="U2593" i="17"/>
  <c r="O2594" i="17"/>
  <c r="P2594" i="17"/>
  <c r="Q2594" i="17"/>
  <c r="R2594" i="17"/>
  <c r="S2594" i="17"/>
  <c r="T2594" i="17"/>
  <c r="U2594" i="17"/>
  <c r="O2595" i="17"/>
  <c r="P2595" i="17"/>
  <c r="Q2595" i="17"/>
  <c r="R2595" i="17"/>
  <c r="S2595" i="17"/>
  <c r="T2595" i="17"/>
  <c r="U2595" i="17"/>
  <c r="O2596" i="17"/>
  <c r="P2596" i="17"/>
  <c r="Q2596" i="17"/>
  <c r="R2596" i="17"/>
  <c r="S2596" i="17"/>
  <c r="T2596" i="17"/>
  <c r="U2596" i="17"/>
  <c r="O2597" i="17"/>
  <c r="P2597" i="17"/>
  <c r="Q2597" i="17"/>
  <c r="R2597" i="17"/>
  <c r="S2597" i="17"/>
  <c r="T2597" i="17"/>
  <c r="U2597" i="17"/>
  <c r="O2598" i="17"/>
  <c r="P2598" i="17"/>
  <c r="Q2598" i="17"/>
  <c r="R2598" i="17"/>
  <c r="S2598" i="17"/>
  <c r="T2598" i="17"/>
  <c r="U2598" i="17"/>
  <c r="O2599" i="17"/>
  <c r="P2599" i="17"/>
  <c r="Q2599" i="17"/>
  <c r="R2599" i="17"/>
  <c r="S2599" i="17"/>
  <c r="T2599" i="17"/>
  <c r="U2599" i="17"/>
  <c r="O2600" i="17"/>
  <c r="P2600" i="17"/>
  <c r="Q2600" i="17"/>
  <c r="R2600" i="17"/>
  <c r="S2600" i="17"/>
  <c r="T2600" i="17"/>
  <c r="U2600" i="17"/>
  <c r="O2601" i="17"/>
  <c r="P2601" i="17"/>
  <c r="Q2601" i="17"/>
  <c r="R2601" i="17"/>
  <c r="S2601" i="17"/>
  <c r="T2601" i="17"/>
  <c r="U2601" i="17"/>
  <c r="O2602" i="17"/>
  <c r="P2602" i="17"/>
  <c r="Q2602" i="17"/>
  <c r="R2602" i="17"/>
  <c r="S2602" i="17"/>
  <c r="T2602" i="17"/>
  <c r="U2602" i="17"/>
  <c r="O2603" i="17"/>
  <c r="P2603" i="17"/>
  <c r="Q2603" i="17"/>
  <c r="R2603" i="17"/>
  <c r="S2603" i="17"/>
  <c r="T2603" i="17"/>
  <c r="U2603" i="17"/>
  <c r="O2604" i="17"/>
  <c r="P2604" i="17"/>
  <c r="Q2604" i="17"/>
  <c r="R2604" i="17"/>
  <c r="S2604" i="17"/>
  <c r="T2604" i="17"/>
  <c r="U2604" i="17"/>
  <c r="O2605" i="17"/>
  <c r="P2605" i="17"/>
  <c r="Q2605" i="17"/>
  <c r="R2605" i="17"/>
  <c r="S2605" i="17"/>
  <c r="T2605" i="17"/>
  <c r="U2605" i="17"/>
  <c r="O2606" i="17"/>
  <c r="P2606" i="17"/>
  <c r="Q2606" i="17"/>
  <c r="R2606" i="17"/>
  <c r="S2606" i="17"/>
  <c r="T2606" i="17"/>
  <c r="U2606" i="17"/>
  <c r="O2607" i="17"/>
  <c r="P2607" i="17"/>
  <c r="Q2607" i="17"/>
  <c r="R2607" i="17"/>
  <c r="S2607" i="17"/>
  <c r="T2607" i="17"/>
  <c r="U2607" i="17"/>
  <c r="O2608" i="17"/>
  <c r="P2608" i="17"/>
  <c r="Q2608" i="17"/>
  <c r="R2608" i="17"/>
  <c r="S2608" i="17"/>
  <c r="T2608" i="17"/>
  <c r="U2608" i="17"/>
  <c r="O2609" i="17"/>
  <c r="P2609" i="17"/>
  <c r="Q2609" i="17"/>
  <c r="R2609" i="17"/>
  <c r="S2609" i="17"/>
  <c r="T2609" i="17"/>
  <c r="U2609" i="17"/>
  <c r="O2610" i="17"/>
  <c r="P2610" i="17"/>
  <c r="Q2610" i="17"/>
  <c r="R2610" i="17"/>
  <c r="S2610" i="17"/>
  <c r="T2610" i="17"/>
  <c r="U2610" i="17"/>
  <c r="O2611" i="17"/>
  <c r="P2611" i="17"/>
  <c r="Q2611" i="17"/>
  <c r="R2611" i="17"/>
  <c r="S2611" i="17"/>
  <c r="T2611" i="17"/>
  <c r="U2611" i="17"/>
  <c r="O2612" i="17"/>
  <c r="P2612" i="17"/>
  <c r="Q2612" i="17"/>
  <c r="R2612" i="17"/>
  <c r="S2612" i="17"/>
  <c r="T2612" i="17"/>
  <c r="U2612" i="17"/>
  <c r="O2613" i="17"/>
  <c r="P2613" i="17"/>
  <c r="Q2613" i="17"/>
  <c r="R2613" i="17"/>
  <c r="S2613" i="17"/>
  <c r="T2613" i="17"/>
  <c r="U2613" i="17"/>
  <c r="O2614" i="17"/>
  <c r="P2614" i="17"/>
  <c r="Q2614" i="17"/>
  <c r="R2614" i="17"/>
  <c r="S2614" i="17"/>
  <c r="T2614" i="17"/>
  <c r="U2614" i="17"/>
  <c r="O2615" i="17"/>
  <c r="P2615" i="17"/>
  <c r="Q2615" i="17"/>
  <c r="R2615" i="17"/>
  <c r="S2615" i="17"/>
  <c r="T2615" i="17"/>
  <c r="U2615" i="17"/>
  <c r="O2616" i="17"/>
  <c r="P2616" i="17"/>
  <c r="Q2616" i="17"/>
  <c r="R2616" i="17"/>
  <c r="S2616" i="17"/>
  <c r="T2616" i="17"/>
  <c r="U2616" i="17"/>
  <c r="O2617" i="17"/>
  <c r="P2617" i="17"/>
  <c r="Q2617" i="17"/>
  <c r="R2617" i="17"/>
  <c r="S2617" i="17"/>
  <c r="T2617" i="17"/>
  <c r="U2617" i="17"/>
  <c r="O2618" i="17"/>
  <c r="P2618" i="17"/>
  <c r="Q2618" i="17"/>
  <c r="R2618" i="17"/>
  <c r="S2618" i="17"/>
  <c r="T2618" i="17"/>
  <c r="U2618" i="17"/>
  <c r="O2619" i="17"/>
  <c r="P2619" i="17"/>
  <c r="Q2619" i="17"/>
  <c r="R2619" i="17"/>
  <c r="S2619" i="17"/>
  <c r="T2619" i="17"/>
  <c r="U2619" i="17"/>
  <c r="O2620" i="17"/>
  <c r="P2620" i="17"/>
  <c r="Q2620" i="17"/>
  <c r="R2620" i="17"/>
  <c r="S2620" i="17"/>
  <c r="T2620" i="17"/>
  <c r="U2620" i="17"/>
  <c r="O2621" i="17"/>
  <c r="P2621" i="17"/>
  <c r="Q2621" i="17"/>
  <c r="R2621" i="17"/>
  <c r="S2621" i="17"/>
  <c r="T2621" i="17"/>
  <c r="U2621" i="17"/>
  <c r="O2622" i="17"/>
  <c r="P2622" i="17"/>
  <c r="Q2622" i="17"/>
  <c r="R2622" i="17"/>
  <c r="S2622" i="17"/>
  <c r="T2622" i="17"/>
  <c r="U2622" i="17"/>
  <c r="O2623" i="17"/>
  <c r="P2623" i="17"/>
  <c r="Q2623" i="17"/>
  <c r="R2623" i="17"/>
  <c r="S2623" i="17"/>
  <c r="T2623" i="17"/>
  <c r="U2623" i="17"/>
  <c r="O2624" i="17"/>
  <c r="P2624" i="17"/>
  <c r="Q2624" i="17"/>
  <c r="R2624" i="17"/>
  <c r="S2624" i="17"/>
  <c r="T2624" i="17"/>
  <c r="U2624" i="17"/>
  <c r="O2625" i="17"/>
  <c r="P2625" i="17"/>
  <c r="Q2625" i="17"/>
  <c r="R2625" i="17"/>
  <c r="S2625" i="17"/>
  <c r="T2625" i="17"/>
  <c r="U2625" i="17"/>
  <c r="O2626" i="17"/>
  <c r="P2626" i="17"/>
  <c r="Q2626" i="17"/>
  <c r="R2626" i="17"/>
  <c r="S2626" i="17"/>
  <c r="T2626" i="17"/>
  <c r="U2626" i="17"/>
  <c r="O2627" i="17"/>
  <c r="P2627" i="17"/>
  <c r="Q2627" i="17"/>
  <c r="R2627" i="17"/>
  <c r="S2627" i="17"/>
  <c r="T2627" i="17"/>
  <c r="U2627" i="17"/>
  <c r="O2628" i="17"/>
  <c r="P2628" i="17"/>
  <c r="Q2628" i="17"/>
  <c r="R2628" i="17"/>
  <c r="S2628" i="17"/>
  <c r="T2628" i="17"/>
  <c r="U2628" i="17"/>
  <c r="O2629" i="17"/>
  <c r="P2629" i="17"/>
  <c r="Q2629" i="17"/>
  <c r="R2629" i="17"/>
  <c r="S2629" i="17"/>
  <c r="T2629" i="17"/>
  <c r="U2629" i="17"/>
  <c r="O2630" i="17"/>
  <c r="P2630" i="17"/>
  <c r="Q2630" i="17"/>
  <c r="R2630" i="17"/>
  <c r="S2630" i="17"/>
  <c r="T2630" i="17"/>
  <c r="U2630" i="17"/>
  <c r="O2631" i="17"/>
  <c r="P2631" i="17"/>
  <c r="Q2631" i="17"/>
  <c r="R2631" i="17"/>
  <c r="S2631" i="17"/>
  <c r="T2631" i="17"/>
  <c r="U2631" i="17"/>
  <c r="O2632" i="17"/>
  <c r="P2632" i="17"/>
  <c r="Q2632" i="17"/>
  <c r="R2632" i="17"/>
  <c r="S2632" i="17"/>
  <c r="T2632" i="17"/>
  <c r="U2632" i="17"/>
  <c r="O2633" i="17"/>
  <c r="P2633" i="17"/>
  <c r="Q2633" i="17"/>
  <c r="R2633" i="17"/>
  <c r="S2633" i="17"/>
  <c r="T2633" i="17"/>
  <c r="U2633" i="17"/>
  <c r="O2634" i="17"/>
  <c r="P2634" i="17"/>
  <c r="Q2634" i="17"/>
  <c r="R2634" i="17"/>
  <c r="S2634" i="17"/>
  <c r="T2634" i="17"/>
  <c r="U2634" i="17"/>
  <c r="O2635" i="17"/>
  <c r="P2635" i="17"/>
  <c r="Q2635" i="17"/>
  <c r="R2635" i="17"/>
  <c r="S2635" i="17"/>
  <c r="T2635" i="17"/>
  <c r="U2635" i="17"/>
  <c r="O2636" i="17"/>
  <c r="P2636" i="17"/>
  <c r="Q2636" i="17"/>
  <c r="R2636" i="17"/>
  <c r="S2636" i="17"/>
  <c r="T2636" i="17"/>
  <c r="U2636" i="17"/>
  <c r="O2637" i="17"/>
  <c r="P2637" i="17"/>
  <c r="Q2637" i="17"/>
  <c r="R2637" i="17"/>
  <c r="S2637" i="17"/>
  <c r="T2637" i="17"/>
  <c r="U2637" i="17"/>
  <c r="O2638" i="17"/>
  <c r="P2638" i="17"/>
  <c r="Q2638" i="17"/>
  <c r="R2638" i="17"/>
  <c r="S2638" i="17"/>
  <c r="T2638" i="17"/>
  <c r="U2638" i="17"/>
  <c r="O2639" i="17"/>
  <c r="P2639" i="17"/>
  <c r="Q2639" i="17"/>
  <c r="R2639" i="17"/>
  <c r="S2639" i="17"/>
  <c r="T2639" i="17"/>
  <c r="U2639" i="17"/>
  <c r="O2640" i="17"/>
  <c r="P2640" i="17"/>
  <c r="Q2640" i="17"/>
  <c r="R2640" i="17"/>
  <c r="S2640" i="17"/>
  <c r="T2640" i="17"/>
  <c r="U2640" i="17"/>
  <c r="O2641" i="17"/>
  <c r="P2641" i="17"/>
  <c r="Q2641" i="17"/>
  <c r="R2641" i="17"/>
  <c r="S2641" i="17"/>
  <c r="T2641" i="17"/>
  <c r="U2641" i="17"/>
  <c r="O2642" i="17"/>
  <c r="P2642" i="17"/>
  <c r="Q2642" i="17"/>
  <c r="R2642" i="17"/>
  <c r="S2642" i="17"/>
  <c r="T2642" i="17"/>
  <c r="U2642" i="17"/>
  <c r="O2643" i="17"/>
  <c r="P2643" i="17"/>
  <c r="Q2643" i="17"/>
  <c r="R2643" i="17"/>
  <c r="S2643" i="17"/>
  <c r="T2643" i="17"/>
  <c r="U2643" i="17"/>
  <c r="O2644" i="17"/>
  <c r="P2644" i="17"/>
  <c r="Q2644" i="17"/>
  <c r="R2644" i="17"/>
  <c r="S2644" i="17"/>
  <c r="T2644" i="17"/>
  <c r="U2644" i="17"/>
  <c r="O2645" i="17"/>
  <c r="P2645" i="17"/>
  <c r="Q2645" i="17"/>
  <c r="R2645" i="17"/>
  <c r="S2645" i="17"/>
  <c r="T2645" i="17"/>
  <c r="U2645" i="17"/>
  <c r="O2646" i="17"/>
  <c r="P2646" i="17"/>
  <c r="Q2646" i="17"/>
  <c r="R2646" i="17"/>
  <c r="S2646" i="17"/>
  <c r="T2646" i="17"/>
  <c r="U2646" i="17"/>
  <c r="O2647" i="17"/>
  <c r="P2647" i="17"/>
  <c r="Q2647" i="17"/>
  <c r="R2647" i="17"/>
  <c r="S2647" i="17"/>
  <c r="T2647" i="17"/>
  <c r="U2647" i="17"/>
  <c r="O2648" i="17"/>
  <c r="P2648" i="17"/>
  <c r="Q2648" i="17"/>
  <c r="R2648" i="17"/>
  <c r="S2648" i="17"/>
  <c r="T2648" i="17"/>
  <c r="U2648" i="17"/>
  <c r="O2649" i="17"/>
  <c r="P2649" i="17"/>
  <c r="Q2649" i="17"/>
  <c r="R2649" i="17"/>
  <c r="S2649" i="17"/>
  <c r="T2649" i="17"/>
  <c r="U2649" i="17"/>
  <c r="O2650" i="17"/>
  <c r="P2650" i="17"/>
  <c r="Q2650" i="17"/>
  <c r="R2650" i="17"/>
  <c r="S2650" i="17"/>
  <c r="T2650" i="17"/>
  <c r="U2650" i="17"/>
  <c r="O2651" i="17"/>
  <c r="P2651" i="17"/>
  <c r="Q2651" i="17"/>
  <c r="R2651" i="17"/>
  <c r="S2651" i="17"/>
  <c r="T2651" i="17"/>
  <c r="U2651" i="17"/>
  <c r="O2652" i="17"/>
  <c r="P2652" i="17"/>
  <c r="Q2652" i="17"/>
  <c r="R2652" i="17"/>
  <c r="S2652" i="17"/>
  <c r="T2652" i="17"/>
  <c r="U2652" i="17"/>
  <c r="O2653" i="17"/>
  <c r="P2653" i="17"/>
  <c r="Q2653" i="17"/>
  <c r="R2653" i="17"/>
  <c r="S2653" i="17"/>
  <c r="T2653" i="17"/>
  <c r="U2653" i="17"/>
  <c r="O2654" i="17"/>
  <c r="P2654" i="17"/>
  <c r="Q2654" i="17"/>
  <c r="R2654" i="17"/>
  <c r="S2654" i="17"/>
  <c r="T2654" i="17"/>
  <c r="U2654" i="17"/>
  <c r="O2655" i="17"/>
  <c r="P2655" i="17"/>
  <c r="Q2655" i="17"/>
  <c r="R2655" i="17"/>
  <c r="S2655" i="17"/>
  <c r="T2655" i="17"/>
  <c r="U2655" i="17"/>
  <c r="O2656" i="17"/>
  <c r="P2656" i="17"/>
  <c r="Q2656" i="17"/>
  <c r="R2656" i="17"/>
  <c r="S2656" i="17"/>
  <c r="T2656" i="17"/>
  <c r="U2656" i="17"/>
  <c r="O2657" i="17"/>
  <c r="P2657" i="17"/>
  <c r="Q2657" i="17"/>
  <c r="R2657" i="17"/>
  <c r="S2657" i="17"/>
  <c r="T2657" i="17"/>
  <c r="U2657" i="17"/>
  <c r="O2658" i="17"/>
  <c r="P2658" i="17"/>
  <c r="Q2658" i="17"/>
  <c r="R2658" i="17"/>
  <c r="S2658" i="17"/>
  <c r="T2658" i="17"/>
  <c r="U2658" i="17"/>
  <c r="O2659" i="17"/>
  <c r="P2659" i="17"/>
  <c r="Q2659" i="17"/>
  <c r="R2659" i="17"/>
  <c r="S2659" i="17"/>
  <c r="T2659" i="17"/>
  <c r="U2659" i="17"/>
  <c r="O2660" i="17"/>
  <c r="P2660" i="17"/>
  <c r="Q2660" i="17"/>
  <c r="R2660" i="17"/>
  <c r="S2660" i="17"/>
  <c r="T2660" i="17"/>
  <c r="U2660" i="17"/>
  <c r="O2661" i="17"/>
  <c r="P2661" i="17"/>
  <c r="Q2661" i="17"/>
  <c r="R2661" i="17"/>
  <c r="S2661" i="17"/>
  <c r="T2661" i="17"/>
  <c r="U2661" i="17"/>
  <c r="O2662" i="17"/>
  <c r="P2662" i="17"/>
  <c r="Q2662" i="17"/>
  <c r="R2662" i="17"/>
  <c r="S2662" i="17"/>
  <c r="T2662" i="17"/>
  <c r="U2662" i="17"/>
  <c r="O2663" i="17"/>
  <c r="P2663" i="17"/>
  <c r="Q2663" i="17"/>
  <c r="R2663" i="17"/>
  <c r="S2663" i="17"/>
  <c r="T2663" i="17"/>
  <c r="U2663" i="17"/>
  <c r="O2664" i="17"/>
  <c r="P2664" i="17"/>
  <c r="Q2664" i="17"/>
  <c r="R2664" i="17"/>
  <c r="S2664" i="17"/>
  <c r="T2664" i="17"/>
  <c r="U2664" i="17"/>
  <c r="O2665" i="17"/>
  <c r="P2665" i="17"/>
  <c r="Q2665" i="17"/>
  <c r="R2665" i="17"/>
  <c r="S2665" i="17"/>
  <c r="T2665" i="17"/>
  <c r="U2665" i="17"/>
  <c r="O2666" i="17"/>
  <c r="P2666" i="17"/>
  <c r="Q2666" i="17"/>
  <c r="R2666" i="17"/>
  <c r="S2666" i="17"/>
  <c r="T2666" i="17"/>
  <c r="U2666" i="17"/>
  <c r="O2667" i="17"/>
  <c r="P2667" i="17"/>
  <c r="Q2667" i="17"/>
  <c r="R2667" i="17"/>
  <c r="S2667" i="17"/>
  <c r="T2667" i="17"/>
  <c r="U2667" i="17"/>
  <c r="O2668" i="17"/>
  <c r="P2668" i="17"/>
  <c r="Q2668" i="17"/>
  <c r="R2668" i="17"/>
  <c r="S2668" i="17"/>
  <c r="T2668" i="17"/>
  <c r="U2668" i="17"/>
  <c r="O2669" i="17"/>
  <c r="P2669" i="17"/>
  <c r="Q2669" i="17"/>
  <c r="R2669" i="17"/>
  <c r="S2669" i="17"/>
  <c r="T2669" i="17"/>
  <c r="U2669" i="17"/>
  <c r="O2670" i="17"/>
  <c r="P2670" i="17"/>
  <c r="Q2670" i="17"/>
  <c r="R2670" i="17"/>
  <c r="S2670" i="17"/>
  <c r="T2670" i="17"/>
  <c r="U2670" i="17"/>
  <c r="O2671" i="17"/>
  <c r="P2671" i="17"/>
  <c r="Q2671" i="17"/>
  <c r="R2671" i="17"/>
  <c r="S2671" i="17"/>
  <c r="T2671" i="17"/>
  <c r="U2671" i="17"/>
  <c r="O2672" i="17"/>
  <c r="P2672" i="17"/>
  <c r="Q2672" i="17"/>
  <c r="R2672" i="17"/>
  <c r="S2672" i="17"/>
  <c r="T2672" i="17"/>
  <c r="U2672" i="17"/>
  <c r="O2673" i="17"/>
  <c r="P2673" i="17"/>
  <c r="Q2673" i="17"/>
  <c r="R2673" i="17"/>
  <c r="S2673" i="17"/>
  <c r="T2673" i="17"/>
  <c r="U2673" i="17"/>
  <c r="O2674" i="17"/>
  <c r="P2674" i="17"/>
  <c r="Q2674" i="17"/>
  <c r="R2674" i="17"/>
  <c r="S2674" i="17"/>
  <c r="T2674" i="17"/>
  <c r="U2674" i="17"/>
  <c r="O2675" i="17"/>
  <c r="P2675" i="17"/>
  <c r="Q2675" i="17"/>
  <c r="R2675" i="17"/>
  <c r="S2675" i="17"/>
  <c r="T2675" i="17"/>
  <c r="U2675" i="17"/>
  <c r="O2676" i="17"/>
  <c r="P2676" i="17"/>
  <c r="Q2676" i="17"/>
  <c r="R2676" i="17"/>
  <c r="S2676" i="17"/>
  <c r="T2676" i="17"/>
  <c r="U2676" i="17"/>
  <c r="O2677" i="17"/>
  <c r="P2677" i="17"/>
  <c r="Q2677" i="17"/>
  <c r="R2677" i="17"/>
  <c r="S2677" i="17"/>
  <c r="T2677" i="17"/>
  <c r="U2677" i="17"/>
  <c r="O2678" i="17"/>
  <c r="P2678" i="17"/>
  <c r="Q2678" i="17"/>
  <c r="R2678" i="17"/>
  <c r="S2678" i="17"/>
  <c r="T2678" i="17"/>
  <c r="U2678" i="17"/>
  <c r="O2679" i="17"/>
  <c r="P2679" i="17"/>
  <c r="Q2679" i="17"/>
  <c r="R2679" i="17"/>
  <c r="S2679" i="17"/>
  <c r="T2679" i="17"/>
  <c r="U2679" i="17"/>
  <c r="O2680" i="17"/>
  <c r="P2680" i="17"/>
  <c r="Q2680" i="17"/>
  <c r="R2680" i="17"/>
  <c r="S2680" i="17"/>
  <c r="T2680" i="17"/>
  <c r="U2680" i="17"/>
  <c r="O2681" i="17"/>
  <c r="P2681" i="17"/>
  <c r="Q2681" i="17"/>
  <c r="R2681" i="17"/>
  <c r="S2681" i="17"/>
  <c r="T2681" i="17"/>
  <c r="U2681" i="17"/>
  <c r="O2682" i="17"/>
  <c r="P2682" i="17"/>
  <c r="Q2682" i="17"/>
  <c r="R2682" i="17"/>
  <c r="S2682" i="17"/>
  <c r="T2682" i="17"/>
  <c r="U2682" i="17"/>
  <c r="O2683" i="17"/>
  <c r="P2683" i="17"/>
  <c r="Q2683" i="17"/>
  <c r="R2683" i="17"/>
  <c r="S2683" i="17"/>
  <c r="T2683" i="17"/>
  <c r="U2683" i="17"/>
  <c r="O2684" i="17"/>
  <c r="P2684" i="17"/>
  <c r="Q2684" i="17"/>
  <c r="R2684" i="17"/>
  <c r="S2684" i="17"/>
  <c r="T2684" i="17"/>
  <c r="U2684" i="17"/>
  <c r="O2685" i="17"/>
  <c r="P2685" i="17"/>
  <c r="Q2685" i="17"/>
  <c r="R2685" i="17"/>
  <c r="S2685" i="17"/>
  <c r="T2685" i="17"/>
  <c r="U2685" i="17"/>
  <c r="O2686" i="17"/>
  <c r="P2686" i="17"/>
  <c r="Q2686" i="17"/>
  <c r="R2686" i="17"/>
  <c r="S2686" i="17"/>
  <c r="T2686" i="17"/>
  <c r="U2686" i="17"/>
  <c r="O2687" i="17"/>
  <c r="P2687" i="17"/>
  <c r="Q2687" i="17"/>
  <c r="R2687" i="17"/>
  <c r="S2687" i="17"/>
  <c r="T2687" i="17"/>
  <c r="U2687" i="17"/>
  <c r="O2688" i="17"/>
  <c r="P2688" i="17"/>
  <c r="Q2688" i="17"/>
  <c r="R2688" i="17"/>
  <c r="S2688" i="17"/>
  <c r="T2688" i="17"/>
  <c r="U2688" i="17"/>
  <c r="O2689" i="17"/>
  <c r="P2689" i="17"/>
  <c r="Q2689" i="17"/>
  <c r="R2689" i="17"/>
  <c r="S2689" i="17"/>
  <c r="T2689" i="17"/>
  <c r="U2689" i="17"/>
  <c r="O2690" i="17"/>
  <c r="P2690" i="17"/>
  <c r="Q2690" i="17"/>
  <c r="R2690" i="17"/>
  <c r="S2690" i="17"/>
  <c r="T2690" i="17"/>
  <c r="U2690" i="17"/>
  <c r="O2691" i="17"/>
  <c r="P2691" i="17"/>
  <c r="Q2691" i="17"/>
  <c r="R2691" i="17"/>
  <c r="S2691" i="17"/>
  <c r="T2691" i="17"/>
  <c r="U2691" i="17"/>
  <c r="O2692" i="17"/>
  <c r="P2692" i="17"/>
  <c r="Q2692" i="17"/>
  <c r="R2692" i="17"/>
  <c r="S2692" i="17"/>
  <c r="T2692" i="17"/>
  <c r="U2692" i="17"/>
  <c r="O2693" i="17"/>
  <c r="P2693" i="17"/>
  <c r="Q2693" i="17"/>
  <c r="R2693" i="17"/>
  <c r="S2693" i="17"/>
  <c r="T2693" i="17"/>
  <c r="U2693" i="17"/>
  <c r="O2694" i="17"/>
  <c r="P2694" i="17"/>
  <c r="Q2694" i="17"/>
  <c r="R2694" i="17"/>
  <c r="S2694" i="17"/>
  <c r="T2694" i="17"/>
  <c r="U2694" i="17"/>
  <c r="O2695" i="17"/>
  <c r="P2695" i="17"/>
  <c r="Q2695" i="17"/>
  <c r="R2695" i="17"/>
  <c r="S2695" i="17"/>
  <c r="T2695" i="17"/>
  <c r="U2695" i="17"/>
  <c r="O2696" i="17"/>
  <c r="P2696" i="17"/>
  <c r="Q2696" i="17"/>
  <c r="R2696" i="17"/>
  <c r="S2696" i="17"/>
  <c r="T2696" i="17"/>
  <c r="U2696" i="17"/>
  <c r="O2697" i="17"/>
  <c r="P2697" i="17"/>
  <c r="Q2697" i="17"/>
  <c r="R2697" i="17"/>
  <c r="S2697" i="17"/>
  <c r="T2697" i="17"/>
  <c r="U2697" i="17"/>
  <c r="O2698" i="17"/>
  <c r="P2698" i="17"/>
  <c r="Q2698" i="17"/>
  <c r="R2698" i="17"/>
  <c r="S2698" i="17"/>
  <c r="T2698" i="17"/>
  <c r="U2698" i="17"/>
  <c r="O2699" i="17"/>
  <c r="P2699" i="17"/>
  <c r="Q2699" i="17"/>
  <c r="R2699" i="17"/>
  <c r="S2699" i="17"/>
  <c r="T2699" i="17"/>
  <c r="U2699" i="17"/>
  <c r="O2700" i="17"/>
  <c r="P2700" i="17"/>
  <c r="Q2700" i="17"/>
  <c r="R2700" i="17"/>
  <c r="S2700" i="17"/>
  <c r="T2700" i="17"/>
  <c r="U2700" i="17"/>
  <c r="O2701" i="17"/>
  <c r="P2701" i="17"/>
  <c r="Q2701" i="17"/>
  <c r="R2701" i="17"/>
  <c r="S2701" i="17"/>
  <c r="T2701" i="17"/>
  <c r="U2701" i="17"/>
  <c r="O2702" i="17"/>
  <c r="P2702" i="17"/>
  <c r="Q2702" i="17"/>
  <c r="R2702" i="17"/>
  <c r="S2702" i="17"/>
  <c r="T2702" i="17"/>
  <c r="U2702" i="17"/>
  <c r="O2703" i="17"/>
  <c r="P2703" i="17"/>
  <c r="Q2703" i="17"/>
  <c r="R2703" i="17"/>
  <c r="S2703" i="17"/>
  <c r="T2703" i="17"/>
  <c r="U2703" i="17"/>
  <c r="O2704" i="17"/>
  <c r="P2704" i="17"/>
  <c r="Q2704" i="17"/>
  <c r="R2704" i="17"/>
  <c r="S2704" i="17"/>
  <c r="T2704" i="17"/>
  <c r="U2704" i="17"/>
  <c r="O2705" i="17"/>
  <c r="P2705" i="17"/>
  <c r="Q2705" i="17"/>
  <c r="R2705" i="17"/>
  <c r="S2705" i="17"/>
  <c r="T2705" i="17"/>
  <c r="U2705" i="17"/>
  <c r="O2706" i="17"/>
  <c r="P2706" i="17"/>
  <c r="Q2706" i="17"/>
  <c r="R2706" i="17"/>
  <c r="S2706" i="17"/>
  <c r="T2706" i="17"/>
  <c r="U2706" i="17"/>
  <c r="O2707" i="17"/>
  <c r="P2707" i="17"/>
  <c r="Q2707" i="17"/>
  <c r="R2707" i="17"/>
  <c r="S2707" i="17"/>
  <c r="T2707" i="17"/>
  <c r="U2707" i="17"/>
  <c r="O2708" i="17"/>
  <c r="P2708" i="17"/>
  <c r="Q2708" i="17"/>
  <c r="R2708" i="17"/>
  <c r="S2708" i="17"/>
  <c r="T2708" i="17"/>
  <c r="U2708" i="17"/>
  <c r="O2709" i="17"/>
  <c r="P2709" i="17"/>
  <c r="Q2709" i="17"/>
  <c r="R2709" i="17"/>
  <c r="S2709" i="17"/>
  <c r="T2709" i="17"/>
  <c r="U2709" i="17"/>
  <c r="O2710" i="17"/>
  <c r="P2710" i="17"/>
  <c r="Q2710" i="17"/>
  <c r="R2710" i="17"/>
  <c r="S2710" i="17"/>
  <c r="T2710" i="17"/>
  <c r="U2710" i="17"/>
  <c r="O2711" i="17"/>
  <c r="P2711" i="17"/>
  <c r="Q2711" i="17"/>
  <c r="R2711" i="17"/>
  <c r="S2711" i="17"/>
  <c r="T2711" i="17"/>
  <c r="U2711" i="17"/>
  <c r="O2712" i="17"/>
  <c r="P2712" i="17"/>
  <c r="Q2712" i="17"/>
  <c r="R2712" i="17"/>
  <c r="S2712" i="17"/>
  <c r="T2712" i="17"/>
  <c r="U2712" i="17"/>
  <c r="O2713" i="17"/>
  <c r="P2713" i="17"/>
  <c r="Q2713" i="17"/>
  <c r="R2713" i="17"/>
  <c r="S2713" i="17"/>
  <c r="T2713" i="17"/>
  <c r="U2713" i="17"/>
  <c r="O2714" i="17"/>
  <c r="P2714" i="17"/>
  <c r="Q2714" i="17"/>
  <c r="R2714" i="17"/>
  <c r="S2714" i="17"/>
  <c r="T2714" i="17"/>
  <c r="U2714" i="17"/>
  <c r="O2715" i="17"/>
  <c r="P2715" i="17"/>
  <c r="Q2715" i="17"/>
  <c r="R2715" i="17"/>
  <c r="S2715" i="17"/>
  <c r="T2715" i="17"/>
  <c r="U2715" i="17"/>
  <c r="O2716" i="17"/>
  <c r="P2716" i="17"/>
  <c r="Q2716" i="17"/>
  <c r="R2716" i="17"/>
  <c r="S2716" i="17"/>
  <c r="T2716" i="17"/>
  <c r="U2716" i="17"/>
  <c r="O2717" i="17"/>
  <c r="P2717" i="17"/>
  <c r="Q2717" i="17"/>
  <c r="R2717" i="17"/>
  <c r="S2717" i="17"/>
  <c r="T2717" i="17"/>
  <c r="U2717" i="17"/>
  <c r="O2718" i="17"/>
  <c r="P2718" i="17"/>
  <c r="Q2718" i="17"/>
  <c r="R2718" i="17"/>
  <c r="S2718" i="17"/>
  <c r="T2718" i="17"/>
  <c r="U2718" i="17"/>
  <c r="O2719" i="17"/>
  <c r="P2719" i="17"/>
  <c r="Q2719" i="17"/>
  <c r="R2719" i="17"/>
  <c r="S2719" i="17"/>
  <c r="T2719" i="17"/>
  <c r="U2719" i="17"/>
  <c r="O2720" i="17"/>
  <c r="P2720" i="17"/>
  <c r="Q2720" i="17"/>
  <c r="R2720" i="17"/>
  <c r="S2720" i="17"/>
  <c r="T2720" i="17"/>
  <c r="U2720" i="17"/>
  <c r="O2721" i="17"/>
  <c r="P2721" i="17"/>
  <c r="Q2721" i="17"/>
  <c r="R2721" i="17"/>
  <c r="S2721" i="17"/>
  <c r="T2721" i="17"/>
  <c r="U2721" i="17"/>
  <c r="O2722" i="17"/>
  <c r="P2722" i="17"/>
  <c r="Q2722" i="17"/>
  <c r="R2722" i="17"/>
  <c r="S2722" i="17"/>
  <c r="T2722" i="17"/>
  <c r="U2722" i="17"/>
  <c r="O2723" i="17"/>
  <c r="P2723" i="17"/>
  <c r="Q2723" i="17"/>
  <c r="R2723" i="17"/>
  <c r="S2723" i="17"/>
  <c r="T2723" i="17"/>
  <c r="U2723" i="17"/>
  <c r="O2724" i="17"/>
  <c r="P2724" i="17"/>
  <c r="Q2724" i="17"/>
  <c r="R2724" i="17"/>
  <c r="S2724" i="17"/>
  <c r="T2724" i="17"/>
  <c r="U2724" i="17"/>
  <c r="O2725" i="17"/>
  <c r="P2725" i="17"/>
  <c r="Q2725" i="17"/>
  <c r="R2725" i="17"/>
  <c r="S2725" i="17"/>
  <c r="T2725" i="17"/>
  <c r="U2725" i="17"/>
  <c r="O2726" i="17"/>
  <c r="P2726" i="17"/>
  <c r="Q2726" i="17"/>
  <c r="R2726" i="17"/>
  <c r="S2726" i="17"/>
  <c r="T2726" i="17"/>
  <c r="U2726" i="17"/>
  <c r="O2727" i="17"/>
  <c r="P2727" i="17"/>
  <c r="Q2727" i="17"/>
  <c r="R2727" i="17"/>
  <c r="S2727" i="17"/>
  <c r="T2727" i="17"/>
  <c r="U2727" i="17"/>
  <c r="O2728" i="17"/>
  <c r="P2728" i="17"/>
  <c r="Q2728" i="17"/>
  <c r="R2728" i="17"/>
  <c r="S2728" i="17"/>
  <c r="T2728" i="17"/>
  <c r="U2728" i="17"/>
  <c r="O2729" i="17"/>
  <c r="P2729" i="17"/>
  <c r="Q2729" i="17"/>
  <c r="R2729" i="17"/>
  <c r="S2729" i="17"/>
  <c r="T2729" i="17"/>
  <c r="U2729" i="17"/>
  <c r="O2730" i="17"/>
  <c r="P2730" i="17"/>
  <c r="Q2730" i="17"/>
  <c r="R2730" i="17"/>
  <c r="S2730" i="17"/>
  <c r="T2730" i="17"/>
  <c r="U2730" i="17"/>
  <c r="O2731" i="17"/>
  <c r="P2731" i="17"/>
  <c r="Q2731" i="17"/>
  <c r="R2731" i="17"/>
  <c r="S2731" i="17"/>
  <c r="T2731" i="17"/>
  <c r="U2731" i="17"/>
  <c r="O2732" i="17"/>
  <c r="P2732" i="17"/>
  <c r="Q2732" i="17"/>
  <c r="R2732" i="17"/>
  <c r="S2732" i="17"/>
  <c r="T2732" i="17"/>
  <c r="U2732" i="17"/>
  <c r="O2733" i="17"/>
  <c r="P2733" i="17"/>
  <c r="Q2733" i="17"/>
  <c r="R2733" i="17"/>
  <c r="S2733" i="17"/>
  <c r="T2733" i="17"/>
  <c r="U2733" i="17"/>
  <c r="O2734" i="17"/>
  <c r="P2734" i="17"/>
  <c r="Q2734" i="17"/>
  <c r="R2734" i="17"/>
  <c r="S2734" i="17"/>
  <c r="T2734" i="17"/>
  <c r="U2734" i="17"/>
  <c r="O2735" i="17"/>
  <c r="P2735" i="17"/>
  <c r="Q2735" i="17"/>
  <c r="R2735" i="17"/>
  <c r="S2735" i="17"/>
  <c r="T2735" i="17"/>
  <c r="U2735" i="17"/>
  <c r="O2736" i="17"/>
  <c r="P2736" i="17"/>
  <c r="Q2736" i="17"/>
  <c r="R2736" i="17"/>
  <c r="S2736" i="17"/>
  <c r="T2736" i="17"/>
  <c r="U2736" i="17"/>
  <c r="O2737" i="17"/>
  <c r="P2737" i="17"/>
  <c r="Q2737" i="17"/>
  <c r="R2737" i="17"/>
  <c r="S2737" i="17"/>
  <c r="T2737" i="17"/>
  <c r="U2737" i="17"/>
  <c r="O2738" i="17"/>
  <c r="P2738" i="17"/>
  <c r="Q2738" i="17"/>
  <c r="R2738" i="17"/>
  <c r="S2738" i="17"/>
  <c r="T2738" i="17"/>
  <c r="U2738" i="17"/>
  <c r="O2739" i="17"/>
  <c r="P2739" i="17"/>
  <c r="Q2739" i="17"/>
  <c r="R2739" i="17"/>
  <c r="S2739" i="17"/>
  <c r="T2739" i="17"/>
  <c r="U2739" i="17"/>
  <c r="O2740" i="17"/>
  <c r="P2740" i="17"/>
  <c r="Q2740" i="17"/>
  <c r="R2740" i="17"/>
  <c r="S2740" i="17"/>
  <c r="T2740" i="17"/>
  <c r="U2740" i="17"/>
  <c r="O2741" i="17"/>
  <c r="P2741" i="17"/>
  <c r="Q2741" i="17"/>
  <c r="R2741" i="17"/>
  <c r="S2741" i="17"/>
  <c r="T2741" i="17"/>
  <c r="U2741" i="17"/>
  <c r="O2742" i="17"/>
  <c r="P2742" i="17"/>
  <c r="Q2742" i="17"/>
  <c r="R2742" i="17"/>
  <c r="S2742" i="17"/>
  <c r="T2742" i="17"/>
  <c r="U2742" i="17"/>
  <c r="O2743" i="17"/>
  <c r="P2743" i="17"/>
  <c r="Q2743" i="17"/>
  <c r="R2743" i="17"/>
  <c r="S2743" i="17"/>
  <c r="T2743" i="17"/>
  <c r="U2743" i="17"/>
  <c r="O2744" i="17"/>
  <c r="P2744" i="17"/>
  <c r="Q2744" i="17"/>
  <c r="R2744" i="17"/>
  <c r="S2744" i="17"/>
  <c r="T2744" i="17"/>
  <c r="U2744" i="17"/>
  <c r="O2745" i="17"/>
  <c r="P2745" i="17"/>
  <c r="Q2745" i="17"/>
  <c r="R2745" i="17"/>
  <c r="S2745" i="17"/>
  <c r="T2745" i="17"/>
  <c r="U2745" i="17"/>
  <c r="O2746" i="17"/>
  <c r="P2746" i="17"/>
  <c r="Q2746" i="17"/>
  <c r="R2746" i="17"/>
  <c r="S2746" i="17"/>
  <c r="T2746" i="17"/>
  <c r="U2746" i="17"/>
  <c r="O2747" i="17"/>
  <c r="P2747" i="17"/>
  <c r="Q2747" i="17"/>
  <c r="R2747" i="17"/>
  <c r="S2747" i="17"/>
  <c r="T2747" i="17"/>
  <c r="U2747" i="17"/>
  <c r="O2748" i="17"/>
  <c r="P2748" i="17"/>
  <c r="Q2748" i="17"/>
  <c r="R2748" i="17"/>
  <c r="S2748" i="17"/>
  <c r="T2748" i="17"/>
  <c r="U2748" i="17"/>
  <c r="O2749" i="17"/>
  <c r="P2749" i="17"/>
  <c r="Q2749" i="17"/>
  <c r="R2749" i="17"/>
  <c r="S2749" i="17"/>
  <c r="T2749" i="17"/>
  <c r="U2749" i="17"/>
  <c r="O2750" i="17"/>
  <c r="P2750" i="17"/>
  <c r="Q2750" i="17"/>
  <c r="R2750" i="17"/>
  <c r="S2750" i="17"/>
  <c r="T2750" i="17"/>
  <c r="U2750" i="17"/>
  <c r="O2751" i="17"/>
  <c r="P2751" i="17"/>
  <c r="Q2751" i="17"/>
  <c r="R2751" i="17"/>
  <c r="S2751" i="17"/>
  <c r="T2751" i="17"/>
  <c r="U2751" i="17"/>
  <c r="O2752" i="17"/>
  <c r="P2752" i="17"/>
  <c r="Q2752" i="17"/>
  <c r="R2752" i="17"/>
  <c r="S2752" i="17"/>
  <c r="T2752" i="17"/>
  <c r="U2752" i="17"/>
  <c r="O2753" i="17"/>
  <c r="P2753" i="17"/>
  <c r="Q2753" i="17"/>
  <c r="R2753" i="17"/>
  <c r="S2753" i="17"/>
  <c r="T2753" i="17"/>
  <c r="U2753" i="17"/>
  <c r="O2754" i="17"/>
  <c r="P2754" i="17"/>
  <c r="Q2754" i="17"/>
  <c r="R2754" i="17"/>
  <c r="S2754" i="17"/>
  <c r="T2754" i="17"/>
  <c r="U2754" i="17"/>
  <c r="O2755" i="17"/>
  <c r="P2755" i="17"/>
  <c r="Q2755" i="17"/>
  <c r="R2755" i="17"/>
  <c r="S2755" i="17"/>
  <c r="T2755" i="17"/>
  <c r="U2755" i="17"/>
  <c r="O2756" i="17"/>
  <c r="P2756" i="17"/>
  <c r="Q2756" i="17"/>
  <c r="R2756" i="17"/>
  <c r="S2756" i="17"/>
  <c r="T2756" i="17"/>
  <c r="U2756" i="17"/>
  <c r="O2757" i="17"/>
  <c r="P2757" i="17"/>
  <c r="Q2757" i="17"/>
  <c r="R2757" i="17"/>
  <c r="S2757" i="17"/>
  <c r="T2757" i="17"/>
  <c r="U2757" i="17"/>
  <c r="O2758" i="17"/>
  <c r="P2758" i="17"/>
  <c r="Q2758" i="17"/>
  <c r="R2758" i="17"/>
  <c r="S2758" i="17"/>
  <c r="T2758" i="17"/>
  <c r="U2758" i="17"/>
  <c r="O2759" i="17"/>
  <c r="P2759" i="17"/>
  <c r="Q2759" i="17"/>
  <c r="R2759" i="17"/>
  <c r="S2759" i="17"/>
  <c r="T2759" i="17"/>
  <c r="U2759" i="17"/>
  <c r="O2760" i="17"/>
  <c r="P2760" i="17"/>
  <c r="Q2760" i="17"/>
  <c r="R2760" i="17"/>
  <c r="S2760" i="17"/>
  <c r="T2760" i="17"/>
  <c r="U2760" i="17"/>
  <c r="O2761" i="17"/>
  <c r="P2761" i="17"/>
  <c r="Q2761" i="17"/>
  <c r="R2761" i="17"/>
  <c r="S2761" i="17"/>
  <c r="T2761" i="17"/>
  <c r="U2761" i="17"/>
  <c r="O2762" i="17"/>
  <c r="P2762" i="17"/>
  <c r="Q2762" i="17"/>
  <c r="R2762" i="17"/>
  <c r="S2762" i="17"/>
  <c r="T2762" i="17"/>
  <c r="U2762" i="17"/>
  <c r="O2763" i="17"/>
  <c r="P2763" i="17"/>
  <c r="Q2763" i="17"/>
  <c r="R2763" i="17"/>
  <c r="S2763" i="17"/>
  <c r="T2763" i="17"/>
  <c r="U2763" i="17"/>
  <c r="O2764" i="17"/>
  <c r="P2764" i="17"/>
  <c r="Q2764" i="17"/>
  <c r="R2764" i="17"/>
  <c r="S2764" i="17"/>
  <c r="T2764" i="17"/>
  <c r="U2764" i="17"/>
  <c r="O2765" i="17"/>
  <c r="P2765" i="17"/>
  <c r="Q2765" i="17"/>
  <c r="R2765" i="17"/>
  <c r="S2765" i="17"/>
  <c r="T2765" i="17"/>
  <c r="U2765" i="17"/>
  <c r="O2766" i="17"/>
  <c r="P2766" i="17"/>
  <c r="Q2766" i="17"/>
  <c r="R2766" i="17"/>
  <c r="S2766" i="17"/>
  <c r="T2766" i="17"/>
  <c r="U2766" i="17"/>
  <c r="O2767" i="17"/>
  <c r="P2767" i="17"/>
  <c r="Q2767" i="17"/>
  <c r="R2767" i="17"/>
  <c r="S2767" i="17"/>
  <c r="T2767" i="17"/>
  <c r="U2767" i="17"/>
  <c r="O2768" i="17"/>
  <c r="P2768" i="17"/>
  <c r="Q2768" i="17"/>
  <c r="R2768" i="17"/>
  <c r="S2768" i="17"/>
  <c r="T2768" i="17"/>
  <c r="U2768" i="17"/>
  <c r="O2769" i="17"/>
  <c r="P2769" i="17"/>
  <c r="Q2769" i="17"/>
  <c r="R2769" i="17"/>
  <c r="S2769" i="17"/>
  <c r="T2769" i="17"/>
  <c r="U2769" i="17"/>
  <c r="O2770" i="17"/>
  <c r="P2770" i="17"/>
  <c r="Q2770" i="17"/>
  <c r="R2770" i="17"/>
  <c r="S2770" i="17"/>
  <c r="T2770" i="17"/>
  <c r="U2770" i="17"/>
  <c r="O2771" i="17"/>
  <c r="P2771" i="17"/>
  <c r="Q2771" i="17"/>
  <c r="R2771" i="17"/>
  <c r="S2771" i="17"/>
  <c r="T2771" i="17"/>
  <c r="U2771" i="17"/>
  <c r="O2772" i="17"/>
  <c r="P2772" i="17"/>
  <c r="Q2772" i="17"/>
  <c r="R2772" i="17"/>
  <c r="S2772" i="17"/>
  <c r="T2772" i="17"/>
  <c r="U2772" i="17"/>
  <c r="O2773" i="17"/>
  <c r="P2773" i="17"/>
  <c r="Q2773" i="17"/>
  <c r="R2773" i="17"/>
  <c r="S2773" i="17"/>
  <c r="T2773" i="17"/>
  <c r="U2773" i="17"/>
  <c r="O2774" i="17"/>
  <c r="P2774" i="17"/>
  <c r="Q2774" i="17"/>
  <c r="R2774" i="17"/>
  <c r="S2774" i="17"/>
  <c r="T2774" i="17"/>
  <c r="U2774" i="17"/>
  <c r="O2775" i="17"/>
  <c r="P2775" i="17"/>
  <c r="Q2775" i="17"/>
  <c r="R2775" i="17"/>
  <c r="S2775" i="17"/>
  <c r="T2775" i="17"/>
  <c r="U2775" i="17"/>
  <c r="O2776" i="17"/>
  <c r="P2776" i="17"/>
  <c r="Q2776" i="17"/>
  <c r="R2776" i="17"/>
  <c r="S2776" i="17"/>
  <c r="T2776" i="17"/>
  <c r="U2776" i="17"/>
  <c r="O2777" i="17"/>
  <c r="P2777" i="17"/>
  <c r="Q2777" i="17"/>
  <c r="R2777" i="17"/>
  <c r="S2777" i="17"/>
  <c r="T2777" i="17"/>
  <c r="U2777" i="17"/>
  <c r="O2778" i="17"/>
  <c r="P2778" i="17"/>
  <c r="Q2778" i="17"/>
  <c r="R2778" i="17"/>
  <c r="S2778" i="17"/>
  <c r="T2778" i="17"/>
  <c r="U2778" i="17"/>
  <c r="O2779" i="17"/>
  <c r="P2779" i="17"/>
  <c r="Q2779" i="17"/>
  <c r="R2779" i="17"/>
  <c r="S2779" i="17"/>
  <c r="T2779" i="17"/>
  <c r="U2779" i="17"/>
  <c r="O2780" i="17"/>
  <c r="P2780" i="17"/>
  <c r="Q2780" i="17"/>
  <c r="R2780" i="17"/>
  <c r="S2780" i="17"/>
  <c r="T2780" i="17"/>
  <c r="U2780" i="17"/>
  <c r="O2781" i="17"/>
  <c r="P2781" i="17"/>
  <c r="Q2781" i="17"/>
  <c r="R2781" i="17"/>
  <c r="S2781" i="17"/>
  <c r="T2781" i="17"/>
  <c r="U2781" i="17"/>
  <c r="O2782" i="17"/>
  <c r="P2782" i="17"/>
  <c r="Q2782" i="17"/>
  <c r="R2782" i="17"/>
  <c r="S2782" i="17"/>
  <c r="T2782" i="17"/>
  <c r="U2782" i="17"/>
  <c r="O2783" i="17"/>
  <c r="P2783" i="17"/>
  <c r="Q2783" i="17"/>
  <c r="R2783" i="17"/>
  <c r="S2783" i="17"/>
  <c r="T2783" i="17"/>
  <c r="U2783" i="17"/>
  <c r="O2784" i="17"/>
  <c r="P2784" i="17"/>
  <c r="Q2784" i="17"/>
  <c r="R2784" i="17"/>
  <c r="S2784" i="17"/>
  <c r="T2784" i="17"/>
  <c r="U2784" i="17"/>
  <c r="O2785" i="17"/>
  <c r="P2785" i="17"/>
  <c r="Q2785" i="17"/>
  <c r="R2785" i="17"/>
  <c r="S2785" i="17"/>
  <c r="T2785" i="17"/>
  <c r="U2785" i="17"/>
  <c r="O2786" i="17"/>
  <c r="P2786" i="17"/>
  <c r="Q2786" i="17"/>
  <c r="R2786" i="17"/>
  <c r="S2786" i="17"/>
  <c r="T2786" i="17"/>
  <c r="U2786" i="17"/>
  <c r="O2787" i="17"/>
  <c r="P2787" i="17"/>
  <c r="Q2787" i="17"/>
  <c r="R2787" i="17"/>
  <c r="S2787" i="17"/>
  <c r="T2787" i="17"/>
  <c r="U2787" i="17"/>
  <c r="O2788" i="17"/>
  <c r="P2788" i="17"/>
  <c r="Q2788" i="17"/>
  <c r="R2788" i="17"/>
  <c r="S2788" i="17"/>
  <c r="T2788" i="17"/>
  <c r="U2788" i="17"/>
  <c r="O2789" i="17"/>
  <c r="P2789" i="17"/>
  <c r="Q2789" i="17"/>
  <c r="R2789" i="17"/>
  <c r="S2789" i="17"/>
  <c r="T2789" i="17"/>
  <c r="U2789" i="17"/>
  <c r="O2790" i="17"/>
  <c r="P2790" i="17"/>
  <c r="Q2790" i="17"/>
  <c r="R2790" i="17"/>
  <c r="S2790" i="17"/>
  <c r="T2790" i="17"/>
  <c r="U2790" i="17"/>
  <c r="O2791" i="17"/>
  <c r="P2791" i="17"/>
  <c r="Q2791" i="17"/>
  <c r="R2791" i="17"/>
  <c r="S2791" i="17"/>
  <c r="T2791" i="17"/>
  <c r="U2791" i="17"/>
  <c r="O2792" i="17"/>
  <c r="P2792" i="17"/>
  <c r="Q2792" i="17"/>
  <c r="R2792" i="17"/>
  <c r="S2792" i="17"/>
  <c r="T2792" i="17"/>
  <c r="U2792" i="17"/>
  <c r="O2793" i="17"/>
  <c r="P2793" i="17"/>
  <c r="Q2793" i="17"/>
  <c r="R2793" i="17"/>
  <c r="S2793" i="17"/>
  <c r="T2793" i="17"/>
  <c r="U2793" i="17"/>
  <c r="O2794" i="17"/>
  <c r="P2794" i="17"/>
  <c r="Q2794" i="17"/>
  <c r="R2794" i="17"/>
  <c r="S2794" i="17"/>
  <c r="T2794" i="17"/>
  <c r="U2794" i="17"/>
  <c r="O2795" i="17"/>
  <c r="P2795" i="17"/>
  <c r="Q2795" i="17"/>
  <c r="R2795" i="17"/>
  <c r="S2795" i="17"/>
  <c r="T2795" i="17"/>
  <c r="U2795" i="17"/>
  <c r="O2796" i="17"/>
  <c r="P2796" i="17"/>
  <c r="Q2796" i="17"/>
  <c r="R2796" i="17"/>
  <c r="S2796" i="17"/>
  <c r="T2796" i="17"/>
  <c r="U2796" i="17"/>
  <c r="O2797" i="17"/>
  <c r="P2797" i="17"/>
  <c r="Q2797" i="17"/>
  <c r="R2797" i="17"/>
  <c r="S2797" i="17"/>
  <c r="T2797" i="17"/>
  <c r="U2797" i="17"/>
  <c r="O2798" i="17"/>
  <c r="P2798" i="17"/>
  <c r="Q2798" i="17"/>
  <c r="R2798" i="17"/>
  <c r="S2798" i="17"/>
  <c r="T2798" i="17"/>
  <c r="U2798" i="17"/>
  <c r="O2799" i="17"/>
  <c r="P2799" i="17"/>
  <c r="Q2799" i="17"/>
  <c r="R2799" i="17"/>
  <c r="S2799" i="17"/>
  <c r="T2799" i="17"/>
  <c r="U2799" i="17"/>
  <c r="O2800" i="17"/>
  <c r="P2800" i="17"/>
  <c r="Q2800" i="17"/>
  <c r="R2800" i="17"/>
  <c r="S2800" i="17"/>
  <c r="T2800" i="17"/>
  <c r="U2800" i="17"/>
  <c r="O2801" i="17"/>
  <c r="P2801" i="17"/>
  <c r="Q2801" i="17"/>
  <c r="R2801" i="17"/>
  <c r="S2801" i="17"/>
  <c r="T2801" i="17"/>
  <c r="U2801" i="17"/>
  <c r="O2802" i="17"/>
  <c r="P2802" i="17"/>
  <c r="Q2802" i="17"/>
  <c r="R2802" i="17"/>
  <c r="S2802" i="17"/>
  <c r="T2802" i="17"/>
  <c r="U2802" i="17"/>
  <c r="O2803" i="17"/>
  <c r="P2803" i="17"/>
  <c r="Q2803" i="17"/>
  <c r="R2803" i="17"/>
  <c r="S2803" i="17"/>
  <c r="T2803" i="17"/>
  <c r="U2803" i="17"/>
  <c r="O2804" i="17"/>
  <c r="P2804" i="17"/>
  <c r="Q2804" i="17"/>
  <c r="R2804" i="17"/>
  <c r="S2804" i="17"/>
  <c r="T2804" i="17"/>
  <c r="U2804" i="17"/>
  <c r="O2805" i="17"/>
  <c r="P2805" i="17"/>
  <c r="Q2805" i="17"/>
  <c r="R2805" i="17"/>
  <c r="S2805" i="17"/>
  <c r="T2805" i="17"/>
  <c r="U2805" i="17"/>
  <c r="O2806" i="17"/>
  <c r="P2806" i="17"/>
  <c r="Q2806" i="17"/>
  <c r="R2806" i="17"/>
  <c r="S2806" i="17"/>
  <c r="T2806" i="17"/>
  <c r="U2806" i="17"/>
  <c r="O2807" i="17"/>
  <c r="P2807" i="17"/>
  <c r="Q2807" i="17"/>
  <c r="R2807" i="17"/>
  <c r="S2807" i="17"/>
  <c r="T2807" i="17"/>
  <c r="U2807" i="17"/>
  <c r="O2808" i="17"/>
  <c r="P2808" i="17"/>
  <c r="Q2808" i="17"/>
  <c r="R2808" i="17"/>
  <c r="S2808" i="17"/>
  <c r="T2808" i="17"/>
  <c r="U2808" i="17"/>
  <c r="O2809" i="17"/>
  <c r="P2809" i="17"/>
  <c r="Q2809" i="17"/>
  <c r="R2809" i="17"/>
  <c r="S2809" i="17"/>
  <c r="T2809" i="17"/>
  <c r="U2809" i="17"/>
  <c r="O2810" i="17"/>
  <c r="P2810" i="17"/>
  <c r="Q2810" i="17"/>
  <c r="R2810" i="17"/>
  <c r="S2810" i="17"/>
  <c r="T2810" i="17"/>
  <c r="U2810" i="17"/>
  <c r="O2811" i="17"/>
  <c r="P2811" i="17"/>
  <c r="Q2811" i="17"/>
  <c r="R2811" i="17"/>
  <c r="S2811" i="17"/>
  <c r="T2811" i="17"/>
  <c r="U2811" i="17"/>
  <c r="O2812" i="17"/>
  <c r="P2812" i="17"/>
  <c r="Q2812" i="17"/>
  <c r="R2812" i="17"/>
  <c r="S2812" i="17"/>
  <c r="T2812" i="17"/>
  <c r="U2812" i="17"/>
  <c r="O2813" i="17"/>
  <c r="P2813" i="17"/>
  <c r="Q2813" i="17"/>
  <c r="R2813" i="17"/>
  <c r="S2813" i="17"/>
  <c r="T2813" i="17"/>
  <c r="U2813" i="17"/>
  <c r="O2814" i="17"/>
  <c r="P2814" i="17"/>
  <c r="Q2814" i="17"/>
  <c r="R2814" i="17"/>
  <c r="S2814" i="17"/>
  <c r="T2814" i="17"/>
  <c r="U2814" i="17"/>
  <c r="O2815" i="17"/>
  <c r="P2815" i="17"/>
  <c r="Q2815" i="17"/>
  <c r="R2815" i="17"/>
  <c r="S2815" i="17"/>
  <c r="T2815" i="17"/>
  <c r="U2815" i="17"/>
  <c r="O2816" i="17"/>
  <c r="P2816" i="17"/>
  <c r="Q2816" i="17"/>
  <c r="R2816" i="17"/>
  <c r="S2816" i="17"/>
  <c r="T2816" i="17"/>
  <c r="U2816" i="17"/>
  <c r="O2817" i="17"/>
  <c r="P2817" i="17"/>
  <c r="Q2817" i="17"/>
  <c r="R2817" i="17"/>
  <c r="S2817" i="17"/>
  <c r="T2817" i="17"/>
  <c r="U2817" i="17"/>
  <c r="O2818" i="17"/>
  <c r="P2818" i="17"/>
  <c r="Q2818" i="17"/>
  <c r="R2818" i="17"/>
  <c r="S2818" i="17"/>
  <c r="T2818" i="17"/>
  <c r="U2818" i="17"/>
  <c r="O2819" i="17"/>
  <c r="P2819" i="17"/>
  <c r="Q2819" i="17"/>
  <c r="R2819" i="17"/>
  <c r="S2819" i="17"/>
  <c r="T2819" i="17"/>
  <c r="U2819" i="17"/>
  <c r="O2820" i="17"/>
  <c r="P2820" i="17"/>
  <c r="Q2820" i="17"/>
  <c r="R2820" i="17"/>
  <c r="S2820" i="17"/>
  <c r="T2820" i="17"/>
  <c r="U2820" i="17"/>
  <c r="O2821" i="17"/>
  <c r="P2821" i="17"/>
  <c r="Q2821" i="17"/>
  <c r="R2821" i="17"/>
  <c r="S2821" i="17"/>
  <c r="T2821" i="17"/>
  <c r="U2821" i="17"/>
  <c r="O2822" i="17"/>
  <c r="P2822" i="17"/>
  <c r="Q2822" i="17"/>
  <c r="R2822" i="17"/>
  <c r="S2822" i="17"/>
  <c r="T2822" i="17"/>
  <c r="U2822" i="17"/>
  <c r="O2823" i="17"/>
  <c r="P2823" i="17"/>
  <c r="Q2823" i="17"/>
  <c r="R2823" i="17"/>
  <c r="S2823" i="17"/>
  <c r="T2823" i="17"/>
  <c r="U2823" i="17"/>
  <c r="O2824" i="17"/>
  <c r="P2824" i="17"/>
  <c r="Q2824" i="17"/>
  <c r="R2824" i="17"/>
  <c r="S2824" i="17"/>
  <c r="T2824" i="17"/>
  <c r="U2824" i="17"/>
  <c r="O2825" i="17"/>
  <c r="P2825" i="17"/>
  <c r="Q2825" i="17"/>
  <c r="R2825" i="17"/>
  <c r="S2825" i="17"/>
  <c r="T2825" i="17"/>
  <c r="U2825" i="17"/>
  <c r="O2826" i="17"/>
  <c r="P2826" i="17"/>
  <c r="Q2826" i="17"/>
  <c r="R2826" i="17"/>
  <c r="S2826" i="17"/>
  <c r="T2826" i="17"/>
  <c r="U2826" i="17"/>
  <c r="O2827" i="17"/>
  <c r="P2827" i="17"/>
  <c r="Q2827" i="17"/>
  <c r="R2827" i="17"/>
  <c r="S2827" i="17"/>
  <c r="T2827" i="17"/>
  <c r="U2827" i="17"/>
  <c r="O2828" i="17"/>
  <c r="P2828" i="17"/>
  <c r="Q2828" i="17"/>
  <c r="R2828" i="17"/>
  <c r="S2828" i="17"/>
  <c r="T2828" i="17"/>
  <c r="U2828" i="17"/>
  <c r="O2829" i="17"/>
  <c r="P2829" i="17"/>
  <c r="Q2829" i="17"/>
  <c r="R2829" i="17"/>
  <c r="S2829" i="17"/>
  <c r="T2829" i="17"/>
  <c r="U2829" i="17"/>
  <c r="O2830" i="17"/>
  <c r="P2830" i="17"/>
  <c r="Q2830" i="17"/>
  <c r="R2830" i="17"/>
  <c r="S2830" i="17"/>
  <c r="T2830" i="17"/>
  <c r="U2830" i="17"/>
  <c r="O2831" i="17"/>
  <c r="P2831" i="17"/>
  <c r="Q2831" i="17"/>
  <c r="R2831" i="17"/>
  <c r="S2831" i="17"/>
  <c r="T2831" i="17"/>
  <c r="U2831" i="17"/>
  <c r="O2832" i="17"/>
  <c r="P2832" i="17"/>
  <c r="Q2832" i="17"/>
  <c r="R2832" i="17"/>
  <c r="S2832" i="17"/>
  <c r="T2832" i="17"/>
  <c r="U2832" i="17"/>
  <c r="O2833" i="17"/>
  <c r="P2833" i="17"/>
  <c r="Q2833" i="17"/>
  <c r="R2833" i="17"/>
  <c r="S2833" i="17"/>
  <c r="T2833" i="17"/>
  <c r="U2833" i="17"/>
  <c r="O2834" i="17"/>
  <c r="P2834" i="17"/>
  <c r="Q2834" i="17"/>
  <c r="R2834" i="17"/>
  <c r="S2834" i="17"/>
  <c r="T2834" i="17"/>
  <c r="U2834" i="17"/>
  <c r="O2835" i="17"/>
  <c r="P2835" i="17"/>
  <c r="Q2835" i="17"/>
  <c r="R2835" i="17"/>
  <c r="S2835" i="17"/>
  <c r="T2835" i="17"/>
  <c r="U2835" i="17"/>
  <c r="O2836" i="17"/>
  <c r="P2836" i="17"/>
  <c r="Q2836" i="17"/>
  <c r="R2836" i="17"/>
  <c r="S2836" i="17"/>
  <c r="T2836" i="17"/>
  <c r="U2836" i="17"/>
  <c r="O2837" i="17"/>
  <c r="P2837" i="17"/>
  <c r="Q2837" i="17"/>
  <c r="R2837" i="17"/>
  <c r="S2837" i="17"/>
  <c r="T2837" i="17"/>
  <c r="U2837" i="17"/>
  <c r="O2838" i="17"/>
  <c r="P2838" i="17"/>
  <c r="Q2838" i="17"/>
  <c r="R2838" i="17"/>
  <c r="S2838" i="17"/>
  <c r="T2838" i="17"/>
  <c r="U2838" i="17"/>
  <c r="O2839" i="17"/>
  <c r="P2839" i="17"/>
  <c r="Q2839" i="17"/>
  <c r="R2839" i="17"/>
  <c r="S2839" i="17"/>
  <c r="T2839" i="17"/>
  <c r="U2839" i="17"/>
  <c r="O2840" i="17"/>
  <c r="P2840" i="17"/>
  <c r="Q2840" i="17"/>
  <c r="R2840" i="17"/>
  <c r="S2840" i="17"/>
  <c r="T2840" i="17"/>
  <c r="U2840" i="17"/>
  <c r="O2841" i="17"/>
  <c r="P2841" i="17"/>
  <c r="Q2841" i="17"/>
  <c r="R2841" i="17"/>
  <c r="S2841" i="17"/>
  <c r="T2841" i="17"/>
  <c r="U2841" i="17"/>
  <c r="O2842" i="17"/>
  <c r="P2842" i="17"/>
  <c r="Q2842" i="17"/>
  <c r="R2842" i="17"/>
  <c r="S2842" i="17"/>
  <c r="T2842" i="17"/>
  <c r="U2842" i="17"/>
  <c r="O2843" i="17"/>
  <c r="P2843" i="17"/>
  <c r="Q2843" i="17"/>
  <c r="R2843" i="17"/>
  <c r="S2843" i="17"/>
  <c r="T2843" i="17"/>
  <c r="U2843" i="17"/>
  <c r="O2844" i="17"/>
  <c r="P2844" i="17"/>
  <c r="Q2844" i="17"/>
  <c r="R2844" i="17"/>
  <c r="S2844" i="17"/>
  <c r="T2844" i="17"/>
  <c r="U2844" i="17"/>
  <c r="O2845" i="17"/>
  <c r="P2845" i="17"/>
  <c r="Q2845" i="17"/>
  <c r="R2845" i="17"/>
  <c r="S2845" i="17"/>
  <c r="T2845" i="17"/>
  <c r="U2845" i="17"/>
  <c r="O2846" i="17"/>
  <c r="P2846" i="17"/>
  <c r="Q2846" i="17"/>
  <c r="R2846" i="17"/>
  <c r="S2846" i="17"/>
  <c r="T2846" i="17"/>
  <c r="U2846" i="17"/>
  <c r="O2847" i="17"/>
  <c r="P2847" i="17"/>
  <c r="Q2847" i="17"/>
  <c r="R2847" i="17"/>
  <c r="S2847" i="17"/>
  <c r="T2847" i="17"/>
  <c r="U2847" i="17"/>
  <c r="O2848" i="17"/>
  <c r="P2848" i="17"/>
  <c r="Q2848" i="17"/>
  <c r="R2848" i="17"/>
  <c r="S2848" i="17"/>
  <c r="T2848" i="17"/>
  <c r="U2848" i="17"/>
  <c r="O2849" i="17"/>
  <c r="P2849" i="17"/>
  <c r="Q2849" i="17"/>
  <c r="R2849" i="17"/>
  <c r="S2849" i="17"/>
  <c r="T2849" i="17"/>
  <c r="U2849" i="17"/>
  <c r="O2850" i="17"/>
  <c r="P2850" i="17"/>
  <c r="Q2850" i="17"/>
  <c r="R2850" i="17"/>
  <c r="S2850" i="17"/>
  <c r="T2850" i="17"/>
  <c r="U2850" i="17"/>
  <c r="O2851" i="17"/>
  <c r="P2851" i="17"/>
  <c r="Q2851" i="17"/>
  <c r="R2851" i="17"/>
  <c r="S2851" i="17"/>
  <c r="T2851" i="17"/>
  <c r="U2851" i="17"/>
  <c r="O2852" i="17"/>
  <c r="P2852" i="17"/>
  <c r="Q2852" i="17"/>
  <c r="R2852" i="17"/>
  <c r="S2852" i="17"/>
  <c r="T2852" i="17"/>
  <c r="U2852" i="17"/>
  <c r="O2853" i="17"/>
  <c r="P2853" i="17"/>
  <c r="Q2853" i="17"/>
  <c r="R2853" i="17"/>
  <c r="S2853" i="17"/>
  <c r="T2853" i="17"/>
  <c r="U2853" i="17"/>
  <c r="O2854" i="17"/>
  <c r="P2854" i="17"/>
  <c r="Q2854" i="17"/>
  <c r="R2854" i="17"/>
  <c r="S2854" i="17"/>
  <c r="T2854" i="17"/>
  <c r="U2854" i="17"/>
  <c r="O2855" i="17"/>
  <c r="P2855" i="17"/>
  <c r="Q2855" i="17"/>
  <c r="R2855" i="17"/>
  <c r="S2855" i="17"/>
  <c r="T2855" i="17"/>
  <c r="U2855" i="17"/>
  <c r="O2856" i="17"/>
  <c r="P2856" i="17"/>
  <c r="Q2856" i="17"/>
  <c r="R2856" i="17"/>
  <c r="S2856" i="17"/>
  <c r="T2856" i="17"/>
  <c r="U2856" i="17"/>
  <c r="O2857" i="17"/>
  <c r="P2857" i="17"/>
  <c r="Q2857" i="17"/>
  <c r="R2857" i="17"/>
  <c r="S2857" i="17"/>
  <c r="T2857" i="17"/>
  <c r="U2857" i="17"/>
  <c r="O2858" i="17"/>
  <c r="P2858" i="17"/>
  <c r="Q2858" i="17"/>
  <c r="R2858" i="17"/>
  <c r="S2858" i="17"/>
  <c r="T2858" i="17"/>
  <c r="U2858" i="17"/>
  <c r="O2859" i="17"/>
  <c r="P2859" i="17"/>
  <c r="Q2859" i="17"/>
  <c r="R2859" i="17"/>
  <c r="S2859" i="17"/>
  <c r="T2859" i="17"/>
  <c r="U2859" i="17"/>
  <c r="O2860" i="17"/>
  <c r="P2860" i="17"/>
  <c r="Q2860" i="17"/>
  <c r="R2860" i="17"/>
  <c r="S2860" i="17"/>
  <c r="T2860" i="17"/>
  <c r="U2860" i="17"/>
  <c r="O2861" i="17"/>
  <c r="P2861" i="17"/>
  <c r="Q2861" i="17"/>
  <c r="R2861" i="17"/>
  <c r="S2861" i="17"/>
  <c r="T2861" i="17"/>
  <c r="U2861" i="17"/>
  <c r="O2862" i="17"/>
  <c r="P2862" i="17"/>
  <c r="Q2862" i="17"/>
  <c r="R2862" i="17"/>
  <c r="S2862" i="17"/>
  <c r="T2862" i="17"/>
  <c r="U2862" i="17"/>
  <c r="O2863" i="17"/>
  <c r="P2863" i="17"/>
  <c r="Q2863" i="17"/>
  <c r="R2863" i="17"/>
  <c r="S2863" i="17"/>
  <c r="T2863" i="17"/>
  <c r="U2863" i="17"/>
  <c r="O2864" i="17"/>
  <c r="P2864" i="17"/>
  <c r="Q2864" i="17"/>
  <c r="R2864" i="17"/>
  <c r="S2864" i="17"/>
  <c r="T2864" i="17"/>
  <c r="U2864" i="17"/>
  <c r="O2865" i="17"/>
  <c r="P2865" i="17"/>
  <c r="Q2865" i="17"/>
  <c r="R2865" i="17"/>
  <c r="S2865" i="17"/>
  <c r="T2865" i="17"/>
  <c r="U2865" i="17"/>
  <c r="O2866" i="17"/>
  <c r="P2866" i="17"/>
  <c r="Q2866" i="17"/>
  <c r="R2866" i="17"/>
  <c r="S2866" i="17"/>
  <c r="T2866" i="17"/>
  <c r="U2866" i="17"/>
  <c r="O2867" i="17"/>
  <c r="P2867" i="17"/>
  <c r="Q2867" i="17"/>
  <c r="R2867" i="17"/>
  <c r="S2867" i="17"/>
  <c r="T2867" i="17"/>
  <c r="U2867" i="17"/>
  <c r="O2868" i="17"/>
  <c r="P2868" i="17"/>
  <c r="Q2868" i="17"/>
  <c r="R2868" i="17"/>
  <c r="S2868" i="17"/>
  <c r="T2868" i="17"/>
  <c r="U2868" i="17"/>
  <c r="O2869" i="17"/>
  <c r="P2869" i="17"/>
  <c r="Q2869" i="17"/>
  <c r="R2869" i="17"/>
  <c r="S2869" i="17"/>
  <c r="T2869" i="17"/>
  <c r="U2869" i="17"/>
  <c r="O2870" i="17"/>
  <c r="P2870" i="17"/>
  <c r="Q2870" i="17"/>
  <c r="R2870" i="17"/>
  <c r="S2870" i="17"/>
  <c r="T2870" i="17"/>
  <c r="U2870" i="17"/>
  <c r="O2871" i="17"/>
  <c r="P2871" i="17"/>
  <c r="Q2871" i="17"/>
  <c r="R2871" i="17"/>
  <c r="S2871" i="17"/>
  <c r="T2871" i="17"/>
  <c r="U2871" i="17"/>
  <c r="O2872" i="17"/>
  <c r="P2872" i="17"/>
  <c r="Q2872" i="17"/>
  <c r="R2872" i="17"/>
  <c r="S2872" i="17"/>
  <c r="T2872" i="17"/>
  <c r="U2872" i="17"/>
  <c r="O2873" i="17"/>
  <c r="P2873" i="17"/>
  <c r="Q2873" i="17"/>
  <c r="R2873" i="17"/>
  <c r="S2873" i="17"/>
  <c r="T2873" i="17"/>
  <c r="U2873" i="17"/>
  <c r="O2874" i="17"/>
  <c r="P2874" i="17"/>
  <c r="Q2874" i="17"/>
  <c r="R2874" i="17"/>
  <c r="S2874" i="17"/>
  <c r="T2874" i="17"/>
  <c r="U2874" i="17"/>
  <c r="O2875" i="17"/>
  <c r="P2875" i="17"/>
  <c r="Q2875" i="17"/>
  <c r="R2875" i="17"/>
  <c r="S2875" i="17"/>
  <c r="T2875" i="17"/>
  <c r="U2875" i="17"/>
  <c r="O2876" i="17"/>
  <c r="P2876" i="17"/>
  <c r="Q2876" i="17"/>
  <c r="R2876" i="17"/>
  <c r="S2876" i="17"/>
  <c r="T2876" i="17"/>
  <c r="U2876" i="17"/>
  <c r="O2877" i="17"/>
  <c r="P2877" i="17"/>
  <c r="Q2877" i="17"/>
  <c r="R2877" i="17"/>
  <c r="S2877" i="17"/>
  <c r="T2877" i="17"/>
  <c r="U2877" i="17"/>
  <c r="O2878" i="17"/>
  <c r="P2878" i="17"/>
  <c r="Q2878" i="17"/>
  <c r="R2878" i="17"/>
  <c r="S2878" i="17"/>
  <c r="T2878" i="17"/>
  <c r="U2878" i="17"/>
  <c r="O2879" i="17"/>
  <c r="P2879" i="17"/>
  <c r="Q2879" i="17"/>
  <c r="R2879" i="17"/>
  <c r="S2879" i="17"/>
  <c r="T2879" i="17"/>
  <c r="U2879" i="17"/>
  <c r="O2880" i="17"/>
  <c r="P2880" i="17"/>
  <c r="Q2880" i="17"/>
  <c r="R2880" i="17"/>
  <c r="S2880" i="17"/>
  <c r="T2880" i="17"/>
  <c r="U2880" i="17"/>
  <c r="O2881" i="17"/>
  <c r="P2881" i="17"/>
  <c r="Q2881" i="17"/>
  <c r="R2881" i="17"/>
  <c r="S2881" i="17"/>
  <c r="T2881" i="17"/>
  <c r="U2881" i="17"/>
  <c r="O2882" i="17"/>
  <c r="P2882" i="17"/>
  <c r="Q2882" i="17"/>
  <c r="R2882" i="17"/>
  <c r="S2882" i="17"/>
  <c r="T2882" i="17"/>
  <c r="U2882" i="17"/>
  <c r="O2883" i="17"/>
  <c r="P2883" i="17"/>
  <c r="Q2883" i="17"/>
  <c r="R2883" i="17"/>
  <c r="S2883" i="17"/>
  <c r="T2883" i="17"/>
  <c r="U2883" i="17"/>
  <c r="O2884" i="17"/>
  <c r="P2884" i="17"/>
  <c r="Q2884" i="17"/>
  <c r="R2884" i="17"/>
  <c r="S2884" i="17"/>
  <c r="T2884" i="17"/>
  <c r="U2884" i="17"/>
  <c r="O2885" i="17"/>
  <c r="P2885" i="17"/>
  <c r="Q2885" i="17"/>
  <c r="R2885" i="17"/>
  <c r="S2885" i="17"/>
  <c r="T2885" i="17"/>
  <c r="U2885" i="17"/>
  <c r="O2886" i="17"/>
  <c r="P2886" i="17"/>
  <c r="Q2886" i="17"/>
  <c r="R2886" i="17"/>
  <c r="S2886" i="17"/>
  <c r="T2886" i="17"/>
  <c r="U2886" i="17"/>
  <c r="O2887" i="17"/>
  <c r="P2887" i="17"/>
  <c r="Q2887" i="17"/>
  <c r="R2887" i="17"/>
  <c r="S2887" i="17"/>
  <c r="T2887" i="17"/>
  <c r="U2887" i="17"/>
  <c r="O2888" i="17"/>
  <c r="P2888" i="17"/>
  <c r="Q2888" i="17"/>
  <c r="R2888" i="17"/>
  <c r="S2888" i="17"/>
  <c r="T2888" i="17"/>
  <c r="U2888" i="17"/>
  <c r="O2889" i="17"/>
  <c r="P2889" i="17"/>
  <c r="Q2889" i="17"/>
  <c r="R2889" i="17"/>
  <c r="S2889" i="17"/>
  <c r="T2889" i="17"/>
  <c r="U2889" i="17"/>
  <c r="O2890" i="17"/>
  <c r="P2890" i="17"/>
  <c r="Q2890" i="17"/>
  <c r="R2890" i="17"/>
  <c r="S2890" i="17"/>
  <c r="T2890" i="17"/>
  <c r="U2890" i="17"/>
  <c r="O2891" i="17"/>
  <c r="P2891" i="17"/>
  <c r="Q2891" i="17"/>
  <c r="R2891" i="17"/>
  <c r="S2891" i="17"/>
  <c r="T2891" i="17"/>
  <c r="U2891" i="17"/>
  <c r="O2892" i="17"/>
  <c r="P2892" i="17"/>
  <c r="Q2892" i="17"/>
  <c r="R2892" i="17"/>
  <c r="S2892" i="17"/>
  <c r="T2892" i="17"/>
  <c r="U2892" i="17"/>
  <c r="O2893" i="17"/>
  <c r="P2893" i="17"/>
  <c r="Q2893" i="17"/>
  <c r="R2893" i="17"/>
  <c r="S2893" i="17"/>
  <c r="T2893" i="17"/>
  <c r="U2893" i="17"/>
  <c r="O2894" i="17"/>
  <c r="P2894" i="17"/>
  <c r="Q2894" i="17"/>
  <c r="R2894" i="17"/>
  <c r="S2894" i="17"/>
  <c r="T2894" i="17"/>
  <c r="U2894" i="17"/>
  <c r="O2895" i="17"/>
  <c r="P2895" i="17"/>
  <c r="Q2895" i="17"/>
  <c r="R2895" i="17"/>
  <c r="S2895" i="17"/>
  <c r="T2895" i="17"/>
  <c r="U2895" i="17"/>
  <c r="O2896" i="17"/>
  <c r="P2896" i="17"/>
  <c r="Q2896" i="17"/>
  <c r="R2896" i="17"/>
  <c r="S2896" i="17"/>
  <c r="T2896" i="17"/>
  <c r="U2896" i="17"/>
  <c r="O2897" i="17"/>
  <c r="P2897" i="17"/>
  <c r="Q2897" i="17"/>
  <c r="R2897" i="17"/>
  <c r="S2897" i="17"/>
  <c r="T2897" i="17"/>
  <c r="U2897" i="17"/>
  <c r="O2898" i="17"/>
  <c r="P2898" i="17"/>
  <c r="Q2898" i="17"/>
  <c r="R2898" i="17"/>
  <c r="S2898" i="17"/>
  <c r="T2898" i="17"/>
  <c r="U2898" i="17"/>
  <c r="O2899" i="17"/>
  <c r="P2899" i="17"/>
  <c r="Q2899" i="17"/>
  <c r="R2899" i="17"/>
  <c r="S2899" i="17"/>
  <c r="T2899" i="17"/>
  <c r="U2899" i="17"/>
  <c r="O2900" i="17"/>
  <c r="P2900" i="17"/>
  <c r="Q2900" i="17"/>
  <c r="R2900" i="17"/>
  <c r="S2900" i="17"/>
  <c r="T2900" i="17"/>
  <c r="U2900" i="17"/>
  <c r="O2901" i="17"/>
  <c r="P2901" i="17"/>
  <c r="Q2901" i="17"/>
  <c r="R2901" i="17"/>
  <c r="S2901" i="17"/>
  <c r="T2901" i="17"/>
  <c r="U2901" i="17"/>
  <c r="O2902" i="17"/>
  <c r="P2902" i="17"/>
  <c r="Q2902" i="17"/>
  <c r="R2902" i="17"/>
  <c r="S2902" i="17"/>
  <c r="T2902" i="17"/>
  <c r="U2902" i="17"/>
  <c r="O2903" i="17"/>
  <c r="P2903" i="17"/>
  <c r="Q2903" i="17"/>
  <c r="R2903" i="17"/>
  <c r="S2903" i="17"/>
  <c r="T2903" i="17"/>
  <c r="U2903" i="17"/>
  <c r="O2904" i="17"/>
  <c r="P2904" i="17"/>
  <c r="Q2904" i="17"/>
  <c r="R2904" i="17"/>
  <c r="S2904" i="17"/>
  <c r="T2904" i="17"/>
  <c r="U2904" i="17"/>
  <c r="O2905" i="17"/>
  <c r="P2905" i="17"/>
  <c r="Q2905" i="17"/>
  <c r="R2905" i="17"/>
  <c r="S2905" i="17"/>
  <c r="T2905" i="17"/>
  <c r="U2905" i="17"/>
  <c r="O2906" i="17"/>
  <c r="P2906" i="17"/>
  <c r="Q2906" i="17"/>
  <c r="R2906" i="17"/>
  <c r="S2906" i="17"/>
  <c r="T2906" i="17"/>
  <c r="U2906" i="17"/>
  <c r="O2907" i="17"/>
  <c r="P2907" i="17"/>
  <c r="Q2907" i="17"/>
  <c r="R2907" i="17"/>
  <c r="S2907" i="17"/>
  <c r="T2907" i="17"/>
  <c r="U2907" i="17"/>
  <c r="O2908" i="17"/>
  <c r="P2908" i="17"/>
  <c r="Q2908" i="17"/>
  <c r="R2908" i="17"/>
  <c r="S2908" i="17"/>
  <c r="T2908" i="17"/>
  <c r="U2908" i="17"/>
  <c r="O2909" i="17"/>
  <c r="P2909" i="17"/>
  <c r="Q2909" i="17"/>
  <c r="R2909" i="17"/>
  <c r="S2909" i="17"/>
  <c r="T2909" i="17"/>
  <c r="U2909" i="17"/>
  <c r="O2910" i="17"/>
  <c r="P2910" i="17"/>
  <c r="Q2910" i="17"/>
  <c r="R2910" i="17"/>
  <c r="S2910" i="17"/>
  <c r="T2910" i="17"/>
  <c r="U2910" i="17"/>
  <c r="O2911" i="17"/>
  <c r="P2911" i="17"/>
  <c r="Q2911" i="17"/>
  <c r="R2911" i="17"/>
  <c r="S2911" i="17"/>
  <c r="T2911" i="17"/>
  <c r="U2911" i="17"/>
  <c r="O2912" i="17"/>
  <c r="P2912" i="17"/>
  <c r="Q2912" i="17"/>
  <c r="R2912" i="17"/>
  <c r="S2912" i="17"/>
  <c r="T2912" i="17"/>
  <c r="U2912" i="17"/>
  <c r="O2913" i="17"/>
  <c r="P2913" i="17"/>
  <c r="Q2913" i="17"/>
  <c r="R2913" i="17"/>
  <c r="S2913" i="17"/>
  <c r="T2913" i="17"/>
  <c r="U2913" i="17"/>
  <c r="O2914" i="17"/>
  <c r="P2914" i="17"/>
  <c r="Q2914" i="17"/>
  <c r="R2914" i="17"/>
  <c r="S2914" i="17"/>
  <c r="T2914" i="17"/>
  <c r="U2914" i="17"/>
  <c r="O2915" i="17"/>
  <c r="P2915" i="17"/>
  <c r="Q2915" i="17"/>
  <c r="R2915" i="17"/>
  <c r="S2915" i="17"/>
  <c r="T2915" i="17"/>
  <c r="U2915" i="17"/>
  <c r="O2916" i="17"/>
  <c r="P2916" i="17"/>
  <c r="Q2916" i="17"/>
  <c r="R2916" i="17"/>
  <c r="S2916" i="17"/>
  <c r="T2916" i="17"/>
  <c r="U2916" i="17"/>
  <c r="O2917" i="17"/>
  <c r="P2917" i="17"/>
  <c r="Q2917" i="17"/>
  <c r="R2917" i="17"/>
  <c r="S2917" i="17"/>
  <c r="T2917" i="17"/>
  <c r="U2917" i="17"/>
  <c r="O2918" i="17"/>
  <c r="P2918" i="17"/>
  <c r="Q2918" i="17"/>
  <c r="R2918" i="17"/>
  <c r="S2918" i="17"/>
  <c r="T2918" i="17"/>
  <c r="U2918" i="17"/>
  <c r="O2919" i="17"/>
  <c r="P2919" i="17"/>
  <c r="Q2919" i="17"/>
  <c r="R2919" i="17"/>
  <c r="S2919" i="17"/>
  <c r="T2919" i="17"/>
  <c r="U2919" i="17"/>
  <c r="O2920" i="17"/>
  <c r="P2920" i="17"/>
  <c r="Q2920" i="17"/>
  <c r="R2920" i="17"/>
  <c r="S2920" i="17"/>
  <c r="T2920" i="17"/>
  <c r="U2920" i="17"/>
  <c r="O2921" i="17"/>
  <c r="P2921" i="17"/>
  <c r="Q2921" i="17"/>
  <c r="R2921" i="17"/>
  <c r="S2921" i="17"/>
  <c r="T2921" i="17"/>
  <c r="U2921" i="17"/>
  <c r="O2922" i="17"/>
  <c r="P2922" i="17"/>
  <c r="Q2922" i="17"/>
  <c r="R2922" i="17"/>
  <c r="S2922" i="17"/>
  <c r="T2922" i="17"/>
  <c r="U2922" i="17"/>
  <c r="O2923" i="17"/>
  <c r="P2923" i="17"/>
  <c r="Q2923" i="17"/>
  <c r="R2923" i="17"/>
  <c r="S2923" i="17"/>
  <c r="T2923" i="17"/>
  <c r="U2923" i="17"/>
  <c r="O2924" i="17"/>
  <c r="P2924" i="17"/>
  <c r="Q2924" i="17"/>
  <c r="R2924" i="17"/>
  <c r="S2924" i="17"/>
  <c r="T2924" i="17"/>
  <c r="U2924" i="17"/>
  <c r="O2925" i="17"/>
  <c r="P2925" i="17"/>
  <c r="Q2925" i="17"/>
  <c r="R2925" i="17"/>
  <c r="S2925" i="17"/>
  <c r="T2925" i="17"/>
  <c r="U2925" i="17"/>
  <c r="O2926" i="17"/>
  <c r="P2926" i="17"/>
  <c r="Q2926" i="17"/>
  <c r="R2926" i="17"/>
  <c r="S2926" i="17"/>
  <c r="T2926" i="17"/>
  <c r="U2926" i="17"/>
  <c r="O2927" i="17"/>
  <c r="P2927" i="17"/>
  <c r="Q2927" i="17"/>
  <c r="R2927" i="17"/>
  <c r="S2927" i="17"/>
  <c r="T2927" i="17"/>
  <c r="U2927" i="17"/>
  <c r="O2928" i="17"/>
  <c r="P2928" i="17"/>
  <c r="Q2928" i="17"/>
  <c r="R2928" i="17"/>
  <c r="S2928" i="17"/>
  <c r="T2928" i="17"/>
  <c r="U2928" i="17"/>
  <c r="O2929" i="17"/>
  <c r="P2929" i="17"/>
  <c r="Q2929" i="17"/>
  <c r="R2929" i="17"/>
  <c r="S2929" i="17"/>
  <c r="T2929" i="17"/>
  <c r="U2929" i="17"/>
  <c r="O2930" i="17"/>
  <c r="P2930" i="17"/>
  <c r="Q2930" i="17"/>
  <c r="R2930" i="17"/>
  <c r="S2930" i="17"/>
  <c r="T2930" i="17"/>
  <c r="U2930" i="17"/>
  <c r="O2931" i="17"/>
  <c r="P2931" i="17"/>
  <c r="Q2931" i="17"/>
  <c r="R2931" i="17"/>
  <c r="S2931" i="17"/>
  <c r="T2931" i="17"/>
  <c r="U2931" i="17"/>
  <c r="O2932" i="17"/>
  <c r="P2932" i="17"/>
  <c r="Q2932" i="17"/>
  <c r="R2932" i="17"/>
  <c r="S2932" i="17"/>
  <c r="T2932" i="17"/>
  <c r="U2932" i="17"/>
  <c r="O2933" i="17"/>
  <c r="P2933" i="17"/>
  <c r="Q2933" i="17"/>
  <c r="R2933" i="17"/>
  <c r="S2933" i="17"/>
  <c r="T2933" i="17"/>
  <c r="U2933" i="17"/>
  <c r="O2934" i="17"/>
  <c r="P2934" i="17"/>
  <c r="Q2934" i="17"/>
  <c r="R2934" i="17"/>
  <c r="S2934" i="17"/>
  <c r="T2934" i="17"/>
  <c r="U2934" i="17"/>
  <c r="O2935" i="17"/>
  <c r="P2935" i="17"/>
  <c r="Q2935" i="17"/>
  <c r="R2935" i="17"/>
  <c r="S2935" i="17"/>
  <c r="T2935" i="17"/>
  <c r="U2935" i="17"/>
  <c r="O2936" i="17"/>
  <c r="P2936" i="17"/>
  <c r="Q2936" i="17"/>
  <c r="R2936" i="17"/>
  <c r="S2936" i="17"/>
  <c r="T2936" i="17"/>
  <c r="U2936" i="17"/>
  <c r="O2937" i="17"/>
  <c r="P2937" i="17"/>
  <c r="Q2937" i="17"/>
  <c r="R2937" i="17"/>
  <c r="S2937" i="17"/>
  <c r="T2937" i="17"/>
  <c r="U2937" i="17"/>
  <c r="O2938" i="17"/>
  <c r="P2938" i="17"/>
  <c r="Q2938" i="17"/>
  <c r="R2938" i="17"/>
  <c r="S2938" i="17"/>
  <c r="T2938" i="17"/>
  <c r="U2938" i="17"/>
  <c r="O2939" i="17"/>
  <c r="P2939" i="17"/>
  <c r="Q2939" i="17"/>
  <c r="R2939" i="17"/>
  <c r="S2939" i="17"/>
  <c r="T2939" i="17"/>
  <c r="U2939" i="17"/>
  <c r="O2940" i="17"/>
  <c r="P2940" i="17"/>
  <c r="Q2940" i="17"/>
  <c r="R2940" i="17"/>
  <c r="S2940" i="17"/>
  <c r="T2940" i="17"/>
  <c r="U2940" i="17"/>
  <c r="O2941" i="17"/>
  <c r="P2941" i="17"/>
  <c r="Q2941" i="17"/>
  <c r="R2941" i="17"/>
  <c r="S2941" i="17"/>
  <c r="T2941" i="17"/>
  <c r="U2941" i="17"/>
  <c r="O2942" i="17"/>
  <c r="P2942" i="17"/>
  <c r="Q2942" i="17"/>
  <c r="R2942" i="17"/>
  <c r="S2942" i="17"/>
  <c r="T2942" i="17"/>
  <c r="U2942" i="17"/>
  <c r="O2943" i="17"/>
  <c r="P2943" i="17"/>
  <c r="Q2943" i="17"/>
  <c r="R2943" i="17"/>
  <c r="S2943" i="17"/>
  <c r="T2943" i="17"/>
  <c r="U2943" i="17"/>
  <c r="O2944" i="17"/>
  <c r="P2944" i="17"/>
  <c r="Q2944" i="17"/>
  <c r="R2944" i="17"/>
  <c r="S2944" i="17"/>
  <c r="T2944" i="17"/>
  <c r="U2944" i="17"/>
  <c r="O2945" i="17"/>
  <c r="P2945" i="17"/>
  <c r="Q2945" i="17"/>
  <c r="R2945" i="17"/>
  <c r="S2945" i="17"/>
  <c r="T2945" i="17"/>
  <c r="U2945" i="17"/>
  <c r="O2946" i="17"/>
  <c r="P2946" i="17"/>
  <c r="Q2946" i="17"/>
  <c r="R2946" i="17"/>
  <c r="S2946" i="17"/>
  <c r="T2946" i="17"/>
  <c r="U2946" i="17"/>
  <c r="O2947" i="17"/>
  <c r="P2947" i="17"/>
  <c r="Q2947" i="17"/>
  <c r="R2947" i="17"/>
  <c r="S2947" i="17"/>
  <c r="T2947" i="17"/>
  <c r="U2947" i="17"/>
  <c r="O2948" i="17"/>
  <c r="P2948" i="17"/>
  <c r="Q2948" i="17"/>
  <c r="R2948" i="17"/>
  <c r="S2948" i="17"/>
  <c r="T2948" i="17"/>
  <c r="U2948" i="17"/>
  <c r="O2949" i="17"/>
  <c r="P2949" i="17"/>
  <c r="Q2949" i="17"/>
  <c r="R2949" i="17"/>
  <c r="S2949" i="17"/>
  <c r="T2949" i="17"/>
  <c r="U2949" i="17"/>
  <c r="O2950" i="17"/>
  <c r="P2950" i="17"/>
  <c r="Q2950" i="17"/>
  <c r="R2950" i="17"/>
  <c r="S2950" i="17"/>
  <c r="T2950" i="17"/>
  <c r="U2950" i="17"/>
  <c r="O2951" i="17"/>
  <c r="P2951" i="17"/>
  <c r="Q2951" i="17"/>
  <c r="R2951" i="17"/>
  <c r="S2951" i="17"/>
  <c r="T2951" i="17"/>
  <c r="U2951" i="17"/>
  <c r="O2952" i="17"/>
  <c r="P2952" i="17"/>
  <c r="Q2952" i="17"/>
  <c r="R2952" i="17"/>
  <c r="S2952" i="17"/>
  <c r="T2952" i="17"/>
  <c r="U2952" i="17"/>
  <c r="O2953" i="17"/>
  <c r="P2953" i="17"/>
  <c r="Q2953" i="17"/>
  <c r="R2953" i="17"/>
  <c r="S2953" i="17"/>
  <c r="T2953" i="17"/>
  <c r="U2953" i="17"/>
  <c r="O2954" i="17"/>
  <c r="P2954" i="17"/>
  <c r="Q2954" i="17"/>
  <c r="R2954" i="17"/>
  <c r="S2954" i="17"/>
  <c r="T2954" i="17"/>
  <c r="U2954" i="17"/>
  <c r="O2955" i="17"/>
  <c r="P2955" i="17"/>
  <c r="Q2955" i="17"/>
  <c r="R2955" i="17"/>
  <c r="S2955" i="17"/>
  <c r="T2955" i="17"/>
  <c r="U2955" i="17"/>
  <c r="O2956" i="17"/>
  <c r="P2956" i="17"/>
  <c r="Q2956" i="17"/>
  <c r="R2956" i="17"/>
  <c r="S2956" i="17"/>
  <c r="T2956" i="17"/>
  <c r="U2956" i="17"/>
  <c r="O2957" i="17"/>
  <c r="P2957" i="17"/>
  <c r="Q2957" i="17"/>
  <c r="R2957" i="17"/>
  <c r="S2957" i="17"/>
  <c r="T2957" i="17"/>
  <c r="U2957" i="17"/>
  <c r="O2958" i="17"/>
  <c r="P2958" i="17"/>
  <c r="Q2958" i="17"/>
  <c r="R2958" i="17"/>
  <c r="S2958" i="17"/>
  <c r="T2958" i="17"/>
  <c r="U2958" i="17"/>
  <c r="O2959" i="17"/>
  <c r="P2959" i="17"/>
  <c r="Q2959" i="17"/>
  <c r="R2959" i="17"/>
  <c r="S2959" i="17"/>
  <c r="T2959" i="17"/>
  <c r="U2959" i="17"/>
  <c r="O2960" i="17"/>
  <c r="P2960" i="17"/>
  <c r="Q2960" i="17"/>
  <c r="R2960" i="17"/>
  <c r="S2960" i="17"/>
  <c r="T2960" i="17"/>
  <c r="U2960" i="17"/>
  <c r="O2961" i="17"/>
  <c r="P2961" i="17"/>
  <c r="Q2961" i="17"/>
  <c r="R2961" i="17"/>
  <c r="S2961" i="17"/>
  <c r="T2961" i="17"/>
  <c r="U2961" i="17"/>
  <c r="O2962" i="17"/>
  <c r="P2962" i="17"/>
  <c r="Q2962" i="17"/>
  <c r="R2962" i="17"/>
  <c r="S2962" i="17"/>
  <c r="T2962" i="17"/>
  <c r="U2962" i="17"/>
  <c r="O2963" i="17"/>
  <c r="P2963" i="17"/>
  <c r="Q2963" i="17"/>
  <c r="R2963" i="17"/>
  <c r="S2963" i="17"/>
  <c r="T2963" i="17"/>
  <c r="U2963" i="17"/>
  <c r="O2964" i="17"/>
  <c r="P2964" i="17"/>
  <c r="Q2964" i="17"/>
  <c r="R2964" i="17"/>
  <c r="S2964" i="17"/>
  <c r="T2964" i="17"/>
  <c r="U2964" i="17"/>
  <c r="O2965" i="17"/>
  <c r="P2965" i="17"/>
  <c r="Q2965" i="17"/>
  <c r="R2965" i="17"/>
  <c r="S2965" i="17"/>
  <c r="T2965" i="17"/>
  <c r="U2965" i="17"/>
  <c r="O2966" i="17"/>
  <c r="P2966" i="17"/>
  <c r="Q2966" i="17"/>
  <c r="R2966" i="17"/>
  <c r="S2966" i="17"/>
  <c r="T2966" i="17"/>
  <c r="U2966" i="17"/>
  <c r="O2967" i="17"/>
  <c r="P2967" i="17"/>
  <c r="Q2967" i="17"/>
  <c r="R2967" i="17"/>
  <c r="S2967" i="17"/>
  <c r="T2967" i="17"/>
  <c r="U2967" i="17"/>
  <c r="O2968" i="17"/>
  <c r="P2968" i="17"/>
  <c r="Q2968" i="17"/>
  <c r="R2968" i="17"/>
  <c r="S2968" i="17"/>
  <c r="T2968" i="17"/>
  <c r="U2968" i="17"/>
  <c r="O2969" i="17"/>
  <c r="P2969" i="17"/>
  <c r="Q2969" i="17"/>
  <c r="R2969" i="17"/>
  <c r="S2969" i="17"/>
  <c r="T2969" i="17"/>
  <c r="U2969" i="17"/>
  <c r="O2970" i="17"/>
  <c r="P2970" i="17"/>
  <c r="Q2970" i="17"/>
  <c r="R2970" i="17"/>
  <c r="S2970" i="17"/>
  <c r="T2970" i="17"/>
  <c r="U2970" i="17"/>
  <c r="O2971" i="17"/>
  <c r="P2971" i="17"/>
  <c r="Q2971" i="17"/>
  <c r="R2971" i="17"/>
  <c r="S2971" i="17"/>
  <c r="T2971" i="17"/>
  <c r="U2971" i="17"/>
  <c r="O2972" i="17"/>
  <c r="P2972" i="17"/>
  <c r="Q2972" i="17"/>
  <c r="R2972" i="17"/>
  <c r="S2972" i="17"/>
  <c r="T2972" i="17"/>
  <c r="U2972" i="17"/>
  <c r="O2973" i="17"/>
  <c r="P2973" i="17"/>
  <c r="Q2973" i="17"/>
  <c r="R2973" i="17"/>
  <c r="S2973" i="17"/>
  <c r="T2973" i="17"/>
  <c r="U2973" i="17"/>
  <c r="O2974" i="17"/>
  <c r="P2974" i="17"/>
  <c r="Q2974" i="17"/>
  <c r="R2974" i="17"/>
  <c r="S2974" i="17"/>
  <c r="T2974" i="17"/>
  <c r="U2974" i="17"/>
  <c r="O2975" i="17"/>
  <c r="P2975" i="17"/>
  <c r="Q2975" i="17"/>
  <c r="R2975" i="17"/>
  <c r="S2975" i="17"/>
  <c r="T2975" i="17"/>
  <c r="U2975" i="17"/>
  <c r="O2976" i="17"/>
  <c r="P2976" i="17"/>
  <c r="Q2976" i="17"/>
  <c r="R2976" i="17"/>
  <c r="S2976" i="17"/>
  <c r="T2976" i="17"/>
  <c r="U2976" i="17"/>
  <c r="O2977" i="17"/>
  <c r="P2977" i="17"/>
  <c r="Q2977" i="17"/>
  <c r="R2977" i="17"/>
  <c r="S2977" i="17"/>
  <c r="T2977" i="17"/>
  <c r="U2977" i="17"/>
  <c r="O2978" i="17"/>
  <c r="P2978" i="17"/>
  <c r="Q2978" i="17"/>
  <c r="R2978" i="17"/>
  <c r="S2978" i="17"/>
  <c r="T2978" i="17"/>
  <c r="U2978" i="17"/>
  <c r="O2979" i="17"/>
  <c r="P2979" i="17"/>
  <c r="Q2979" i="17"/>
  <c r="R2979" i="17"/>
  <c r="S2979" i="17"/>
  <c r="T2979" i="17"/>
  <c r="U2979" i="17"/>
  <c r="O2980" i="17"/>
  <c r="P2980" i="17"/>
  <c r="Q2980" i="17"/>
  <c r="R2980" i="17"/>
  <c r="S2980" i="17"/>
  <c r="T2980" i="17"/>
  <c r="U2980" i="17"/>
  <c r="O2981" i="17"/>
  <c r="P2981" i="17"/>
  <c r="Q2981" i="17"/>
  <c r="R2981" i="17"/>
  <c r="S2981" i="17"/>
  <c r="T2981" i="17"/>
  <c r="U2981" i="17"/>
  <c r="O2982" i="17"/>
  <c r="P2982" i="17"/>
  <c r="Q2982" i="17"/>
  <c r="R2982" i="17"/>
  <c r="S2982" i="17"/>
  <c r="T2982" i="17"/>
  <c r="U2982" i="17"/>
  <c r="O2983" i="17"/>
  <c r="P2983" i="17"/>
  <c r="Q2983" i="17"/>
  <c r="R2983" i="17"/>
  <c r="S2983" i="17"/>
  <c r="T2983" i="17"/>
  <c r="U2983" i="17"/>
  <c r="O2984" i="17"/>
  <c r="P2984" i="17"/>
  <c r="Q2984" i="17"/>
  <c r="R2984" i="17"/>
  <c r="S2984" i="17"/>
  <c r="T2984" i="17"/>
  <c r="U2984" i="17"/>
  <c r="O2985" i="17"/>
  <c r="P2985" i="17"/>
  <c r="Q2985" i="17"/>
  <c r="R2985" i="17"/>
  <c r="S2985" i="17"/>
  <c r="T2985" i="17"/>
  <c r="U2985" i="17"/>
  <c r="O2986" i="17"/>
  <c r="P2986" i="17"/>
  <c r="Q2986" i="17"/>
  <c r="R2986" i="17"/>
  <c r="S2986" i="17"/>
  <c r="T2986" i="17"/>
  <c r="U2986" i="17"/>
  <c r="O2987" i="17"/>
  <c r="P2987" i="17"/>
  <c r="Q2987" i="17"/>
  <c r="R2987" i="17"/>
  <c r="S2987" i="17"/>
  <c r="T2987" i="17"/>
  <c r="U2987" i="17"/>
  <c r="O2988" i="17"/>
  <c r="P2988" i="17"/>
  <c r="Q2988" i="17"/>
  <c r="R2988" i="17"/>
  <c r="S2988" i="17"/>
  <c r="T2988" i="17"/>
  <c r="U2988" i="17"/>
  <c r="O2989" i="17"/>
  <c r="P2989" i="17"/>
  <c r="Q2989" i="17"/>
  <c r="R2989" i="17"/>
  <c r="S2989" i="17"/>
  <c r="T2989" i="17"/>
  <c r="U2989" i="17"/>
  <c r="O2990" i="17"/>
  <c r="P2990" i="17"/>
  <c r="Q2990" i="17"/>
  <c r="R2990" i="17"/>
  <c r="S2990" i="17"/>
  <c r="T2990" i="17"/>
  <c r="U2990" i="17"/>
  <c r="O2991" i="17"/>
  <c r="P2991" i="17"/>
  <c r="Q2991" i="17"/>
  <c r="R2991" i="17"/>
  <c r="S2991" i="17"/>
  <c r="T2991" i="17"/>
  <c r="U2991" i="17"/>
  <c r="O2992" i="17"/>
  <c r="P2992" i="17"/>
  <c r="Q2992" i="17"/>
  <c r="R2992" i="17"/>
  <c r="S2992" i="17"/>
  <c r="T2992" i="17"/>
  <c r="U2992" i="17"/>
  <c r="O2993" i="17"/>
  <c r="P2993" i="17"/>
  <c r="Q2993" i="17"/>
  <c r="R2993" i="17"/>
  <c r="S2993" i="17"/>
  <c r="T2993" i="17"/>
  <c r="U2993" i="17"/>
  <c r="O2994" i="17"/>
  <c r="P2994" i="17"/>
  <c r="Q2994" i="17"/>
  <c r="R2994" i="17"/>
  <c r="S2994" i="17"/>
  <c r="T2994" i="17"/>
  <c r="U2994" i="17"/>
  <c r="O2995" i="17"/>
  <c r="P2995" i="17"/>
  <c r="Q2995" i="17"/>
  <c r="R2995" i="17"/>
  <c r="S2995" i="17"/>
  <c r="T2995" i="17"/>
  <c r="U2995" i="17"/>
  <c r="O2996" i="17"/>
  <c r="P2996" i="17"/>
  <c r="Q2996" i="17"/>
  <c r="R2996" i="17"/>
  <c r="S2996" i="17"/>
  <c r="T2996" i="17"/>
  <c r="U2996" i="17"/>
  <c r="O2997" i="17"/>
  <c r="P2997" i="17"/>
  <c r="Q2997" i="17"/>
  <c r="R2997" i="17"/>
  <c r="S2997" i="17"/>
  <c r="T2997" i="17"/>
  <c r="U2997" i="17"/>
  <c r="O2998" i="17"/>
  <c r="P2998" i="17"/>
  <c r="Q2998" i="17"/>
  <c r="R2998" i="17"/>
  <c r="S2998" i="17"/>
  <c r="T2998" i="17"/>
  <c r="U2998" i="17"/>
  <c r="O2999" i="17"/>
  <c r="P2999" i="17"/>
  <c r="Q2999" i="17"/>
  <c r="R2999" i="17"/>
  <c r="S2999" i="17"/>
  <c r="T2999" i="17"/>
  <c r="U2999" i="17"/>
  <c r="O3000" i="17"/>
  <c r="P3000" i="17"/>
  <c r="Q3000" i="17"/>
  <c r="R3000" i="17"/>
  <c r="S3000" i="17"/>
  <c r="T3000" i="17"/>
  <c r="U3000" i="17"/>
  <c r="O3001" i="17"/>
  <c r="P3001" i="17"/>
  <c r="Q3001" i="17"/>
  <c r="R3001" i="17"/>
  <c r="S3001" i="17"/>
  <c r="T3001" i="17"/>
  <c r="U3001" i="17"/>
  <c r="T2" i="17"/>
  <c r="S2" i="17"/>
  <c r="O2" i="17"/>
  <c r="U2" i="17"/>
  <c r="R2" i="17"/>
  <c r="Q2" i="17"/>
  <c r="P2" i="17"/>
  <c r="I2" i="9"/>
  <c r="B22" i="13"/>
  <c r="D17" i="16" l="1"/>
  <c r="G14" i="16"/>
  <c r="E14" i="16"/>
  <c r="E9" i="16"/>
  <c r="D9" i="16"/>
  <c r="G17" i="16"/>
  <c r="B9" i="16"/>
  <c r="H6" i="16"/>
  <c r="G6" i="16"/>
  <c r="E6" i="16"/>
  <c r="H14" i="16"/>
  <c r="E19" i="16"/>
  <c r="A17" i="16"/>
  <c r="H11" i="16"/>
  <c r="C9" i="16"/>
  <c r="H15" i="16"/>
  <c r="E15" i="16"/>
  <c r="G7" i="16"/>
  <c r="B2" i="16"/>
  <c r="D2" i="16"/>
  <c r="G15" i="16"/>
  <c r="C17" i="16"/>
  <c r="A9" i="16"/>
  <c r="A2" i="16"/>
  <c r="B17" i="16"/>
  <c r="H9" i="16"/>
  <c r="H7" i="16"/>
  <c r="C2" i="16"/>
  <c r="E16" i="16"/>
  <c r="E7" i="16"/>
  <c r="E21" i="16"/>
  <c r="D15" i="16"/>
  <c r="D14" i="16"/>
  <c r="D7" i="16"/>
  <c r="D6" i="16"/>
  <c r="C15" i="16"/>
  <c r="C14" i="16"/>
  <c r="C7" i="16"/>
  <c r="C6" i="16"/>
  <c r="B21" i="16"/>
  <c r="B15" i="16"/>
  <c r="B14" i="16"/>
  <c r="B7" i="16"/>
  <c r="B6" i="16"/>
  <c r="E20" i="16"/>
  <c r="A15" i="16"/>
  <c r="A14" i="16"/>
  <c r="A7" i="16"/>
  <c r="A6" i="16"/>
  <c r="D10" i="14"/>
  <c r="D20" i="16"/>
  <c r="B20" i="16"/>
  <c r="H12" i="16"/>
  <c r="F2" i="16"/>
  <c r="A21" i="16"/>
  <c r="A20" i="16"/>
  <c r="A19" i="16"/>
  <c r="F12" i="16"/>
  <c r="D11" i="16"/>
  <c r="D4" i="16"/>
  <c r="H21" i="16"/>
  <c r="H20" i="16"/>
  <c r="C12" i="16"/>
  <c r="C4" i="16"/>
  <c r="G21" i="16"/>
  <c r="G20" i="16"/>
  <c r="G19" i="16"/>
  <c r="H13" i="16"/>
  <c r="B12" i="16"/>
  <c r="B11" i="16"/>
  <c r="A4" i="16"/>
  <c r="F21" i="16"/>
  <c r="F20" i="16"/>
  <c r="F13" i="16"/>
  <c r="A12" i="16"/>
  <c r="F3" i="16"/>
  <c r="E10" i="16"/>
  <c r="A13" i="16"/>
  <c r="C5" i="16"/>
  <c r="E2" i="16"/>
  <c r="G13" i="16"/>
  <c r="G12" i="16"/>
  <c r="H5" i="16"/>
  <c r="H4" i="16"/>
  <c r="G3" i="16"/>
  <c r="G5" i="16"/>
  <c r="G4" i="16"/>
  <c r="G2" i="16"/>
  <c r="E13" i="16"/>
  <c r="E12" i="16"/>
  <c r="F5" i="16"/>
  <c r="F4" i="16"/>
  <c r="E3" i="16"/>
  <c r="E5" i="16"/>
  <c r="E4" i="16"/>
  <c r="C3" i="16"/>
  <c r="E18" i="16"/>
  <c r="C18" i="16"/>
  <c r="E8" i="16"/>
  <c r="D18" i="16"/>
  <c r="D16" i="16"/>
  <c r="D10" i="16"/>
  <c r="D8" i="16"/>
  <c r="D3" i="16"/>
  <c r="B18" i="16"/>
  <c r="B16" i="16"/>
  <c r="B10" i="16"/>
  <c r="B8" i="16"/>
  <c r="B3" i="16"/>
  <c r="A18" i="16"/>
  <c r="A16" i="16"/>
  <c r="A10" i="16"/>
  <c r="A8" i="16"/>
  <c r="A3" i="16"/>
  <c r="H18" i="16"/>
  <c r="H16" i="16"/>
  <c r="H10" i="16"/>
  <c r="H8" i="16"/>
  <c r="C16" i="16"/>
  <c r="C10" i="16"/>
  <c r="C8" i="16"/>
  <c r="G18" i="16"/>
  <c r="G16" i="16"/>
  <c r="G10" i="16"/>
  <c r="G8" i="16"/>
  <c r="J46" i="13"/>
  <c r="J44" i="13"/>
  <c r="J42" i="13"/>
  <c r="J40" i="13"/>
  <c r="J38" i="13"/>
  <c r="J36" i="13"/>
  <c r="J34" i="13"/>
  <c r="J32" i="13"/>
  <c r="J30" i="13"/>
  <c r="I46" i="13"/>
  <c r="H46" i="13"/>
  <c r="I44" i="13"/>
  <c r="H44" i="13"/>
  <c r="I42" i="13"/>
  <c r="H42" i="13"/>
  <c r="I40" i="13"/>
  <c r="H40" i="13"/>
  <c r="I38" i="13"/>
  <c r="H38" i="13"/>
  <c r="I36" i="13"/>
  <c r="H36" i="13"/>
  <c r="I34" i="13"/>
  <c r="H34" i="13"/>
  <c r="I32" i="13"/>
  <c r="H32" i="13"/>
  <c r="I30" i="13"/>
  <c r="H30" i="13"/>
  <c r="B30" i="13" l="1"/>
  <c r="B31" i="13"/>
  <c r="B33" i="13"/>
  <c r="B32" i="13"/>
  <c r="B35" i="13"/>
  <c r="B34" i="13"/>
  <c r="B37" i="13"/>
  <c r="B36" i="13"/>
  <c r="B39" i="13"/>
  <c r="B38" i="13"/>
  <c r="B41" i="13"/>
  <c r="B40" i="13"/>
  <c r="B43" i="13"/>
  <c r="B42" i="13"/>
  <c r="B45" i="13"/>
  <c r="B44" i="13"/>
  <c r="B47" i="13"/>
  <c r="B46" i="13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10" i="7"/>
  <c r="K11" i="7"/>
  <c r="M11" i="7"/>
  <c r="P11" i="7"/>
  <c r="R11" i="7"/>
  <c r="X11" i="7"/>
  <c r="Z11" i="7"/>
  <c r="K12" i="7"/>
  <c r="M12" i="7"/>
  <c r="P12" i="7"/>
  <c r="R12" i="7"/>
  <c r="X12" i="7"/>
  <c r="Z12" i="7"/>
  <c r="K13" i="7"/>
  <c r="M13" i="7"/>
  <c r="P13" i="7"/>
  <c r="R13" i="7"/>
  <c r="X13" i="7"/>
  <c r="Z13" i="7"/>
  <c r="K14" i="7"/>
  <c r="M14" i="7"/>
  <c r="P14" i="7"/>
  <c r="R14" i="7"/>
  <c r="X14" i="7"/>
  <c r="Z14" i="7"/>
  <c r="K15" i="7"/>
  <c r="M15" i="7"/>
  <c r="P15" i="7"/>
  <c r="R15" i="7"/>
  <c r="X15" i="7"/>
  <c r="Z15" i="7"/>
  <c r="K16" i="7"/>
  <c r="M16" i="7"/>
  <c r="P16" i="7"/>
  <c r="R16" i="7"/>
  <c r="X16" i="7"/>
  <c r="Z16" i="7"/>
  <c r="K17" i="7"/>
  <c r="M17" i="7"/>
  <c r="P17" i="7"/>
  <c r="R17" i="7"/>
  <c r="X17" i="7"/>
  <c r="Z17" i="7"/>
  <c r="K18" i="7"/>
  <c r="M18" i="7"/>
  <c r="P18" i="7"/>
  <c r="R18" i="7"/>
  <c r="X18" i="7"/>
  <c r="Z18" i="7"/>
  <c r="K19" i="7"/>
  <c r="M19" i="7"/>
  <c r="P19" i="7"/>
  <c r="R19" i="7"/>
  <c r="X19" i="7"/>
  <c r="Z19" i="7"/>
  <c r="K20" i="7"/>
  <c r="M20" i="7"/>
  <c r="P20" i="7"/>
  <c r="R20" i="7"/>
  <c r="X20" i="7"/>
  <c r="Z20" i="7"/>
  <c r="K21" i="7"/>
  <c r="M21" i="7"/>
  <c r="P21" i="7"/>
  <c r="R21" i="7"/>
  <c r="X21" i="7"/>
  <c r="Z21" i="7"/>
  <c r="K22" i="7"/>
  <c r="M22" i="7"/>
  <c r="P22" i="7"/>
  <c r="R22" i="7"/>
  <c r="X22" i="7"/>
  <c r="Z22" i="7"/>
  <c r="K23" i="7"/>
  <c r="M23" i="7"/>
  <c r="P23" i="7"/>
  <c r="R23" i="7"/>
  <c r="X23" i="7"/>
  <c r="Z23" i="7"/>
  <c r="K24" i="7"/>
  <c r="M24" i="7"/>
  <c r="P24" i="7"/>
  <c r="R24" i="7"/>
  <c r="X24" i="7"/>
  <c r="Z24" i="7"/>
  <c r="K25" i="7"/>
  <c r="M25" i="7"/>
  <c r="P25" i="7"/>
  <c r="R25" i="7"/>
  <c r="X25" i="7"/>
  <c r="Z25" i="7"/>
  <c r="K26" i="7"/>
  <c r="M26" i="7"/>
  <c r="P26" i="7"/>
  <c r="R26" i="7"/>
  <c r="X26" i="7"/>
  <c r="Z26" i="7"/>
  <c r="K27" i="7"/>
  <c r="M27" i="7"/>
  <c r="P27" i="7"/>
  <c r="R27" i="7"/>
  <c r="X27" i="7"/>
  <c r="Z27" i="7"/>
  <c r="K28" i="7"/>
  <c r="M28" i="7"/>
  <c r="P28" i="7"/>
  <c r="R28" i="7"/>
  <c r="X28" i="7"/>
  <c r="Z28" i="7"/>
  <c r="K29" i="7"/>
  <c r="M29" i="7"/>
  <c r="P29" i="7"/>
  <c r="R29" i="7"/>
  <c r="X29" i="7"/>
  <c r="Z29" i="7"/>
  <c r="Z10" i="7"/>
  <c r="X10" i="7"/>
  <c r="R10" i="7"/>
  <c r="M10" i="7"/>
  <c r="P10" i="7"/>
  <c r="K10" i="7"/>
  <c r="Y5" i="7"/>
  <c r="U5" i="7"/>
  <c r="D40" i="13" l="1"/>
  <c r="D42" i="13"/>
  <c r="D44" i="13"/>
  <c r="D46" i="13"/>
  <c r="D30" i="13"/>
  <c r="D32" i="13"/>
  <c r="D34" i="13"/>
  <c r="D36" i="13"/>
  <c r="D38" i="13"/>
</calcChain>
</file>

<file path=xl/sharedStrings.xml><?xml version="1.0" encoding="utf-8"?>
<sst xmlns="http://schemas.openxmlformats.org/spreadsheetml/2006/main" count="9729" uniqueCount="5361">
  <si>
    <t>DB</t>
  </si>
  <si>
    <t>N1</t>
  </si>
  <si>
    <t>N2</t>
  </si>
  <si>
    <t>N3</t>
  </si>
  <si>
    <t>NT</t>
  </si>
  <si>
    <t>SX</t>
  </si>
  <si>
    <t>KC</t>
  </si>
  <si>
    <t>MC</t>
  </si>
  <si>
    <t>TL</t>
  </si>
  <si>
    <t>WT</t>
  </si>
  <si>
    <t>ZK</t>
  </si>
  <si>
    <t>21</t>
  </si>
  <si>
    <t>岐阜県</t>
  </si>
  <si>
    <t>JPN</t>
  </si>
  <si>
    <t>愛知県</t>
  </si>
  <si>
    <t>滋賀県</t>
  </si>
  <si>
    <t>奈良県</t>
  </si>
  <si>
    <t>京都府</t>
  </si>
  <si>
    <t>香川県</t>
  </si>
  <si>
    <t>兵庫県</t>
  </si>
  <si>
    <t>大阪府</t>
  </si>
  <si>
    <t>23</t>
  </si>
  <si>
    <t>静岡県</t>
  </si>
  <si>
    <t>22</t>
  </si>
  <si>
    <t>福井県</t>
  </si>
  <si>
    <t>石川県</t>
  </si>
  <si>
    <t>千葉県</t>
  </si>
  <si>
    <t>三重県</t>
  </si>
  <si>
    <t>山梨県</t>
  </si>
  <si>
    <t>20</t>
  </si>
  <si>
    <t>広島県</t>
  </si>
  <si>
    <t>岡山県</t>
  </si>
  <si>
    <t>山口県</t>
  </si>
  <si>
    <t>岩手県</t>
  </si>
  <si>
    <t>03</t>
  </si>
  <si>
    <t>宮城県</t>
  </si>
  <si>
    <t>04</t>
  </si>
  <si>
    <t>神奈川県</t>
  </si>
  <si>
    <t>福岡県</t>
  </si>
  <si>
    <t>鳥取県</t>
  </si>
  <si>
    <t>北海道</t>
  </si>
  <si>
    <t>01</t>
  </si>
  <si>
    <t>富山県</t>
  </si>
  <si>
    <t>19</t>
  </si>
  <si>
    <t>東京都</t>
  </si>
  <si>
    <t>18</t>
  </si>
  <si>
    <t>島根県</t>
  </si>
  <si>
    <t>熊本県</t>
  </si>
  <si>
    <t>大分県</t>
  </si>
  <si>
    <t>高知県</t>
  </si>
  <si>
    <t>愛媛県</t>
  </si>
  <si>
    <t>群馬県</t>
  </si>
  <si>
    <t>鹿児島県</t>
  </si>
  <si>
    <t>長崎県</t>
  </si>
  <si>
    <t>和歌山県</t>
  </si>
  <si>
    <t>BAN</t>
  </si>
  <si>
    <t>佐賀県</t>
  </si>
  <si>
    <t>徳島県</t>
  </si>
  <si>
    <t>24</t>
  </si>
  <si>
    <t>長野県</t>
  </si>
  <si>
    <t>茨城県</t>
  </si>
  <si>
    <t>08</t>
  </si>
  <si>
    <t>埼玉県</t>
  </si>
  <si>
    <t>25</t>
  </si>
  <si>
    <t>栃木県</t>
  </si>
  <si>
    <t>09</t>
  </si>
  <si>
    <t>新潟県</t>
  </si>
  <si>
    <t>CHN</t>
  </si>
  <si>
    <t>TPE</t>
  </si>
  <si>
    <t>KOR</t>
  </si>
  <si>
    <t>沖縄県</t>
  </si>
  <si>
    <t>27</t>
  </si>
  <si>
    <t>宮崎県</t>
  </si>
  <si>
    <t>PRK</t>
  </si>
  <si>
    <t>山形県</t>
  </si>
  <si>
    <t>06</t>
  </si>
  <si>
    <t>TAN</t>
  </si>
  <si>
    <t>氏名</t>
    <rPh sb="0" eb="2">
      <t>シメイ</t>
    </rPh>
    <phoneticPr fontId="4"/>
  </si>
  <si>
    <t>ｶﾅ氏名</t>
    <rPh sb="2" eb="4">
      <t>シメイ</t>
    </rPh>
    <phoneticPr fontId="4"/>
  </si>
  <si>
    <t>団体コード</t>
    <rPh sb="0" eb="2">
      <t>ダンタイ</t>
    </rPh>
    <phoneticPr fontId="4"/>
  </si>
  <si>
    <t>出身校</t>
    <rPh sb="0" eb="3">
      <t>シュッシンコウ</t>
    </rPh>
    <phoneticPr fontId="4"/>
  </si>
  <si>
    <t>競技会名</t>
    <rPh sb="0" eb="4">
      <t>キョウギカイメイ</t>
    </rPh>
    <phoneticPr fontId="4"/>
  </si>
  <si>
    <t>エントリー人数</t>
    <rPh sb="5" eb="7">
      <t>ニンズウ</t>
    </rPh>
    <phoneticPr fontId="4"/>
  </si>
  <si>
    <t>名</t>
    <rPh sb="0" eb="1">
      <t>メイ</t>
    </rPh>
    <phoneticPr fontId="4"/>
  </si>
  <si>
    <t>オープンチーム</t>
    <phoneticPr fontId="4"/>
  </si>
  <si>
    <t>申込料</t>
    <rPh sb="0" eb="3">
      <t>モウシコミリョウ</t>
    </rPh>
    <phoneticPr fontId="4"/>
  </si>
  <si>
    <t>広告費</t>
    <rPh sb="0" eb="3">
      <t>コウコクヒ</t>
    </rPh>
    <phoneticPr fontId="4"/>
  </si>
  <si>
    <t>+</t>
    <phoneticPr fontId="4"/>
  </si>
  <si>
    <t>青森県</t>
  </si>
  <si>
    <t>02</t>
  </si>
  <si>
    <t>CIV</t>
  </si>
  <si>
    <t>秋田県</t>
  </si>
  <si>
    <t>05</t>
  </si>
  <si>
    <t>DEN</t>
  </si>
  <si>
    <t>KEN</t>
  </si>
  <si>
    <t>福島県</t>
  </si>
  <si>
    <t>07</t>
  </si>
  <si>
    <t>所属団体名</t>
    <rPh sb="0" eb="2">
      <t>ショゾク</t>
    </rPh>
    <rPh sb="2" eb="5">
      <t>ダンタイメイ</t>
    </rPh>
    <phoneticPr fontId="4"/>
  </si>
  <si>
    <t>申込責任者</t>
    <rPh sb="0" eb="2">
      <t>モウシコミ</t>
    </rPh>
    <rPh sb="2" eb="5">
      <t>セキニンシャ</t>
    </rPh>
    <phoneticPr fontId="4"/>
  </si>
  <si>
    <t>連絡先電話番号</t>
    <rPh sb="0" eb="3">
      <t>レンラクサキ</t>
    </rPh>
    <rPh sb="3" eb="7">
      <t>デンワバンゴウ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</si>
  <si>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</si>
  <si>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チーム名</t>
    <rPh sb="3" eb="4">
      <t>メイ</t>
    </rPh>
    <phoneticPr fontId="4"/>
  </si>
  <si>
    <t>チーム名略称</t>
    <rPh sb="3" eb="4">
      <t>メイ</t>
    </rPh>
    <rPh sb="4" eb="6">
      <t>リャクショウ</t>
    </rPh>
    <phoneticPr fontId="4"/>
  </si>
  <si>
    <t>ﾌﾘｶﾞﾅ</t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</si>
  <si>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</si>
  <si>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</si>
  <si>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登録陸協</t>
    <rPh sb="0" eb="4">
      <t>トウロクリクキョウ</t>
    </rPh>
    <phoneticPr fontId="4"/>
  </si>
  <si>
    <t>過去1年の最高記録</t>
    <rPh sb="0" eb="2">
      <t>カコ</t>
    </rPh>
    <rPh sb="3" eb="4">
      <t>ネン</t>
    </rPh>
    <rPh sb="5" eb="9">
      <t>サイコウキロク</t>
    </rPh>
    <phoneticPr fontId="4"/>
  </si>
  <si>
    <t>5000m</t>
    <phoneticPr fontId="4"/>
  </si>
  <si>
    <t>その他</t>
    <rPh sb="2" eb="3">
      <t>タ</t>
    </rPh>
    <phoneticPr fontId="4"/>
  </si>
  <si>
    <t>種目</t>
    <rPh sb="0" eb="2">
      <t>シュモク</t>
    </rPh>
    <phoneticPr fontId="4"/>
  </si>
  <si>
    <t>記録</t>
    <rPh sb="0" eb="2">
      <t>キロク</t>
    </rPh>
    <phoneticPr fontId="4"/>
  </si>
  <si>
    <t>登録
番号</t>
    <rPh sb="0" eb="2">
      <t>トウロク</t>
    </rPh>
    <rPh sb="3" eb="5">
      <t>バンゴウ</t>
    </rPh>
    <phoneticPr fontId="4"/>
  </si>
  <si>
    <t>所属団体名</t>
    <rPh sb="0" eb="5">
      <t>ショゾクダンタイメイ</t>
    </rPh>
    <phoneticPr fontId="4"/>
  </si>
  <si>
    <t>印</t>
    <rPh sb="0" eb="1">
      <t>イン</t>
    </rPh>
    <phoneticPr fontId="4"/>
  </si>
  <si>
    <t>連絡先〒</t>
    <rPh sb="0" eb="3">
      <t>レンラクサキ</t>
    </rPh>
    <phoneticPr fontId="4"/>
  </si>
  <si>
    <t>申込最大人数</t>
    <rPh sb="0" eb="2">
      <t>モウシコミ</t>
    </rPh>
    <rPh sb="2" eb="6">
      <t>サイダイニンズウ</t>
    </rPh>
    <phoneticPr fontId="4"/>
  </si>
  <si>
    <t>入力人数</t>
    <rPh sb="0" eb="2">
      <t>ニュウリョク</t>
    </rPh>
    <rPh sb="2" eb="4">
      <t>ニンズウ</t>
    </rPh>
    <phoneticPr fontId="4"/>
  </si>
  <si>
    <t>監督者氏名</t>
    <rPh sb="0" eb="3">
      <t>カントクシャ</t>
    </rPh>
    <rPh sb="3" eb="5">
      <t>シメイ</t>
    </rPh>
    <phoneticPr fontId="4"/>
  </si>
  <si>
    <t>チーム属性</t>
    <rPh sb="3" eb="5">
      <t>ゾクセイ</t>
    </rPh>
    <phoneticPr fontId="4"/>
  </si>
  <si>
    <t>正規</t>
    <rPh sb="0" eb="2">
      <t>セイキ</t>
    </rPh>
    <phoneticPr fontId="4"/>
  </si>
  <si>
    <t>正規チーム</t>
    <rPh sb="0" eb="2">
      <t>セイキ</t>
    </rPh>
    <phoneticPr fontId="4"/>
  </si>
  <si>
    <t>自己ベスト記録</t>
    <rPh sb="0" eb="2">
      <t>ジコ</t>
    </rPh>
    <rPh sb="5" eb="7">
      <t>キロク</t>
    </rPh>
    <phoneticPr fontId="4"/>
  </si>
  <si>
    <t>氏　名</t>
    <rPh sb="0" eb="1">
      <t>シ</t>
    </rPh>
    <rPh sb="2" eb="3">
      <t>メイ</t>
    </rPh>
    <phoneticPr fontId="4"/>
  </si>
  <si>
    <t>監督</t>
    <rPh sb="0" eb="2">
      <t>カントク</t>
    </rPh>
    <phoneticPr fontId="4"/>
  </si>
  <si>
    <t>略称</t>
    <rPh sb="0" eb="2">
      <t>リャクショウ</t>
    </rPh>
    <phoneticPr fontId="4"/>
  </si>
  <si>
    <t>有</t>
  </si>
  <si>
    <t>★IF(チーム申込!$B10★"","",IF(チーム申込!$K10★"","－",チーム申込!$K10&amp;"'"&amp;RIGHT(100+チーム申込!$M10,2)&amp;""""&amp;RIGHT(100+チーム申込!$O10,2)))</t>
  </si>
  <si>
    <t>★IF(チーム申込!$B10★"","",IF(チーム申込!$P10★"","－",チーム申込!$P10&amp;"'"&amp;RIGHT(100+チーム申込!$R10,2)&amp;""""&amp;RIGHT(100+チーム申込!$T10,2)))</t>
  </si>
  <si>
    <t>★IF(チーム申込!$B10★"","",IF(チーム申込!$U10★"","－",チーム申込!$U10&amp;"/"&amp;IF(OR(チーム申込!$V10★"",チーム申込!$V10★"0"),チーム申込!$X10&amp;":"&amp;RIGHT(100+チーム申込!$Z10,2)&amp;"."&amp;RIGHT(100+チーム申込!$AB10,2),IF(チーム申込!$U10★"ハーフマラソン",チーム申込!$V10&amp;":"&amp;RIGHT(100+チーム申込!$X10,2)&amp;":"&amp;RIGHT(100+チーム申込!$Z10,2),チーム申込!$V10&amp;":"&amp;RIGHT(100+チーム申込!$X10,2)&amp;":"&amp;RIGHT(100+チーム申込!$Z10,2)&amp;"."&amp;RIGHT(100+チーム申込!$AB10,2)))))</t>
  </si>
  <si>
    <t>★IF(チーム申込!$B11★"","",IF(チーム申込!$K11★"","－",チーム申込!$K11&amp;"'"&amp;RIGHT(100+チーム申込!$M11,2)&amp;""""&amp;RIGHT(100+チーム申込!$O11,2)))</t>
  </si>
  <si>
    <t>★IF(チーム申込!$B11★"","",IF(チーム申込!$P11★"","－",チーム申込!$P11&amp;"'"&amp;RIGHT(100+チーム申込!$R11,2)&amp;""""&amp;RIGHT(100+チーム申込!$T11,2)))</t>
  </si>
  <si>
    <t>★IF(チーム申込!$B12★"","",IF(チーム申込!$K12★"","－",チーム申込!$K12&amp;"'"&amp;RIGHT(100+チーム申込!$M12,2)&amp;""""&amp;RIGHT(100+チーム申込!$O12,2)))</t>
  </si>
  <si>
    <t>★IF(チーム申込!$B12★"","",IF(チーム申込!$P12★"","－",チーム申込!$P12&amp;"'"&amp;RIGHT(100+チーム申込!$R12,2)&amp;""""&amp;RIGHT(100+チーム申込!$T12,2)))</t>
  </si>
  <si>
    <t>★IF(チーム申込!$B13★"","",IF(チーム申込!$K13★"","－",チーム申込!$K13&amp;"'"&amp;RIGHT(100+チーム申込!$M13,2)&amp;""""&amp;RIGHT(100+チーム申込!$O13,2)))</t>
  </si>
  <si>
    <t>★IF(チーム申込!$B13★"","",IF(チーム申込!$P13★"","－",チーム申込!$P13&amp;"'"&amp;RIGHT(100+チーム申込!$R13,2)&amp;""""&amp;RIGHT(100+チーム申込!$T13,2)))</t>
  </si>
  <si>
    <t>★IF(チーム申込!$B14★"","",IF(チーム申込!$K14★"","－",チーム申込!$K14&amp;"'"&amp;RIGHT(100+チーム申込!$M14,2)&amp;""""&amp;RIGHT(100+チーム申込!$O14,2)))</t>
  </si>
  <si>
    <t>★IF(チーム申込!$B14★"","",IF(チーム申込!$P14★"","－",チーム申込!$P14&amp;"'"&amp;RIGHT(100+チーム申込!$R14,2)&amp;""""&amp;RIGHT(100+チーム申込!$T14,2)))</t>
  </si>
  <si>
    <t>★IF(チーム申込!$B15★"","",IF(チーム申込!$K15★"","－",チーム申込!$K15&amp;"'"&amp;RIGHT(100+チーム申込!$M15,2)&amp;""""&amp;RIGHT(100+チーム申込!$O15,2)))</t>
  </si>
  <si>
    <t>★IF(チーム申込!$B15★"","",IF(チーム申込!$P15★"","－",チーム申込!$P15&amp;"'"&amp;RIGHT(100+チーム申込!$R15,2)&amp;""""&amp;RIGHT(100+チーム申込!$T15,2)))</t>
  </si>
  <si>
    <t>★IF(チーム申込!$B16★"","",IF(チーム申込!$K16★"","－",チーム申込!$K16&amp;"'"&amp;RIGHT(100+チーム申込!$M16,2)&amp;""""&amp;RIGHT(100+チーム申込!$O16,2)))</t>
  </si>
  <si>
    <t>★IF(チーム申込!$B16★"","",IF(チーム申込!$P16★"","－",チーム申込!$P16&amp;"'"&amp;RIGHT(100+チーム申込!$R16,2)&amp;""""&amp;RIGHT(100+チーム申込!$T16,2)))</t>
  </si>
  <si>
    <t>★IF(チーム申込!$B17★"","",IF(チーム申込!$K17★"","－",チーム申込!$K17&amp;"'"&amp;RIGHT(100+チーム申込!$M17,2)&amp;""""&amp;RIGHT(100+チーム申込!$O17,2)))</t>
  </si>
  <si>
    <t>★IF(チーム申込!$B17★"","",IF(チーム申込!$P17★"","－",チーム申込!$P17&amp;"'"&amp;RIGHT(100+チーム申込!$R17,2)&amp;""""&amp;RIGHT(100+チーム申込!$T17,2)))</t>
  </si>
  <si>
    <t>★IF(チーム申込!$B18★"","",IF(チーム申込!$K18★"","－",チーム申込!$K18&amp;"'"&amp;RIGHT(100+チーム申込!$M18,2)&amp;""""&amp;RIGHT(100+チーム申込!$O18,2)))</t>
  </si>
  <si>
    <t>★IF(チーム申込!$B18★"","",IF(チーム申込!$P18★"","－",チーム申込!$P18&amp;"'"&amp;RIGHT(100+チーム申込!$R18,2)&amp;""""&amp;RIGHT(100+チーム申込!$T18,2)))</t>
  </si>
  <si>
    <t>★IF(チーム申込!$B11★"","",IF(チーム申込!$U11★"","－",チーム申込!$U11&amp;"/"&amp;IF(OR(チーム申込!$V11★"",チーム申込!$V11★"0"),チーム申込!$X11&amp;"'"&amp;RIGHT(100+チーム申込!$Z11,2)&amp;""""&amp;RIGHT(100+チーム申込!$AB11,2),IF(チーム申込!$U11★"ハーフマラソン",チーム申込!$V11&amp;"ﾟ"&amp;RIGHT(100+チーム申込!$X11,2)&amp;"'"&amp;RIGHT(100+チーム申込!$Z11,2),チーム申込!$V11&amp;"ﾟ"&amp;RIGHT(100+チーム申込!$X11,2)&amp;"'"&amp;RIGHT(100+チーム申込!$Z11,2)&amp;""""&amp;RIGHT(100+チーム申込!$AB11,2)))))</t>
  </si>
  <si>
    <t>★IF(チーム申込!$B12★"","",IF(チーム申込!$U12★"","－",チーム申込!$U12&amp;"/"&amp;IF(OR(チーム申込!$V12★"",チーム申込!$V12★"0"),チーム申込!$X12&amp;"'"&amp;RIGHT(100+チーム申込!$Z12,2)&amp;""""&amp;RIGHT(100+チーム申込!$AB12,2),IF(チーム申込!$U12★"ハーフマラソン",チーム申込!$V12&amp;"ﾟ"&amp;RIGHT(100+チーム申込!$X12,2)&amp;"'"&amp;RIGHT(100+チーム申込!$Z12,2),チーム申込!$V12&amp;"ﾟ"&amp;RIGHT(100+チーム申込!$X12,2)&amp;"'"&amp;RIGHT(100+チーム申込!$Z12,2)&amp;""""&amp;RIGHT(100+チーム申込!$AB12,2)))))</t>
  </si>
  <si>
    <t>★IF(チーム申込!$B13★"","",IF(チーム申込!$U13★"","－",チーム申込!$U13&amp;"/"&amp;IF(OR(チーム申込!$V13★"",チーム申込!$V13★"0"),チーム申込!$X13&amp;"'"&amp;RIGHT(100+チーム申込!$Z13,2)&amp;""""&amp;RIGHT(100+チーム申込!$AB13,2),IF(チーム申込!$U13★"ハーフマラソン",チーム申込!$V13&amp;"ﾟ"&amp;RIGHT(100+チーム申込!$X13,2)&amp;"'"&amp;RIGHT(100+チーム申込!$Z13,2),チーム申込!$V13&amp;"ﾟ"&amp;RIGHT(100+チーム申込!$X13,2)&amp;"'"&amp;RIGHT(100+チーム申込!$Z13,2)&amp;""""&amp;RIGHT(100+チーム申込!$AB13,2)))))</t>
  </si>
  <si>
    <t>★IF(チーム申込!$B14★"","",IF(チーム申込!$U14★"","－",チーム申込!$U14&amp;"/"&amp;IF(OR(チーム申込!$V14★"",チーム申込!$V14★"0"),チーム申込!$X14&amp;"'"&amp;RIGHT(100+チーム申込!$Z14,2)&amp;""""&amp;RIGHT(100+チーム申込!$AB14,2),IF(チーム申込!$U14★"ハーフマラソン",チーム申込!$V14&amp;"ﾟ"&amp;RIGHT(100+チーム申込!$X14,2)&amp;"'"&amp;RIGHT(100+チーム申込!$Z14,2),チーム申込!$V14&amp;"ﾟ"&amp;RIGHT(100+チーム申込!$X14,2)&amp;"'"&amp;RIGHT(100+チーム申込!$Z14,2)&amp;""""&amp;RIGHT(100+チーム申込!$AB14,2)))))</t>
  </si>
  <si>
    <t>★IF(チーム申込!$B15★"","",IF(チーム申込!$U15★"","－",チーム申込!$U15&amp;"/"&amp;IF(OR(チーム申込!$V15★"",チーム申込!$V15★"0"),チーム申込!$X15&amp;"'"&amp;RIGHT(100+チーム申込!$Z15,2)&amp;""""&amp;RIGHT(100+チーム申込!$AB15,2),IF(チーム申込!$U15★"ハーフマラソン",チーム申込!$V15&amp;"ﾟ"&amp;RIGHT(100+チーム申込!$X15,2)&amp;"'"&amp;RIGHT(100+チーム申込!$Z15,2),チーム申込!$V15&amp;"ﾟ"&amp;RIGHT(100+チーム申込!$X15,2)&amp;"'"&amp;RIGHT(100+チーム申込!$Z15,2)&amp;""""&amp;RIGHT(100+チーム申込!$AB15,2)))))</t>
  </si>
  <si>
    <t>★IF(チーム申込!$B16★"","",IF(チーム申込!$U16★"","－",チーム申込!$U16&amp;"/"&amp;IF(OR(チーム申込!$V16★"",チーム申込!$V16★"0"),チーム申込!$X16&amp;"'"&amp;RIGHT(100+チーム申込!$Z16,2)&amp;""""&amp;RIGHT(100+チーム申込!$AB16,2),IF(チーム申込!$U16★"ハーフマラソン",チーム申込!$V16&amp;"ﾟ"&amp;RIGHT(100+チーム申込!$X16,2)&amp;"'"&amp;RIGHT(100+チーム申込!$Z16,2),チーム申込!$V16&amp;"ﾟ"&amp;RIGHT(100+チーム申込!$X16,2)&amp;"'"&amp;RIGHT(100+チーム申込!$Z16,2)&amp;""""&amp;RIGHT(100+チーム申込!$AB16,2)))))</t>
  </si>
  <si>
    <t>★IF(チーム申込!$B17★"","",IF(チーム申込!$U17★"","－",チーム申込!$U17&amp;"/"&amp;IF(OR(チーム申込!$V17★"",チーム申込!$V17★"0"),チーム申込!$X17&amp;"'"&amp;RIGHT(100+チーム申込!$Z17,2)&amp;""""&amp;RIGHT(100+チーム申込!$AB17,2),IF(チーム申込!$U17★"ハーフマラソン",チーム申込!$V17&amp;"ﾟ"&amp;RIGHT(100+チーム申込!$X17,2)&amp;"'"&amp;RIGHT(100+チーム申込!$Z17,2),チーム申込!$V17&amp;"ﾟ"&amp;RIGHT(100+チーム申込!$X17,2)&amp;"'"&amp;RIGHT(100+チーム申込!$Z17,2)&amp;""""&amp;RIGHT(100+チーム申込!$AB17,2)))))</t>
  </si>
  <si>
    <t>★IF(チーム申込!$B18★"","",IF(チーム申込!$U18★"","－",チーム申込!$U18&amp;"/"&amp;IF(OR(チーム申込!$V18★"",チーム申込!$V18★"0"),チーム申込!$X18&amp;"'"&amp;RIGHT(100+チーム申込!$Z18,2)&amp;""""&amp;RIGHT(100+チーム申込!$AB18,2),IF(チーム申込!$U18★"ハーフマラソン",チーム申込!$V18&amp;"ﾟ"&amp;RIGHT(100+チーム申込!$X18,2)&amp;"'"&amp;RIGHT(100+チーム申込!$Z18,2),チーム申込!$V18&amp;"ﾟ"&amp;RIGHT(100+チーム申込!$X18,2)&amp;"'"&amp;RIGHT(100+チーム申込!$Z18,2)&amp;""""&amp;RIGHT(100+チーム申込!$AB18,2)))))</t>
  </si>
  <si>
    <t>★IF(チーム申込!$G10★"","",IF(MASTER!$F2★1,INDEX(男子データ!$O:$O,MATCH(MASTER!$K2,男子データ!$K:$K,0)),INDEX(女子データ!$O:$O,MATCH(MASTER!$K2,女子データ!$K:$K,0))))</t>
  </si>
  <si>
    <t>エントリー料</t>
    <rPh sb="5" eb="6">
      <t>リョウ</t>
    </rPh>
    <phoneticPr fontId="4"/>
  </si>
  <si>
    <t>26</t>
  </si>
  <si>
    <t>40</t>
  </si>
  <si>
    <t>28</t>
  </si>
  <si>
    <t>30</t>
  </si>
  <si>
    <r>
      <t xml:space="preserve">チームプロフィール（5行以内 / 180字以上250字以内） </t>
    </r>
    <r>
      <rPr>
        <b/>
        <sz val="9"/>
        <color theme="1"/>
        <rFont val="游ゴシック"/>
        <family val="3"/>
        <charset val="128"/>
        <scheme val="minor"/>
      </rPr>
      <t>Alt+Enterキーで改行</t>
    </r>
    <rPh sb="11" eb="12">
      <t>ギョウ</t>
    </rPh>
    <rPh sb="12" eb="14">
      <t>イナイ</t>
    </rPh>
    <rPh sb="20" eb="21">
      <t>ジ</t>
    </rPh>
    <rPh sb="21" eb="23">
      <t>イジョウ</t>
    </rPh>
    <rPh sb="26" eb="27">
      <t>ジ</t>
    </rPh>
    <rPh sb="27" eb="29">
      <t>イナイ</t>
    </rPh>
    <rPh sb="43" eb="45">
      <t>カイギョウ</t>
    </rPh>
    <phoneticPr fontId="4"/>
  </si>
  <si>
    <t>団体名略称</t>
    <rPh sb="0" eb="3">
      <t>ダンタイメイ</t>
    </rPh>
    <rPh sb="3" eb="5">
      <t>リャクショウ</t>
    </rPh>
    <phoneticPr fontId="4"/>
  </si>
  <si>
    <t>団体名ｶﾅ</t>
    <rPh sb="0" eb="3">
      <t>ダンタイメイ</t>
    </rPh>
    <phoneticPr fontId="4"/>
  </si>
  <si>
    <t>団体名英字</t>
    <rPh sb="0" eb="3">
      <t>ダンタイメイ</t>
    </rPh>
    <rPh sb="3" eb="5">
      <t>エイジ</t>
    </rPh>
    <phoneticPr fontId="4"/>
  </si>
  <si>
    <t>団体名</t>
  </si>
  <si>
    <t>登録番号</t>
  </si>
  <si>
    <t>氏名</t>
  </si>
  <si>
    <t>カナ氏名</t>
  </si>
  <si>
    <t>学年</t>
  </si>
  <si>
    <t>登録陸協</t>
  </si>
  <si>
    <t>生年月日</t>
  </si>
  <si>
    <t>JAAFID</t>
  </si>
  <si>
    <t>ｱﾙﾌｧﾍﾞｯﾄ(姓)</t>
  </si>
  <si>
    <t>ｱﾙﾌｧﾍﾞｯﾄ(名)</t>
  </si>
  <si>
    <t>国籍</t>
  </si>
  <si>
    <t>漢字(学年)</t>
    <rPh sb="0" eb="2">
      <t>カンジ</t>
    </rPh>
    <rPh sb="3" eb="5">
      <t>ガクネン</t>
    </rPh>
    <phoneticPr fontId="1"/>
  </si>
  <si>
    <t>アルファベット(生年)</t>
    <rPh sb="8" eb="9">
      <t>ネン</t>
    </rPh>
    <phoneticPr fontId="1"/>
  </si>
  <si>
    <t>陸協コード</t>
    <rPh sb="0" eb="2">
      <t>リクキョウ</t>
    </rPh>
    <phoneticPr fontId="4"/>
  </si>
  <si>
    <t>国籍(3レター)</t>
    <rPh sb="0" eb="2">
      <t>コクセキ</t>
    </rPh>
    <phoneticPr fontId="4"/>
  </si>
  <si>
    <t>都道府県</t>
    <rPh sb="0" eb="4">
      <t>トドウフケン</t>
    </rPh>
    <phoneticPr fontId="2"/>
  </si>
  <si>
    <t>コード</t>
  </si>
  <si>
    <t>学連</t>
    <rPh sb="0" eb="1">
      <t>ガク</t>
    </rPh>
    <rPh sb="1" eb="2">
      <t>レン</t>
    </rPh>
    <phoneticPr fontId="3"/>
  </si>
  <si>
    <t>49</t>
  </si>
  <si>
    <t>10</t>
  </si>
  <si>
    <t>11</t>
  </si>
  <si>
    <t>12</t>
  </si>
  <si>
    <t>13</t>
  </si>
  <si>
    <t>14</t>
  </si>
  <si>
    <t>15</t>
  </si>
  <si>
    <t>16</t>
  </si>
  <si>
    <t>17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</si>
  <si>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</si>
  <si>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</si>
  <si>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</si>
  <si>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</si>
  <si>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</si>
  <si>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</si>
  <si>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</si>
  <si>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</si>
  <si>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</si>
  <si>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</si>
  <si>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</si>
  <si>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</si>
  <si>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</si>
  <si>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</si>
  <si>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</si>
  <si>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</si>
  <si>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</si>
  <si>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招待</t>
    <rPh sb="0" eb="1">
      <t>ショウ</t>
    </rPh>
    <rPh sb="1" eb="2">
      <t>タイ</t>
    </rPh>
    <phoneticPr fontId="3"/>
  </si>
  <si>
    <t>48</t>
  </si>
  <si>
    <t>なし</t>
  </si>
  <si>
    <t>00</t>
  </si>
  <si>
    <t>国籍</t>
    <rPh sb="0" eb="2">
      <t>コクセキ</t>
    </rPh>
    <phoneticPr fontId="2"/>
  </si>
  <si>
    <t>3レター</t>
  </si>
  <si>
    <t>日本</t>
  </si>
  <si>
    <t>アイスランド</t>
  </si>
  <si>
    <t>ISL</t>
  </si>
  <si>
    <t>アイルランド</t>
  </si>
  <si>
    <t>IRL</t>
  </si>
  <si>
    <t>アゼルバイジャン</t>
  </si>
  <si>
    <t>AZE</t>
  </si>
  <si>
    <t>アフガニスタン</t>
  </si>
  <si>
    <t>AFG</t>
  </si>
  <si>
    <t>アメリカ</t>
  </si>
  <si>
    <t>USA</t>
  </si>
  <si>
    <t>アラブ首長国連邦</t>
  </si>
  <si>
    <t>UAE</t>
  </si>
  <si>
    <t>アルジェリア</t>
  </si>
  <si>
    <t>ALG</t>
  </si>
  <si>
    <t>アルゼンチン</t>
  </si>
  <si>
    <t>ARG</t>
  </si>
  <si>
    <t>アルバ</t>
  </si>
  <si>
    <t>ARM</t>
  </si>
  <si>
    <t>アルバニア</t>
  </si>
  <si>
    <t>ALB</t>
  </si>
  <si>
    <t>アルメニア</t>
  </si>
  <si>
    <t>アンギラ</t>
  </si>
  <si>
    <t>AIA</t>
  </si>
  <si>
    <t>アンゴラ</t>
  </si>
  <si>
    <t>ANG</t>
  </si>
  <si>
    <t>アンティグア・バーブータ</t>
  </si>
  <si>
    <t>ANT</t>
  </si>
  <si>
    <t>アンドラ</t>
  </si>
  <si>
    <t>AND</t>
  </si>
  <si>
    <t>イエメン</t>
  </si>
  <si>
    <t>YEM</t>
  </si>
  <si>
    <t>イスラエル</t>
  </si>
  <si>
    <t>ISR</t>
  </si>
  <si>
    <t>イタリア</t>
  </si>
  <si>
    <t>ITA</t>
  </si>
  <si>
    <t>イラク</t>
  </si>
  <si>
    <t>IRQ</t>
  </si>
  <si>
    <t>イラン</t>
  </si>
  <si>
    <t>IRI</t>
  </si>
  <si>
    <t>インド</t>
  </si>
  <si>
    <t>IND</t>
  </si>
  <si>
    <t>インドネシア</t>
  </si>
  <si>
    <t>INA</t>
  </si>
  <si>
    <t>ウガンダ</t>
  </si>
  <si>
    <t>UGA</t>
  </si>
  <si>
    <t>ウクライナ</t>
  </si>
  <si>
    <t>UKR</t>
  </si>
  <si>
    <t>ウズベキスタン</t>
  </si>
  <si>
    <t>UZB</t>
  </si>
  <si>
    <t>ウルグアイ</t>
  </si>
  <si>
    <t>URU</t>
  </si>
  <si>
    <t>英領バージン諸島</t>
  </si>
  <si>
    <t>IVB</t>
  </si>
  <si>
    <t>エクアドル</t>
  </si>
  <si>
    <t>ECU</t>
  </si>
  <si>
    <t>エジプト</t>
  </si>
  <si>
    <t>EGY</t>
  </si>
  <si>
    <t>エストニア</t>
  </si>
  <si>
    <t>EST</t>
  </si>
  <si>
    <t>エチオピア</t>
  </si>
  <si>
    <t>ETH</t>
  </si>
  <si>
    <t>エントリア</t>
  </si>
  <si>
    <t>ERI</t>
  </si>
  <si>
    <t>オーストラリア</t>
  </si>
  <si>
    <t>AUS</t>
  </si>
  <si>
    <t>オーストリア</t>
  </si>
  <si>
    <t>AUT</t>
  </si>
  <si>
    <t>オマーン</t>
  </si>
  <si>
    <t>OMA</t>
  </si>
  <si>
    <t>オランダ</t>
  </si>
  <si>
    <t>NED</t>
  </si>
  <si>
    <t>ガーナ</t>
  </si>
  <si>
    <t>GHA</t>
  </si>
  <si>
    <t>カボベルデ</t>
  </si>
  <si>
    <t>CPV</t>
  </si>
  <si>
    <t>ガイアナ</t>
  </si>
  <si>
    <t>GUY</t>
  </si>
  <si>
    <t>カザフスタン</t>
  </si>
  <si>
    <t>KAZ</t>
  </si>
  <si>
    <t>カタール</t>
  </si>
  <si>
    <t>QAT</t>
  </si>
  <si>
    <t>カナダ</t>
  </si>
  <si>
    <t>CAN</t>
  </si>
  <si>
    <t>ガボン</t>
  </si>
  <si>
    <t>GAB</t>
  </si>
  <si>
    <t>カメルーン</t>
  </si>
  <si>
    <t>CMR</t>
  </si>
  <si>
    <t>ガンビア</t>
  </si>
  <si>
    <t>GAM</t>
  </si>
  <si>
    <t>カンボジア</t>
  </si>
  <si>
    <t>CAM</t>
  </si>
  <si>
    <t>朝鮮民主主義人民共和国</t>
  </si>
  <si>
    <t>北マリアナ諸島</t>
  </si>
  <si>
    <t>NMI</t>
  </si>
  <si>
    <t>ギニア</t>
  </si>
  <si>
    <t>GUI</t>
  </si>
  <si>
    <t>ギニアビサウ</t>
  </si>
  <si>
    <t>GBS</t>
  </si>
  <si>
    <t>キプロス</t>
  </si>
  <si>
    <t>CYP</t>
  </si>
  <si>
    <t>キューバ</t>
  </si>
  <si>
    <t>CUB</t>
  </si>
  <si>
    <t>ギリシャ</t>
  </si>
  <si>
    <t>GRE</t>
  </si>
  <si>
    <t>キリバス</t>
  </si>
  <si>
    <t>KIR</t>
  </si>
  <si>
    <t>キルギスタン</t>
  </si>
  <si>
    <t>KGZ</t>
  </si>
  <si>
    <t>グアテマラ</t>
  </si>
  <si>
    <t>GUA</t>
  </si>
  <si>
    <t>グアム</t>
  </si>
  <si>
    <t>GUM</t>
  </si>
  <si>
    <t>クウェート</t>
  </si>
  <si>
    <t>KUW</t>
  </si>
  <si>
    <t>クック諸島</t>
  </si>
  <si>
    <t>COK</t>
  </si>
  <si>
    <t>ジョージア</t>
  </si>
  <si>
    <t>GEO</t>
  </si>
  <si>
    <t>イギリス</t>
  </si>
  <si>
    <t>GBR</t>
  </si>
  <si>
    <t>グレナダ</t>
  </si>
  <si>
    <t>GRN</t>
  </si>
  <si>
    <t>クロアチア</t>
  </si>
  <si>
    <t>CRO</t>
  </si>
  <si>
    <t>ケイマン諸島</t>
  </si>
  <si>
    <t>CAY</t>
  </si>
  <si>
    <t>ニュージーランド</t>
  </si>
  <si>
    <t>NZL</t>
  </si>
  <si>
    <t>ネパール</t>
  </si>
  <si>
    <t>NEP</t>
  </si>
  <si>
    <t>ケニア</t>
  </si>
  <si>
    <t>コートジボアール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</si>
  <si>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</si>
  <si>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</si>
  <si>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</si>
  <si>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</si>
  <si>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</si>
  <si>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</si>
  <si>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</si>
  <si>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</si>
  <si>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</si>
  <si>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</si>
  <si>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</si>
  <si>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</si>
  <si>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</si>
  <si>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</si>
  <si>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</si>
  <si>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</si>
  <si>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</si>
  <si>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</si>
  <si>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</si>
  <si>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</si>
  <si>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</si>
  <si>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</si>
  <si>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</si>
  <si>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</si>
  <si>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</si>
  <si>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</si>
  <si>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</si>
  <si>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</si>
  <si>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</si>
  <si>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</si>
  <si>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</si>
  <si>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</si>
  <si>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</si>
  <si>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</si>
  <si>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</si>
  <si>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</si>
  <si>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</si>
  <si>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</si>
  <si>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</si>
  <si>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</si>
  <si>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</si>
  <si>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</si>
  <si>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</si>
  <si>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</si>
  <si>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</si>
  <si>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</si>
  <si>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</si>
  <si>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</si>
  <si>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</si>
  <si>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</si>
  <si>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</si>
  <si>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</si>
  <si>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</si>
  <si>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</si>
  <si>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</si>
  <si>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</si>
  <si>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</si>
  <si>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</si>
  <si>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</si>
  <si>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</si>
  <si>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</si>
  <si>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</si>
  <si>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</si>
  <si>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</si>
  <si>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</si>
  <si>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</si>
  <si>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</si>
  <si>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</si>
  <si>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</si>
  <si>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</si>
  <si>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</si>
  <si>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</si>
  <si>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</si>
  <si>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</si>
  <si>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</si>
  <si>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</si>
  <si>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</si>
  <si>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チャイニーズ・タイペイ</t>
  </si>
  <si>
    <t>タジキスタン</t>
  </si>
  <si>
    <t>TJK</t>
  </si>
  <si>
    <t>タンザニア</t>
  </si>
  <si>
    <t>チェコ</t>
  </si>
  <si>
    <t>CZE</t>
  </si>
  <si>
    <t>チャド</t>
  </si>
  <si>
    <t>CHA</t>
  </si>
  <si>
    <t>中央アフリカ</t>
  </si>
  <si>
    <t>CAF</t>
  </si>
  <si>
    <t>中国</t>
  </si>
  <si>
    <t>チュニジア</t>
  </si>
  <si>
    <t>TUN</t>
  </si>
  <si>
    <t>チリ</t>
  </si>
  <si>
    <t>CHI</t>
  </si>
  <si>
    <t>ツバル</t>
  </si>
  <si>
    <t>TUV</t>
  </si>
  <si>
    <t>デンマーク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</si>
  <si>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</si>
  <si>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</si>
  <si>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</si>
  <si>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</si>
  <si>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</si>
  <si>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</si>
  <si>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</si>
  <si>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</si>
  <si>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</si>
  <si>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</si>
  <si>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</si>
  <si>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</si>
  <si>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</si>
  <si>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</si>
  <si>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</si>
  <si>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</si>
  <si>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</si>
  <si>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</si>
  <si>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</si>
  <si>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</si>
  <si>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</si>
  <si>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</si>
  <si>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</si>
  <si>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</si>
  <si>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</si>
  <si>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</si>
  <si>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</si>
  <si>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</si>
  <si>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</si>
  <si>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</si>
  <si>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</si>
  <si>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</si>
  <si>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</si>
  <si>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</si>
  <si>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</si>
  <si>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</si>
  <si>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</si>
  <si>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</si>
  <si>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</si>
  <si>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</si>
  <si>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</si>
  <si>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</si>
  <si>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</si>
  <si>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</si>
  <si>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</si>
  <si>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</si>
  <si>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</si>
  <si>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</si>
  <si>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</si>
  <si>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</si>
  <si>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</si>
  <si>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</si>
  <si>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</si>
  <si>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</si>
  <si>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</si>
  <si>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</si>
  <si>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</si>
  <si>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</si>
  <si>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</si>
  <si>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</si>
  <si>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</si>
  <si>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</si>
  <si>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</si>
  <si>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</si>
  <si>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</si>
  <si>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</si>
  <si>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</si>
  <si>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</si>
  <si>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</si>
  <si>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</si>
  <si>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</si>
  <si>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</si>
  <si>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</si>
  <si>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</si>
  <si>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</si>
  <si>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</si>
  <si>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</si>
  <si>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</si>
  <si>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</si>
  <si>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</si>
  <si>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</si>
  <si>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</si>
  <si>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</si>
  <si>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</si>
  <si>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</si>
  <si>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</si>
  <si>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</si>
  <si>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</si>
  <si>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</si>
  <si>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</si>
  <si>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</si>
  <si>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</si>
  <si>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</si>
  <si>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</si>
  <si>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</si>
  <si>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</si>
  <si>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</si>
  <si>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</si>
  <si>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</si>
  <si>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</si>
  <si>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</si>
  <si>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</si>
  <si>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</si>
  <si>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</si>
  <si>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</si>
  <si>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</si>
  <si>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</si>
  <si>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</si>
  <si>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</si>
  <si>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</si>
  <si>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</si>
  <si>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</si>
  <si>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</si>
  <si>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</si>
  <si>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</si>
  <si>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</si>
  <si>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</si>
  <si>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</si>
  <si>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</si>
  <si>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</si>
  <si>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</si>
  <si>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</si>
  <si>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</si>
  <si>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</si>
  <si>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</si>
  <si>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</si>
  <si>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</si>
  <si>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</si>
  <si>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</si>
  <si>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</si>
  <si>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</si>
  <si>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</si>
  <si>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</si>
  <si>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</si>
  <si>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</si>
  <si>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</si>
  <si>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</si>
  <si>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</si>
  <si>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</si>
  <si>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</si>
  <si>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</si>
  <si>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</si>
  <si>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</si>
  <si>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</si>
  <si>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</si>
  <si>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</si>
  <si>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</si>
  <si>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</si>
  <si>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</si>
  <si>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</si>
  <si>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</si>
  <si>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</si>
  <si>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</si>
  <si>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</si>
  <si>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</si>
  <si>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</si>
  <si>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</si>
  <si>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</si>
  <si>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</si>
  <si>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</si>
  <si>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</si>
  <si>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</si>
  <si>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</si>
  <si>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</si>
  <si>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</si>
  <si>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</si>
  <si>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</si>
  <si>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</si>
  <si>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</si>
  <si>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</si>
  <si>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</si>
  <si>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</si>
  <si>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</si>
  <si>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</si>
  <si>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</si>
  <si>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</si>
  <si>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</si>
  <si>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</si>
  <si>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</si>
  <si>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</si>
  <si>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</si>
  <si>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</si>
  <si>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</si>
  <si>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</si>
  <si>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</si>
  <si>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</si>
  <si>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</si>
  <si>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</si>
  <si>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</si>
  <si>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</si>
  <si>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</si>
  <si>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</si>
  <si>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</si>
  <si>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</si>
  <si>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</si>
  <si>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800m</t>
  </si>
  <si>
    <t>1500m</t>
  </si>
  <si>
    <t>ハーフマラソン</t>
  </si>
  <si>
    <t>3000mSC</t>
  </si>
  <si>
    <t>5000mW</t>
  </si>
  <si>
    <t>10000mW</t>
  </si>
  <si>
    <t>オープン</t>
  </si>
  <si>
    <t>高校所在地</t>
    <rPh sb="0" eb="5">
      <t>コウコウショザイチ</t>
    </rPh>
    <phoneticPr fontId="4"/>
  </si>
  <si>
    <t>出身高校</t>
    <rPh sb="0" eb="4">
      <t>シュッシンコウコウ</t>
    </rPh>
    <phoneticPr fontId="4"/>
  </si>
  <si>
    <t>高校名</t>
    <rPh sb="0" eb="3">
      <t>コウコウメイ</t>
    </rPh>
    <phoneticPr fontId="4"/>
  </si>
  <si>
    <t>高校都道府県</t>
    <rPh sb="0" eb="6">
      <t>コウコウトドウフケン</t>
    </rPh>
    <phoneticPr fontId="4"/>
  </si>
  <si>
    <t>北海道</t>
    <rPh sb="0" eb="3">
      <t>ホッカイドウ</t>
    </rPh>
    <phoneticPr fontId="4"/>
  </si>
  <si>
    <t>青　森</t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</si>
  <si>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</si>
  <si>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</si>
  <si>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</si>
  <si>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</si>
  <si>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</si>
  <si>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</si>
  <si>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</si>
  <si>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</si>
  <si>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</si>
  <si>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</si>
  <si>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</si>
  <si>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</si>
  <si>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</si>
  <si>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</si>
  <si>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</si>
  <si>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</si>
  <si>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</si>
  <si>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</si>
  <si>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</si>
  <si>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</si>
  <si>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</si>
  <si>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</si>
  <si>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</si>
  <si>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</si>
  <si>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</si>
  <si>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</si>
  <si>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</si>
  <si>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</si>
  <si>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</si>
  <si>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</si>
  <si>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</si>
  <si>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</si>
  <si>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</si>
  <si>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</si>
  <si>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</si>
  <si>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</si>
  <si>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</si>
  <si>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</si>
  <si>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</si>
  <si>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</si>
  <si>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</si>
  <si>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</si>
  <si>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神奈川</t>
    <rPh sb="0" eb="3">
      <t>カナガワ</t>
    </rPh>
    <phoneticPr fontId="4"/>
  </si>
  <si>
    <t>和歌山</t>
    <rPh sb="0" eb="3">
      <t>ワカヤマ</t>
    </rPh>
    <phoneticPr fontId="4"/>
  </si>
  <si>
    <t>鹿児島</t>
    <rPh sb="0" eb="3">
      <t>カゴシマ</t>
    </rPh>
    <phoneticPr fontId="4"/>
  </si>
  <si>
    <t>連絡先メールアドレス</t>
    <rPh sb="0" eb="3">
      <t>レンラクサキ</t>
    </rPh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</si>
  <si>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</si>
  <si>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</si>
  <si>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関西学生対校女子駅伝競走大会</t>
    <rPh sb="0" eb="2">
      <t>カンサイ</t>
    </rPh>
    <rPh sb="2" eb="4">
      <t>ガクセイ</t>
    </rPh>
    <rPh sb="4" eb="6">
      <t>タイコウ</t>
    </rPh>
    <rPh sb="6" eb="8">
      <t>ジョシ</t>
    </rPh>
    <rPh sb="8" eb="10">
      <t>エキデン</t>
    </rPh>
    <rPh sb="10" eb="12">
      <t>キョウソウ</t>
    </rPh>
    <rPh sb="12" eb="14">
      <t>タイカイ</t>
    </rPh>
    <phoneticPr fontId="4"/>
  </si>
  <si>
    <t>3000m</t>
    <phoneticPr fontId="4"/>
  </si>
  <si>
    <t>連絡先電話番号</t>
    <phoneticPr fontId="4"/>
  </si>
  <si>
    <t>申込責任者氏名</t>
    <phoneticPr fontId="4"/>
  </si>
  <si>
    <t>No.</t>
    <phoneticPr fontId="4"/>
  </si>
  <si>
    <t>属　　性</t>
    <rPh sb="0" eb="1">
      <t>ゾク</t>
    </rPh>
    <rPh sb="3" eb="4">
      <t>セイ</t>
    </rPh>
    <phoneticPr fontId="4"/>
  </si>
  <si>
    <t>略　　称</t>
    <rPh sb="0" eb="1">
      <t>リャク</t>
    </rPh>
    <rPh sb="3" eb="4">
      <t>ショウ</t>
    </rPh>
    <phoneticPr fontId="4"/>
  </si>
  <si>
    <t>合　　計</t>
    <rPh sb="0" eb="1">
      <t>ゴウ</t>
    </rPh>
    <rPh sb="3" eb="4">
      <t>ケイ</t>
    </rPh>
    <phoneticPr fontId="4"/>
  </si>
  <si>
    <t>申込料</t>
    <rPh sb="0" eb="1">
      <t>サル</t>
    </rPh>
    <rPh sb="1" eb="2">
      <t>コ</t>
    </rPh>
    <rPh sb="2" eb="3">
      <t>リョウ</t>
    </rPh>
    <phoneticPr fontId="4"/>
  </si>
  <si>
    <t>立命館大学</t>
  </si>
  <si>
    <t>西川　明花</t>
  </si>
  <si>
    <t>ﾆｼｶﾜ ｻﾔｶ</t>
  </si>
  <si>
    <t>M1</t>
  </si>
  <si>
    <t>00143709731*</t>
  </si>
  <si>
    <t>NISHIKAWA</t>
  </si>
  <si>
    <t>Sayaka</t>
  </si>
  <si>
    <t>麻野　涼葉</t>
  </si>
  <si>
    <t>ｱｻﾉ ｽｽﾞﾊ</t>
  </si>
  <si>
    <t>00143710420*</t>
  </si>
  <si>
    <t>ASANO</t>
  </si>
  <si>
    <t>Suzuha</t>
  </si>
  <si>
    <t>榎本　樹羅</t>
  </si>
  <si>
    <t>ｴﾉﾓﾄ ｼﾞｭﾗ</t>
  </si>
  <si>
    <t>00143710521*</t>
  </si>
  <si>
    <t>ENOMOTO</t>
  </si>
  <si>
    <t>Jura</t>
  </si>
  <si>
    <t>佃　光紗</t>
  </si>
  <si>
    <t>ﾂｸﾀﾞ ﾐｽｽﾞ</t>
  </si>
  <si>
    <t>00143710622*</t>
  </si>
  <si>
    <t>TSUKUDA</t>
  </si>
  <si>
    <t>Misuzu</t>
  </si>
  <si>
    <t>中嶋　美羽</t>
  </si>
  <si>
    <t>ﾅｶｼﾞﾏ ﾐｳ</t>
  </si>
  <si>
    <t>00143710723*</t>
  </si>
  <si>
    <t>NAKAJIMA</t>
  </si>
  <si>
    <t>Miu</t>
  </si>
  <si>
    <t>西村　純夏</t>
  </si>
  <si>
    <t>ﾆｼﾑﾗ ｽﾐｶ</t>
  </si>
  <si>
    <t>00084146427*</t>
  </si>
  <si>
    <t>NISHIMURA</t>
  </si>
  <si>
    <t>Sumika</t>
  </si>
  <si>
    <t>藤田　英里</t>
  </si>
  <si>
    <t>ﾌｼﾞﾀ ｴﾘ</t>
  </si>
  <si>
    <t>00077511425*</t>
  </si>
  <si>
    <t>FUJITA</t>
  </si>
  <si>
    <t>Eri</t>
  </si>
  <si>
    <t>藤田　詩乃</t>
  </si>
  <si>
    <t>ﾌｼﾞﾀ ｼﾉ</t>
  </si>
  <si>
    <t>00143710824*</t>
  </si>
  <si>
    <t>Shino</t>
  </si>
  <si>
    <t>宮川　千緒里</t>
  </si>
  <si>
    <t>ﾐﾔｶﾞﾜ ﾁｵﾘ</t>
  </si>
  <si>
    <t>00108231823*</t>
  </si>
  <si>
    <t>MIYAGAWA</t>
  </si>
  <si>
    <t>Chiori</t>
  </si>
  <si>
    <t>吉岡　里奈</t>
  </si>
  <si>
    <t>ﾖｼｵｶ ﾘﾅ</t>
  </si>
  <si>
    <t>00143710925*</t>
  </si>
  <si>
    <t>YOSHIOKA</t>
  </si>
  <si>
    <t>Rina</t>
  </si>
  <si>
    <t>伊藤　夢</t>
  </si>
  <si>
    <t>ｲﾄｳ ﾕﾒ</t>
  </si>
  <si>
    <t>00143711017*</t>
  </si>
  <si>
    <t>ITO</t>
  </si>
  <si>
    <t>Yume</t>
  </si>
  <si>
    <t>桶谷　南実</t>
  </si>
  <si>
    <t>ｵｹﾀﾆ ﾐﾅﾐ</t>
  </si>
  <si>
    <t>00143711118*</t>
  </si>
  <si>
    <t>OKETANI</t>
  </si>
  <si>
    <t>Minami</t>
  </si>
  <si>
    <t>小林　朝</t>
  </si>
  <si>
    <t>ｺﾊﾞﾔｼ ｱｻ</t>
  </si>
  <si>
    <t>00143711219*</t>
  </si>
  <si>
    <t>KOBAYASHI</t>
  </si>
  <si>
    <t>Asa</t>
  </si>
  <si>
    <t>曽根　野乃花</t>
  </si>
  <si>
    <t>ｿﾈ ﾉﾉｶ</t>
  </si>
  <si>
    <t>00143711320*</t>
  </si>
  <si>
    <t>SONE</t>
  </si>
  <si>
    <t>Nonoka</t>
  </si>
  <si>
    <t>西原　愛華</t>
  </si>
  <si>
    <t>ﾆｼﾊﾗ ｱｲｶ</t>
  </si>
  <si>
    <t>00143711421*</t>
  </si>
  <si>
    <t>NISHIHARA</t>
  </si>
  <si>
    <t>Aika</t>
  </si>
  <si>
    <t>工藤　芽衣</t>
  </si>
  <si>
    <t>ｸﾄﾞｳ ﾒｲ</t>
  </si>
  <si>
    <t>00088008731*</t>
  </si>
  <si>
    <t>KUDO</t>
  </si>
  <si>
    <t>Mei</t>
  </si>
  <si>
    <t>西田　好伽</t>
  </si>
  <si>
    <t>ﾆｼﾀﾞ ｺﾉｶ</t>
  </si>
  <si>
    <t>00089484740*</t>
  </si>
  <si>
    <t>NISHIDA</t>
  </si>
  <si>
    <t>Konoka</t>
  </si>
  <si>
    <t>室月　里莉花</t>
  </si>
  <si>
    <t>ﾑﾛﾂﾞｷ ﾘﾘｶ</t>
  </si>
  <si>
    <t>00087619839*</t>
  </si>
  <si>
    <t>MUROZUKI</t>
  </si>
  <si>
    <t>Ririka</t>
  </si>
  <si>
    <t>山本　紗矢</t>
  </si>
  <si>
    <t>ﾔﾏﾓﾄ ｻﾔ</t>
  </si>
  <si>
    <t>00085628029*</t>
  </si>
  <si>
    <t>YAMAMOTO</t>
  </si>
  <si>
    <t>Saya</t>
  </si>
  <si>
    <t>山本　亜美</t>
  </si>
  <si>
    <t>ﾔﾏﾓﾄ ｱﾐ</t>
  </si>
  <si>
    <t>00123755326*</t>
  </si>
  <si>
    <t>Ami</t>
  </si>
  <si>
    <t>渡邉　光咲</t>
  </si>
  <si>
    <t>ﾜﾀﾅﾍﾞ ﾐｻｷ</t>
  </si>
  <si>
    <t>00089764640*</t>
  </si>
  <si>
    <t>WATANABE</t>
  </si>
  <si>
    <t>Misaki</t>
  </si>
  <si>
    <t>菊地　琴子</t>
  </si>
  <si>
    <t>ｷｸﾁ ｺﾄｺ</t>
  </si>
  <si>
    <t>00121440416*</t>
  </si>
  <si>
    <t>KIKUCHI</t>
  </si>
  <si>
    <t>Kotoko</t>
  </si>
  <si>
    <t>中地　こころ</t>
  </si>
  <si>
    <t>ﾅｶﾁ ｺｺﾛ</t>
  </si>
  <si>
    <t>00108073524*</t>
  </si>
  <si>
    <t>NAKACHI</t>
  </si>
  <si>
    <t>Kokoro</t>
  </si>
  <si>
    <t>福永　楓花</t>
  </si>
  <si>
    <t>ﾌｸﾅｶﾞ ﾌｳｶ</t>
  </si>
  <si>
    <t>00095380429*</t>
  </si>
  <si>
    <t>FUKUNAGA</t>
  </si>
  <si>
    <t>Fuka</t>
  </si>
  <si>
    <t>村松　灯</t>
  </si>
  <si>
    <t>ﾑﾗﾏﾂ ﾄﾓ</t>
  </si>
  <si>
    <t>00107471828*</t>
  </si>
  <si>
    <t>MURAMATSU</t>
  </si>
  <si>
    <t>Tomo</t>
  </si>
  <si>
    <t>田原　彩名</t>
  </si>
  <si>
    <t>ﾀﾊﾗ ｱﾔﾅ</t>
  </si>
  <si>
    <t>00085775840*</t>
  </si>
  <si>
    <t>TAHARA</t>
  </si>
  <si>
    <t>Ayana</t>
  </si>
  <si>
    <t>河内　瀬桜</t>
  </si>
  <si>
    <t>ｶﾜﾁ ｾﾅ</t>
  </si>
  <si>
    <t>00102554421*</t>
  </si>
  <si>
    <t>KAWACHI</t>
  </si>
  <si>
    <t>Sena</t>
  </si>
  <si>
    <t>竹内　のどか</t>
  </si>
  <si>
    <t>ﾀｹｳﾁ ﾉﾄﾞｶ</t>
  </si>
  <si>
    <t>00104788129*</t>
  </si>
  <si>
    <t>TAKEUCHI</t>
  </si>
  <si>
    <t>Nodoka</t>
  </si>
  <si>
    <t>秋澤　花音</t>
  </si>
  <si>
    <t>ｱｷｻﾞﾜ ﾊﾅﾈ</t>
  </si>
  <si>
    <t>00107477228*</t>
  </si>
  <si>
    <t>AKIZAWA</t>
  </si>
  <si>
    <t>Hanane</t>
  </si>
  <si>
    <t>浅木　都紀葉</t>
  </si>
  <si>
    <t>ｱｻｷﾞ ﾂｷﾊ</t>
  </si>
  <si>
    <t>00099630330*</t>
  </si>
  <si>
    <t>ASAGI</t>
  </si>
  <si>
    <t>Tsukiha</t>
  </si>
  <si>
    <t>金　華鈴</t>
  </si>
  <si>
    <t>ｷﾝ ｶﾘﾝ</t>
  </si>
  <si>
    <t>00101106413*</t>
  </si>
  <si>
    <t>KIN</t>
  </si>
  <si>
    <t>Karin</t>
  </si>
  <si>
    <t>日下　あやな</t>
  </si>
  <si>
    <t>ｸｻｶ ｱﾔﾅ</t>
  </si>
  <si>
    <t>00119898743*</t>
  </si>
  <si>
    <t>KUSAKA</t>
  </si>
  <si>
    <t>角　良子</t>
  </si>
  <si>
    <t>ｽﾐ ﾘｮｳｺ</t>
  </si>
  <si>
    <t>00108628833*</t>
  </si>
  <si>
    <t>SUMI</t>
  </si>
  <si>
    <t>Ryoko</t>
  </si>
  <si>
    <t>永石　小雪</t>
  </si>
  <si>
    <t>ﾅｶﾞｲｼ ｺﾕｷ</t>
  </si>
  <si>
    <t>00098969445*</t>
  </si>
  <si>
    <t>NAGAISHI</t>
  </si>
  <si>
    <t>Koyuki</t>
  </si>
  <si>
    <t>村松　結</t>
  </si>
  <si>
    <t>ﾑﾗﾏﾂ ﾕｳ</t>
  </si>
  <si>
    <t>00164678941*</t>
  </si>
  <si>
    <t>Yu</t>
  </si>
  <si>
    <t>土屋　舞琴</t>
  </si>
  <si>
    <t>ﾂﾁﾔ ﾏｺﾄ</t>
  </si>
  <si>
    <t>00104681323*</t>
  </si>
  <si>
    <t>TSUCHIYA</t>
  </si>
  <si>
    <t>Makoto</t>
  </si>
  <si>
    <t>柳井　綾音</t>
  </si>
  <si>
    <t>ﾔﾅｲ ｱﾔﾈ</t>
  </si>
  <si>
    <t>00100808219*</t>
  </si>
  <si>
    <t>YANAI</t>
  </si>
  <si>
    <t>Ayane</t>
  </si>
  <si>
    <t>外間　礼那</t>
  </si>
  <si>
    <t>ｿﾄﾏ ﾚｲﾅ</t>
  </si>
  <si>
    <t>00102014614*</t>
  </si>
  <si>
    <t>SOTOMA</t>
  </si>
  <si>
    <t>Reina</t>
  </si>
  <si>
    <t>宮澤　実亜</t>
  </si>
  <si>
    <t>ﾐﾔｻﾞﾜ ﾐｱ</t>
  </si>
  <si>
    <t>00096903229*</t>
  </si>
  <si>
    <t>MIYAZAWA</t>
  </si>
  <si>
    <t>Mia</t>
  </si>
  <si>
    <t>足立　桐華</t>
  </si>
  <si>
    <t>ｱﾀﾞﾁ ﾄｳｶ</t>
  </si>
  <si>
    <t>00103656627*</t>
  </si>
  <si>
    <t>ADACHI</t>
  </si>
  <si>
    <t>Toka</t>
  </si>
  <si>
    <t>近藤　結花</t>
  </si>
  <si>
    <t>ｺﾝﾄﾞｳ ﾕｲｶ</t>
  </si>
  <si>
    <t>00166882738*</t>
  </si>
  <si>
    <t>KONDO</t>
  </si>
  <si>
    <t>Yuika</t>
  </si>
  <si>
    <t>中島　美咲</t>
  </si>
  <si>
    <t>ﾅｶｼﾞﾏ ﾐｻｷ</t>
  </si>
  <si>
    <t>00100841620*</t>
  </si>
  <si>
    <t>中口　綾乃</t>
  </si>
  <si>
    <t>ﾅｶｸﾞﾁ ｱﾔﾉ</t>
  </si>
  <si>
    <t>00104340012*</t>
  </si>
  <si>
    <t>NAKAGUCHI</t>
  </si>
  <si>
    <t>Ayano</t>
  </si>
  <si>
    <t>巽　朋瑛</t>
  </si>
  <si>
    <t>ﾀﾂﾐ ﾄﾓｴ</t>
  </si>
  <si>
    <t>00174698035*</t>
  </si>
  <si>
    <t>TATSUMI</t>
  </si>
  <si>
    <t>Tomoe</t>
  </si>
  <si>
    <t>岡野　風璃</t>
  </si>
  <si>
    <t>ｵｶﾉ ﾌｳﾘ</t>
  </si>
  <si>
    <t>OKANO</t>
  </si>
  <si>
    <t>Furi</t>
  </si>
  <si>
    <t>伊藤　真優</t>
  </si>
  <si>
    <t>ｲﾄｳ ﾏﾕ</t>
  </si>
  <si>
    <t>Mayu</t>
  </si>
  <si>
    <t>三村　啓恵</t>
  </si>
  <si>
    <t>ﾐﾑﾗ ﾋﾛｴ</t>
  </si>
  <si>
    <t>MIMURA</t>
  </si>
  <si>
    <t>Hiroe</t>
  </si>
  <si>
    <t>児島　柚月</t>
  </si>
  <si>
    <t>ｺｼﾞﾏ ﾕﾂﾞｷ</t>
  </si>
  <si>
    <t>KOJIMA</t>
  </si>
  <si>
    <t>Yuzuki</t>
  </si>
  <si>
    <t>若松　穂乃華</t>
  </si>
  <si>
    <t>ﾜｶﾏﾂ ﾎﾉｶ</t>
  </si>
  <si>
    <t>WAKAMATSU</t>
  </si>
  <si>
    <t>Honoka</t>
  </si>
  <si>
    <t>松田　果蓮</t>
  </si>
  <si>
    <t>ﾏﾂﾀﾞ ｶﾚﾝ</t>
  </si>
  <si>
    <t>MATSUDA</t>
  </si>
  <si>
    <t>Karen</t>
  </si>
  <si>
    <t>吉田　江梨花</t>
  </si>
  <si>
    <t>ﾖｼﾀﾞ ｴﾘｶ</t>
  </si>
  <si>
    <t>YOSHIDA</t>
  </si>
  <si>
    <t>Erika</t>
  </si>
  <si>
    <t>樋口　七海</t>
  </si>
  <si>
    <t>ﾋｸﾞﾁ ﾅﾅﾐ</t>
  </si>
  <si>
    <t>HIGUCHI</t>
  </si>
  <si>
    <t>Nanami</t>
  </si>
  <si>
    <t>野間　葵</t>
  </si>
  <si>
    <t>ﾉﾏ ｱｵｲ</t>
  </si>
  <si>
    <t>NOMA</t>
  </si>
  <si>
    <t>Aoi</t>
  </si>
  <si>
    <t>直井　咲良</t>
  </si>
  <si>
    <t>ﾅｵｲ ｻｸﾗ</t>
  </si>
  <si>
    <t>NAOI</t>
  </si>
  <si>
    <t>Sakura</t>
  </si>
  <si>
    <t>西本　穂乃香</t>
  </si>
  <si>
    <t>ﾆｼﾓﾄ ﾎﾉｶ</t>
  </si>
  <si>
    <t>NISHIMOTO</t>
  </si>
  <si>
    <t>荒田　悠良</t>
  </si>
  <si>
    <t>ｱﾗﾀ ﾕﾗ</t>
  </si>
  <si>
    <t>ARATA</t>
  </si>
  <si>
    <t>Yura</t>
  </si>
  <si>
    <t>太田　咲雪</t>
  </si>
  <si>
    <t>ｵｵﾀ ｻﾕｷ</t>
  </si>
  <si>
    <t>OTA</t>
  </si>
  <si>
    <t>Sayuki</t>
  </si>
  <si>
    <t>田村　優芽</t>
  </si>
  <si>
    <t>ﾀﾑﾗ ﾕﾒ</t>
  </si>
  <si>
    <t>TAMURA</t>
  </si>
  <si>
    <t>瀬川　藍</t>
  </si>
  <si>
    <t>ｾｶﾞﾜ ｱｲ</t>
  </si>
  <si>
    <t>SEGAWA</t>
  </si>
  <si>
    <t>Ai</t>
  </si>
  <si>
    <t>園田学園女子大学</t>
  </si>
  <si>
    <t>廣瀬　桃奈</t>
  </si>
  <si>
    <t>ﾋﾛｾ ﾓﾓﾅ</t>
  </si>
  <si>
    <t>00143736630*</t>
  </si>
  <si>
    <t>HIROSE</t>
  </si>
  <si>
    <t>Momona</t>
  </si>
  <si>
    <t>井川　紅亜</t>
  </si>
  <si>
    <t>ｲｶﾞﾜ ｸﾚｱ</t>
  </si>
  <si>
    <t>00143737429*</t>
  </si>
  <si>
    <t>IGAWA</t>
  </si>
  <si>
    <t>Kurea</t>
  </si>
  <si>
    <t>岸田　日菜</t>
  </si>
  <si>
    <t>ｷｼﾀﾞ ﾋﾅ</t>
  </si>
  <si>
    <t>00143737631*</t>
  </si>
  <si>
    <t>KISHIDA</t>
  </si>
  <si>
    <t>Hina</t>
  </si>
  <si>
    <t>木村　こころ</t>
  </si>
  <si>
    <t>ｷﾑﾗ ｺｺﾛ</t>
  </si>
  <si>
    <t>00143737732*</t>
  </si>
  <si>
    <t>KIMURA</t>
  </si>
  <si>
    <t>木村　鈴香</t>
  </si>
  <si>
    <t>ｷﾑﾗ ｽｽﾞｶ</t>
  </si>
  <si>
    <t>00143737833*</t>
  </si>
  <si>
    <t>Suzuka</t>
  </si>
  <si>
    <t>小嶋　玲菜</t>
  </si>
  <si>
    <t>ｺｼﾞﾏ ﾚﾅ</t>
  </si>
  <si>
    <t>00143737934*</t>
  </si>
  <si>
    <t>Rena</t>
  </si>
  <si>
    <t>古西　清乃</t>
  </si>
  <si>
    <t>ｺﾆｼ ｻﾔﾉ</t>
  </si>
  <si>
    <t>00143738026*</t>
  </si>
  <si>
    <t>KONISHI</t>
  </si>
  <si>
    <t>Sayano</t>
  </si>
  <si>
    <t>坂本　真菜</t>
  </si>
  <si>
    <t>ｻｶﾓﾄ ﾏﾅ</t>
  </si>
  <si>
    <t>00143738127*</t>
  </si>
  <si>
    <t>SAKAMOTO</t>
  </si>
  <si>
    <t>Mana</t>
  </si>
  <si>
    <t>内藤　結衣</t>
  </si>
  <si>
    <t>ﾅｲﾄｳ ﾕｲ</t>
  </si>
  <si>
    <t>00143738228*</t>
  </si>
  <si>
    <t>NAITO</t>
  </si>
  <si>
    <t>Yui</t>
  </si>
  <si>
    <t>平尾　莉子</t>
  </si>
  <si>
    <t>ﾋﾗｵ ﾘｺ</t>
  </si>
  <si>
    <t>00143738531*</t>
  </si>
  <si>
    <t>HIRAO</t>
  </si>
  <si>
    <t>Riko</t>
  </si>
  <si>
    <t>福井　陽香</t>
  </si>
  <si>
    <t>ﾌｸｲ ﾊﾙｶ</t>
  </si>
  <si>
    <t>00143738632*</t>
  </si>
  <si>
    <t>FUKUI</t>
  </si>
  <si>
    <t>Haruka</t>
  </si>
  <si>
    <t>福本　瑞季</t>
  </si>
  <si>
    <t>ﾌｸﾓﾄ ﾐｽﾞｷ</t>
  </si>
  <si>
    <t>00143738733*</t>
  </si>
  <si>
    <t>FUKUMOTO</t>
  </si>
  <si>
    <t>Mizuki</t>
  </si>
  <si>
    <t>藤本　千愛</t>
  </si>
  <si>
    <t>ﾌｼﾞﾓﾄ ﾁｱﾅ</t>
  </si>
  <si>
    <t>00143738834*</t>
  </si>
  <si>
    <t>FUJIMOTO</t>
  </si>
  <si>
    <t>Chiana</t>
  </si>
  <si>
    <t>三浦　愛華</t>
  </si>
  <si>
    <t>ﾐｳﾗ ﾏﾅｶ</t>
  </si>
  <si>
    <t>00143739027*</t>
  </si>
  <si>
    <t>MIURA</t>
  </si>
  <si>
    <t>Manaka</t>
  </si>
  <si>
    <t>三好　結女</t>
  </si>
  <si>
    <t>ﾐﾖｼ ﾕﾒ</t>
  </si>
  <si>
    <t>00143739128*</t>
  </si>
  <si>
    <t>MIYOSHI</t>
  </si>
  <si>
    <t>本岡　真悠</t>
  </si>
  <si>
    <t>ﾓﾄｵｶ ﾏﾕｳ</t>
  </si>
  <si>
    <t>00143739229*</t>
  </si>
  <si>
    <t>MOTOOKA</t>
  </si>
  <si>
    <t>森　陽菜</t>
  </si>
  <si>
    <t>ﾓﾘ ﾋﾅ</t>
  </si>
  <si>
    <t>00143739330*</t>
  </si>
  <si>
    <t>MORI</t>
  </si>
  <si>
    <t>安達　茉鈴</t>
  </si>
  <si>
    <t>ｱﾀﾞﾁ ﾏﾘﾝ</t>
  </si>
  <si>
    <t>00090181423*</t>
  </si>
  <si>
    <t>Marin</t>
  </si>
  <si>
    <t>大坂谷　明里</t>
  </si>
  <si>
    <t>ｵｵｻｶﾔ ｱｶﾘ</t>
  </si>
  <si>
    <t>00090226019*</t>
  </si>
  <si>
    <t>OSAKAYA</t>
  </si>
  <si>
    <t>Akari</t>
  </si>
  <si>
    <t>梶原　有咲</t>
  </si>
  <si>
    <t>ｶｼﾞﾜﾗ ｱｻ</t>
  </si>
  <si>
    <t>00121752422*</t>
  </si>
  <si>
    <t>KAJIWARA</t>
  </si>
  <si>
    <t>川西　可紗</t>
  </si>
  <si>
    <t>ｶﾜﾆｼ ｱﾘｻ</t>
  </si>
  <si>
    <t>00088254330*</t>
  </si>
  <si>
    <t>KAWANISHI</t>
  </si>
  <si>
    <t>Arisa</t>
  </si>
  <si>
    <t>近藤　美穂</t>
  </si>
  <si>
    <t>ｺﾝﾄﾞｳ ﾐﾎ</t>
  </si>
  <si>
    <t>00087742634*</t>
  </si>
  <si>
    <t>Miho</t>
  </si>
  <si>
    <t>定池　弥音</t>
  </si>
  <si>
    <t>ｻﾀﾞｲｹ ﾐﾈ</t>
  </si>
  <si>
    <t>00107497331*</t>
  </si>
  <si>
    <t>SADAIKE</t>
  </si>
  <si>
    <t>Mine</t>
  </si>
  <si>
    <t>白石　香乃</t>
  </si>
  <si>
    <t>ｼﾗｲｼ ｶﾉ</t>
  </si>
  <si>
    <t>00108073827*</t>
  </si>
  <si>
    <t>SHIRAISHI</t>
  </si>
  <si>
    <t>Kano</t>
  </si>
  <si>
    <t>城　まなみ</t>
  </si>
  <si>
    <t>ﾀﾁ ﾏﾅﾐ</t>
  </si>
  <si>
    <t>00091501723*</t>
  </si>
  <si>
    <t>TACHI</t>
  </si>
  <si>
    <t>Manami</t>
  </si>
  <si>
    <t>堂西　愛加</t>
  </si>
  <si>
    <t>ﾄﾞｳﾆｼ ｱｲｶ</t>
  </si>
  <si>
    <t>00094743835*</t>
  </si>
  <si>
    <t>DONISHI</t>
  </si>
  <si>
    <t>中野　悠菜</t>
  </si>
  <si>
    <t>ﾅｶﾉ ﾊﾙﾅ</t>
  </si>
  <si>
    <t>00088554838*</t>
  </si>
  <si>
    <t>NAKANO</t>
  </si>
  <si>
    <t>Haruna</t>
  </si>
  <si>
    <t>中村　智恵</t>
  </si>
  <si>
    <t>ﾅｶﾑﾗ ﾁｴ</t>
  </si>
  <si>
    <t>00087802530*</t>
  </si>
  <si>
    <t>NAKAMURA</t>
  </si>
  <si>
    <t>Chie</t>
  </si>
  <si>
    <t>東　楓</t>
  </si>
  <si>
    <t>ﾋｶﾞｼ ｶｴﾃﾞ</t>
  </si>
  <si>
    <t>00088515128*</t>
  </si>
  <si>
    <t>HIGASHI</t>
  </si>
  <si>
    <t>Kaede</t>
  </si>
  <si>
    <t>福光　由佳</t>
  </si>
  <si>
    <t>ﾌｸﾐﾂ ﾕｶ</t>
  </si>
  <si>
    <t>00089852638*</t>
  </si>
  <si>
    <t>FUKUMITSU</t>
  </si>
  <si>
    <t>Yuka</t>
  </si>
  <si>
    <t>藤野　楓</t>
  </si>
  <si>
    <t>ﾌｼﾞﾉ ｶｴﾃﾞ</t>
  </si>
  <si>
    <t>00088605330*</t>
  </si>
  <si>
    <t>FUJINO</t>
  </si>
  <si>
    <t>古林　愛理</t>
  </si>
  <si>
    <t>ﾌﾙﾊﾞﾔｼ ｴﾘ</t>
  </si>
  <si>
    <t>00087770433*</t>
  </si>
  <si>
    <t>FURUBAYASHI</t>
  </si>
  <si>
    <t>昌　琴音</t>
  </si>
  <si>
    <t>ﾏｻ ｺﾄﾈ</t>
  </si>
  <si>
    <t>00092312623*</t>
  </si>
  <si>
    <t>MASA</t>
  </si>
  <si>
    <t>Kotone</t>
  </si>
  <si>
    <t>三浦　紫音</t>
  </si>
  <si>
    <t>ﾐｳﾗ ｼｵﾝ</t>
  </si>
  <si>
    <t>00091534123*</t>
  </si>
  <si>
    <t>Shion</t>
  </si>
  <si>
    <t>水江　麻友</t>
  </si>
  <si>
    <t>ﾐｽﾞｴ ﾏﾕ</t>
  </si>
  <si>
    <t>00124046724*</t>
  </si>
  <si>
    <t>MIZUE</t>
  </si>
  <si>
    <t>村上　和葉</t>
  </si>
  <si>
    <t>ﾑﾗｶﾐ ｶｽﾞﾊ</t>
  </si>
  <si>
    <t>00108073322*</t>
  </si>
  <si>
    <t>MURAKAMI</t>
  </si>
  <si>
    <t>Kazuha</t>
  </si>
  <si>
    <t>安岡　若菜</t>
  </si>
  <si>
    <t>ﾔｽｵｶ ﾜｶﾅ</t>
  </si>
  <si>
    <t>00088133831*</t>
  </si>
  <si>
    <t>YASUOKA</t>
  </si>
  <si>
    <t>Wakana</t>
  </si>
  <si>
    <t>山本　遥花</t>
  </si>
  <si>
    <t>ﾔﾏﾓﾄ ﾊﾙｶ</t>
  </si>
  <si>
    <t>00091074425*</t>
  </si>
  <si>
    <t>渡辺　愛</t>
  </si>
  <si>
    <t>ﾜﾀﾅﾍﾞ ｱｲ</t>
  </si>
  <si>
    <t>00164678133*</t>
  </si>
  <si>
    <t>楠本　麻弥</t>
  </si>
  <si>
    <t>ｸｽﾓﾄ ﾏﾔ</t>
  </si>
  <si>
    <t>00076853433*</t>
  </si>
  <si>
    <t>KUSUMOTO</t>
  </si>
  <si>
    <t>Maya</t>
  </si>
  <si>
    <t>入山　眞菜</t>
  </si>
  <si>
    <t>ｲﾘﾔﾏ ﾏﾅ</t>
  </si>
  <si>
    <t>00134780023*</t>
  </si>
  <si>
    <t>IRIYAMA</t>
  </si>
  <si>
    <t>荻野　優美</t>
  </si>
  <si>
    <t>ｵｷﾞﾉ ﾕｳﾐ</t>
  </si>
  <si>
    <t>00101617420*</t>
  </si>
  <si>
    <t>OGINO</t>
  </si>
  <si>
    <t>Yumi</t>
  </si>
  <si>
    <t>金山　琳</t>
  </si>
  <si>
    <t>ｶﾅﾔﾏ ﾘﾝ</t>
  </si>
  <si>
    <t>00078600627*</t>
  </si>
  <si>
    <t>KANAYAMA</t>
  </si>
  <si>
    <t>Rin</t>
  </si>
  <si>
    <t>河本　律</t>
  </si>
  <si>
    <t>ｶﾜﾓﾄ ﾘﾂ</t>
  </si>
  <si>
    <t>00100252818*</t>
  </si>
  <si>
    <t>KAWAMOTO</t>
  </si>
  <si>
    <t>Ritsu</t>
  </si>
  <si>
    <t>木岡　優芽</t>
  </si>
  <si>
    <t>ｷｵｶ ﾕﾒ</t>
  </si>
  <si>
    <t>00103439020*</t>
  </si>
  <si>
    <t>KIOKA</t>
  </si>
  <si>
    <t>岸本　冬羽</t>
  </si>
  <si>
    <t>ｷｼﾓﾄ ﾌｳ</t>
  </si>
  <si>
    <t>00102085521*</t>
  </si>
  <si>
    <t>KISHIMOTO</t>
  </si>
  <si>
    <t>Fu</t>
  </si>
  <si>
    <t>清水　優萌</t>
  </si>
  <si>
    <t>ｷﾖﾐｽﾞ ﾕﾒ</t>
  </si>
  <si>
    <t>00099832738*</t>
  </si>
  <si>
    <t>KIYOMIZU</t>
  </si>
  <si>
    <t>小林　琉奈</t>
  </si>
  <si>
    <t>ｺﾊﾞﾔｼ ﾙﾅ</t>
  </si>
  <si>
    <t>00134181927*</t>
  </si>
  <si>
    <t>Runa</t>
  </si>
  <si>
    <t>白金　愛沙海</t>
  </si>
  <si>
    <t>ｼﾛｶﾞﾈ ｱｻﾐ</t>
  </si>
  <si>
    <t>00101194218*</t>
  </si>
  <si>
    <t>SHIROGANE</t>
  </si>
  <si>
    <t>Asami</t>
  </si>
  <si>
    <t>高垣　実夢</t>
  </si>
  <si>
    <t>ﾀｶｶﾞｷ ﾐﾕ</t>
  </si>
  <si>
    <t>00107805930*</t>
  </si>
  <si>
    <t>TAKAGAKI</t>
  </si>
  <si>
    <t>Miyu</t>
  </si>
  <si>
    <t>多賀野　晴</t>
  </si>
  <si>
    <t>ﾀｶﾞﾉ ﾊﾙ</t>
  </si>
  <si>
    <t>00107556428*</t>
  </si>
  <si>
    <t>TAGANO</t>
  </si>
  <si>
    <t>Haru</t>
  </si>
  <si>
    <t>武元　美澪</t>
  </si>
  <si>
    <t>ﾀｹﾓﾄ ﾐﾚｲ</t>
  </si>
  <si>
    <t>00108005115*</t>
  </si>
  <si>
    <t>TAKEMOTO</t>
  </si>
  <si>
    <t>Mirei</t>
  </si>
  <si>
    <t>田村　璃々花</t>
  </si>
  <si>
    <t>ﾀﾑﾗ ﾘﾘｶ</t>
  </si>
  <si>
    <t>00106367326*</t>
  </si>
  <si>
    <t>栃尾　陽菜</t>
  </si>
  <si>
    <t>ﾄﾁｵ ﾋﾅﾀ</t>
  </si>
  <si>
    <t>00101614922*</t>
  </si>
  <si>
    <t>TOCHIO</t>
  </si>
  <si>
    <t>Hinata</t>
  </si>
  <si>
    <t>鳥羽　千晴</t>
  </si>
  <si>
    <t>ﾄﾊﾞ ﾁﾊﾙ</t>
  </si>
  <si>
    <t>00104377123*</t>
  </si>
  <si>
    <t>TOBA</t>
  </si>
  <si>
    <t>Chiharu</t>
  </si>
  <si>
    <t>内藤　澪</t>
  </si>
  <si>
    <t>ﾅｲﾄｳ ﾚｲ</t>
  </si>
  <si>
    <t>00119788640*</t>
  </si>
  <si>
    <t>Rei</t>
  </si>
  <si>
    <t>中村　咲心</t>
  </si>
  <si>
    <t>ﾅｶﾑﾗ ｻｷ</t>
  </si>
  <si>
    <t>00134780124*</t>
  </si>
  <si>
    <t>Saki</t>
  </si>
  <si>
    <t>西崎　来実</t>
  </si>
  <si>
    <t>ﾆｼｻﾞｷ ｸﾙﾐ</t>
  </si>
  <si>
    <t>00136805629*</t>
  </si>
  <si>
    <t>NISHIZAKI</t>
  </si>
  <si>
    <t>Kurumi</t>
  </si>
  <si>
    <t>藤本　色映</t>
  </si>
  <si>
    <t>ﾌｼﾞﾓﾄ ｲﾛﾊ</t>
  </si>
  <si>
    <t>00133174928*</t>
  </si>
  <si>
    <t>Iroha</t>
  </si>
  <si>
    <t>松本　彩華</t>
  </si>
  <si>
    <t>ﾏﾂﾓﾄ ｱﾔｶ</t>
  </si>
  <si>
    <t>00105482929*</t>
  </si>
  <si>
    <t>MATSUMOTO</t>
  </si>
  <si>
    <t>Ayaka</t>
  </si>
  <si>
    <t>松本　百音</t>
  </si>
  <si>
    <t>ﾏﾂﾓﾄ ﾓﾈ</t>
  </si>
  <si>
    <t>00102324416*</t>
  </si>
  <si>
    <t>Mone</t>
  </si>
  <si>
    <t>山本　心葉</t>
  </si>
  <si>
    <t>ﾔﾏﾓﾄ ｺｺﾊ</t>
  </si>
  <si>
    <t>00107004820*</t>
  </si>
  <si>
    <t>Cocoha</t>
  </si>
  <si>
    <t>福本　涼音</t>
  </si>
  <si>
    <t>ﾌｸﾓﾄ ｽｽﾞﾈ</t>
  </si>
  <si>
    <t>00103691727*</t>
  </si>
  <si>
    <t>Suzune</t>
  </si>
  <si>
    <t>綾　聖菜</t>
  </si>
  <si>
    <t>ｱﾔ ｾｲﾅ</t>
  </si>
  <si>
    <t>00115262118*</t>
  </si>
  <si>
    <t>AYA</t>
  </si>
  <si>
    <t>Seina</t>
  </si>
  <si>
    <t>礒邉　美蘭</t>
  </si>
  <si>
    <t>ｲｿﾍﾞ ﾐﾗﾝ</t>
  </si>
  <si>
    <t>00116603219*</t>
  </si>
  <si>
    <t>ISOBE</t>
  </si>
  <si>
    <t>Miran</t>
  </si>
  <si>
    <t>乾谷　こころ</t>
  </si>
  <si>
    <t>ｲﾇｲﾀﾞﾆ ｺｺﾛ</t>
  </si>
  <si>
    <t>00117328830*</t>
  </si>
  <si>
    <t>INUIDANI</t>
  </si>
  <si>
    <t>今岡　理実</t>
  </si>
  <si>
    <t>ｲﾏｵｶ ﾘﾐ</t>
  </si>
  <si>
    <t>00144466227*</t>
  </si>
  <si>
    <t>IMAOKA</t>
  </si>
  <si>
    <t>Rimi</t>
  </si>
  <si>
    <t>梅月　夢乃</t>
  </si>
  <si>
    <t>ｳﾒﾂﾞｷ ﾕﾒﾉ</t>
  </si>
  <si>
    <t>00116690831*</t>
  </si>
  <si>
    <t>UMEZUKI</t>
  </si>
  <si>
    <t>Yumeno</t>
  </si>
  <si>
    <t>大岡　聖和</t>
  </si>
  <si>
    <t>ｵｵｵｶ ｾﾅ</t>
  </si>
  <si>
    <t>00111751622*</t>
  </si>
  <si>
    <t>OOKA</t>
  </si>
  <si>
    <t>太田垣　楓華</t>
  </si>
  <si>
    <t>ｵｵﾀｶﾞｷ ﾌｳｶ</t>
  </si>
  <si>
    <t>00117523423*</t>
  </si>
  <si>
    <t>OTAGAKI</t>
  </si>
  <si>
    <t>門脇　杏実</t>
  </si>
  <si>
    <t>ｶﾄﾞﾜｷ ｱﾐ</t>
  </si>
  <si>
    <t>00114589028*</t>
  </si>
  <si>
    <t>KADOWAKI</t>
  </si>
  <si>
    <t>金光　莉緒</t>
  </si>
  <si>
    <t>ｶﾈﾐﾂ ﾘｵ</t>
  </si>
  <si>
    <t>00115493124*</t>
  </si>
  <si>
    <t>KANEMITSU</t>
  </si>
  <si>
    <t>Rio</t>
  </si>
  <si>
    <t>木村　爽風</t>
  </si>
  <si>
    <t>ｷﾑﾗ ｻﾔｶ</t>
  </si>
  <si>
    <t>00120249927*</t>
  </si>
  <si>
    <t>小林　悠香</t>
  </si>
  <si>
    <t>ｺﾊﾞﾔｼ ﾊﾙｶ</t>
  </si>
  <si>
    <t>00113347120*</t>
  </si>
  <si>
    <t>後藤　夏凜</t>
  </si>
  <si>
    <t>ｺﾞﾄｳ ｶﾘﾝ</t>
  </si>
  <si>
    <t>00109490831*</t>
  </si>
  <si>
    <t>GOTO</t>
  </si>
  <si>
    <t>竹井　杏</t>
  </si>
  <si>
    <t>ﾀｹｲ ｱﾝｽﾞ</t>
  </si>
  <si>
    <t>00115232216*</t>
  </si>
  <si>
    <t>TAKEI</t>
  </si>
  <si>
    <t>Anzu</t>
  </si>
  <si>
    <t>田中　佑果</t>
  </si>
  <si>
    <t>ﾀﾅｶ ﾕｳｶ</t>
  </si>
  <si>
    <t>00128655532*</t>
  </si>
  <si>
    <t>TANAKA</t>
  </si>
  <si>
    <t>中尾　柚希</t>
  </si>
  <si>
    <t>ﾅｶｵ ﾕｽﾞｷ</t>
  </si>
  <si>
    <t>00116803322*</t>
  </si>
  <si>
    <t>NAKAO</t>
  </si>
  <si>
    <t>中本　百々香</t>
  </si>
  <si>
    <t>ﾅｶﾓﾄ ﾓﾓｶ</t>
  </si>
  <si>
    <t>00145465429*</t>
  </si>
  <si>
    <t>NAKAMOTO</t>
  </si>
  <si>
    <t>Momoka</t>
  </si>
  <si>
    <t>萩野　瑠衣</t>
  </si>
  <si>
    <t>ﾊｷﾞﾉ ﾙｲ</t>
  </si>
  <si>
    <t>00119896438*</t>
  </si>
  <si>
    <t>HAGINO</t>
  </si>
  <si>
    <t>Rui</t>
  </si>
  <si>
    <t>林田　悠希</t>
  </si>
  <si>
    <t>ﾊﾔｼﾀﾞ ﾕｳｷ</t>
  </si>
  <si>
    <t>00111278828*</t>
  </si>
  <si>
    <t>HAYASHIDA</t>
  </si>
  <si>
    <t>Yuki</t>
  </si>
  <si>
    <t>早野　美咲</t>
  </si>
  <si>
    <t>ﾊﾔﾉ ﾐｻｷ</t>
  </si>
  <si>
    <t>00119679336*</t>
  </si>
  <si>
    <t>HAYANO</t>
  </si>
  <si>
    <t>廣瀬　杏奈</t>
  </si>
  <si>
    <t>ﾋﾛｾ ｱﾝﾅ</t>
  </si>
  <si>
    <t>00147615731*</t>
  </si>
  <si>
    <t>Anna</t>
  </si>
  <si>
    <t>藤田　愛梨</t>
  </si>
  <si>
    <t>ﾌｼﾞﾀ ｱｲﾘ</t>
  </si>
  <si>
    <t>00113967936*</t>
  </si>
  <si>
    <t>Airi</t>
  </si>
  <si>
    <t>藤山　弥夏</t>
  </si>
  <si>
    <t>ﾌｼﾞﾔﾏ ﾐｶ</t>
  </si>
  <si>
    <t>00116273020*</t>
  </si>
  <si>
    <t>FUJIYAMA</t>
  </si>
  <si>
    <t>Mika</t>
  </si>
  <si>
    <t>藤原　かれん</t>
  </si>
  <si>
    <t>ﾌｼﾞﾜﾗ ｶﾚﾝ</t>
  </si>
  <si>
    <t>00112922219*</t>
  </si>
  <si>
    <t>FUJIWARA</t>
  </si>
  <si>
    <t>堀ノ内　香奈</t>
  </si>
  <si>
    <t>ﾎﾘﾉｳﾁ ｶﾅ</t>
  </si>
  <si>
    <t>00119333626*</t>
  </si>
  <si>
    <t>HORINOUCHI</t>
  </si>
  <si>
    <t>Kana</t>
  </si>
  <si>
    <t>宮原　莉乙</t>
  </si>
  <si>
    <t>ﾐﾔﾊﾗ ﾘｵ</t>
  </si>
  <si>
    <t>00113602013*</t>
  </si>
  <si>
    <t>MIYAHARA</t>
  </si>
  <si>
    <t>村田　奈津実</t>
  </si>
  <si>
    <t>ﾑﾗﾀ ﾅﾂﾐ</t>
  </si>
  <si>
    <t>00120589732*</t>
  </si>
  <si>
    <t>MURATA</t>
  </si>
  <si>
    <t>Natsumi</t>
  </si>
  <si>
    <t>森脇　叶美</t>
  </si>
  <si>
    <t>ﾓﾘﾜｷ ｶﾅﾐ</t>
  </si>
  <si>
    <t>00115150619*</t>
  </si>
  <si>
    <t>MORIWAKI</t>
  </si>
  <si>
    <t>Kanami</t>
  </si>
  <si>
    <t>吉村　心</t>
  </si>
  <si>
    <t>ﾖｼﾑﾗ ｺｺﾛ</t>
  </si>
  <si>
    <t>00115167122*</t>
  </si>
  <si>
    <t>YOSHIMURA</t>
  </si>
  <si>
    <t>和田　深蒼</t>
  </si>
  <si>
    <t>ﾜﾀﾞ ﾐｻｵ</t>
  </si>
  <si>
    <t>00113457728*</t>
  </si>
  <si>
    <t>WADA</t>
  </si>
  <si>
    <t>Misao</t>
  </si>
  <si>
    <t>小西　遥日</t>
  </si>
  <si>
    <t>ｺﾆｼ ﾊﾙｶ</t>
  </si>
  <si>
    <t>大阪体育大学</t>
  </si>
  <si>
    <t>和田　真琉</t>
  </si>
  <si>
    <t>ﾜﾀﾞ ﾏｲﾙ</t>
  </si>
  <si>
    <t>00143713524*</t>
  </si>
  <si>
    <t>Mairu</t>
  </si>
  <si>
    <t>甲斐　美羽</t>
  </si>
  <si>
    <t>ｶｲ ﾐｳ</t>
  </si>
  <si>
    <t>00107224723*</t>
  </si>
  <si>
    <t>KAI</t>
  </si>
  <si>
    <t>花山　桃香</t>
  </si>
  <si>
    <t>ﾊﾅﾔﾏ ﾓﾓｶ</t>
  </si>
  <si>
    <t>00080291222*</t>
  </si>
  <si>
    <t>HANAYAMA</t>
  </si>
  <si>
    <t>宮本　奈美夏</t>
  </si>
  <si>
    <t>ﾐﾔﾓﾄ ﾅﾐｶ</t>
  </si>
  <si>
    <t>00077361226*</t>
  </si>
  <si>
    <t>MIYAMOTO</t>
  </si>
  <si>
    <t>Namika</t>
  </si>
  <si>
    <t>山下　柚月</t>
  </si>
  <si>
    <t>ﾔﾏｼﾀ ﾕﾂﾞｷ</t>
  </si>
  <si>
    <t>00077599946*</t>
  </si>
  <si>
    <t>YAMASHITA</t>
  </si>
  <si>
    <t>川村　ひかる</t>
  </si>
  <si>
    <t>ｶﾜﾑﾗ ﾋｶﾙ</t>
  </si>
  <si>
    <t>00095945537*</t>
  </si>
  <si>
    <t>KAWAMURA</t>
  </si>
  <si>
    <t>Hikaru</t>
  </si>
  <si>
    <t>岩本　真波</t>
  </si>
  <si>
    <t>ｲﾜﾓﾄ ﾏﾅﾐ</t>
  </si>
  <si>
    <t>00078769138*</t>
  </si>
  <si>
    <t>IWAMOTO</t>
  </si>
  <si>
    <t>原　華澄</t>
  </si>
  <si>
    <t>ﾊﾗ ｶｽﾐ</t>
  </si>
  <si>
    <t>00077497741*</t>
  </si>
  <si>
    <t>HARA</t>
  </si>
  <si>
    <t>Kasumi</t>
  </si>
  <si>
    <t>五十川　利心</t>
  </si>
  <si>
    <t>ｲｿｶﾞﾜ ﾘｺ</t>
  </si>
  <si>
    <t>00084087431*</t>
  </si>
  <si>
    <t>ISOGAWA</t>
  </si>
  <si>
    <t>竹谷　陸</t>
  </si>
  <si>
    <t>ﾀｹﾀﾆ ﾑﾂﾐ</t>
  </si>
  <si>
    <t>00074144525*</t>
  </si>
  <si>
    <t>TAKETANI</t>
  </si>
  <si>
    <t>Mutsumi</t>
  </si>
  <si>
    <t>中瀬　綺音</t>
  </si>
  <si>
    <t>ﾅｶｾ ｱﾔﾈ</t>
  </si>
  <si>
    <t>00076893740*</t>
  </si>
  <si>
    <t>NAKASE</t>
  </si>
  <si>
    <t>山本　佳奈</t>
  </si>
  <si>
    <t>ﾔﾏﾓﾄ ｶﾅ</t>
  </si>
  <si>
    <t>00093461124*</t>
  </si>
  <si>
    <t>西田　澪可</t>
  </si>
  <si>
    <t>ﾆｼﾀﾞ ﾚｲｶ</t>
  </si>
  <si>
    <t>00075921731*</t>
  </si>
  <si>
    <t>Reika</t>
  </si>
  <si>
    <t>岐部　あみか</t>
  </si>
  <si>
    <t>ｷﾍﾞ ｱﾐｶ</t>
  </si>
  <si>
    <t>00091167529*</t>
  </si>
  <si>
    <t>KIBE</t>
  </si>
  <si>
    <t>Amika</t>
  </si>
  <si>
    <t>田渕　美沙紀</t>
  </si>
  <si>
    <t>ﾀﾌﾞﾁ ﾐｻｷ</t>
  </si>
  <si>
    <t>00094108931*</t>
  </si>
  <si>
    <t>TABUCHI</t>
  </si>
  <si>
    <t>森田　音羽</t>
  </si>
  <si>
    <t>ﾓﾘﾀ ｵﾄﾊ</t>
  </si>
  <si>
    <t>00088825637*</t>
  </si>
  <si>
    <t>MORITA</t>
  </si>
  <si>
    <t>Otoha</t>
  </si>
  <si>
    <t>青海　夢生</t>
  </si>
  <si>
    <t>ｱｵﾐ ﾕｲ</t>
  </si>
  <si>
    <t>00156118022*</t>
  </si>
  <si>
    <t>AOMI</t>
  </si>
  <si>
    <t>森岡　未優</t>
  </si>
  <si>
    <t>ﾓﾘｵｶ ﾐﾕ</t>
  </si>
  <si>
    <t>00121371015*</t>
  </si>
  <si>
    <t>MORIOKA</t>
  </si>
  <si>
    <t>貴島　萌夏美</t>
  </si>
  <si>
    <t>ｷｼﾞﾏ ﾓﾅﾐ</t>
  </si>
  <si>
    <t>00088072126*</t>
  </si>
  <si>
    <t>KIJIMA</t>
  </si>
  <si>
    <t>Monami</t>
  </si>
  <si>
    <t>加地　真侑</t>
  </si>
  <si>
    <t>ｶﾁﾞ ﾏﾕｳ</t>
  </si>
  <si>
    <t>00107771932*</t>
  </si>
  <si>
    <t>KAJI</t>
  </si>
  <si>
    <t>門林　歩</t>
  </si>
  <si>
    <t>ｶﾄﾞﾊﾞﾔｼ ｱﾕﾐ</t>
  </si>
  <si>
    <t>00089539034*</t>
  </si>
  <si>
    <t>KADOBAYASHI</t>
  </si>
  <si>
    <t>Ayumi</t>
  </si>
  <si>
    <t>横山　結香</t>
  </si>
  <si>
    <t>ﾖｺﾔﾏ ﾕｲｶ</t>
  </si>
  <si>
    <t>00093261526*</t>
  </si>
  <si>
    <t>YOKOYAMA</t>
  </si>
  <si>
    <t>大西　愛莉</t>
  </si>
  <si>
    <t>ｵｵﾆｼ ｱｲﾘ</t>
  </si>
  <si>
    <t>00091135221*</t>
  </si>
  <si>
    <t>ONISHI</t>
  </si>
  <si>
    <t>大濱　未結</t>
  </si>
  <si>
    <t>ｵｵﾊﾏ ﾐﾕ</t>
  </si>
  <si>
    <t>00091658332*</t>
  </si>
  <si>
    <t>OHAMA</t>
  </si>
  <si>
    <t>福永　涼華</t>
  </si>
  <si>
    <t>ﾌｸﾅｶﾞ ﾘｮｳｶ</t>
  </si>
  <si>
    <t>00091029425*</t>
  </si>
  <si>
    <t>Ryoka</t>
  </si>
  <si>
    <t>野間　名津巳</t>
  </si>
  <si>
    <t>ﾉﾏ ﾅﾂﾐ</t>
  </si>
  <si>
    <t>00121709626*</t>
  </si>
  <si>
    <t>本田　結子</t>
  </si>
  <si>
    <t>ﾎﾝﾀﾞ ﾕｲｺ</t>
  </si>
  <si>
    <t>00156118123*</t>
  </si>
  <si>
    <t>HONDA</t>
  </si>
  <si>
    <t>Yuiko</t>
  </si>
  <si>
    <t>伊藤　彩花</t>
  </si>
  <si>
    <t>ｲﾄｳ ｱﾔｶ</t>
  </si>
  <si>
    <t>00090591428*</t>
  </si>
  <si>
    <t>岡本　莉奈</t>
  </si>
  <si>
    <t>ｵｶﾓﾄ ﾘﾅ</t>
  </si>
  <si>
    <t>00087496135*</t>
  </si>
  <si>
    <t>OKAMOTO</t>
  </si>
  <si>
    <t>大森　夢菜</t>
  </si>
  <si>
    <t>ｵｵﾓﾘ ﾕﾅ</t>
  </si>
  <si>
    <t>00161554729*</t>
  </si>
  <si>
    <t>OMORI</t>
  </si>
  <si>
    <t>Yuna</t>
  </si>
  <si>
    <t>浅野　利佳</t>
  </si>
  <si>
    <t>ｱｻﾉ ﾘｶ</t>
  </si>
  <si>
    <t>00164679033*</t>
  </si>
  <si>
    <t>Rika</t>
  </si>
  <si>
    <t>波江野　夏帆</t>
  </si>
  <si>
    <t>ﾊｴﾉ ﾅﾂﾎ</t>
  </si>
  <si>
    <t>00098918742*</t>
  </si>
  <si>
    <t>HAENO</t>
  </si>
  <si>
    <t>Natsuho</t>
  </si>
  <si>
    <t>矢野　遥楓</t>
  </si>
  <si>
    <t>ﾔﾉ ﾊﾙｶ</t>
  </si>
  <si>
    <t>00132008014*</t>
  </si>
  <si>
    <t>YANO</t>
  </si>
  <si>
    <t>川合　小想</t>
  </si>
  <si>
    <t>ｶﾜｲ ｺｺﾛ</t>
  </si>
  <si>
    <t>00106096729*</t>
  </si>
  <si>
    <t>KAWAI</t>
  </si>
  <si>
    <t>進藤　きらら</t>
  </si>
  <si>
    <t>ｼﾝﾄﾞｳ ｷﾗﾗ</t>
  </si>
  <si>
    <t>00118140823*</t>
  </si>
  <si>
    <t>SHINDO</t>
  </si>
  <si>
    <t>Kirara</t>
  </si>
  <si>
    <t>下間　星来</t>
  </si>
  <si>
    <t>ｼﾓﾂﾏ ｾｲﾗ</t>
  </si>
  <si>
    <t>00100832721*</t>
  </si>
  <si>
    <t>SHIMOTSUMA</t>
  </si>
  <si>
    <t>Seira</t>
  </si>
  <si>
    <t>平田　空</t>
  </si>
  <si>
    <t>ﾋﾗﾀ ｿﾗ</t>
  </si>
  <si>
    <t>00104346523*</t>
  </si>
  <si>
    <t>HIRATA</t>
  </si>
  <si>
    <t>Sora</t>
  </si>
  <si>
    <t>後藤　花音</t>
  </si>
  <si>
    <t>ｺﾞﾄｳ ﾊﾅﾈ</t>
  </si>
  <si>
    <t>00133558833*</t>
  </si>
  <si>
    <t>武庫川女子大学</t>
  </si>
  <si>
    <t>安達　杏香</t>
  </si>
  <si>
    <t>ｱﾀﾞﾁ ｷｮｳｶ</t>
  </si>
  <si>
    <t>M2</t>
  </si>
  <si>
    <t>00071400214*</t>
  </si>
  <si>
    <t>Kyoka</t>
  </si>
  <si>
    <t>齋藤　遥</t>
  </si>
  <si>
    <t>ｻｲﾄｳ ﾊﾙｶ</t>
  </si>
  <si>
    <t>00143746429*</t>
  </si>
  <si>
    <t>SAITO</t>
  </si>
  <si>
    <t>船田　茜理</t>
  </si>
  <si>
    <t>ﾌﾅﾀﾞ ｱｶﾘ</t>
  </si>
  <si>
    <t>00143748229*</t>
  </si>
  <si>
    <t>FUNADA</t>
  </si>
  <si>
    <t>荒島　友紀子</t>
  </si>
  <si>
    <t>ｱﾗｼﾏ ﾕｷｺ</t>
  </si>
  <si>
    <t>00143748431*</t>
  </si>
  <si>
    <t>ARASHIMA</t>
  </si>
  <si>
    <t>Yukiko</t>
  </si>
  <si>
    <t>井上　和奏</t>
  </si>
  <si>
    <t>ｲﾉｳｴ ﾜｶﾅ</t>
  </si>
  <si>
    <t>00153671932*</t>
  </si>
  <si>
    <t>INOUE</t>
  </si>
  <si>
    <t>大林　真緒</t>
  </si>
  <si>
    <t>ｵｵﾊﾞﾔｼ ﾏｵ</t>
  </si>
  <si>
    <t>00078891639*</t>
  </si>
  <si>
    <t>OBAYASHI</t>
  </si>
  <si>
    <t>Mao</t>
  </si>
  <si>
    <t>荻野　紗英</t>
  </si>
  <si>
    <t>ｵｷﾞﾉ ｻｴ</t>
  </si>
  <si>
    <t>00143748532*</t>
  </si>
  <si>
    <t>Sae</t>
  </si>
  <si>
    <t>河原林　桃音</t>
  </si>
  <si>
    <t>ｶﾜﾗﾊﾞﾔｼ ﾓﾓﾈ</t>
  </si>
  <si>
    <t>00108125522*</t>
  </si>
  <si>
    <t>KAWARABAYASHI</t>
  </si>
  <si>
    <t>Momone</t>
  </si>
  <si>
    <t>玉田　若菜</t>
  </si>
  <si>
    <t>ﾀﾏﾀﾞ ﾜｶﾅ</t>
  </si>
  <si>
    <t>00079954842*</t>
  </si>
  <si>
    <t>TAMADA</t>
  </si>
  <si>
    <t>土井　香織里</t>
  </si>
  <si>
    <t>ﾄﾞｲ ｶｵﾘ</t>
  </si>
  <si>
    <t>00153672024*</t>
  </si>
  <si>
    <t>DOI</t>
  </si>
  <si>
    <t>Kaori</t>
  </si>
  <si>
    <t>中野　菜乃</t>
  </si>
  <si>
    <t>ﾅｶﾉ ﾅﾉ</t>
  </si>
  <si>
    <t>00143748734*</t>
  </si>
  <si>
    <t>Nano</t>
  </si>
  <si>
    <t>永見　結</t>
  </si>
  <si>
    <t>ﾅｶﾞﾐ ﾕｳ</t>
  </si>
  <si>
    <t>00143748835*</t>
  </si>
  <si>
    <t>NAGAMI</t>
  </si>
  <si>
    <t>広田　歩</t>
  </si>
  <si>
    <t>ﾋﾛﾀ ｱﾕﾐ</t>
  </si>
  <si>
    <t>00143748936*</t>
  </si>
  <si>
    <t>HIROTA</t>
  </si>
  <si>
    <t>峰本　涼</t>
  </si>
  <si>
    <t>ﾐﾈﾓﾄ ｽｽﾞｶ</t>
  </si>
  <si>
    <t>00143749028*</t>
  </si>
  <si>
    <t>MINEMOTO</t>
  </si>
  <si>
    <t>籔田　みのり</t>
  </si>
  <si>
    <t>ﾔﾌﾞﾀ ﾐﾉﾘ</t>
  </si>
  <si>
    <t>00143749129*</t>
  </si>
  <si>
    <t>YABUTA</t>
  </si>
  <si>
    <t>Minori</t>
  </si>
  <si>
    <t>山本　早留香</t>
  </si>
  <si>
    <t>00143749230*</t>
  </si>
  <si>
    <t>吉田　真美</t>
  </si>
  <si>
    <t>ﾖｼﾀﾞ ﾏﾐ</t>
  </si>
  <si>
    <t>00143749331*</t>
  </si>
  <si>
    <t>Mami</t>
  </si>
  <si>
    <t>渡邉　美紅</t>
  </si>
  <si>
    <t>ﾜﾀﾅﾍﾞ ﾐｸ</t>
  </si>
  <si>
    <t>00110210510*</t>
  </si>
  <si>
    <t>Miku</t>
  </si>
  <si>
    <t>石野　智深</t>
  </si>
  <si>
    <t>ｲｼﾉ ﾄﾓﾐ</t>
  </si>
  <si>
    <t>00088267536*</t>
  </si>
  <si>
    <t>ISHINO</t>
  </si>
  <si>
    <t>Tomomi</t>
  </si>
  <si>
    <t>稲谷　凪紗</t>
  </si>
  <si>
    <t>ｲﾅﾀﾆ ﾅｷﾞｻ</t>
  </si>
  <si>
    <t>00089623129*</t>
  </si>
  <si>
    <t>INATANI</t>
  </si>
  <si>
    <t>Nagisa</t>
  </si>
  <si>
    <t>加藤　りの</t>
  </si>
  <si>
    <t>ｶﾄｳ ﾘﾉ</t>
  </si>
  <si>
    <t>00125596836*</t>
  </si>
  <si>
    <t>KATO</t>
  </si>
  <si>
    <t>Rino</t>
  </si>
  <si>
    <t>水谷　文香</t>
  </si>
  <si>
    <t>ﾐｽﾞﾀﾆ ｱﾔｶ</t>
  </si>
  <si>
    <t>00089370027*</t>
  </si>
  <si>
    <t>MIZUTANI</t>
  </si>
  <si>
    <t>室永　実那依</t>
  </si>
  <si>
    <t>ﾑﾛﾅｶﾞ ﾐﾅｴ</t>
  </si>
  <si>
    <t>00156118325*</t>
  </si>
  <si>
    <t>MURONAGA</t>
  </si>
  <si>
    <t>Minae</t>
  </si>
  <si>
    <t>内匠　ありさ</t>
  </si>
  <si>
    <t>ﾀｸﾐ ｱﾘｻ</t>
  </si>
  <si>
    <t>00092914126*</t>
  </si>
  <si>
    <t>TAKUMI</t>
  </si>
  <si>
    <t>植村　莉子</t>
  </si>
  <si>
    <t>ｳｴﾑﾗ ﾘｺ</t>
  </si>
  <si>
    <t>00099724435*</t>
  </si>
  <si>
    <t>UEMURA</t>
  </si>
  <si>
    <t>片山　歩香</t>
  </si>
  <si>
    <t>ｶﾀﾔﾏ ｱﾕｶ</t>
  </si>
  <si>
    <t>00102518623*</t>
  </si>
  <si>
    <t>KATAYAMA</t>
  </si>
  <si>
    <t>Ayuka</t>
  </si>
  <si>
    <t>香取　美春</t>
  </si>
  <si>
    <t>ｶﾄﾘ ﾐﾊﾙ</t>
  </si>
  <si>
    <t>00132832928*</t>
  </si>
  <si>
    <t>KATORI</t>
  </si>
  <si>
    <t>Miharu</t>
  </si>
  <si>
    <t>杉本　美優音</t>
  </si>
  <si>
    <t>ｽｷﾞﾓﾄ ﾐﾕﾈ</t>
  </si>
  <si>
    <t>00116990733*</t>
  </si>
  <si>
    <t>SUGIMOTO</t>
  </si>
  <si>
    <t>Miyune</t>
  </si>
  <si>
    <t>野田　真杜</t>
  </si>
  <si>
    <t>ﾉﾀﾞ ﾏｺﾄ</t>
  </si>
  <si>
    <t>00101216920*</t>
  </si>
  <si>
    <t>NODA</t>
  </si>
  <si>
    <t>福井　雅</t>
  </si>
  <si>
    <t>ﾌｸｲ ﾐﾔﾋﾞ</t>
  </si>
  <si>
    <t>00101117112*</t>
  </si>
  <si>
    <t>Miyabi</t>
  </si>
  <si>
    <t>宮繁　愛葉</t>
  </si>
  <si>
    <t>ﾐﾔｼｹﾞ ｲﾄﾊ</t>
  </si>
  <si>
    <t>00104345825*</t>
  </si>
  <si>
    <t>MIYASHIGE</t>
  </si>
  <si>
    <t>Itoha</t>
  </si>
  <si>
    <t>横田　桃子</t>
  </si>
  <si>
    <t>ﾖｺﾀ ﾓﾓｺ</t>
  </si>
  <si>
    <t>00120436622*</t>
  </si>
  <si>
    <t>YOKOTA</t>
  </si>
  <si>
    <t>Momoko</t>
  </si>
  <si>
    <t>渡邊　結音</t>
  </si>
  <si>
    <t>ﾜﾀﾅﾍﾞ ﾕﾉﾝ</t>
  </si>
  <si>
    <t>00103188526*</t>
  </si>
  <si>
    <t>Yunon</t>
  </si>
  <si>
    <t>清水　結衣</t>
  </si>
  <si>
    <t>ｼﾐｽﾞ ﾕｲ</t>
  </si>
  <si>
    <t>00102557222*</t>
  </si>
  <si>
    <t>SHIMIZU</t>
  </si>
  <si>
    <t>藤井　ももか</t>
  </si>
  <si>
    <t>ﾌｼﾞｲ ﾓﾓｶ</t>
  </si>
  <si>
    <t>00105244218*</t>
  </si>
  <si>
    <t>FUJII</t>
  </si>
  <si>
    <t>宮武　愛珠</t>
  </si>
  <si>
    <t>ﾐﾔﾀｹ ﾏﾅﾐ</t>
  </si>
  <si>
    <t>00133838430*</t>
  </si>
  <si>
    <t>MIYATAKE</t>
  </si>
  <si>
    <t>塚原　悠葉</t>
  </si>
  <si>
    <t>ﾂｶﾊﾗ ﾕｳﾊ</t>
  </si>
  <si>
    <t>00103469528*</t>
  </si>
  <si>
    <t>TSUKAHARA</t>
  </si>
  <si>
    <t>Yuha</t>
  </si>
  <si>
    <t>吉野　茉那</t>
  </si>
  <si>
    <t>ﾖｼﾉ ﾏﾅ</t>
  </si>
  <si>
    <t>YOSHINO</t>
  </si>
  <si>
    <t>岡本　茜</t>
  </si>
  <si>
    <t>ｵｶﾓﾄ ｱｶﾈ</t>
  </si>
  <si>
    <t>00113305417*</t>
  </si>
  <si>
    <t>Akane</t>
  </si>
  <si>
    <t>飯塚　美彩子</t>
  </si>
  <si>
    <t>ｲｲﾂﾞｶ ﾐｻｺ</t>
  </si>
  <si>
    <t>IIZUKA</t>
  </si>
  <si>
    <t>Misako</t>
  </si>
  <si>
    <t>山下　璃子</t>
  </si>
  <si>
    <t>ﾔﾏｼﾀ ﾘｺ</t>
  </si>
  <si>
    <t>00118131116*</t>
  </si>
  <si>
    <t>前田　冬優花</t>
  </si>
  <si>
    <t>ﾏｴﾀﾞ ﾌﾕﾊ</t>
  </si>
  <si>
    <t>00114231416*</t>
  </si>
  <si>
    <t>MAEDA</t>
  </si>
  <si>
    <t>Fuyuha</t>
  </si>
  <si>
    <t>石田　さつき</t>
  </si>
  <si>
    <t>ｲｼﾀﾞ ｻﾂｷ</t>
  </si>
  <si>
    <t>00110461114*</t>
  </si>
  <si>
    <t>ISHIDA</t>
  </si>
  <si>
    <t>Satsuki</t>
  </si>
  <si>
    <t>辻　杏樹</t>
  </si>
  <si>
    <t>ﾂｼﾞ ｱﾝｼﾞｭ</t>
  </si>
  <si>
    <t>00111898230*</t>
  </si>
  <si>
    <t>TSUJI</t>
  </si>
  <si>
    <t>Anju</t>
  </si>
  <si>
    <t>岡崎　真衣</t>
  </si>
  <si>
    <t>ｵｶｻﾞｷ ﾏｲ</t>
  </si>
  <si>
    <t>00118362627*</t>
  </si>
  <si>
    <t>OKAZAKI</t>
  </si>
  <si>
    <t>Mai</t>
  </si>
  <si>
    <t>海沼　杏実</t>
  </si>
  <si>
    <t>ｶｲﾇﾏ ｱｽﾞﾐ</t>
  </si>
  <si>
    <t>00115293425*</t>
  </si>
  <si>
    <t>KAINUMA</t>
  </si>
  <si>
    <t>Azumi</t>
  </si>
  <si>
    <t>大前　友乃</t>
  </si>
  <si>
    <t>ｵｵﾏｴ ﾕｳﾉ</t>
  </si>
  <si>
    <t>00112997332*</t>
  </si>
  <si>
    <t>OMAE</t>
  </si>
  <si>
    <t>Yuno</t>
  </si>
  <si>
    <t>横田　瑞樹</t>
  </si>
  <si>
    <t>ﾖｺﾀ ﾐｽﾞｷ</t>
  </si>
  <si>
    <t>00116686937*</t>
  </si>
  <si>
    <t>花木　香凜</t>
  </si>
  <si>
    <t>ﾊﾅｷ ｶﾘﾝ</t>
  </si>
  <si>
    <t>00114009722*</t>
  </si>
  <si>
    <t>HANAKI</t>
  </si>
  <si>
    <t>菅野　未久瑠</t>
  </si>
  <si>
    <t>ｽｶﾞﾉ ﾐｸﾙ</t>
  </si>
  <si>
    <t>00115170419*</t>
  </si>
  <si>
    <t>SUGANO</t>
  </si>
  <si>
    <t>Mikuru</t>
  </si>
  <si>
    <t>多胡　和泉</t>
  </si>
  <si>
    <t>ﾀｺﾞ ｲｽﾞﾐ</t>
  </si>
  <si>
    <t>00119290022*</t>
  </si>
  <si>
    <t>TAGO</t>
  </si>
  <si>
    <t>Izumi</t>
  </si>
  <si>
    <t>松田　杏</t>
  </si>
  <si>
    <t>ﾏﾂﾀﾞ ｱﾝ</t>
  </si>
  <si>
    <t>00118173324*</t>
  </si>
  <si>
    <t>An</t>
  </si>
  <si>
    <t>関西学院大学</t>
  </si>
  <si>
    <t>北田　莉亜</t>
  </si>
  <si>
    <t>ｷﾀﾀﾞ ﾘｱ</t>
  </si>
  <si>
    <t>00143708124*</t>
  </si>
  <si>
    <t>KITADA</t>
  </si>
  <si>
    <t>Ria</t>
  </si>
  <si>
    <t>檜垣　真由</t>
  </si>
  <si>
    <t>ﾋｶﾞｷ ﾏﾕ</t>
  </si>
  <si>
    <t>00143708225*</t>
  </si>
  <si>
    <t>HIGAKI</t>
  </si>
  <si>
    <t>平山　亜美</t>
  </si>
  <si>
    <t>ﾋﾗﾔﾏ ｱﾐ</t>
  </si>
  <si>
    <t>00143708326*</t>
  </si>
  <si>
    <t>HIRAYAMA</t>
  </si>
  <si>
    <t>山崎　くるみ</t>
  </si>
  <si>
    <t>ﾔﾏｻﾞｷ ｸﾙﾐ</t>
  </si>
  <si>
    <t>00089456840*</t>
  </si>
  <si>
    <t>YAMAZAKI</t>
  </si>
  <si>
    <t>深江　唯花</t>
  </si>
  <si>
    <t>ﾌｶｴ ﾕｲｶ</t>
  </si>
  <si>
    <t>00083582430*</t>
  </si>
  <si>
    <t>FUKAE</t>
  </si>
  <si>
    <t>宮﨑　陽子</t>
  </si>
  <si>
    <t>ﾐﾔｻﾞｷ ﾖｳｺ</t>
  </si>
  <si>
    <t>00090051722*</t>
  </si>
  <si>
    <t>MIYAZAKI</t>
  </si>
  <si>
    <t>Yoko</t>
  </si>
  <si>
    <t>秋元　由良</t>
  </si>
  <si>
    <t>ｱｷﾓﾄ ﾕﾗ</t>
  </si>
  <si>
    <t>00089277740*</t>
  </si>
  <si>
    <t>AKIMOTO</t>
  </si>
  <si>
    <t>松永　理沙ジェニファー</t>
  </si>
  <si>
    <t>ﾏﾂﾅｶﾞ ﾘｻｼﾞｪﾆﾌｧｰ</t>
  </si>
  <si>
    <t>00088929743*</t>
  </si>
  <si>
    <t>MATSUNAGA</t>
  </si>
  <si>
    <t>Risajennifer</t>
  </si>
  <si>
    <t>加茂　万由子</t>
  </si>
  <si>
    <t>ｶﾓ ﾏﾕｺ</t>
  </si>
  <si>
    <t>00156118426*</t>
  </si>
  <si>
    <t>KAMO</t>
  </si>
  <si>
    <t>Mayuko</t>
  </si>
  <si>
    <t>加藤　結衣</t>
  </si>
  <si>
    <t>ｶﾄｳ ﾕｲ</t>
  </si>
  <si>
    <t>00095285938*</t>
  </si>
  <si>
    <t>大熊　姫佳</t>
  </si>
  <si>
    <t>ｵｵｸﾞﾏ ﾋﾒｶ</t>
  </si>
  <si>
    <t>00104215013*</t>
  </si>
  <si>
    <t>OGUMA</t>
  </si>
  <si>
    <t>Himeka</t>
  </si>
  <si>
    <t>土井　萌々香</t>
  </si>
  <si>
    <t>ﾄﾞｲ ﾓﾓｶ</t>
  </si>
  <si>
    <t>00080222721*</t>
  </si>
  <si>
    <t>石﨑　こはる</t>
  </si>
  <si>
    <t>ｲｼｻｷ ｺﾊﾙ</t>
  </si>
  <si>
    <t>00122213819*</t>
  </si>
  <si>
    <t>ISHISAKI</t>
  </si>
  <si>
    <t>Koharu</t>
  </si>
  <si>
    <t>辻内　杏奈</t>
  </si>
  <si>
    <t>ﾂｼﾞｳﾁ ｱﾝﾅ</t>
  </si>
  <si>
    <t>00101064719*</t>
  </si>
  <si>
    <t>TSUJIUCHI</t>
  </si>
  <si>
    <t>市川　紗有</t>
  </si>
  <si>
    <t>ｲﾁｶﾜ ｻﾕ</t>
  </si>
  <si>
    <t>00088411325*</t>
  </si>
  <si>
    <t>ICHIKAWA</t>
  </si>
  <si>
    <t>Sayu</t>
  </si>
  <si>
    <t>松本　耀</t>
  </si>
  <si>
    <t>ﾏﾂﾓﾄ ｷﾗﾘ</t>
  </si>
  <si>
    <t>00088410728*</t>
  </si>
  <si>
    <t>Kirari</t>
  </si>
  <si>
    <t>中田　穂紀</t>
  </si>
  <si>
    <t>ﾅｶﾀ ﾎﾉﾘ</t>
  </si>
  <si>
    <t>00105942627*</t>
  </si>
  <si>
    <t>NAKATA</t>
  </si>
  <si>
    <t>Honori</t>
  </si>
  <si>
    <t>脇坂　里桜</t>
  </si>
  <si>
    <t>ﾜｷｻｶ ﾘｵ</t>
  </si>
  <si>
    <t>00097289237*</t>
  </si>
  <si>
    <t>WAKISAKA</t>
  </si>
  <si>
    <t>岩田　乃映</t>
  </si>
  <si>
    <t>ｲﾜﾀ ﾉｱ</t>
  </si>
  <si>
    <t>00120437522*</t>
  </si>
  <si>
    <t>IWATA</t>
  </si>
  <si>
    <t>Noa</t>
  </si>
  <si>
    <t>忰山　碧</t>
  </si>
  <si>
    <t>ｶｾﾔﾏ ｱｵｲ</t>
  </si>
  <si>
    <t>00099661031*</t>
  </si>
  <si>
    <t>KASEYAMA</t>
  </si>
  <si>
    <t>田　春菜</t>
  </si>
  <si>
    <t>ﾃﾞﾝ ﾊﾙﾅ</t>
  </si>
  <si>
    <t>00103724219*</t>
  </si>
  <si>
    <t>辰巳　沙也加</t>
  </si>
  <si>
    <t>ﾀﾂﾐ ｻﾔｶ</t>
  </si>
  <si>
    <t>00106722321*</t>
  </si>
  <si>
    <t>髙尾　彩羽</t>
  </si>
  <si>
    <t>ﾀｶｵ ｻﾜ</t>
  </si>
  <si>
    <t>00102820215*</t>
  </si>
  <si>
    <t>TAKAO</t>
  </si>
  <si>
    <t>Sawa</t>
  </si>
  <si>
    <t>濱田　彩加</t>
  </si>
  <si>
    <t>ﾊﾏﾀﾞ ｱﾔｶ</t>
  </si>
  <si>
    <t>00166884033*</t>
  </si>
  <si>
    <t>HAMADA</t>
  </si>
  <si>
    <t>藤本　美涼</t>
  </si>
  <si>
    <t>ﾌｼﾞﾓﾄ ﾐｽｽﾞ</t>
  </si>
  <si>
    <t>00101841924*</t>
  </si>
  <si>
    <t>同志社大学</t>
  </si>
  <si>
    <t>下岡　仁美</t>
  </si>
  <si>
    <t>ｼﾓｵｶ ﾋﾄﾐ</t>
  </si>
  <si>
    <t>00143712321*</t>
  </si>
  <si>
    <t>SHIMOOKA</t>
  </si>
  <si>
    <t>Hitomi</t>
  </si>
  <si>
    <t>野口　七海</t>
  </si>
  <si>
    <t>ﾉｸﾞﾁ ﾅﾅﾐ</t>
  </si>
  <si>
    <t>00143712422*</t>
  </si>
  <si>
    <t>NOGUCHI</t>
  </si>
  <si>
    <t>石黒　樹子</t>
  </si>
  <si>
    <t>ｲｼｸﾞﾛ ｷｺ</t>
  </si>
  <si>
    <t>00143712523*</t>
  </si>
  <si>
    <t>ISHIGURO</t>
  </si>
  <si>
    <t>Kiko</t>
  </si>
  <si>
    <t>堀内　紀彩子</t>
  </si>
  <si>
    <t>ﾎﾘｳﾁ ｷｻｺ</t>
  </si>
  <si>
    <t>00095714127*</t>
  </si>
  <si>
    <t>HORIUCHI</t>
  </si>
  <si>
    <t>Kisako</t>
  </si>
  <si>
    <t>泉　佑奈</t>
  </si>
  <si>
    <t>ｲｽﾞﾐ ﾕｳﾅ</t>
  </si>
  <si>
    <t>00114032415*</t>
  </si>
  <si>
    <t>IZUMI</t>
  </si>
  <si>
    <t>尾﨑　未悠</t>
  </si>
  <si>
    <t>ｵｻﾞｷ ﾐﾕ</t>
  </si>
  <si>
    <t>00101184015*</t>
  </si>
  <si>
    <t>OZAKI</t>
  </si>
  <si>
    <t>釆睪　見</t>
  </si>
  <si>
    <t>ﾜｹﾐ ﾏﾐﾕ</t>
  </si>
  <si>
    <t>00101184419*</t>
  </si>
  <si>
    <t>WAKEMI</t>
  </si>
  <si>
    <t>Mamiyu</t>
  </si>
  <si>
    <t>濵田　あかり</t>
  </si>
  <si>
    <t>ﾊﾏﾀﾞ ｱｶﾘ</t>
  </si>
  <si>
    <t>00078674234*</t>
  </si>
  <si>
    <t>高橋　真子</t>
  </si>
  <si>
    <t>ﾀｶﾊｼ ﾏｺ</t>
  </si>
  <si>
    <t>00063373325*</t>
  </si>
  <si>
    <t>TAKAHASHI</t>
  </si>
  <si>
    <t>Mako</t>
  </si>
  <si>
    <t>中尾　玲</t>
  </si>
  <si>
    <t>ﾅｶｵ ﾚｲ</t>
  </si>
  <si>
    <t>00076676133*</t>
  </si>
  <si>
    <t>名原　紫音</t>
  </si>
  <si>
    <t>ﾅﾊﾞﾗ ｼｵﾝ</t>
  </si>
  <si>
    <t>00114817628*</t>
  </si>
  <si>
    <t>NABARA</t>
  </si>
  <si>
    <t>太下　果音</t>
  </si>
  <si>
    <t>ｵｵｼﾀ ｶﾉﾝ</t>
  </si>
  <si>
    <t>00123299430*</t>
  </si>
  <si>
    <t>OSHITA</t>
  </si>
  <si>
    <t>Kanon</t>
  </si>
  <si>
    <t>服部　七子</t>
  </si>
  <si>
    <t>ﾊｯﾄﾘ ﾅﾅｺ</t>
  </si>
  <si>
    <t>00127534123*</t>
  </si>
  <si>
    <t>HATTORI</t>
  </si>
  <si>
    <t>Nanako</t>
  </si>
  <si>
    <t>谷　奈美</t>
  </si>
  <si>
    <t>ﾀﾆ ﾅﾐ</t>
  </si>
  <si>
    <t>00156118224*</t>
  </si>
  <si>
    <t>TANI</t>
  </si>
  <si>
    <t>Nami</t>
  </si>
  <si>
    <t>小丸　碧</t>
  </si>
  <si>
    <t>ｺﾏﾙ ｱｵｲ</t>
  </si>
  <si>
    <t>00086495739*</t>
  </si>
  <si>
    <t>KOMARU</t>
  </si>
  <si>
    <t>小野寺　萌華</t>
  </si>
  <si>
    <t>ｵﾉﾃﾞﾗ ﾓｴｶ</t>
  </si>
  <si>
    <t>00101705923*</t>
  </si>
  <si>
    <t>ONODERA</t>
  </si>
  <si>
    <t>Moeka</t>
  </si>
  <si>
    <t>河本　瑞華</t>
  </si>
  <si>
    <t>ｶﾜﾓﾄ ﾐｽﾞｶ</t>
  </si>
  <si>
    <t>00100199929*</t>
  </si>
  <si>
    <t>Mizuka</t>
  </si>
  <si>
    <t>柴田　博冬菜</t>
  </si>
  <si>
    <t>ｼﾊﾞﾀ ﾋﾄﾅ</t>
  </si>
  <si>
    <t>00166882334*</t>
  </si>
  <si>
    <t>SHIBATA</t>
  </si>
  <si>
    <t>Hitona</t>
  </si>
  <si>
    <t>金谷　菜々実</t>
  </si>
  <si>
    <t>ｶﾅﾀﾆ ﾅﾅﾐ</t>
  </si>
  <si>
    <t>00166883234*</t>
  </si>
  <si>
    <t>KANATANI</t>
  </si>
  <si>
    <t>井出　美聡</t>
  </si>
  <si>
    <t>ｲﾃﾞ ﾐｻﾄ</t>
  </si>
  <si>
    <t>00106072016*</t>
  </si>
  <si>
    <t>IDE</t>
  </si>
  <si>
    <t>Misato</t>
  </si>
  <si>
    <t>中蔵　里咲</t>
  </si>
  <si>
    <t>ﾅｶｸﾗ ﾘｻ</t>
  </si>
  <si>
    <t>00104287123*</t>
  </si>
  <si>
    <t>NAKAKURA</t>
  </si>
  <si>
    <t>Risa</t>
  </si>
  <si>
    <t>阿部田　莉月</t>
  </si>
  <si>
    <t>ｱﾍﾞﾀ ﾘﾂﾞｷ</t>
  </si>
  <si>
    <t>00166883335*</t>
  </si>
  <si>
    <t>ABETA</t>
  </si>
  <si>
    <t>Rizuki</t>
  </si>
  <si>
    <t>宮垣　有希</t>
  </si>
  <si>
    <t>ﾐﾔｶﾞｷ ﾕｷ</t>
  </si>
  <si>
    <t>00101581117*</t>
  </si>
  <si>
    <t>MIYAGAKI</t>
  </si>
  <si>
    <t>神谷　輝</t>
  </si>
  <si>
    <t>ｶﾐﾔ ﾋｶﾙ</t>
  </si>
  <si>
    <t>00120294826*</t>
  </si>
  <si>
    <t>KAMIYA</t>
  </si>
  <si>
    <t>久保　真帆</t>
  </si>
  <si>
    <t>ｸﾎﾞ ﾏﾅﾎ</t>
  </si>
  <si>
    <t>00172299232*</t>
  </si>
  <si>
    <t>KUBO</t>
  </si>
  <si>
    <t>Manaho</t>
  </si>
  <si>
    <t>大澤　歩佳</t>
  </si>
  <si>
    <t>ｵｵｻﾜ ｱﾕｶ</t>
  </si>
  <si>
    <t>00172299333*</t>
  </si>
  <si>
    <t>OSAWA</t>
  </si>
  <si>
    <t>佐々森　陽菜</t>
  </si>
  <si>
    <t>ｻｻﾓﾘ ﾋﾅ</t>
  </si>
  <si>
    <t>00076386838*</t>
  </si>
  <si>
    <t>SASAMORI</t>
  </si>
  <si>
    <t>松田　愛香</t>
  </si>
  <si>
    <t>ﾏﾂﾀﾞ ｱｲｶ</t>
  </si>
  <si>
    <t>00101184722*</t>
  </si>
  <si>
    <t>堂前　咲希</t>
  </si>
  <si>
    <t>ﾄﾞｳﾏｴ ｻｷ</t>
  </si>
  <si>
    <t>00114224822*</t>
  </si>
  <si>
    <t>DOMAE</t>
  </si>
  <si>
    <t>井口　恵登</t>
  </si>
  <si>
    <t>ｲｸﾞﾁ ｹｲﾄ</t>
  </si>
  <si>
    <t>IGUCHI</t>
  </si>
  <si>
    <t>Keito</t>
  </si>
  <si>
    <t>吉住　悠</t>
  </si>
  <si>
    <t>ﾖｼｽﾞﾐ ﾊﾙｶ</t>
  </si>
  <si>
    <t>YOSHIZUMI</t>
  </si>
  <si>
    <t>東大阪大学</t>
  </si>
  <si>
    <t>有廣　璃々香</t>
  </si>
  <si>
    <t>ｱﾘﾋﾛ ﾘﾘｶ</t>
  </si>
  <si>
    <t>00143752224*</t>
  </si>
  <si>
    <t>ARIHIRO</t>
  </si>
  <si>
    <t>窪　美咲</t>
  </si>
  <si>
    <t>ｸﾎﾞ ﾐｻｷ</t>
  </si>
  <si>
    <t>00143752325*</t>
  </si>
  <si>
    <t>福岡　真悠莉</t>
  </si>
  <si>
    <t>ﾌｸｵｶ ﾏﾕﾘ</t>
  </si>
  <si>
    <t>00143752426*</t>
  </si>
  <si>
    <t>FUKUOKA</t>
  </si>
  <si>
    <t>Mayuri</t>
  </si>
  <si>
    <t>外山　桃</t>
  </si>
  <si>
    <t>ﾄﾔﾏ ﾓﾓ</t>
  </si>
  <si>
    <t>00143752527*</t>
  </si>
  <si>
    <t>TOYAMA</t>
  </si>
  <si>
    <t>Momo</t>
  </si>
  <si>
    <t>辻　歩理</t>
  </si>
  <si>
    <t>ﾂｼﾞ ｱﾕﾘ</t>
  </si>
  <si>
    <t>00143752628*</t>
  </si>
  <si>
    <t>Ayuri</t>
  </si>
  <si>
    <t>筒井　心桜</t>
  </si>
  <si>
    <t>ﾂﾂｲ ｺﾊﾙ</t>
  </si>
  <si>
    <t>00088539336*</t>
  </si>
  <si>
    <t>TSUTSUI</t>
  </si>
  <si>
    <t>宮﨑　明音</t>
  </si>
  <si>
    <t>ﾐﾔｻﾞｷ ｱｶﾈ</t>
  </si>
  <si>
    <t>00089829137*</t>
  </si>
  <si>
    <t>福井　友葉</t>
  </si>
  <si>
    <t>ﾌｸｲ ﾄﾓﾊ</t>
  </si>
  <si>
    <t>00087726636*</t>
  </si>
  <si>
    <t>Tomoha</t>
  </si>
  <si>
    <t>邨田　菜摘</t>
  </si>
  <si>
    <t>00088772436*</t>
  </si>
  <si>
    <t>中地　真菜</t>
  </si>
  <si>
    <t>ﾅｶﾁﾞ ﾏﾅ</t>
  </si>
  <si>
    <t>00107979942*</t>
  </si>
  <si>
    <t>NAKAJI</t>
  </si>
  <si>
    <t>中村　怜</t>
  </si>
  <si>
    <t>ﾅｶﾑﾗ ﾚｲ</t>
  </si>
  <si>
    <t>00094225729*</t>
  </si>
  <si>
    <t>川田　美沙希</t>
  </si>
  <si>
    <t>ｶﾜﾀ ﾐｻｷ</t>
  </si>
  <si>
    <t>00103483726*</t>
  </si>
  <si>
    <t>KAWATA</t>
  </si>
  <si>
    <t>太田　愛梨</t>
  </si>
  <si>
    <t>ｵｵﾀ ｱｲﾘ</t>
  </si>
  <si>
    <t>00100035716*</t>
  </si>
  <si>
    <t>宍戸　花帆</t>
  </si>
  <si>
    <t>ｼｼﾄﾞ ｶﾎ</t>
  </si>
  <si>
    <t>00106216016*</t>
  </si>
  <si>
    <t>SHISHIDO</t>
  </si>
  <si>
    <t>Kaho</t>
  </si>
  <si>
    <t>石野　帆奈</t>
  </si>
  <si>
    <t>ｲｼﾉ ﾊﾝﾅ</t>
  </si>
  <si>
    <t>00104513721*</t>
  </si>
  <si>
    <t>Hanna</t>
  </si>
  <si>
    <t>土橋　心暖</t>
  </si>
  <si>
    <t>ﾄﾞﾊﾞｼ ｺｺﾛ</t>
  </si>
  <si>
    <t>00106713826*</t>
  </si>
  <si>
    <t>DOBASHI</t>
  </si>
  <si>
    <t>鶴井　美友</t>
  </si>
  <si>
    <t>ﾂﾙｲ ﾐﾕｳ</t>
  </si>
  <si>
    <t>00105794733*</t>
  </si>
  <si>
    <t>TSURUI</t>
  </si>
  <si>
    <t>田添　星来</t>
  </si>
  <si>
    <t>ﾀｿﾞｴ ｾｲﾗ</t>
  </si>
  <si>
    <t>TAZOE</t>
  </si>
  <si>
    <t>小坂　彩菜</t>
  </si>
  <si>
    <t>ｺｻｶ ｱﾔﾅ</t>
  </si>
  <si>
    <t>KOSAKA</t>
  </si>
  <si>
    <t>大阪教育大学</t>
  </si>
  <si>
    <t>大崎　美都</t>
  </si>
  <si>
    <t>ｵｵｻｷ ﾐｻﾄ</t>
  </si>
  <si>
    <t>00071025318*</t>
  </si>
  <si>
    <t>OSAKI</t>
  </si>
  <si>
    <t>玉井　奈那</t>
  </si>
  <si>
    <t>ﾀﾏｲ ﾅﾅ</t>
  </si>
  <si>
    <t>00143720623*</t>
  </si>
  <si>
    <t>TAMAI</t>
  </si>
  <si>
    <t>Nana</t>
  </si>
  <si>
    <t>辻井　美緒</t>
  </si>
  <si>
    <t>ﾂｼﾞｲ ﾐｵ</t>
  </si>
  <si>
    <t>00143720724*</t>
  </si>
  <si>
    <t>TSUJII</t>
  </si>
  <si>
    <t>Mio</t>
  </si>
  <si>
    <t>大津　裕貴野</t>
  </si>
  <si>
    <t>ｵｵﾂ ﾕｷﾉ</t>
  </si>
  <si>
    <t>00081660627*</t>
  </si>
  <si>
    <t>OTSU</t>
  </si>
  <si>
    <t>Yukino</t>
  </si>
  <si>
    <t>片山　鈴香</t>
  </si>
  <si>
    <t>ｶﾀﾔﾏ ﾘｮｳｶ</t>
  </si>
  <si>
    <t>00119880128*</t>
  </si>
  <si>
    <t>中込　奈都</t>
  </si>
  <si>
    <t>ﾅｶｺﾞﾒ ﾅﾂ</t>
  </si>
  <si>
    <t>00143721220*</t>
  </si>
  <si>
    <t>NAKAGOME</t>
  </si>
  <si>
    <t>Natsu</t>
  </si>
  <si>
    <t>中村　美紀</t>
  </si>
  <si>
    <t>ﾅｶﾑﾗ ﾐﾉﾘ</t>
  </si>
  <si>
    <t>00079003322*</t>
  </si>
  <si>
    <t>山田　なつ子</t>
  </si>
  <si>
    <t>ﾔﾏﾀﾞ ﾅﾂｺ</t>
  </si>
  <si>
    <t>00079341933*</t>
  </si>
  <si>
    <t>YAMADA</t>
  </si>
  <si>
    <t>Natsuko</t>
  </si>
  <si>
    <t>吉田　果恋</t>
  </si>
  <si>
    <t>ﾖｼﾀﾞ ｶﾚﾝ</t>
  </si>
  <si>
    <t>00077737132*</t>
  </si>
  <si>
    <t>岩崎　莉子</t>
  </si>
  <si>
    <t>ｲﾜｻｷ ﾘｺ</t>
  </si>
  <si>
    <t>00092515830*</t>
  </si>
  <si>
    <t>IWASAKI</t>
  </si>
  <si>
    <t>小村　愛</t>
  </si>
  <si>
    <t>ｺﾑﾗ ｱｲ</t>
  </si>
  <si>
    <t>福岡県</t>
    <rPh sb="0" eb="3">
      <t>フクオカケン</t>
    </rPh>
    <phoneticPr fontId="1"/>
  </si>
  <si>
    <t>00091970228*</t>
  </si>
  <si>
    <t>KOMURA</t>
  </si>
  <si>
    <t>原　佳奈穂</t>
  </si>
  <si>
    <t>ﾊﾗ ｶﾅﾎ</t>
  </si>
  <si>
    <t>00085599743*</t>
  </si>
  <si>
    <t>Kanaho</t>
  </si>
  <si>
    <t>保田　朋香</t>
  </si>
  <si>
    <t>ﾔｽﾀﾞ ﾎﾉｶ</t>
  </si>
  <si>
    <t>00124015215*</t>
  </si>
  <si>
    <t>YASUDA</t>
  </si>
  <si>
    <t>安藤　美結</t>
  </si>
  <si>
    <t>ｱﾝﾄﾞｳ ﾐﾕｳ</t>
  </si>
  <si>
    <t>00120546422*</t>
  </si>
  <si>
    <t>ANDO</t>
  </si>
  <si>
    <t>片岡　千尋</t>
  </si>
  <si>
    <t>ｶﾀｵｶ ﾁﾋﾛ</t>
  </si>
  <si>
    <t>KATAOKA</t>
  </si>
  <si>
    <t>Chihiro</t>
  </si>
  <si>
    <t>世良　柚実乃</t>
  </si>
  <si>
    <t>ｾﾗ ﾕﾐﾉ</t>
  </si>
  <si>
    <t>00104445826*</t>
  </si>
  <si>
    <t>SERA</t>
  </si>
  <si>
    <t>Yumino</t>
  </si>
  <si>
    <t>田中　花</t>
  </si>
  <si>
    <t>ﾀﾅｶ ﾊﾅ</t>
  </si>
  <si>
    <t>00106394528*</t>
  </si>
  <si>
    <t>Hana</t>
  </si>
  <si>
    <t>太農　晴菜</t>
  </si>
  <si>
    <t>ﾀﾉｳ ﾊﾙﾅ</t>
  </si>
  <si>
    <t>00100340311*</t>
  </si>
  <si>
    <t>TANO</t>
  </si>
  <si>
    <t>藤井　すずな</t>
  </si>
  <si>
    <t>ﾌｼﾞｲ ｽｽﾞﾅ</t>
  </si>
  <si>
    <t>00166883739*</t>
  </si>
  <si>
    <t>Suzuna</t>
  </si>
  <si>
    <t>前原　ゆい</t>
  </si>
  <si>
    <t>ﾏｴﾊﾗ ﾕｲ</t>
  </si>
  <si>
    <t>00100982323*</t>
  </si>
  <si>
    <t>MAEHARA</t>
  </si>
  <si>
    <t>南　咲里</t>
  </si>
  <si>
    <t>ﾐﾅﾐ ｻﾘ</t>
  </si>
  <si>
    <t>00102539424*</t>
  </si>
  <si>
    <t>MINAMI</t>
  </si>
  <si>
    <t>Sari</t>
  </si>
  <si>
    <t>山岸　朱里</t>
  </si>
  <si>
    <t>ﾔﾏｷﾞｼ ｱｶﾘ</t>
  </si>
  <si>
    <t>00103630114*</t>
  </si>
  <si>
    <t>YAMAGISHI</t>
  </si>
  <si>
    <t>渡邉　結衣</t>
  </si>
  <si>
    <t>ﾜﾀﾅﾍﾞ ﾕｲ</t>
  </si>
  <si>
    <t>00166883840*</t>
  </si>
  <si>
    <t>甲南大学</t>
  </si>
  <si>
    <t>井戸アビゲイル　風果</t>
  </si>
  <si>
    <t>ｲﾄﾞｱﾋﾞｹﾞｲﾙ ﾌｳｶ</t>
  </si>
  <si>
    <t>00143726326*</t>
  </si>
  <si>
    <t>IDOABIGEIRU</t>
  </si>
  <si>
    <t>続木　千尋</t>
  </si>
  <si>
    <t>ﾂﾂﾞｷ ﾁﾋﾛ</t>
  </si>
  <si>
    <t>00143726427*</t>
  </si>
  <si>
    <t>TSUZUKI</t>
  </si>
  <si>
    <t>龍山　芽生</t>
  </si>
  <si>
    <t>ﾀﾂﾔﾏ ﾒｲ</t>
  </si>
  <si>
    <t>00143726528*</t>
  </si>
  <si>
    <t>TATSUYAMA</t>
  </si>
  <si>
    <t>田和　りな</t>
  </si>
  <si>
    <t>ﾀﾜ ﾘﾅ</t>
  </si>
  <si>
    <t>00143726629*</t>
  </si>
  <si>
    <t>TAWA</t>
  </si>
  <si>
    <t>富島　桃子</t>
  </si>
  <si>
    <t>ﾄﾐｼﾏ ﾓﾓｺ</t>
  </si>
  <si>
    <t>00076948034*</t>
  </si>
  <si>
    <t>TOMISHIMA</t>
  </si>
  <si>
    <t>永尾　志穂</t>
  </si>
  <si>
    <t>ﾅｶﾞｵ ｼﾎ</t>
  </si>
  <si>
    <t>00143726730*</t>
  </si>
  <si>
    <t>NAGAO</t>
  </si>
  <si>
    <t>Shiho</t>
  </si>
  <si>
    <t>松本　万鈴</t>
  </si>
  <si>
    <t>ﾏﾂﾓﾄ ﾏﾘﾝ</t>
  </si>
  <si>
    <t>00143726831*</t>
  </si>
  <si>
    <t>山本　珠菜</t>
  </si>
  <si>
    <t>ﾔﾏﾓﾄ ｼｭﾅ</t>
  </si>
  <si>
    <t>00143726932*</t>
  </si>
  <si>
    <t>Shuna</t>
  </si>
  <si>
    <t>青野　美咲</t>
  </si>
  <si>
    <t>ｱｵﾉ ﾐｻｷ</t>
  </si>
  <si>
    <t>00087813936*</t>
  </si>
  <si>
    <t>AONO</t>
  </si>
  <si>
    <t>青山　華依</t>
  </si>
  <si>
    <t>ｱｵﾔﾏ ﾊﾅｴ</t>
  </si>
  <si>
    <t>00106838127*</t>
  </si>
  <si>
    <t>AOYAMA</t>
  </si>
  <si>
    <t>Hanae</t>
  </si>
  <si>
    <t>大崎　由布子</t>
  </si>
  <si>
    <t>ｵｵｻｷ ﾕｳｺ</t>
  </si>
  <si>
    <t>00088703632*</t>
  </si>
  <si>
    <t>Yuko</t>
  </si>
  <si>
    <t>尾崎　星</t>
  </si>
  <si>
    <t>ｵｻｷ ｱｶﾘ</t>
  </si>
  <si>
    <t>00091693432*</t>
  </si>
  <si>
    <t>國本　美柚</t>
  </si>
  <si>
    <t>ｸﾆﾓﾄ ﾐﾕ</t>
  </si>
  <si>
    <t>00090278228*</t>
  </si>
  <si>
    <t>KUNIMOTO</t>
  </si>
  <si>
    <t>安田　彩乃</t>
  </si>
  <si>
    <t>ﾔｽﾀﾞ ｱﾔﾉ</t>
  </si>
  <si>
    <t>00087725837*</t>
  </si>
  <si>
    <t>伊原　こころ</t>
  </si>
  <si>
    <t>ｲﾊﾗ ｺｺﾛ</t>
  </si>
  <si>
    <t>00098203527*</t>
  </si>
  <si>
    <t>IHARA</t>
  </si>
  <si>
    <t>岡田　結愛</t>
  </si>
  <si>
    <t>ｵｶﾀﾞ ﾕﾒ</t>
  </si>
  <si>
    <t>00103601516*</t>
  </si>
  <si>
    <t>OKADA</t>
  </si>
  <si>
    <t>岡根　和奏</t>
  </si>
  <si>
    <t>ｵｶﾈ ﾜｶﾅ</t>
  </si>
  <si>
    <t>00107816831*</t>
  </si>
  <si>
    <t>OKANE</t>
  </si>
  <si>
    <t>岡野　弥幸</t>
  </si>
  <si>
    <t>ｵｶﾉ ﾐｻｷ</t>
  </si>
  <si>
    <t>00105681829*</t>
  </si>
  <si>
    <t>奥野　由萌</t>
  </si>
  <si>
    <t>ｵｸﾉ ﾕﾒ</t>
  </si>
  <si>
    <t>00101423920*</t>
  </si>
  <si>
    <t>OKUNO</t>
  </si>
  <si>
    <t>林　七実</t>
  </si>
  <si>
    <t>ﾊﾔｼ ﾅﾅﾐ</t>
  </si>
  <si>
    <t>00113411112*</t>
  </si>
  <si>
    <t>HAYASHI</t>
  </si>
  <si>
    <t>樋口　綾音</t>
  </si>
  <si>
    <t>ﾋｸﾞﾁ ｱﾔﾈ</t>
  </si>
  <si>
    <t>00103123919*</t>
  </si>
  <si>
    <t>三宅　舞</t>
  </si>
  <si>
    <t>ﾐﾔｹ ﾏｲ</t>
  </si>
  <si>
    <t>00100032612*</t>
  </si>
  <si>
    <t>MIYAKE</t>
  </si>
  <si>
    <t>山下　和笑</t>
  </si>
  <si>
    <t>ﾔﾏｼﾀ ｶｴ</t>
  </si>
  <si>
    <t>00097971437*</t>
  </si>
  <si>
    <t>Kae</t>
  </si>
  <si>
    <t>小松　このみ</t>
  </si>
  <si>
    <t>ｺﾏﾂ ｺﾉﾐ</t>
  </si>
  <si>
    <t>KOMATSU</t>
  </si>
  <si>
    <t>Konomi</t>
  </si>
  <si>
    <t>岩永　彩萌</t>
  </si>
  <si>
    <t>ｲﾜﾅｶﾞ ｱﾔﾒ</t>
  </si>
  <si>
    <t>IWANAGA</t>
  </si>
  <si>
    <t>Ayame</t>
  </si>
  <si>
    <t>麻生　妃奈乃</t>
  </si>
  <si>
    <t>ｱｿｳ ﾋﾅﾉ</t>
  </si>
  <si>
    <t>ASO</t>
  </si>
  <si>
    <t>Hinano</t>
  </si>
  <si>
    <t>津田　美夕</t>
  </si>
  <si>
    <t>ﾂﾀﾞ ﾐﾕｳ</t>
  </si>
  <si>
    <t>TSUDA</t>
  </si>
  <si>
    <t>大野　珠夢佳</t>
  </si>
  <si>
    <t>ｵｵﾉ ﾐﾕｶ</t>
  </si>
  <si>
    <t>ONO</t>
  </si>
  <si>
    <t>Miyuka</t>
  </si>
  <si>
    <t>納村　琉愛</t>
  </si>
  <si>
    <t>ﾉｳﾑﾗ ﾙﾅ</t>
  </si>
  <si>
    <t>NOMURA</t>
  </si>
  <si>
    <t>藏重　みう</t>
  </si>
  <si>
    <t>ｸﾗｼｹﾞ ﾐｳ</t>
  </si>
  <si>
    <t>KURASHIGE</t>
  </si>
  <si>
    <t>三澤　百佳</t>
  </si>
  <si>
    <t>ﾐｻﾜ ﾓﾓｶ</t>
  </si>
  <si>
    <t>MISAWA</t>
  </si>
  <si>
    <t>京都教育大学</t>
  </si>
  <si>
    <t>竹田　有香里</t>
  </si>
  <si>
    <t>ﾀｹﾀﾞ ｱｶﾘ</t>
  </si>
  <si>
    <t>00143740726*</t>
  </si>
  <si>
    <t>TAKEDA</t>
  </si>
  <si>
    <t>上羽　萌</t>
  </si>
  <si>
    <t>ｳﾜﾊﾞ ﾓｴｷﾞ</t>
  </si>
  <si>
    <t>00143740928*</t>
  </si>
  <si>
    <t>UWABA</t>
  </si>
  <si>
    <t>Moegi</t>
  </si>
  <si>
    <t>原口　由子</t>
  </si>
  <si>
    <t>ﾊﾗｸﾞﾁ ﾕｳｺ</t>
  </si>
  <si>
    <t>00143741020*</t>
  </si>
  <si>
    <t>HARAGUCHI</t>
  </si>
  <si>
    <t>坂本　聡美</t>
  </si>
  <si>
    <t>ｻｶﾓﾄ ｻﾄﾐ</t>
  </si>
  <si>
    <t>00073890633*</t>
  </si>
  <si>
    <t>Satomi</t>
  </si>
  <si>
    <t>是枝　和佳奈</t>
  </si>
  <si>
    <t>ｺﾚｴﾀﾞ ﾜｶﾅ</t>
  </si>
  <si>
    <t>00107474831*</t>
  </si>
  <si>
    <t>KOREEDA</t>
  </si>
  <si>
    <t>黒川　翔音</t>
  </si>
  <si>
    <t>ｸﾛｶﾜ ｻﾈ</t>
  </si>
  <si>
    <t>00091997439*</t>
  </si>
  <si>
    <t>KUROKAWA</t>
  </si>
  <si>
    <t>Sane</t>
  </si>
  <si>
    <t>武久　由佳</t>
  </si>
  <si>
    <t>ﾀｹﾋｻ ﾕｶ</t>
  </si>
  <si>
    <t>00108001414*</t>
  </si>
  <si>
    <t>TAKEHISA</t>
  </si>
  <si>
    <t>古屋　敦子</t>
  </si>
  <si>
    <t>ﾌﾙﾔ ｱﾂｺ</t>
  </si>
  <si>
    <t>00085736635*</t>
  </si>
  <si>
    <t>FURUYA</t>
  </si>
  <si>
    <t>Atsuko</t>
  </si>
  <si>
    <t>吉田　萌夏</t>
  </si>
  <si>
    <t>ﾖｼﾀﾞ ﾓｶ</t>
  </si>
  <si>
    <t>00107897739*</t>
  </si>
  <si>
    <t>Moka</t>
  </si>
  <si>
    <t>長谷川　麻央</t>
  </si>
  <si>
    <t>ﾊｾｶﾞﾜ ﾏﾋﾛ</t>
  </si>
  <si>
    <t>00107557429*</t>
  </si>
  <si>
    <t>HASEGAWA</t>
  </si>
  <si>
    <t>Mahiro</t>
  </si>
  <si>
    <t>藤原　一華</t>
  </si>
  <si>
    <t>ﾌｼﾞﾜﾗ ｲﾁｶ</t>
  </si>
  <si>
    <t>00107889841*</t>
  </si>
  <si>
    <t>Ichika</t>
  </si>
  <si>
    <t>塩田　美羽</t>
  </si>
  <si>
    <t>ｼｵﾀ ﾐｳ</t>
  </si>
  <si>
    <t>00099434635*</t>
  </si>
  <si>
    <t>SHIOTA</t>
  </si>
  <si>
    <t>北村　舞奈</t>
  </si>
  <si>
    <t>ｷﾀﾑﾗ ﾏﾅ</t>
  </si>
  <si>
    <t>00099915841*</t>
  </si>
  <si>
    <t>KITAMURA</t>
  </si>
  <si>
    <t>赤堀　もも</t>
  </si>
  <si>
    <t>ｱｶﾎﾘ ﾓﾓ</t>
  </si>
  <si>
    <t>00103077321*</t>
  </si>
  <si>
    <t>AKAHORI</t>
  </si>
  <si>
    <t>田中　紅衣</t>
  </si>
  <si>
    <t>ﾀﾅｶ ｱｲ</t>
  </si>
  <si>
    <t>00119478535*</t>
  </si>
  <si>
    <t>上木　杏香音</t>
  </si>
  <si>
    <t>ｳｴｷ ｱｶﾈ</t>
  </si>
  <si>
    <t>00097558943*</t>
  </si>
  <si>
    <t>UEKI</t>
  </si>
  <si>
    <t>拜郷　夢帆</t>
  </si>
  <si>
    <t>ﾊｲｺﾞｳ ﾕﾒﾎ</t>
  </si>
  <si>
    <t>00134009825*</t>
  </si>
  <si>
    <t>HAIGO</t>
  </si>
  <si>
    <t>Yumeho</t>
  </si>
  <si>
    <t>富松　雪乃</t>
  </si>
  <si>
    <t>ﾄﾐﾏﾂ ﾕｷﾉ</t>
  </si>
  <si>
    <t>00174833026*</t>
  </si>
  <si>
    <t>TOMIMATSU</t>
  </si>
  <si>
    <t>吉原　琴音</t>
  </si>
  <si>
    <t>ﾖｼﾊﾗ ｺﾄﾈ</t>
  </si>
  <si>
    <t>YOSHIHARA</t>
  </si>
  <si>
    <t>尾崎　真衣</t>
  </si>
  <si>
    <t>ｵｻﾞｷ ﾏｲ</t>
  </si>
  <si>
    <t>京都産業大学</t>
  </si>
  <si>
    <t>西村　南</t>
  </si>
  <si>
    <t>ﾆｼﾑﾗ ﾐﾅﾐ</t>
  </si>
  <si>
    <t>00143753730*</t>
  </si>
  <si>
    <t>高橋　萌々子</t>
  </si>
  <si>
    <t>ﾀｶﾊｼ ﾓﾓｺ</t>
  </si>
  <si>
    <t>00107773025*</t>
  </si>
  <si>
    <t>西込　珠輝来</t>
  </si>
  <si>
    <t>ﾆｼｺﾞﾐ ｽﾃﾗ</t>
  </si>
  <si>
    <t>00107389634*</t>
  </si>
  <si>
    <t>NISHIGOMI</t>
  </si>
  <si>
    <t>Sutera</t>
  </si>
  <si>
    <t>中本　香</t>
  </si>
  <si>
    <t>ﾅｶﾓﾄ ｶｵﾘ</t>
  </si>
  <si>
    <t>00143716426*</t>
  </si>
  <si>
    <t>金子　佑香</t>
  </si>
  <si>
    <t>ｶﾈｺ ﾕｳｶ</t>
  </si>
  <si>
    <t>00143716527*</t>
  </si>
  <si>
    <t>KANEKO</t>
  </si>
  <si>
    <t>大須賀　ミウ</t>
  </si>
  <si>
    <t>ｵｵｽｶﾞ ﾐｳ</t>
  </si>
  <si>
    <t>00143716628*</t>
  </si>
  <si>
    <t>OSUGA</t>
  </si>
  <si>
    <t>山下　夏実</t>
  </si>
  <si>
    <t>ﾔﾏｼﾀ ﾅﾂﾐ</t>
  </si>
  <si>
    <t>00143716729*</t>
  </si>
  <si>
    <t>小濱　麻央</t>
  </si>
  <si>
    <t>ｵﾊﾏ ﾏｵ</t>
  </si>
  <si>
    <t>00143716830*</t>
  </si>
  <si>
    <t>卜部　由莉香</t>
  </si>
  <si>
    <t>ｳﾗﾍﾞ ﾕﾘｶ</t>
  </si>
  <si>
    <t>00095102825*</t>
  </si>
  <si>
    <t>URABE</t>
  </si>
  <si>
    <t>Yurika</t>
  </si>
  <si>
    <t>坂牧　紗衣</t>
  </si>
  <si>
    <t>ｻｶﾏｷ ｻｴ</t>
  </si>
  <si>
    <t>00092536328*</t>
  </si>
  <si>
    <t>SAKAMAKI</t>
  </si>
  <si>
    <t>長谷川　莉子</t>
  </si>
  <si>
    <t>ﾊｾｶﾞﾜ ﾘｺ</t>
  </si>
  <si>
    <t>00090232723*</t>
  </si>
  <si>
    <t>原田　愛菜</t>
  </si>
  <si>
    <t>ﾊﾗﾀﾞ ｱｲﾅ</t>
  </si>
  <si>
    <t>00088582940*</t>
  </si>
  <si>
    <t>HARADA</t>
  </si>
  <si>
    <t>Aina</t>
  </si>
  <si>
    <t>政田　愛梨</t>
  </si>
  <si>
    <t>ﾏｻﾀﾞ ｱｲﾘ</t>
  </si>
  <si>
    <t>00088926942*</t>
  </si>
  <si>
    <t>MASADA</t>
  </si>
  <si>
    <t>町田　麗奈</t>
  </si>
  <si>
    <t>ﾏﾁﾀﾞ ﾚｲﾅ</t>
  </si>
  <si>
    <t>00132038421*</t>
  </si>
  <si>
    <t>MACHIDA</t>
  </si>
  <si>
    <t>粟　愛華</t>
  </si>
  <si>
    <t>ｱﾜ ﾏﾅｶ</t>
  </si>
  <si>
    <t>00101487425*</t>
  </si>
  <si>
    <t>AWA</t>
  </si>
  <si>
    <t>橋村　英里</t>
  </si>
  <si>
    <t>ﾊｼﾑﾗ ｴﾘ</t>
  </si>
  <si>
    <t>00106918328*</t>
  </si>
  <si>
    <t>HASHIMURA</t>
  </si>
  <si>
    <t>福井　彩乃</t>
  </si>
  <si>
    <t>ﾌｸｲ ｱﾔﾉ</t>
  </si>
  <si>
    <t>00107779132*</t>
  </si>
  <si>
    <t>福岡　陽詩</t>
  </si>
  <si>
    <t>ﾌｸｵｶ ﾋﾅﾀ</t>
  </si>
  <si>
    <t>00099434130*</t>
  </si>
  <si>
    <t>本多　美乃梨</t>
  </si>
  <si>
    <t>ﾎﾝﾀﾞ ﾐﾉﾘ</t>
  </si>
  <si>
    <t>00166884437*</t>
  </si>
  <si>
    <t>藤原　朱李</t>
  </si>
  <si>
    <t>ﾌｼﾞﾜﾗ ｱｶﾘ</t>
  </si>
  <si>
    <t>00106243420*</t>
  </si>
  <si>
    <t>坂本　有理佳</t>
  </si>
  <si>
    <t>ｻｶﾓﾄ ﾕﾘｶ</t>
  </si>
  <si>
    <t>00123737730*</t>
  </si>
  <si>
    <t>今　絵里南</t>
  </si>
  <si>
    <t>ｺﾝ ｴﾘﾅ</t>
  </si>
  <si>
    <t>00117730322*</t>
  </si>
  <si>
    <t>KON</t>
  </si>
  <si>
    <t>Erina</t>
  </si>
  <si>
    <t>前田　暁帆</t>
  </si>
  <si>
    <t>ﾏｴﾀﾞ ｱｷﾎ</t>
  </si>
  <si>
    <t>00117941124*</t>
  </si>
  <si>
    <t>Akiho</t>
  </si>
  <si>
    <t>永吉　悠倭</t>
  </si>
  <si>
    <t>ﾅｶﾞﾖｼ ﾕｳﾜ</t>
  </si>
  <si>
    <t>00114812623*</t>
  </si>
  <si>
    <t>NAGAYOSHI</t>
  </si>
  <si>
    <t>Yuwa</t>
  </si>
  <si>
    <t>関西大学</t>
  </si>
  <si>
    <t>大原　美月</t>
  </si>
  <si>
    <t>ｵｵﾊﾗ ﾐﾂﾞｷ</t>
  </si>
  <si>
    <t>00143718529*</t>
  </si>
  <si>
    <t>OHARA</t>
  </si>
  <si>
    <t>磯野　美空</t>
  </si>
  <si>
    <t>ｲｿﾉ ﾐｸ</t>
  </si>
  <si>
    <t>00143718630*</t>
  </si>
  <si>
    <t>ISONO</t>
  </si>
  <si>
    <t>小杉　真生</t>
  </si>
  <si>
    <t>ｺｽｷﾞ ﾏｵ</t>
  </si>
  <si>
    <t>00143718731*</t>
  </si>
  <si>
    <t>KOSUGI</t>
  </si>
  <si>
    <t>近藤　来那</t>
  </si>
  <si>
    <t>ｺﾝﾄﾞｳ ﾗﾅ</t>
  </si>
  <si>
    <t>00143718832*</t>
  </si>
  <si>
    <t>Rana</t>
  </si>
  <si>
    <t>佐野　杏花</t>
  </si>
  <si>
    <t>ｻﾉ ｷｮｳｶ</t>
  </si>
  <si>
    <t>00143718933*</t>
  </si>
  <si>
    <t>SANO</t>
  </si>
  <si>
    <t>三木　友菜</t>
  </si>
  <si>
    <t>ﾐｷ ﾕｳﾅ</t>
  </si>
  <si>
    <t>00143719025*</t>
  </si>
  <si>
    <t>MIKI</t>
  </si>
  <si>
    <t>飯島　果琳</t>
  </si>
  <si>
    <t>ｲｲｼﾞﾏ ｶﾘﾝ</t>
  </si>
  <si>
    <t>00143719126*</t>
  </si>
  <si>
    <t>IIJIMA</t>
  </si>
  <si>
    <t>上島　優里</t>
  </si>
  <si>
    <t>ｳｴｼﾏ ﾕﾘ</t>
  </si>
  <si>
    <t>00144774330*</t>
  </si>
  <si>
    <t>UESHIMA</t>
  </si>
  <si>
    <t>Yuri</t>
  </si>
  <si>
    <t>立川　加乃</t>
  </si>
  <si>
    <t>ﾀﾁｶﾜ ｶﾉ</t>
  </si>
  <si>
    <t>00110348421*</t>
  </si>
  <si>
    <t>TACHIKAWA</t>
  </si>
  <si>
    <t>粟津　志帆</t>
  </si>
  <si>
    <t>ｱﾜﾂﾞ ｼﾎ</t>
  </si>
  <si>
    <t>00111579226*</t>
  </si>
  <si>
    <t>AWAZU</t>
  </si>
  <si>
    <t>葛本　美羽</t>
  </si>
  <si>
    <t>ｸｽﾞﾓﾄ ﾐｳ</t>
  </si>
  <si>
    <t>00153671831*</t>
  </si>
  <si>
    <t>KUZUMOTO</t>
  </si>
  <si>
    <t>石松　空</t>
  </si>
  <si>
    <t>ｲｼﾏﾂ ｿﾗ</t>
  </si>
  <si>
    <t>00106340923*</t>
  </si>
  <si>
    <t>ISHIMATSU</t>
  </si>
  <si>
    <t>伐栗　夢七</t>
  </si>
  <si>
    <t>ｷﾘｸﾘ ﾕﾒﾅ</t>
  </si>
  <si>
    <t>00086308227*</t>
  </si>
  <si>
    <t>KIRIKURI</t>
  </si>
  <si>
    <t>Yumena</t>
  </si>
  <si>
    <t>土井　理沙</t>
  </si>
  <si>
    <t>ﾄﾞｲ ﾘｻ</t>
  </si>
  <si>
    <t>00089904838*</t>
  </si>
  <si>
    <t>尾石　陽菜</t>
  </si>
  <si>
    <t>ｵｲｼ ﾋﾅ</t>
  </si>
  <si>
    <t>00118555530*</t>
  </si>
  <si>
    <t>OISHI</t>
  </si>
  <si>
    <t>井上　晴稀</t>
  </si>
  <si>
    <t>ｲﾉｳｴ ﾊﾙｷ</t>
  </si>
  <si>
    <t>00096126024*</t>
  </si>
  <si>
    <t>Haruki</t>
  </si>
  <si>
    <t>中島　杏奈</t>
  </si>
  <si>
    <t>ﾅｶｼﾞﾏ ｱﾝﾅ</t>
  </si>
  <si>
    <t>00089944236*</t>
  </si>
  <si>
    <t>冨田　紗妃</t>
  </si>
  <si>
    <t>ﾄﾝﾀﾞ ｻｷ</t>
  </si>
  <si>
    <t>00122749833*</t>
  </si>
  <si>
    <t>TONDA</t>
  </si>
  <si>
    <t>岩本　風音</t>
  </si>
  <si>
    <t>ｲﾜﾓﾄ ｶｻﾞﾈ</t>
  </si>
  <si>
    <t>00133110615*</t>
  </si>
  <si>
    <t>Kazane</t>
  </si>
  <si>
    <t>池﨑　萌絵</t>
  </si>
  <si>
    <t>ｲｹｻﾞｷ ﾓｴ</t>
  </si>
  <si>
    <t>00164791230*</t>
  </si>
  <si>
    <t>IKAZAKI</t>
  </si>
  <si>
    <t>Moe</t>
  </si>
  <si>
    <t>有田　茉合香</t>
  </si>
  <si>
    <t>ｱﾘﾀ ﾏﾘｶ</t>
  </si>
  <si>
    <t>00103384928*</t>
  </si>
  <si>
    <t>ARITA</t>
  </si>
  <si>
    <t>Marika</t>
  </si>
  <si>
    <t>澤田　佳奈</t>
  </si>
  <si>
    <t>ｻﾜﾀﾞ ｶﾅ</t>
  </si>
  <si>
    <t>00134493125*</t>
  </si>
  <si>
    <t>SAWADA</t>
  </si>
  <si>
    <t>野川　明莉</t>
  </si>
  <si>
    <t>ﾉｶﾞﾜ ｱｶﾘ</t>
  </si>
  <si>
    <t>00104684023*</t>
  </si>
  <si>
    <t>NOGAWA</t>
  </si>
  <si>
    <t>延安　美月</t>
  </si>
  <si>
    <t>ﾉﾌﾞﾔｽ ﾐﾂﾞｷ</t>
  </si>
  <si>
    <t>00164791423*</t>
  </si>
  <si>
    <t>NOBUYASU</t>
  </si>
  <si>
    <t>川畑　藍</t>
  </si>
  <si>
    <t>ｶﾜﾊﾞﾀ ｱｲ</t>
  </si>
  <si>
    <t>学連</t>
    <rPh sb="0" eb="2">
      <t>ガクレン</t>
    </rPh>
    <phoneticPr fontId="4"/>
  </si>
  <si>
    <t>00094513022*</t>
  </si>
  <si>
    <t>KAWABATA</t>
  </si>
  <si>
    <t>坂倉　希望</t>
  </si>
  <si>
    <t>ｻｶｸﾗ ﾉｿﾞﾐ</t>
  </si>
  <si>
    <t>00100964424*</t>
  </si>
  <si>
    <t>SAKAKURA</t>
  </si>
  <si>
    <t>Nozomi</t>
  </si>
  <si>
    <t>山名　彩香</t>
  </si>
  <si>
    <t>ﾔﾏﾅ ｱﾔｶ</t>
  </si>
  <si>
    <t>00099389341*</t>
  </si>
  <si>
    <t>YAMANA</t>
  </si>
  <si>
    <t>溝口　真柚</t>
  </si>
  <si>
    <t>ﾐｿﾞｸﾞﾁ ﾏﾕ</t>
  </si>
  <si>
    <t>00110537522*</t>
  </si>
  <si>
    <t>MIZOGUCHI</t>
  </si>
  <si>
    <t>新見　咲耶</t>
  </si>
  <si>
    <t>ﾆｲﾐ ｻﾔ</t>
  </si>
  <si>
    <t>00100997531*</t>
  </si>
  <si>
    <t>NIIMI</t>
  </si>
  <si>
    <t>若林　遼</t>
  </si>
  <si>
    <t>ﾜｶﾊﾞﾔｼ ﾊﾙｶ</t>
  </si>
  <si>
    <t>WAKABAYASHI</t>
  </si>
  <si>
    <t>入江　ほの花</t>
  </si>
  <si>
    <t>ｲﾘｴ ﾎﾉｶ</t>
  </si>
  <si>
    <t>IRIE</t>
  </si>
  <si>
    <t>武田　真音</t>
  </si>
  <si>
    <t>ﾀｹﾀﾞ ﾏｵ</t>
  </si>
  <si>
    <t>00114545020*</t>
  </si>
  <si>
    <t>前田　彩花</t>
  </si>
  <si>
    <t>ﾏｴﾀﾞ ｱﾔｶ</t>
  </si>
  <si>
    <t>00143920019*</t>
  </si>
  <si>
    <t>山本　沙來</t>
  </si>
  <si>
    <t>ﾔﾏﾓﾄ ｻﾗ</t>
  </si>
  <si>
    <t>00119604324*</t>
  </si>
  <si>
    <t>Sara</t>
  </si>
  <si>
    <t>新山　心友</t>
  </si>
  <si>
    <t>ﾆｲﾔﾏ ﾐﾕ</t>
  </si>
  <si>
    <t>00112390016*</t>
  </si>
  <si>
    <t>NIIYAMA</t>
  </si>
  <si>
    <t>大阪芸術大学</t>
  </si>
  <si>
    <t>古原　夏音</t>
  </si>
  <si>
    <t>ｺﾊﾗ ﾅﾂﾈ</t>
  </si>
  <si>
    <t>00143729026*</t>
  </si>
  <si>
    <t>KOHARA</t>
  </si>
  <si>
    <t>Natsune</t>
  </si>
  <si>
    <t>山田　茉緒</t>
  </si>
  <si>
    <t>ﾔﾏﾀﾞ ﾏｵ</t>
  </si>
  <si>
    <t>00143729228*</t>
  </si>
  <si>
    <t>鈴木　杏奈</t>
  </si>
  <si>
    <t>ｽｽﾞｷ ｱﾝﾅ</t>
  </si>
  <si>
    <t>00143729430*</t>
  </si>
  <si>
    <t>SUZUKI</t>
  </si>
  <si>
    <t>北川　星瑠</t>
  </si>
  <si>
    <t>ｷﾀｶﾞﾜ ﾋｶﾙ</t>
  </si>
  <si>
    <t>00143728934*</t>
  </si>
  <si>
    <t>KITAGAWA</t>
  </si>
  <si>
    <t>山下　真実</t>
  </si>
  <si>
    <t>ﾔﾏｼﾀ ﾏﾁｶ</t>
  </si>
  <si>
    <t>00095712024*</t>
  </si>
  <si>
    <t>Machika</t>
  </si>
  <si>
    <t>中谷　妃菜乃</t>
  </si>
  <si>
    <t>ﾅｶﾀﾆ ﾋﾅﾉ</t>
  </si>
  <si>
    <t>00088584033*</t>
  </si>
  <si>
    <t>NAKATANI</t>
  </si>
  <si>
    <t>貞松　真帆</t>
  </si>
  <si>
    <t>ｻﾀﾞﾏﾂ ﾏﾎ</t>
  </si>
  <si>
    <t>00119850630*</t>
  </si>
  <si>
    <t>SADAMATSU</t>
  </si>
  <si>
    <t>Maho</t>
  </si>
  <si>
    <t>楠本　風花</t>
  </si>
  <si>
    <t>ｸｽﾓﾄ ﾌｳｶ</t>
  </si>
  <si>
    <t>00094858438*</t>
  </si>
  <si>
    <t>菊地　結香</t>
  </si>
  <si>
    <t>ｷｸﾁ ﾕｲｶ</t>
  </si>
  <si>
    <t>00089617334*</t>
  </si>
  <si>
    <t>中尾　伽音</t>
  </si>
  <si>
    <t>ﾅｶｵ ｶﾉﾝ</t>
  </si>
  <si>
    <t>00085764636*</t>
  </si>
  <si>
    <t>菅﨑　南花</t>
  </si>
  <si>
    <t>ｽｶﾞｻｷ ﾅﾐｶ</t>
  </si>
  <si>
    <t>00134317928*</t>
  </si>
  <si>
    <t>SUGASAKI</t>
  </si>
  <si>
    <t>内山　菜々子</t>
  </si>
  <si>
    <t>ｳﾁﾔﾏ ﾅﾅｺ</t>
  </si>
  <si>
    <t>00104512922*</t>
  </si>
  <si>
    <t>UCHIYAMA</t>
  </si>
  <si>
    <t>青栁　朋花</t>
  </si>
  <si>
    <t>ｱｵﾔｷﾞ ﾄﾓｶ</t>
  </si>
  <si>
    <t>00101794022*</t>
  </si>
  <si>
    <t>AOYAGI</t>
  </si>
  <si>
    <t>Tomoka</t>
  </si>
  <si>
    <t>村上　彩楽</t>
  </si>
  <si>
    <t>ﾑﾗｶﾐ ｻﾗ</t>
  </si>
  <si>
    <t>00113849228*</t>
  </si>
  <si>
    <t>星野　梨歩</t>
  </si>
  <si>
    <t>ﾎｼﾉ ﾘﾎ</t>
  </si>
  <si>
    <t>00120900113*</t>
  </si>
  <si>
    <t>HOSHINO</t>
  </si>
  <si>
    <t>Riho</t>
  </si>
  <si>
    <t>小倉　侑々</t>
  </si>
  <si>
    <t>ｵｸﾞﾗ ﾕｳ</t>
  </si>
  <si>
    <t>00144563124*</t>
  </si>
  <si>
    <t>OGURA</t>
  </si>
  <si>
    <t>進藤　小春</t>
  </si>
  <si>
    <t>ｼﾝﾄﾞｳ ｺﾊﾙ</t>
  </si>
  <si>
    <t>00112795126*</t>
  </si>
  <si>
    <t>大沼　乃愛</t>
  </si>
  <si>
    <t>ｵｵﾇﾏ ﾉｱ</t>
  </si>
  <si>
    <t>00113293827*</t>
  </si>
  <si>
    <t>ONUMA</t>
  </si>
  <si>
    <t>松永　美空</t>
  </si>
  <si>
    <t>ﾏﾂﾅｶﾞ ﾐｸ</t>
  </si>
  <si>
    <t>大阪学院大学</t>
  </si>
  <si>
    <t>鹿嶋　仁渚</t>
  </si>
  <si>
    <t>ｶｼﾏ ﾆｲﾅ</t>
  </si>
  <si>
    <t>00143722625*</t>
  </si>
  <si>
    <t>KASHIMA</t>
  </si>
  <si>
    <t>Niina</t>
  </si>
  <si>
    <t>佐藤　千紘</t>
  </si>
  <si>
    <t>ｻﾄｳ ﾁﾋﾛ</t>
  </si>
  <si>
    <t>00143722726*</t>
  </si>
  <si>
    <t>SATO</t>
  </si>
  <si>
    <t>中山　優奈</t>
  </si>
  <si>
    <t>ﾅｶﾔﾏ ﾕｳﾅ</t>
  </si>
  <si>
    <t>00143723020*</t>
  </si>
  <si>
    <t>NAKAYAMA</t>
  </si>
  <si>
    <t>山中　ほの香</t>
  </si>
  <si>
    <t>ﾔﾏﾅｶ ﾎﾉｶ</t>
  </si>
  <si>
    <t>00143722928*</t>
  </si>
  <si>
    <t>YAMANAKA</t>
  </si>
  <si>
    <t>永長　里緒</t>
  </si>
  <si>
    <t>ｴｲﾅｶﾞ ﾘｵ</t>
  </si>
  <si>
    <t>00093780633*</t>
  </si>
  <si>
    <t>EINAGA</t>
  </si>
  <si>
    <t>小林　舞妃留</t>
  </si>
  <si>
    <t>ｺﾊﾞﾔｼ ﾏﾋﾙ</t>
  </si>
  <si>
    <t>00096126529*</t>
  </si>
  <si>
    <t>Mahiru</t>
  </si>
  <si>
    <t>鈴木　笑理</t>
  </si>
  <si>
    <t>ｽｽﾞｷ ｴﾐﾘ</t>
  </si>
  <si>
    <t>00089178841*</t>
  </si>
  <si>
    <t>Emiri</t>
  </si>
  <si>
    <t>依田　来巳</t>
  </si>
  <si>
    <t>ﾖﾀﾞ ｸﾙﾐ</t>
  </si>
  <si>
    <t>00097784944*</t>
  </si>
  <si>
    <t>YODA</t>
  </si>
  <si>
    <t>鎌田　幸来</t>
  </si>
  <si>
    <t>ｶﾏﾀﾞ ｺｺ</t>
  </si>
  <si>
    <t>00107459531*</t>
  </si>
  <si>
    <t>KAMADA</t>
  </si>
  <si>
    <t>Koko</t>
  </si>
  <si>
    <t>三浦　萌</t>
  </si>
  <si>
    <t>ﾐｳﾗ ﾓｴ</t>
  </si>
  <si>
    <t>00100140288*</t>
  </si>
  <si>
    <t>山下　彩菜</t>
  </si>
  <si>
    <t>ﾔﾏｼﾀ ｱﾔﾅ</t>
  </si>
  <si>
    <t>00108441422*</t>
  </si>
  <si>
    <t>依田　采巳</t>
  </si>
  <si>
    <t>ﾖﾀﾞ ｱﾔﾐ</t>
  </si>
  <si>
    <t>00116726831*</t>
  </si>
  <si>
    <t>Ayami</t>
  </si>
  <si>
    <t>千葉　妃華</t>
  </si>
  <si>
    <t>ﾁﾊﾞ ﾋﾒｶ</t>
  </si>
  <si>
    <t>00124878737*</t>
  </si>
  <si>
    <t>CHIBA</t>
  </si>
  <si>
    <t>北野　寧々</t>
  </si>
  <si>
    <t>ｷﾀﾉ ﾈﾈ</t>
  </si>
  <si>
    <t>00114859028*</t>
  </si>
  <si>
    <t>KITANO</t>
  </si>
  <si>
    <t>Nene</t>
  </si>
  <si>
    <t>京都大学</t>
  </si>
  <si>
    <t>高木　穂乃香</t>
  </si>
  <si>
    <t>ﾀｶｷﾞ ﾎﾉｶ</t>
  </si>
  <si>
    <t>00066620424*</t>
  </si>
  <si>
    <t>TAKAGI</t>
  </si>
  <si>
    <t>三好　紗椰</t>
  </si>
  <si>
    <t>ﾐﾖｼ ｻﾔ</t>
  </si>
  <si>
    <t>00077009023*</t>
  </si>
  <si>
    <t>日野谷　レナ</t>
  </si>
  <si>
    <t>ﾋﾉﾀﾆ ﾚﾅ</t>
  </si>
  <si>
    <t>00109474833*</t>
  </si>
  <si>
    <t>HINOTANI</t>
  </si>
  <si>
    <t>森尾　美月</t>
  </si>
  <si>
    <t>ﾓﾘｵ ﾐﾂﾞｷ</t>
  </si>
  <si>
    <t>00110929224*</t>
  </si>
  <si>
    <t>MORIO</t>
  </si>
  <si>
    <t>新保　歩</t>
  </si>
  <si>
    <t>ｼﾝﾎﾞ ｱﾕﾐ</t>
  </si>
  <si>
    <t>00079020927*</t>
  </si>
  <si>
    <t>SHIMBO</t>
  </si>
  <si>
    <t>周藤　紗季</t>
  </si>
  <si>
    <t>ｽﾄｳ ｻｷ</t>
  </si>
  <si>
    <t>00161554527*</t>
  </si>
  <si>
    <t>SUTO</t>
  </si>
  <si>
    <t>篠田　佳奈</t>
  </si>
  <si>
    <t>ｼﾉﾀﾞ ｶﾅ</t>
  </si>
  <si>
    <t>00122003210*</t>
  </si>
  <si>
    <t>SHINODA</t>
  </si>
  <si>
    <t>平林　里和子</t>
  </si>
  <si>
    <t>ﾋﾗﾊﾞﾔｼ ﾘﾜｺ</t>
  </si>
  <si>
    <t>00163636530*</t>
  </si>
  <si>
    <t>HIRABAYASHI</t>
  </si>
  <si>
    <t>Riwako</t>
  </si>
  <si>
    <t>小倉　唯愛</t>
  </si>
  <si>
    <t>ｵｸﾞﾗ ﾕｲﾅ</t>
  </si>
  <si>
    <t>00100666322*</t>
  </si>
  <si>
    <t>Yuina</t>
  </si>
  <si>
    <t>平松　藍</t>
  </si>
  <si>
    <t>ﾋﾗﾏﾂ ﾗﾝ</t>
  </si>
  <si>
    <t>00095556737*</t>
  </si>
  <si>
    <t>HIRAMATSU</t>
  </si>
  <si>
    <t>Ran</t>
  </si>
  <si>
    <t>中野　直子</t>
  </si>
  <si>
    <t>ﾅｶﾉ ﾅｵｺ</t>
  </si>
  <si>
    <t>00097154127*</t>
  </si>
  <si>
    <t>Naoko</t>
  </si>
  <si>
    <t>小坂　みゅ海</t>
  </si>
  <si>
    <t>ｺｻｶ ﾐｭｳ</t>
  </si>
  <si>
    <t>00057018425*</t>
  </si>
  <si>
    <t>Myu</t>
  </si>
  <si>
    <t>石原　優花</t>
  </si>
  <si>
    <t>ｲｼﾊﾗ ﾕｶ</t>
  </si>
  <si>
    <t>00128791533*</t>
  </si>
  <si>
    <t>ISHIHARA</t>
  </si>
  <si>
    <t>齋藤　虹香</t>
  </si>
  <si>
    <t>ｻｲﾄｳ ﾆｼﾞｶ</t>
  </si>
  <si>
    <t>00100434214*</t>
  </si>
  <si>
    <t>Nijika</t>
  </si>
  <si>
    <t>平岡　雪乃</t>
  </si>
  <si>
    <t>ﾋﾗｵｶ ﾕｷﾉ</t>
  </si>
  <si>
    <t>00093002923*</t>
  </si>
  <si>
    <t>HIRAOKA</t>
  </si>
  <si>
    <t>小島　美月</t>
  </si>
  <si>
    <t>ｺｼﾞﾏ ﾐﾂﾞｷ</t>
  </si>
  <si>
    <t>00173223826*</t>
  </si>
  <si>
    <t>大阪成蹊大学</t>
  </si>
  <si>
    <t>アシィ　しおりパメラ</t>
  </si>
  <si>
    <t>ｱｼｨ ｼｵﾘﾊﾟﾒﾗ</t>
  </si>
  <si>
    <t>00153672832*</t>
  </si>
  <si>
    <t>ACHY</t>
  </si>
  <si>
    <t>Shioripamela</t>
  </si>
  <si>
    <t>宮崎　佳乃</t>
  </si>
  <si>
    <t>ﾐﾔｻﾞｷ ｶﾉ</t>
  </si>
  <si>
    <t>00107450623*</t>
  </si>
  <si>
    <t>山根　千歩</t>
  </si>
  <si>
    <t>ﾔﾏﾈ ﾁﾎ</t>
  </si>
  <si>
    <t>00097967947*</t>
  </si>
  <si>
    <t>YAMANE</t>
  </si>
  <si>
    <t>Chiho</t>
  </si>
  <si>
    <t>黒田　結生</t>
  </si>
  <si>
    <t>ｸﾛﾀﾞ ﾕｲﾅ</t>
  </si>
  <si>
    <t>00107797435*</t>
  </si>
  <si>
    <t>KURODA</t>
  </si>
  <si>
    <t>石田　悠月</t>
  </si>
  <si>
    <t>ｲｼﾀﾞ ﾕｽﾞｷ</t>
  </si>
  <si>
    <t>00164791836*</t>
  </si>
  <si>
    <t>高橋　茉柚</t>
  </si>
  <si>
    <t>ﾀｶﾊｼ ﾏﾕ</t>
  </si>
  <si>
    <t>00118554630*</t>
  </si>
  <si>
    <t>福田　七海</t>
  </si>
  <si>
    <t>ﾌｸﾀﾞ ﾅﾐ</t>
  </si>
  <si>
    <t>00099795645*</t>
  </si>
  <si>
    <t>FUKUDA</t>
  </si>
  <si>
    <t>菅原　真桜</t>
  </si>
  <si>
    <t>ｽｶﾞﾜﾗ ﾏｵ</t>
  </si>
  <si>
    <t>00105136824*</t>
  </si>
  <si>
    <t>SUGAWARA</t>
  </si>
  <si>
    <t>吉川　彩華</t>
  </si>
  <si>
    <t>ﾖｼｶﾜ ｻｲｶ</t>
  </si>
  <si>
    <t>00102808827*</t>
  </si>
  <si>
    <t>YOSHIKAWA</t>
  </si>
  <si>
    <t>Saika</t>
  </si>
  <si>
    <t>平木　陽</t>
  </si>
  <si>
    <t>ﾋﾗｷ ﾊﾙ</t>
  </si>
  <si>
    <t>00120096927*</t>
  </si>
  <si>
    <t>HIRAKI</t>
  </si>
  <si>
    <t>中島　心</t>
  </si>
  <si>
    <t>ﾅｶｼﾏ ｺｺ</t>
  </si>
  <si>
    <t>00112792426*</t>
  </si>
  <si>
    <t>NAKASHIMA</t>
  </si>
  <si>
    <t>渡辺　ひなた</t>
  </si>
  <si>
    <t>ﾜﾀﾅﾍﾞ ﾋﾅﾀ</t>
  </si>
  <si>
    <t>00110854019*</t>
  </si>
  <si>
    <t>武田　夏歩</t>
  </si>
  <si>
    <t>ﾀｹﾀﾞ ｶﾎ</t>
  </si>
  <si>
    <t>00118965939*</t>
  </si>
  <si>
    <t>ハッサン　ナワール</t>
  </si>
  <si>
    <t>ﾊｯｻﾝ ﾅﾜｰﾙ</t>
  </si>
  <si>
    <t>00111097726*</t>
  </si>
  <si>
    <t>HASSEN</t>
  </si>
  <si>
    <t>Nawal</t>
  </si>
  <si>
    <t>奥橋　歩実</t>
  </si>
  <si>
    <t>ｵｸﾊｼ ｱﾕﾐ</t>
  </si>
  <si>
    <t>00116478128*</t>
  </si>
  <si>
    <t>OKUHASHI</t>
  </si>
  <si>
    <t>天理大学</t>
  </si>
  <si>
    <t>辻村　柚月</t>
  </si>
  <si>
    <t>ﾂｼﾞﾑﾗ ﾕﾂﾞｷ</t>
  </si>
  <si>
    <t>00143720320*</t>
  </si>
  <si>
    <t>TSUJIMURA</t>
  </si>
  <si>
    <t>吉田　実由</t>
  </si>
  <si>
    <t>ﾖｼﾀﾞ ﾐﾕ</t>
  </si>
  <si>
    <t>00108095225*</t>
  </si>
  <si>
    <t>鶴尾　奈々佳</t>
  </si>
  <si>
    <t>ﾂﾙｵ ﾅﾅｶ</t>
  </si>
  <si>
    <t>00106692731*</t>
  </si>
  <si>
    <t>TSURUO</t>
  </si>
  <si>
    <t>Nanaka</t>
  </si>
  <si>
    <t>加納　京果</t>
  </si>
  <si>
    <t>ｶﾉｳ ｷｮｳｶ</t>
  </si>
  <si>
    <t>00093295028*</t>
  </si>
  <si>
    <t>KANO</t>
  </si>
  <si>
    <t>佐々木　萌恵</t>
  </si>
  <si>
    <t>ｻｻｷ ﾓｴ</t>
  </si>
  <si>
    <t>00106852628*</t>
  </si>
  <si>
    <t>SASAKI</t>
  </si>
  <si>
    <t>水越　青空</t>
  </si>
  <si>
    <t>ﾐｽﾞｺｼ ｱｵｿﾞﾗ</t>
  </si>
  <si>
    <t>00089314429*</t>
  </si>
  <si>
    <t>MIZUKOSHI</t>
  </si>
  <si>
    <t>Aozora</t>
  </si>
  <si>
    <t>新免　菜央</t>
  </si>
  <si>
    <t>ｼﾝﾒﾝ ﾅｵ</t>
  </si>
  <si>
    <t>00101398022*</t>
  </si>
  <si>
    <t>SHIMMEN</t>
  </si>
  <si>
    <t>Nao</t>
  </si>
  <si>
    <t>御前　有莉奈</t>
  </si>
  <si>
    <t>ﾐｻｷ ﾕﾘﾅ</t>
  </si>
  <si>
    <t>00099161733*</t>
  </si>
  <si>
    <t>MISAKI</t>
  </si>
  <si>
    <t>Yurina</t>
  </si>
  <si>
    <t>星場　麗羽</t>
  </si>
  <si>
    <t>ﾎｼﾊﾞ ｳﾙﾊ</t>
  </si>
  <si>
    <t>00106594631*</t>
  </si>
  <si>
    <t>HOSHIBA</t>
  </si>
  <si>
    <t>Uruha</t>
  </si>
  <si>
    <t>寺本　葵</t>
  </si>
  <si>
    <t>ﾃﾗﾓﾄ ｱｵｲ</t>
  </si>
  <si>
    <t>00100320177*</t>
  </si>
  <si>
    <t>TERAMOTO</t>
  </si>
  <si>
    <t>田中　凜</t>
  </si>
  <si>
    <t>ﾀﾅｶ ﾘﾝ</t>
  </si>
  <si>
    <t>00133852123*</t>
  </si>
  <si>
    <t>中尾　美咲</t>
  </si>
  <si>
    <t>ﾅｶｵ ﾐｻｷ</t>
  </si>
  <si>
    <t>00133364727*</t>
  </si>
  <si>
    <t>大谷　華未</t>
  </si>
  <si>
    <t>ｵｵﾀﾆ ﾊﾅﾐ</t>
  </si>
  <si>
    <t>00108319729*</t>
  </si>
  <si>
    <t>OTANI</t>
  </si>
  <si>
    <t>Hanami</t>
  </si>
  <si>
    <t>大野　藍美</t>
  </si>
  <si>
    <t>ｵｵﾉ ｱｲﾐ</t>
  </si>
  <si>
    <t>00107533827*</t>
  </si>
  <si>
    <t>Aimi</t>
  </si>
  <si>
    <t>松本　愛子</t>
  </si>
  <si>
    <t>ﾏﾂﾓﾄ ｱｲｺ</t>
  </si>
  <si>
    <t>00099728843*</t>
  </si>
  <si>
    <t>Aiko</t>
  </si>
  <si>
    <t>松本　桃佳</t>
  </si>
  <si>
    <t>ﾏﾂﾓﾄ ﾓﾓｶ</t>
  </si>
  <si>
    <t>00106940020*</t>
  </si>
  <si>
    <t>山崎　真帆</t>
  </si>
  <si>
    <t>ﾔﾏｻﾞｷ ﾏﾎ</t>
  </si>
  <si>
    <t>00134126926*</t>
  </si>
  <si>
    <t>神戸学院大学</t>
  </si>
  <si>
    <t>臼野　友実子</t>
  </si>
  <si>
    <t>ｳｽﾉ ﾕﾐｺ</t>
  </si>
  <si>
    <t>00108121316*</t>
  </si>
  <si>
    <t>USUNO</t>
  </si>
  <si>
    <t>Yumiko</t>
  </si>
  <si>
    <t>小髙　由津紀</t>
  </si>
  <si>
    <t>ｺﾀｶ ﾕﾂﾞｷ</t>
  </si>
  <si>
    <t>00153672226*</t>
  </si>
  <si>
    <t>KOTAKA</t>
  </si>
  <si>
    <t>須田　花音</t>
  </si>
  <si>
    <t>ｽﾀﾞ ｶﾉﾝ</t>
  </si>
  <si>
    <t>00143732828*</t>
  </si>
  <si>
    <t>SUDA</t>
  </si>
  <si>
    <t>堀　綾花</t>
  </si>
  <si>
    <t>ﾎﾘ ｱﾔｶ</t>
  </si>
  <si>
    <t>00143732929*</t>
  </si>
  <si>
    <t>HORI</t>
  </si>
  <si>
    <t>松本　妃奈乃</t>
  </si>
  <si>
    <t>ﾏﾂﾓﾄ ﾋﾅﾉ</t>
  </si>
  <si>
    <t>00143732727*</t>
  </si>
  <si>
    <t>湯元　七海</t>
  </si>
  <si>
    <t>ﾕﾓﾄ ﾅﾅﾐ</t>
  </si>
  <si>
    <t>00143733021*</t>
  </si>
  <si>
    <t>YUMOTO</t>
  </si>
  <si>
    <t>神吉　優海</t>
  </si>
  <si>
    <t>ｶﾝｷ ﾕｳﾐ</t>
  </si>
  <si>
    <t>00095059432*</t>
  </si>
  <si>
    <t>KANKI</t>
  </si>
  <si>
    <t>大江　百華</t>
  </si>
  <si>
    <t>ｵｵｴ ﾓｶ</t>
  </si>
  <si>
    <t>00107556529*</t>
  </si>
  <si>
    <t>OE</t>
  </si>
  <si>
    <t>古川　天音</t>
  </si>
  <si>
    <t>ﾌﾙｶﾜ ｱﾏﾈ</t>
  </si>
  <si>
    <t>00088634433*</t>
  </si>
  <si>
    <t>FURUKAWA</t>
  </si>
  <si>
    <t>Amane</t>
  </si>
  <si>
    <t>三戸　真美</t>
  </si>
  <si>
    <t>ﾐﾄ ﾏﾐ</t>
  </si>
  <si>
    <t>00089375133*</t>
  </si>
  <si>
    <t>MITO</t>
  </si>
  <si>
    <t>北野　小槙</t>
  </si>
  <si>
    <t>ｷﾀﾉ ｺﾏｷ</t>
  </si>
  <si>
    <t>00108763833*</t>
  </si>
  <si>
    <t>Komaki</t>
  </si>
  <si>
    <t>桑田　渚</t>
  </si>
  <si>
    <t>ｸﾜﾀ ﾅｷﾞｻ</t>
  </si>
  <si>
    <t>00104133921*</t>
  </si>
  <si>
    <t>KUWATA</t>
  </si>
  <si>
    <t>佐藤　友香</t>
  </si>
  <si>
    <t>ｻﾄｳ ﾄﾓｶ</t>
  </si>
  <si>
    <t>00104676630*</t>
  </si>
  <si>
    <t>花田　麻衣</t>
  </si>
  <si>
    <t>ﾊﾅﾀﾞ ﾏｲ</t>
  </si>
  <si>
    <t>00101992931*</t>
  </si>
  <si>
    <t>HANADA</t>
  </si>
  <si>
    <t>宮定　愛実</t>
  </si>
  <si>
    <t>ﾐﾔｻﾀﾞ ｱﾐ</t>
  </si>
  <si>
    <t>00108689234*</t>
  </si>
  <si>
    <t>MIYASADA</t>
  </si>
  <si>
    <t>山田　永恋</t>
  </si>
  <si>
    <t>ﾔﾏﾀﾞ ｴﾚﾝ</t>
  </si>
  <si>
    <t>00108445527*</t>
  </si>
  <si>
    <t>Eren</t>
  </si>
  <si>
    <t>福田　百茄</t>
  </si>
  <si>
    <t>ﾌｸﾀﾞ ﾓﾓｶ</t>
  </si>
  <si>
    <t>青沼　明生</t>
  </si>
  <si>
    <t>ｱｵﾇﾏ ﾒｲ</t>
  </si>
  <si>
    <t>00111352417*</t>
  </si>
  <si>
    <t>AONUMA</t>
  </si>
  <si>
    <t>迫田　夏歩</t>
  </si>
  <si>
    <t>ｻｺﾀﾞ ﾅﾂﾎ</t>
  </si>
  <si>
    <t>00116688030*</t>
  </si>
  <si>
    <t>SAKODA</t>
  </si>
  <si>
    <t>住友　琴音</t>
  </si>
  <si>
    <t>ｽﾐﾄﾓ ｺﾄﾈ</t>
  </si>
  <si>
    <t>00110227316*</t>
  </si>
  <si>
    <t>SUMITOMO</t>
  </si>
  <si>
    <t>原田　凜果</t>
  </si>
  <si>
    <t>ﾊﾗﾀﾞ ﾘﾝｶ</t>
  </si>
  <si>
    <t>00113081923*</t>
  </si>
  <si>
    <t>Rinka</t>
  </si>
  <si>
    <t>大阪大学</t>
  </si>
  <si>
    <t>延安　美穂</t>
  </si>
  <si>
    <t>ﾉﾌﾞﾔｽ ﾐﾎ</t>
  </si>
  <si>
    <t>00071384124*</t>
  </si>
  <si>
    <t>田中　愛子</t>
  </si>
  <si>
    <t>ﾀﾅｶ ｱｲｺ</t>
  </si>
  <si>
    <t>00075861431*</t>
  </si>
  <si>
    <t>大岡　千咲</t>
  </si>
  <si>
    <t>ｵｵｵｶ ﾁｻｷ</t>
  </si>
  <si>
    <t>00060676429*</t>
  </si>
  <si>
    <t>Chisaki</t>
  </si>
  <si>
    <t>杉林　歩</t>
  </si>
  <si>
    <t>ｽｷﾞﾊﾞﾔｼ ｱﾕﾐ</t>
  </si>
  <si>
    <t>00064100819*</t>
  </si>
  <si>
    <t>SUGIBAYASHI</t>
  </si>
  <si>
    <t>高井　知沙</t>
  </si>
  <si>
    <t>ﾀｶｲ ﾁｻ</t>
  </si>
  <si>
    <t>00079351126*</t>
  </si>
  <si>
    <t>TAKAI</t>
  </si>
  <si>
    <t>Chisa</t>
  </si>
  <si>
    <t>丸箸　里奈</t>
  </si>
  <si>
    <t>ﾏﾙﾊｼ ﾘﾅ</t>
  </si>
  <si>
    <t>00110831014*</t>
  </si>
  <si>
    <t>MARUHASHI</t>
  </si>
  <si>
    <t>濱田　惠美</t>
  </si>
  <si>
    <t>ﾊﾏﾀﾞ ｴﾐ</t>
  </si>
  <si>
    <t>00080538832*</t>
  </si>
  <si>
    <t>Emi</t>
  </si>
  <si>
    <t>小川　桃依</t>
  </si>
  <si>
    <t>ｵｶﾞﾜ ﾓﾓｴ</t>
  </si>
  <si>
    <t>00093762633*</t>
  </si>
  <si>
    <t>OGAWA</t>
  </si>
  <si>
    <t>Momoe</t>
  </si>
  <si>
    <t>二井　範子</t>
  </si>
  <si>
    <t>ﾌﾀｲ ﾉﾘｺ</t>
  </si>
  <si>
    <t>00080971126*</t>
  </si>
  <si>
    <t>FUTAI</t>
  </si>
  <si>
    <t>Noriko</t>
  </si>
  <si>
    <t>阿部　愛美</t>
  </si>
  <si>
    <t>ｱﾍﾞ ﾏﾅﾐ</t>
  </si>
  <si>
    <t>00094493332*</t>
  </si>
  <si>
    <t>ABE</t>
  </si>
  <si>
    <t>小川　真帆</t>
  </si>
  <si>
    <t>ｵｶﾞﾜ ﾏﾎ</t>
  </si>
  <si>
    <t>00105368225*</t>
  </si>
  <si>
    <t>竹中　ゆりあ</t>
  </si>
  <si>
    <t>ﾀｹﾅｶ ﾕﾘｱ</t>
  </si>
  <si>
    <t>00088114325*</t>
  </si>
  <si>
    <t>TAKENAKA</t>
  </si>
  <si>
    <t>Yuria</t>
  </si>
  <si>
    <t>中谷　心愛</t>
  </si>
  <si>
    <t>ﾅｶﾀﾆ ｺｺｱ</t>
  </si>
  <si>
    <t>00166882536*</t>
  </si>
  <si>
    <t>Kokoa</t>
  </si>
  <si>
    <t>塩井　春翔</t>
  </si>
  <si>
    <t>ｼｵｲ ﾊﾙｶ</t>
  </si>
  <si>
    <t>00166882637*</t>
  </si>
  <si>
    <t>SHIOI</t>
  </si>
  <si>
    <t>大名門　里歩</t>
  </si>
  <si>
    <t>ｵｵﾅｶﾄﾞ ﾘﾎ</t>
  </si>
  <si>
    <t>00126355830*</t>
  </si>
  <si>
    <t>ONAKADO</t>
  </si>
  <si>
    <t>梅田　夏希</t>
  </si>
  <si>
    <t>ｳﾒﾀﾞ ﾅﾂｷ</t>
  </si>
  <si>
    <t>00173647937*</t>
  </si>
  <si>
    <t>UMEDA</t>
  </si>
  <si>
    <t>Natsuki</t>
  </si>
  <si>
    <t>辻　皐耶</t>
  </si>
  <si>
    <t>ﾂｼﾞ ｻﾔ</t>
  </si>
  <si>
    <t>00106110615*</t>
  </si>
  <si>
    <t>兵庫大学</t>
  </si>
  <si>
    <t>白井　かすみ</t>
  </si>
  <si>
    <t>ｼﾗｲ ｶｽﾐ</t>
  </si>
  <si>
    <t>00121950119*</t>
  </si>
  <si>
    <t>SHIRAI</t>
  </si>
  <si>
    <t>長岡　あず</t>
  </si>
  <si>
    <t>ﾅｶﾞｵｶ ｱｽﾞ</t>
  </si>
  <si>
    <t>00091531423*</t>
  </si>
  <si>
    <t>NAGAOKA</t>
  </si>
  <si>
    <t>Azu</t>
  </si>
  <si>
    <t>福永　愛佳</t>
  </si>
  <si>
    <t>ﾌｸﾅｶﾞ ｱｲｶ</t>
  </si>
  <si>
    <t>00091531726*</t>
  </si>
  <si>
    <t>尾中　花和</t>
  </si>
  <si>
    <t>ｵﾅｶ ﾊﾅﾅ</t>
  </si>
  <si>
    <t>00108687838*</t>
  </si>
  <si>
    <t>ONAKA</t>
  </si>
  <si>
    <t>Hanana</t>
  </si>
  <si>
    <t>佐渡山　真雅</t>
  </si>
  <si>
    <t>ｻﾄﾞﾔﾏ ﾏﾐﾔ</t>
  </si>
  <si>
    <t>SADOYAMA</t>
  </si>
  <si>
    <t>Mamiya</t>
  </si>
  <si>
    <t>大西　文香</t>
  </si>
  <si>
    <t>ｵｵﾆｼ ﾌﾐｶ</t>
  </si>
  <si>
    <t>Fumika</t>
  </si>
  <si>
    <t>霞末　志歩</t>
  </si>
  <si>
    <t>ｶｽｴ ｼﾎ</t>
  </si>
  <si>
    <t>KASUE</t>
  </si>
  <si>
    <t>杉村　瑞稀</t>
  </si>
  <si>
    <t>ｽｷﾞﾑﾗ ﾐｽﾞｷ</t>
  </si>
  <si>
    <t>SUGIMURA</t>
  </si>
  <si>
    <t>難波　聖菜</t>
  </si>
  <si>
    <t>ﾅﾝﾊﾞ ｾﾅ</t>
  </si>
  <si>
    <t>NAMBA</t>
  </si>
  <si>
    <t>山本　彩菜</t>
  </si>
  <si>
    <t>ﾔﾏﾓﾄ ｱﾔﾅ</t>
  </si>
  <si>
    <t>びわこ成蹊スポーツ大学</t>
  </si>
  <si>
    <t>荒井　香穂</t>
  </si>
  <si>
    <t>ｱﾗｲ ｶﾎ</t>
  </si>
  <si>
    <t>00078543128*</t>
  </si>
  <si>
    <t>ARAI</t>
  </si>
  <si>
    <t>有本　吏里</t>
  </si>
  <si>
    <t>ｱﾘﾓﾄ ﾘﾘ</t>
  </si>
  <si>
    <t>00077268636*</t>
  </si>
  <si>
    <t>ARIMOTO</t>
  </si>
  <si>
    <t>Riri</t>
  </si>
  <si>
    <t>木下　嘉奈</t>
  </si>
  <si>
    <t>ｷﾉｼﾀ ｶﾅ</t>
  </si>
  <si>
    <t>00144774229*</t>
  </si>
  <si>
    <t>KINOSHITA</t>
  </si>
  <si>
    <t>杉江　美香</t>
  </si>
  <si>
    <t>ｽｷﾞｴ ﾐｶ</t>
  </si>
  <si>
    <t>00084146124*</t>
  </si>
  <si>
    <t>SUGIE</t>
  </si>
  <si>
    <t>藤岡　成美</t>
  </si>
  <si>
    <t>ﾌｼﾞｵｶ ﾅﾙﾐ</t>
  </si>
  <si>
    <t>00115489735*</t>
  </si>
  <si>
    <t>FUJIOKA</t>
  </si>
  <si>
    <t>Narumi</t>
  </si>
  <si>
    <t>宮前　鼓</t>
  </si>
  <si>
    <t>ﾐﾔﾏｴ ﾂﾂﾞﾐ</t>
  </si>
  <si>
    <t>00110123311*</t>
  </si>
  <si>
    <t>MIYAMAE</t>
  </si>
  <si>
    <t>Tsuzumi</t>
  </si>
  <si>
    <t>山下　未夢</t>
  </si>
  <si>
    <t>ﾔﾏｼﾀ ﾐｭｳ</t>
  </si>
  <si>
    <t>00084104623*</t>
  </si>
  <si>
    <t>島中　初音</t>
  </si>
  <si>
    <t>ｼﾏﾅｶ ﾊﾂﾈ</t>
  </si>
  <si>
    <t>00121682424*</t>
  </si>
  <si>
    <t>SHIMANAKA</t>
  </si>
  <si>
    <t>Hatsune</t>
  </si>
  <si>
    <t>中藤　望</t>
  </si>
  <si>
    <t>ﾅｶﾄｳ ﾉｿﾞﾐ</t>
  </si>
  <si>
    <t>00130316822*</t>
  </si>
  <si>
    <t>NAKATO</t>
  </si>
  <si>
    <t>林　真奈美</t>
  </si>
  <si>
    <t>ﾊﾔｼ ﾏﾅﾐ</t>
  </si>
  <si>
    <t>00087820530*</t>
  </si>
  <si>
    <t>大西　夢七</t>
  </si>
  <si>
    <t>ｵｵﾆｼ ﾕﾒﾅ</t>
  </si>
  <si>
    <t>00165403827*</t>
  </si>
  <si>
    <t>奥村　瑠依</t>
  </si>
  <si>
    <t>ｵｸﾑﾗ ﾙｲ</t>
  </si>
  <si>
    <t>00119787639*</t>
  </si>
  <si>
    <t>OKUMURA</t>
  </si>
  <si>
    <t>中部　遥</t>
  </si>
  <si>
    <t>ﾅｶﾍﾞ ﾊﾙｶ</t>
  </si>
  <si>
    <t>00165403928*</t>
  </si>
  <si>
    <t>NAKABE</t>
  </si>
  <si>
    <t>瀬尾　あやす</t>
  </si>
  <si>
    <t>ｾｵ ｱﾔｽ</t>
  </si>
  <si>
    <t>00166882233*</t>
  </si>
  <si>
    <t>SEO</t>
  </si>
  <si>
    <t>Ayasu</t>
  </si>
  <si>
    <t>正木　恵</t>
  </si>
  <si>
    <t>ﾏｻｷ ﾒｸﾞﾐ</t>
  </si>
  <si>
    <t>00099723737*</t>
  </si>
  <si>
    <t>MASAKI</t>
  </si>
  <si>
    <t>Megumi</t>
  </si>
  <si>
    <t>水谷　和佳奈</t>
  </si>
  <si>
    <t>ﾐｽﾞﾀﾆ ﾜｶﾅ</t>
  </si>
  <si>
    <t>小西　ひかる</t>
  </si>
  <si>
    <t>ｺﾆｼ ﾋｶﾙ</t>
  </si>
  <si>
    <t>副島　珠華</t>
  </si>
  <si>
    <t>ｿｴｼﾞﾏ ｼﾞｭｶ</t>
  </si>
  <si>
    <t>SOEJIMA</t>
  </si>
  <si>
    <t>Juka</t>
  </si>
  <si>
    <t>畑　味伽</t>
  </si>
  <si>
    <t>ﾊﾀ ﾐｶ</t>
  </si>
  <si>
    <t>HATA</t>
  </si>
  <si>
    <t>関西外国語大学</t>
  </si>
  <si>
    <t>小椋　美洸</t>
  </si>
  <si>
    <t>ｵｸﾞﾗ ﾋｶﾙ</t>
  </si>
  <si>
    <t>00081463224*</t>
  </si>
  <si>
    <t>清水　萌楓</t>
  </si>
  <si>
    <t>ｼﾐｽﾞ ﾓｶ</t>
  </si>
  <si>
    <t>00143728328*</t>
  </si>
  <si>
    <t>友江　奈穂子</t>
  </si>
  <si>
    <t>ﾄﾓｴ ﾅﾎｺ</t>
  </si>
  <si>
    <t>00077093329*</t>
  </si>
  <si>
    <t>TOMOE</t>
  </si>
  <si>
    <t>Nahoko</t>
  </si>
  <si>
    <t>山岸　みなみ</t>
  </si>
  <si>
    <t>ﾔﾏｷﾞｼ ﾐﾅﾐ</t>
  </si>
  <si>
    <t>00143728429*</t>
  </si>
  <si>
    <t>上本　歩未</t>
  </si>
  <si>
    <t>ｳｴﾓﾄ ｱﾕﾐ</t>
  </si>
  <si>
    <t>00089904939*</t>
  </si>
  <si>
    <t>UEMOTO</t>
  </si>
  <si>
    <t>佐藤　桜子</t>
  </si>
  <si>
    <t>ｻﾄｳ ｻｸﾗｺ</t>
  </si>
  <si>
    <t>00092426629*</t>
  </si>
  <si>
    <t>Sakurako</t>
  </si>
  <si>
    <t>杉山　静香</t>
  </si>
  <si>
    <t>ｽｷﾞﾔﾏ ｼｽﾞｶ</t>
  </si>
  <si>
    <t>00119447026*</t>
  </si>
  <si>
    <t>SUGIYAMA</t>
  </si>
  <si>
    <t>Shizuka</t>
  </si>
  <si>
    <t>武田　芽依</t>
  </si>
  <si>
    <t>ﾀｹﾀﾞ ﾒｲ</t>
  </si>
  <si>
    <t>00095234932*</t>
  </si>
  <si>
    <t>西田　涼夏</t>
  </si>
  <si>
    <t>ﾆｼﾀﾞ ｽｽﾞｶ</t>
  </si>
  <si>
    <t>00121724219*</t>
  </si>
  <si>
    <t>増原　なつみ</t>
  </si>
  <si>
    <t>ﾏｽﾊﾗ ﾅﾂﾐ</t>
  </si>
  <si>
    <t>00089314025*</t>
  </si>
  <si>
    <t>MASUHARA</t>
  </si>
  <si>
    <t>三輪　南菜子</t>
  </si>
  <si>
    <t>ﾐﾜ ﾅﾅｺ</t>
  </si>
  <si>
    <t>00087729841*</t>
  </si>
  <si>
    <t>MIWA</t>
  </si>
  <si>
    <t>札場　美桜</t>
  </si>
  <si>
    <t>ﾌﾀﾞﾊﾞ ﾐｵ</t>
  </si>
  <si>
    <t>00100513111*</t>
  </si>
  <si>
    <t>FUDABA</t>
  </si>
  <si>
    <t>松井　あれさ</t>
  </si>
  <si>
    <t>ﾏﾂｲ ｱﾚｻ</t>
  </si>
  <si>
    <t>00107459834*</t>
  </si>
  <si>
    <t>MATSUI</t>
  </si>
  <si>
    <t>Aresa</t>
  </si>
  <si>
    <t>水川　陽香留</t>
  </si>
  <si>
    <t>ﾐｽﾞｶﾜ ﾋｶﾙ</t>
  </si>
  <si>
    <t>00104607321*</t>
  </si>
  <si>
    <t>MIZUKAWA</t>
  </si>
  <si>
    <t>室山　優奈</t>
  </si>
  <si>
    <t>ﾑﾛﾔﾏ ﾕｳﾅ</t>
  </si>
  <si>
    <t>00096899243*</t>
  </si>
  <si>
    <t>MUROYAMA</t>
  </si>
  <si>
    <t>宮本　愛香</t>
  </si>
  <si>
    <t>ﾐﾔﾓﾄ ﾏﾅｶ</t>
  </si>
  <si>
    <t>00079168637*</t>
  </si>
  <si>
    <t>浜田　愛梨</t>
  </si>
  <si>
    <t>ﾊﾏﾀﾞ ｱｲﾘ</t>
  </si>
  <si>
    <t>00132535019*</t>
  </si>
  <si>
    <t>田和　捺未</t>
  </si>
  <si>
    <t>ﾀﾜ ﾅﾂﾐ</t>
  </si>
  <si>
    <t>00153119626*</t>
  </si>
  <si>
    <t>森脇　奈々</t>
  </si>
  <si>
    <t>ﾓﾘﾜｷ ﾅﾅ</t>
  </si>
  <si>
    <t>00093866739*</t>
  </si>
  <si>
    <t>比嘉　理仁</t>
  </si>
  <si>
    <t>ﾋｶﾞ ﾘﾄ</t>
  </si>
  <si>
    <t>00126978841*</t>
  </si>
  <si>
    <t>HIGA</t>
  </si>
  <si>
    <t>Rito</t>
  </si>
  <si>
    <t>杉山　未帆</t>
  </si>
  <si>
    <t>ｽｷﾞﾔﾏ ﾐﾎ</t>
  </si>
  <si>
    <t>00125970428*</t>
  </si>
  <si>
    <t>伊藤　愛理咲</t>
  </si>
  <si>
    <t>ｲﾄｳ ｱﾘｻ</t>
  </si>
  <si>
    <t>00086675335*</t>
  </si>
  <si>
    <t>白石　羽蘭</t>
  </si>
  <si>
    <t>ｼﾗｲｼ ｳﾗﾝ</t>
  </si>
  <si>
    <t>00104807727*</t>
  </si>
  <si>
    <t>Uran</t>
  </si>
  <si>
    <t>花畑　風香</t>
  </si>
  <si>
    <t>ﾊﾅﾊﾞﾀ ﾌｳｶ</t>
  </si>
  <si>
    <t>00172299737*</t>
  </si>
  <si>
    <t>HANABATA</t>
  </si>
  <si>
    <t>山本　愛花</t>
  </si>
  <si>
    <t>ﾔﾏﾓﾄ ｱｲｶ</t>
  </si>
  <si>
    <t>00172299838*</t>
  </si>
  <si>
    <t>伊藤　陽香</t>
  </si>
  <si>
    <t>ｲﾄｳ ﾊﾙｶ</t>
  </si>
  <si>
    <t>00141797635*</t>
  </si>
  <si>
    <t>奥田　萌佳</t>
  </si>
  <si>
    <t>ｵｸﾀﾞ ﾓｴｶ</t>
  </si>
  <si>
    <t>00114051618*</t>
  </si>
  <si>
    <t>OKUDA</t>
  </si>
  <si>
    <t>安井　千夏</t>
  </si>
  <si>
    <t>ﾔｽｲ ﾁﾅﾂ</t>
  </si>
  <si>
    <t>00113777329*</t>
  </si>
  <si>
    <t>YASUI</t>
  </si>
  <si>
    <t>Chinatsu</t>
  </si>
  <si>
    <t>中村　百合花</t>
  </si>
  <si>
    <t>ﾅｶﾑﾗ ﾕﾘｶ</t>
  </si>
  <si>
    <t>00119897540*</t>
  </si>
  <si>
    <t>矢吹　美宙</t>
  </si>
  <si>
    <t>ﾔﾌﾞｷ ﾐｿﾗ</t>
  </si>
  <si>
    <t>00144156425*</t>
  </si>
  <si>
    <t>YABUKI</t>
  </si>
  <si>
    <t>Misora</t>
  </si>
  <si>
    <t>林　那優</t>
  </si>
  <si>
    <t>ﾊﾔｼ ﾅﾕ</t>
  </si>
  <si>
    <t>00110404212*</t>
  </si>
  <si>
    <t>Nayu</t>
  </si>
  <si>
    <t>佛教大学</t>
  </si>
  <si>
    <t>市本　桃子</t>
  </si>
  <si>
    <t>ｲﾁﾓﾄ ﾓﾓｺ</t>
  </si>
  <si>
    <t>00143742223*</t>
  </si>
  <si>
    <t>ICHIMOTO</t>
  </si>
  <si>
    <t>清水　ひなた</t>
  </si>
  <si>
    <t>ｼﾐｽﾞ ﾋﾅﾀ</t>
  </si>
  <si>
    <t>00143742324*</t>
  </si>
  <si>
    <t>千賀　若奈</t>
  </si>
  <si>
    <t>ｾﾝｶﾞ ﾜｶﾅ</t>
  </si>
  <si>
    <t>00143742526*</t>
  </si>
  <si>
    <t>SENGA</t>
  </si>
  <si>
    <t>中川　瑞稀</t>
  </si>
  <si>
    <t>ﾅｶｶﾞﾜ ﾐｽﾞｷ</t>
  </si>
  <si>
    <t>00143742627*</t>
  </si>
  <si>
    <t>NAKAGAWA</t>
  </si>
  <si>
    <t>三浦　瞳</t>
  </si>
  <si>
    <t>ﾐｳﾗ ﾋﾄﾐ</t>
  </si>
  <si>
    <t>00143742728*</t>
  </si>
  <si>
    <t>𠮷田　藍</t>
  </si>
  <si>
    <t>ﾖｼﾀﾞ ｱｲ</t>
  </si>
  <si>
    <t>00143742829*</t>
  </si>
  <si>
    <t>池田　朱里</t>
  </si>
  <si>
    <t>ｲｹﾀﾞ ｱｶﾘ</t>
  </si>
  <si>
    <t>00107896940*</t>
  </si>
  <si>
    <t>IKEDA</t>
  </si>
  <si>
    <t>植田　萌恵</t>
  </si>
  <si>
    <t>ｳｴﾀﾞ ﾓｴ</t>
  </si>
  <si>
    <t>00093217830*</t>
  </si>
  <si>
    <t>UEDA</t>
  </si>
  <si>
    <t>国本　陽菜</t>
  </si>
  <si>
    <t>ｸﾆﾓﾄ ﾊﾙﾅ</t>
  </si>
  <si>
    <t>00091428630*</t>
  </si>
  <si>
    <t>高瀨　優月</t>
  </si>
  <si>
    <t>ﾀｶｾ ﾕﾂﾞｷ</t>
  </si>
  <si>
    <t>00088815434*</t>
  </si>
  <si>
    <t>TAKASE</t>
  </si>
  <si>
    <t>髙田　陽織</t>
  </si>
  <si>
    <t>ﾀｶﾀﾞ ﾋｵﾘ</t>
  </si>
  <si>
    <t>00091692835*</t>
  </si>
  <si>
    <t>TAKADA</t>
  </si>
  <si>
    <t>Hiori</t>
  </si>
  <si>
    <t>森　乙葉</t>
  </si>
  <si>
    <t>ﾓﾘ ｵﾄﾊ</t>
  </si>
  <si>
    <t>00085134829*</t>
  </si>
  <si>
    <t>石田　遥花</t>
  </si>
  <si>
    <t>ｲｼﾀﾞ ﾊﾙｶ</t>
  </si>
  <si>
    <t>伊藤　蒼遥</t>
  </si>
  <si>
    <t>ｲﾄｳ ｿﾖ</t>
  </si>
  <si>
    <t>Soyo</t>
  </si>
  <si>
    <t>井本　彩文</t>
  </si>
  <si>
    <t>ｲﾓﾄ ｻｱﾔ</t>
  </si>
  <si>
    <t>IMOTO</t>
  </si>
  <si>
    <t>Saaya</t>
  </si>
  <si>
    <t>柴田　さくら</t>
  </si>
  <si>
    <t>ｼﾊﾞﾀ ｻｸﾗ</t>
  </si>
  <si>
    <t>前野　美優</t>
  </si>
  <si>
    <t>ﾏｴﾉ ﾐﾕ</t>
  </si>
  <si>
    <t>MAENO</t>
  </si>
  <si>
    <t>村井　美友</t>
  </si>
  <si>
    <t>ﾑﾗｲ ﾐﾕｳ</t>
  </si>
  <si>
    <t>MURAI</t>
  </si>
  <si>
    <t>山本　莉瑳</t>
  </si>
  <si>
    <t>ﾔﾏﾓﾄ ﾘｻ</t>
  </si>
  <si>
    <t>谷口　亜未</t>
  </si>
  <si>
    <t>ﾀﾆｸﾞﾁ ｱﾐ</t>
  </si>
  <si>
    <t>TANIGUCHI</t>
  </si>
  <si>
    <t>櫻井　佳奈</t>
  </si>
  <si>
    <t>ｻｸﾗｲ ｶﾅ</t>
  </si>
  <si>
    <t>SAKURAI</t>
  </si>
  <si>
    <t>入山　ひなの</t>
  </si>
  <si>
    <t>ｲﾘﾔﾏ ﾋﾅﾉ</t>
  </si>
  <si>
    <t>竹田　咲羽</t>
  </si>
  <si>
    <t>ﾀｹﾀﾞ ｻﾜ</t>
  </si>
  <si>
    <t>福永　愛実</t>
  </si>
  <si>
    <t>ﾌｸﾅｶﾞ ｱﾐ</t>
  </si>
  <si>
    <t>森下　未空</t>
  </si>
  <si>
    <t>ﾓﾘｼﾀ ﾐｸ</t>
  </si>
  <si>
    <t>MORISHITA</t>
  </si>
  <si>
    <t>森下　未夢</t>
  </si>
  <si>
    <t>ﾓﾘｼﾀ ﾐﾕ</t>
  </si>
  <si>
    <t>山本　瑚春</t>
  </si>
  <si>
    <t>ﾔﾏﾓﾄ ｺﾊﾙ</t>
  </si>
  <si>
    <t>神戸大学</t>
  </si>
  <si>
    <t>山口　莉穂</t>
  </si>
  <si>
    <t>ﾔﾏｸﾞﾁ ﾘﾎ</t>
  </si>
  <si>
    <t>00067623327*</t>
  </si>
  <si>
    <t>YAMAGUCHI</t>
  </si>
  <si>
    <t>田畑　奈都希</t>
  </si>
  <si>
    <t>ﾀﾊﾞﾀ ﾅﾂｷ</t>
  </si>
  <si>
    <t>00082855634*</t>
  </si>
  <si>
    <t>TABATA</t>
  </si>
  <si>
    <t>伊藤　帆乃香</t>
  </si>
  <si>
    <t>ｲﾄｳ ﾎﾉｶ</t>
  </si>
  <si>
    <t>00092048225*</t>
  </si>
  <si>
    <t>金武　栞菜</t>
  </si>
  <si>
    <t>ｶﾈﾀｹ ｶﾝﾅ</t>
  </si>
  <si>
    <t>00086607229*</t>
  </si>
  <si>
    <t>KANETAKE</t>
  </si>
  <si>
    <t>Kanna</t>
  </si>
  <si>
    <t>山口　絢子</t>
  </si>
  <si>
    <t>ﾔﾏｸﾞﾁ ｱﾔｺ</t>
  </si>
  <si>
    <t>00161554426*</t>
  </si>
  <si>
    <t>Ayako</t>
  </si>
  <si>
    <t>坪倉　楓</t>
  </si>
  <si>
    <t>ﾂﾎﾞｸﾗ ｶｴﾃﾞ</t>
  </si>
  <si>
    <t>00107961024*</t>
  </si>
  <si>
    <t>TSUBOKURA</t>
  </si>
  <si>
    <t>安積　葵</t>
  </si>
  <si>
    <t>ｸﾜﾉ ｱｵｲ</t>
  </si>
  <si>
    <t>00099387945*</t>
  </si>
  <si>
    <t>KUWANO</t>
  </si>
  <si>
    <t>唐澤　栞</t>
  </si>
  <si>
    <t>ｶﾗｻﾜ ｼｵﾘ</t>
  </si>
  <si>
    <t>00120497528*</t>
  </si>
  <si>
    <t>KARASAWA</t>
  </si>
  <si>
    <t>Shiori</t>
  </si>
  <si>
    <t>用貝　光穂</t>
  </si>
  <si>
    <t>ﾖｳｶﾞｲ ﾐﾎ</t>
  </si>
  <si>
    <t>00105428727*</t>
  </si>
  <si>
    <t>YOGAI</t>
  </si>
  <si>
    <t>吉永　梨桜</t>
  </si>
  <si>
    <t>ﾖｼﾅｶﾞ ﾘｵ</t>
  </si>
  <si>
    <t>00100626116*</t>
  </si>
  <si>
    <t>YOSHINAGA</t>
  </si>
  <si>
    <t>髙橋　八重</t>
  </si>
  <si>
    <t>ﾀｶﾊｼ ﾔｴ</t>
  </si>
  <si>
    <t>00087245632*</t>
  </si>
  <si>
    <t>Yae</t>
  </si>
  <si>
    <t>藤木　志保</t>
  </si>
  <si>
    <t>ﾌｼﾞｷ ｼﾎ</t>
  </si>
  <si>
    <t>00110038720*</t>
  </si>
  <si>
    <t>FUJIKI</t>
  </si>
  <si>
    <t>明治国際医療大学</t>
  </si>
  <si>
    <t>藤山　愛美</t>
  </si>
  <si>
    <t>ﾌｼﾞﾔﾏ ﾏﾅﾐ</t>
  </si>
  <si>
    <t>00143745024*</t>
  </si>
  <si>
    <t>松本　まどか</t>
  </si>
  <si>
    <t>ﾏﾂﾓﾄ ﾏﾄﾞｶ</t>
  </si>
  <si>
    <t>00143744932*</t>
  </si>
  <si>
    <t>Madoka</t>
  </si>
  <si>
    <t>茨本　菜々子</t>
  </si>
  <si>
    <t>ｲﾊﾞﾗﾓﾄ ﾅﾅｺ</t>
  </si>
  <si>
    <t>00143744427*</t>
  </si>
  <si>
    <t>IBARAMOTO</t>
  </si>
  <si>
    <t>角谷　美湖</t>
  </si>
  <si>
    <t>ｶｸﾔ ﾐｺ</t>
  </si>
  <si>
    <t>00074045323*</t>
  </si>
  <si>
    <t>KAKUYA</t>
  </si>
  <si>
    <t>Miko</t>
  </si>
  <si>
    <t>森岡　美羽</t>
  </si>
  <si>
    <t>ﾓﾘｵｶ ﾐｳ</t>
  </si>
  <si>
    <t>00143744528*</t>
  </si>
  <si>
    <t>藤田　彩希</t>
  </si>
  <si>
    <t>ﾌｼﾞﾀ ｻｷ</t>
  </si>
  <si>
    <t>00143744831*</t>
  </si>
  <si>
    <t>堀　彩美</t>
  </si>
  <si>
    <t>ﾎﾘ ｱﾔﾐ</t>
  </si>
  <si>
    <t>00075563127*</t>
  </si>
  <si>
    <t>本田　芽吹</t>
  </si>
  <si>
    <t>ﾎﾝﾀﾞ ﾒﾌﾞｷ</t>
  </si>
  <si>
    <t>00085630426*</t>
  </si>
  <si>
    <t>Mebuki</t>
  </si>
  <si>
    <t>金沢　杏音</t>
  </si>
  <si>
    <t>ｶﾅｻﾞﾜ ﾓﾓﾈ</t>
  </si>
  <si>
    <t>00085760935*</t>
  </si>
  <si>
    <t>KANAZAWA</t>
  </si>
  <si>
    <t>濵口　真幸</t>
  </si>
  <si>
    <t>ﾊﾏｸﾞﾁ ﾏﾕｷ</t>
  </si>
  <si>
    <t>00123410617*</t>
  </si>
  <si>
    <t>HAMAGUCHI</t>
  </si>
  <si>
    <t>Mayuki</t>
  </si>
  <si>
    <t>梛野　響木</t>
  </si>
  <si>
    <t>ﾅｷﾞﾉ ﾋﾋﾞｷ</t>
  </si>
  <si>
    <t>00153673732*</t>
  </si>
  <si>
    <t>NAGINO</t>
  </si>
  <si>
    <t>Hibiki</t>
  </si>
  <si>
    <t>杉野　樹里海</t>
  </si>
  <si>
    <t>ｽｷﾞﾉ ｼﾞｭﾘｱ</t>
  </si>
  <si>
    <t>00121642117*</t>
  </si>
  <si>
    <t>SUGINO</t>
  </si>
  <si>
    <t>Juria</t>
  </si>
  <si>
    <t>古西　亜海</t>
  </si>
  <si>
    <t>ﾌﾙﾆｼ ｱﾐ</t>
  </si>
  <si>
    <t>00097308936*</t>
  </si>
  <si>
    <t>FURUNISHI</t>
  </si>
  <si>
    <t>吉田　優衣</t>
  </si>
  <si>
    <t>ﾖｼﾀﾞ ﾕｲ</t>
  </si>
  <si>
    <t>00132840523*</t>
  </si>
  <si>
    <t>村山　美乃</t>
  </si>
  <si>
    <t>ﾑﾗﾔﾏ ﾖｼﾉ</t>
  </si>
  <si>
    <t>00105582930*</t>
  </si>
  <si>
    <t>MURAYAMA</t>
  </si>
  <si>
    <t>Yoshino</t>
  </si>
  <si>
    <t>青田　光央</t>
  </si>
  <si>
    <t>ｱｵﾀ ﾐｵ</t>
  </si>
  <si>
    <t>00115096830*</t>
  </si>
  <si>
    <t>AOTA</t>
  </si>
  <si>
    <t>末吉　凪</t>
  </si>
  <si>
    <t>ｽｴﾖｼ ﾅｷﾞ</t>
  </si>
  <si>
    <t>00119911022*</t>
  </si>
  <si>
    <t>SUEYOSHI</t>
  </si>
  <si>
    <t>Nagi</t>
  </si>
  <si>
    <t>山田　吏桜</t>
  </si>
  <si>
    <t>ﾔﾏﾀﾞ ﾘｵ</t>
  </si>
  <si>
    <t>00118560122*</t>
  </si>
  <si>
    <t>小畑　文乃</t>
  </si>
  <si>
    <t>ｵﾊﾞﾀ ｱﾔﾉ</t>
  </si>
  <si>
    <t>00113785328*</t>
  </si>
  <si>
    <t>OBATA</t>
  </si>
  <si>
    <t>竹内　美蓮</t>
  </si>
  <si>
    <t>ﾀｹｳﾁ ﾐﾚﾝ</t>
  </si>
  <si>
    <t>00115489533*</t>
  </si>
  <si>
    <t>Miren</t>
  </si>
  <si>
    <t>石田　瑞歩</t>
  </si>
  <si>
    <t>ｲｼﾀﾞ ﾐｽﾞﾎ</t>
  </si>
  <si>
    <t>00128478838*</t>
  </si>
  <si>
    <t>Mizuho</t>
  </si>
  <si>
    <t>山崎　絢音</t>
  </si>
  <si>
    <t>ﾔﾏｻｷ ｱﾔﾈ</t>
  </si>
  <si>
    <t>00119207828*</t>
  </si>
  <si>
    <t>YAMASAKI</t>
  </si>
  <si>
    <t>小原　愛栞</t>
  </si>
  <si>
    <t>ｺﾊﾗ ﾏﾅｶ</t>
  </si>
  <si>
    <t>00107794028*</t>
  </si>
  <si>
    <t>京都光華女子大学</t>
  </si>
  <si>
    <t>宇都　さくら</t>
  </si>
  <si>
    <t>ｳﾄ ｻｸﾗ</t>
  </si>
  <si>
    <t>00143750424*</t>
  </si>
  <si>
    <t>UTO</t>
  </si>
  <si>
    <t>奥田　真実</t>
  </si>
  <si>
    <t>ｵｸﾀﾞ ﾏﾐ</t>
  </si>
  <si>
    <t>00143750525*</t>
  </si>
  <si>
    <t>冨田　彩水</t>
  </si>
  <si>
    <t>ﾄﾐﾀ ｱﾐ</t>
  </si>
  <si>
    <t>00143750727*</t>
  </si>
  <si>
    <t>TOMITA</t>
  </si>
  <si>
    <t>林　静里奈</t>
  </si>
  <si>
    <t>ﾊﾔｼ ｾﾘﾅ</t>
  </si>
  <si>
    <t>00143750828*</t>
  </si>
  <si>
    <t>Serina</t>
  </si>
  <si>
    <t>吉村　唯</t>
  </si>
  <si>
    <t>ﾖｼﾑﾗ ﾕｲ</t>
  </si>
  <si>
    <t>00143750929*</t>
  </si>
  <si>
    <t>谷口　萌優</t>
  </si>
  <si>
    <t>ﾀﾆｸﾞﾁ ﾓﾕ</t>
  </si>
  <si>
    <t>00091839737*</t>
  </si>
  <si>
    <t>Moyu</t>
  </si>
  <si>
    <t>藤田　百詠</t>
  </si>
  <si>
    <t>ﾌｼﾞﾀ ﾓｴ</t>
  </si>
  <si>
    <t>00088816334*</t>
  </si>
  <si>
    <t>渡辺　望美</t>
  </si>
  <si>
    <t>ﾜﾀﾅﾍﾞ ﾉｿﾞﾐ</t>
  </si>
  <si>
    <t>00094061828*</t>
  </si>
  <si>
    <t>来間　美月</t>
  </si>
  <si>
    <t>ｸﾙﾏ ﾐﾂﾞｷ</t>
  </si>
  <si>
    <t>00102835625*</t>
  </si>
  <si>
    <t>KURUMA</t>
  </si>
  <si>
    <t>高橋　花和</t>
  </si>
  <si>
    <t>ﾀｶﾊｼ ﾊﾅ</t>
  </si>
  <si>
    <t>00105173825*</t>
  </si>
  <si>
    <t>松浦　優夏</t>
  </si>
  <si>
    <t>ﾏﾂｳﾗ ﾕｳﾅ</t>
  </si>
  <si>
    <t>00119633225*</t>
  </si>
  <si>
    <t>MATSUURA</t>
  </si>
  <si>
    <t>藪内　あゆみ</t>
  </si>
  <si>
    <t>ﾔﾌﾞｳﾁ ｱﾕﾐ</t>
  </si>
  <si>
    <t>00099746136*</t>
  </si>
  <si>
    <t>YABUUCHI</t>
  </si>
  <si>
    <t>寺田　早希</t>
  </si>
  <si>
    <t>ﾃﾗﾀﾞ ｻｷ</t>
  </si>
  <si>
    <t>00127085124*</t>
  </si>
  <si>
    <t>TERADA</t>
  </si>
  <si>
    <t>池田　未來</t>
  </si>
  <si>
    <t>ｲｹﾀﾞ ﾐｸ</t>
  </si>
  <si>
    <t>田中　希空</t>
  </si>
  <si>
    <t>ﾀﾅｶ ﾉｱ</t>
  </si>
  <si>
    <t>松崎　碧梨</t>
  </si>
  <si>
    <t>ﾏﾂｻﾞｷ ｱｵﾘ</t>
  </si>
  <si>
    <t>MATSUZAKI</t>
  </si>
  <si>
    <t>Aori</t>
  </si>
  <si>
    <t>近畿大学</t>
  </si>
  <si>
    <t>安達　可菜</t>
  </si>
  <si>
    <t>ｱﾀﾞﾁ ｶﾅ</t>
  </si>
  <si>
    <t>00091650223*</t>
  </si>
  <si>
    <t>長瀬　美七海</t>
  </si>
  <si>
    <t>ﾅｶﾞｾ ﾐﾅﾐ</t>
  </si>
  <si>
    <t>00112761725*</t>
  </si>
  <si>
    <t>NAGASE</t>
  </si>
  <si>
    <t>中村　友香</t>
  </si>
  <si>
    <t>ﾅｶﾑﾗ ﾕｳｶ</t>
  </si>
  <si>
    <t>00091168025*</t>
  </si>
  <si>
    <t>松本　美紀</t>
  </si>
  <si>
    <t>ﾏﾂﾓﾄ ﾐｷ</t>
  </si>
  <si>
    <t>00088351227*</t>
  </si>
  <si>
    <t>Miki</t>
  </si>
  <si>
    <t>鈴木　凪</t>
  </si>
  <si>
    <t>ｽｽﾞｷ ﾅｷﾞ</t>
  </si>
  <si>
    <t>00090913830*</t>
  </si>
  <si>
    <t>小野　葵生</t>
  </si>
  <si>
    <t>ｵﾉ ｱｵｲ</t>
  </si>
  <si>
    <t>00103373926*</t>
  </si>
  <si>
    <t>三木　双葉</t>
  </si>
  <si>
    <t>ﾐｷ ﾌﾀﾊﾞ</t>
  </si>
  <si>
    <t>00108763731*</t>
  </si>
  <si>
    <t>Futaba</t>
  </si>
  <si>
    <t>京都女子大学</t>
  </si>
  <si>
    <t>稲原　南穂</t>
  </si>
  <si>
    <t>ｲﾅﾊﾗ ﾅﾎ</t>
  </si>
  <si>
    <t>00095615430*</t>
  </si>
  <si>
    <t>INAHARA</t>
  </si>
  <si>
    <t>Naho</t>
  </si>
  <si>
    <t>中芝　美玖</t>
  </si>
  <si>
    <t>ﾅｶｼﾊﾞ ﾐｸ</t>
  </si>
  <si>
    <t>00107772125*</t>
  </si>
  <si>
    <t>NAKASHIBA</t>
  </si>
  <si>
    <t>大浦　はるな</t>
  </si>
  <si>
    <t>ｵｵｳﾗ ﾊﾙﾅ</t>
  </si>
  <si>
    <t>00107523927*</t>
  </si>
  <si>
    <t>OURA</t>
  </si>
  <si>
    <t>上野　静紅</t>
  </si>
  <si>
    <t>ｳｴﾉ ｼｽﾞｸ</t>
  </si>
  <si>
    <t>00103090518*</t>
  </si>
  <si>
    <t>UENO</t>
  </si>
  <si>
    <t>Shizuku</t>
  </si>
  <si>
    <t>奥田　月菜</t>
  </si>
  <si>
    <t>ｵｸﾀﾞ ﾙﾅ</t>
  </si>
  <si>
    <t>00114072621*</t>
  </si>
  <si>
    <t>関西福祉大学</t>
  </si>
  <si>
    <t>立岩　杏珠</t>
  </si>
  <si>
    <t>ﾀﾃｲﾜ ｱﾐ</t>
  </si>
  <si>
    <t>00143731726*</t>
  </si>
  <si>
    <t>TATEIWA</t>
  </si>
  <si>
    <t>吉村　美咲</t>
  </si>
  <si>
    <t>ﾖｼﾑﾗ ﾐｻｷ</t>
  </si>
  <si>
    <t>00143731928*</t>
  </si>
  <si>
    <t>井上　未悠</t>
  </si>
  <si>
    <t>ｲﾉｳｴ ﾐﾕ</t>
  </si>
  <si>
    <t>00087556536*</t>
  </si>
  <si>
    <t>大河原　愛礼</t>
  </si>
  <si>
    <t>ｵｵｶﾜﾗ ｱｲﾗ</t>
  </si>
  <si>
    <t>00086074934*</t>
  </si>
  <si>
    <t>OKAWARA</t>
  </si>
  <si>
    <t>Aira</t>
  </si>
  <si>
    <t>岸下　美月</t>
  </si>
  <si>
    <t>ｷｼｼﾀ ﾐﾂﾞｷ</t>
  </si>
  <si>
    <t>00090369936*</t>
  </si>
  <si>
    <t>KISHISHITA</t>
  </si>
  <si>
    <t>鹿野　日陽南</t>
  </si>
  <si>
    <t>ｼｶﾉ ﾋﾖﾅ</t>
  </si>
  <si>
    <t>00108591832*</t>
  </si>
  <si>
    <t>SHIKANO</t>
  </si>
  <si>
    <t>Hiyona</t>
  </si>
  <si>
    <t>谷本　きなり</t>
  </si>
  <si>
    <t>ﾀﾆﾓﾄ ｷﾅﾘ</t>
  </si>
  <si>
    <t>00086706229*</t>
  </si>
  <si>
    <t>TANIMOTO</t>
  </si>
  <si>
    <t>Kinari</t>
  </si>
  <si>
    <t>津村　友愛</t>
  </si>
  <si>
    <t>ﾂﾑﾗ ﾕｳｱ</t>
  </si>
  <si>
    <t>00089849644*</t>
  </si>
  <si>
    <t>TSUMURA</t>
  </si>
  <si>
    <t>Yua</t>
  </si>
  <si>
    <t>中家　愛希</t>
  </si>
  <si>
    <t>ﾅｶｲｴ ｱｷ</t>
  </si>
  <si>
    <t>00088905434*</t>
  </si>
  <si>
    <t>NAKAIE</t>
  </si>
  <si>
    <t>Aki</t>
  </si>
  <si>
    <t>渡邉　里咲</t>
  </si>
  <si>
    <t>ﾜﾀﾅﾍﾞ ﾘｻ</t>
  </si>
  <si>
    <t>00097046430*</t>
  </si>
  <si>
    <t>後藤　みのり</t>
  </si>
  <si>
    <t>ｺﾞﾄｳ ﾐﾉﾘ</t>
  </si>
  <si>
    <t>00101524417*</t>
  </si>
  <si>
    <t>出口　綾乃</t>
  </si>
  <si>
    <t>ﾃﾞｸﾞﾁ ｱﾔﾉ</t>
  </si>
  <si>
    <t>00101488931*</t>
  </si>
  <si>
    <t>DEGUCHI</t>
  </si>
  <si>
    <t>尾池　優</t>
  </si>
  <si>
    <t>ｵｲｹ ﾕｳ</t>
  </si>
  <si>
    <t>00116547832*</t>
  </si>
  <si>
    <t>OIKE</t>
  </si>
  <si>
    <t>宇野　若菜</t>
  </si>
  <si>
    <t>ｳﾉ ﾜｶﾅ</t>
  </si>
  <si>
    <t>00114245017*</t>
  </si>
  <si>
    <t>UNO</t>
  </si>
  <si>
    <t>佐藤　琴望</t>
  </si>
  <si>
    <t>ｻﾄｳ ｺﾄﾐ</t>
  </si>
  <si>
    <t>00116947634*</t>
  </si>
  <si>
    <t>Kotomi</t>
  </si>
  <si>
    <t>吉田　萌杏</t>
  </si>
  <si>
    <t>ﾖｼﾀﾞ ﾓｱ</t>
  </si>
  <si>
    <t>00112441922*</t>
  </si>
  <si>
    <t>Moa</t>
  </si>
  <si>
    <t>西嶋　亜央衣</t>
  </si>
  <si>
    <t>ﾆｼｼﾞﾏ ｱｵｲ</t>
  </si>
  <si>
    <t>00145518125*</t>
  </si>
  <si>
    <t>NISHIJIMA</t>
  </si>
  <si>
    <t>前田　朔良</t>
  </si>
  <si>
    <t>ﾏｴﾀﾞ ｻｸﾗ</t>
  </si>
  <si>
    <t>00127644428*</t>
  </si>
  <si>
    <t>河田　千尋</t>
  </si>
  <si>
    <t>ｶﾜﾀ ﾁﾋﾛ</t>
  </si>
  <si>
    <t>00113288124*</t>
  </si>
  <si>
    <t>住吉　璃音</t>
  </si>
  <si>
    <t>ｽﾐﾖｼ ﾘﾝ</t>
  </si>
  <si>
    <t>00112270114*</t>
  </si>
  <si>
    <t>SUMIYOSHI</t>
  </si>
  <si>
    <t>竹谷　香々名</t>
  </si>
  <si>
    <t>ﾀｹﾀﾆ ｺｺﾅ</t>
  </si>
  <si>
    <t>00110058015*</t>
  </si>
  <si>
    <t>Kokona</t>
  </si>
  <si>
    <t>関西医科大学</t>
  </si>
  <si>
    <t>明瀬　陽花</t>
  </si>
  <si>
    <t>ｱｷｾ ﾊﾙｶ</t>
  </si>
  <si>
    <t>00085488538*</t>
  </si>
  <si>
    <t>AKISE</t>
  </si>
  <si>
    <t>落合　優希子</t>
  </si>
  <si>
    <t>ｵﾁｱｲ ﾕｷｺ</t>
  </si>
  <si>
    <t>00127461627*</t>
  </si>
  <si>
    <t>OCHIAI</t>
  </si>
  <si>
    <t>廣川　綾香</t>
  </si>
  <si>
    <t>ﾋﾛｶﾜ ｱﾔｶ</t>
  </si>
  <si>
    <t>00066497335*</t>
  </si>
  <si>
    <t>HIROKAWA</t>
  </si>
  <si>
    <t>大道　優薫</t>
  </si>
  <si>
    <t>ｵｵﾐﾁ ﾕｳｶ</t>
  </si>
  <si>
    <t>00138521626*</t>
  </si>
  <si>
    <t>OMICHI</t>
  </si>
  <si>
    <t>亀谷　舞</t>
  </si>
  <si>
    <t>ｶﾒｶﾞﾔ ﾏｲ</t>
  </si>
  <si>
    <t>00143751223*</t>
  </si>
  <si>
    <t>KAMEGAYA</t>
  </si>
  <si>
    <t>佐々木　ひかり</t>
  </si>
  <si>
    <t>ｻｻｷ ﾋｶﾘ</t>
  </si>
  <si>
    <t>00138521828*</t>
  </si>
  <si>
    <t>Hikari</t>
  </si>
  <si>
    <t>留守　悠</t>
  </si>
  <si>
    <t>ﾄﾒﾓﾘ ﾕｳ</t>
  </si>
  <si>
    <t>00138521929*</t>
  </si>
  <si>
    <t>TOMEMORI</t>
  </si>
  <si>
    <t>桑原　藍</t>
  </si>
  <si>
    <t>ｸﾜﾊﾞﾗ ｱｲ</t>
  </si>
  <si>
    <t>00153672630*</t>
  </si>
  <si>
    <t>KUWABARA</t>
  </si>
  <si>
    <t>柊　朋花</t>
  </si>
  <si>
    <t>ﾋｲﾗｷﾞ ﾎﾉｶ</t>
  </si>
  <si>
    <t>00166883941*</t>
  </si>
  <si>
    <t>HIIRAGI</t>
  </si>
  <si>
    <t>伊藤　真由</t>
  </si>
  <si>
    <t>00090386834*</t>
  </si>
  <si>
    <t>岡本　悠伽</t>
  </si>
  <si>
    <t>ｵｶﾓﾄ ﾊﾙｶ</t>
  </si>
  <si>
    <t>00090491023*</t>
  </si>
  <si>
    <t>中尾　成菜</t>
  </si>
  <si>
    <t>ﾅｶｵ ｾﾅ</t>
  </si>
  <si>
    <t>00138732327*</t>
  </si>
  <si>
    <t>田邊　美空</t>
  </si>
  <si>
    <t>ﾀﾅﾍﾞ ﾐｸ</t>
  </si>
  <si>
    <t>00130369628*</t>
  </si>
  <si>
    <t>TANABE</t>
  </si>
  <si>
    <t>松葉井　陽菜</t>
  </si>
  <si>
    <t>ﾏﾂﾊﾞｲ ﾋﾅ</t>
  </si>
  <si>
    <t>00086498136*</t>
  </si>
  <si>
    <t>MATSUBAI</t>
  </si>
  <si>
    <t>渡邉　美沙希</t>
  </si>
  <si>
    <t>00098657742*</t>
  </si>
  <si>
    <t>西川　愛美</t>
  </si>
  <si>
    <t>ﾆｼｶﾜ ｱｲﾐ</t>
  </si>
  <si>
    <t>00079941535*</t>
  </si>
  <si>
    <t>山口　紗季</t>
  </si>
  <si>
    <t>ﾔﾏｸﾞﾁ ｻｷ</t>
  </si>
  <si>
    <t>00172299434*</t>
  </si>
  <si>
    <t>荻野　柚月</t>
  </si>
  <si>
    <t>ｵｷﾞﾉ ﾕﾂﾞｷ</t>
  </si>
  <si>
    <t>00102020388*</t>
  </si>
  <si>
    <t>中津　希彩</t>
  </si>
  <si>
    <t>ﾅｶﾂ ﾏｱﾔ</t>
  </si>
  <si>
    <t>00172299636*</t>
  </si>
  <si>
    <t>NAKATSU</t>
  </si>
  <si>
    <t>Maaya</t>
  </si>
  <si>
    <t>京都外国語大学</t>
  </si>
  <si>
    <t>山本　さくら</t>
  </si>
  <si>
    <t>ﾔﾏﾓﾄ ｻｸﾗ</t>
  </si>
  <si>
    <t>00096117933*</t>
  </si>
  <si>
    <t>中村　渚</t>
  </si>
  <si>
    <t>ﾅｶﾑﾗ ﾅｷﾞｻ</t>
  </si>
  <si>
    <t>00164680025*</t>
  </si>
  <si>
    <t>福田　千夏</t>
  </si>
  <si>
    <t>ﾌｸﾀﾞ ﾁﾅﾂ</t>
  </si>
  <si>
    <t>00094128529*</t>
  </si>
  <si>
    <t>井中　夏生</t>
  </si>
  <si>
    <t>ｲﾅｶ ﾅﾂｷ</t>
  </si>
  <si>
    <t>00164680126*</t>
  </si>
  <si>
    <t>INAKA</t>
  </si>
  <si>
    <t>びわこ学院大学</t>
  </si>
  <si>
    <t>近藤　瑠奈</t>
  </si>
  <si>
    <t>ｺﾝﾄﾞｳ ﾙﾅ</t>
  </si>
  <si>
    <t>00089263230*</t>
  </si>
  <si>
    <t>藤田　日菜</t>
  </si>
  <si>
    <t>ﾌｼﾞﾀ ﾋﾅ</t>
  </si>
  <si>
    <t>00092353022*</t>
  </si>
  <si>
    <t>岡澤　芙見</t>
  </si>
  <si>
    <t>ｵｶｻﾞﾜ ﾌﾐ</t>
  </si>
  <si>
    <t>00101486626*</t>
  </si>
  <si>
    <t>OKAZAWA</t>
  </si>
  <si>
    <t>Fumi</t>
  </si>
  <si>
    <t>眞田　桃花</t>
  </si>
  <si>
    <t>ｻﾅﾀﾞ ﾓﾓｶ</t>
  </si>
  <si>
    <t>SANADA</t>
  </si>
  <si>
    <t>北村　留奈</t>
  </si>
  <si>
    <t>ｷﾀﾑﾗ ﾙﾅ</t>
  </si>
  <si>
    <t>京都工芸繊維大学</t>
  </si>
  <si>
    <t>小林　沙羅</t>
  </si>
  <si>
    <t>ｺﾊﾞﾔｼ ｻﾗ</t>
  </si>
  <si>
    <t>00108143825*</t>
  </si>
  <si>
    <t>京都府立医科大学</t>
  </si>
  <si>
    <t>磯貝　咲妃音</t>
  </si>
  <si>
    <t>ｲｿｶﾞｲ ｻｷﾈ</t>
  </si>
  <si>
    <t>ISOGAI</t>
  </si>
  <si>
    <t>Sakine</t>
  </si>
  <si>
    <t>京都橘大学</t>
  </si>
  <si>
    <t>下村　百葉</t>
  </si>
  <si>
    <t>ｼﾓﾑﾗ ﾓﾓﾊ</t>
  </si>
  <si>
    <t>SHIMOMURA</t>
  </si>
  <si>
    <t>Momoha</t>
  </si>
  <si>
    <t>京都薬科大学</t>
  </si>
  <si>
    <t>増田　真帆</t>
  </si>
  <si>
    <t>ﾏｽﾀﾞ ﾏﾎ</t>
  </si>
  <si>
    <t>00143743830*</t>
  </si>
  <si>
    <t>MASUDA</t>
  </si>
  <si>
    <t>森田　実優</t>
  </si>
  <si>
    <t>ﾓﾘﾀ ﾐﾕ</t>
  </si>
  <si>
    <t>00090275326*</t>
  </si>
  <si>
    <t>鈴木　奏</t>
  </si>
  <si>
    <t>ｽｽﾞｷ ｶﾅ</t>
  </si>
  <si>
    <t>00163230419*</t>
  </si>
  <si>
    <t>笹田　涼華</t>
  </si>
  <si>
    <t>ｻｻﾀﾞ ｽｽﾞｶ</t>
  </si>
  <si>
    <t>00163230318*</t>
  </si>
  <si>
    <t>SASADA</t>
  </si>
  <si>
    <t>小林　千夏</t>
  </si>
  <si>
    <t>ｺﾊﾞﾔｼ ﾁﾅﾂ</t>
  </si>
  <si>
    <t>00163230217*</t>
  </si>
  <si>
    <t>辻川　茜</t>
  </si>
  <si>
    <t>ﾂｼﾞｶﾜ ｱｶﾈ</t>
  </si>
  <si>
    <t>00163230520*</t>
  </si>
  <si>
    <t>TSUJIKAWA</t>
  </si>
  <si>
    <t>門川　凛々子</t>
  </si>
  <si>
    <t>ﾓﾝｶﾜ ﾘﾘｺ</t>
  </si>
  <si>
    <t>00163230621*</t>
  </si>
  <si>
    <t>MONKAWA</t>
  </si>
  <si>
    <t>Ririko</t>
  </si>
  <si>
    <t>刀根　麻湖</t>
  </si>
  <si>
    <t>ﾄﾈ ﾏｺ</t>
  </si>
  <si>
    <t>00106094828*</t>
  </si>
  <si>
    <t>TONE</t>
  </si>
  <si>
    <t>川崎　麻衣</t>
  </si>
  <si>
    <t>ｶﾜｻｷ ﾏｲ</t>
  </si>
  <si>
    <t>00173648029*</t>
  </si>
  <si>
    <t>KAWASAKI</t>
  </si>
  <si>
    <t>福島　真菜</t>
  </si>
  <si>
    <t>ﾌｸｼﾏ ﾏﾅ</t>
  </si>
  <si>
    <t>00107778232*</t>
  </si>
  <si>
    <t>FUKUSHIMA</t>
  </si>
  <si>
    <t>藤岡　愛唯</t>
  </si>
  <si>
    <t>ﾌｼﾞｵｶ ﾒｲ</t>
  </si>
  <si>
    <t>00173648130*</t>
  </si>
  <si>
    <t>池永　久美梨</t>
  </si>
  <si>
    <t>ｲｹﾅｶﾞ ｸﾐﾅ</t>
  </si>
  <si>
    <t>IKENAGA</t>
  </si>
  <si>
    <t>Kumina</t>
  </si>
  <si>
    <t>松井　なのか</t>
  </si>
  <si>
    <t>ﾏﾂｲ ﾅﾉｶ</t>
  </si>
  <si>
    <t>Nanoka</t>
  </si>
  <si>
    <t>松原　志歩</t>
  </si>
  <si>
    <t>ﾏﾂﾊﾞﾗ ｼﾎ</t>
  </si>
  <si>
    <t>MATSUBARA</t>
  </si>
  <si>
    <t>小松　芽生</t>
  </si>
  <si>
    <t>ｺﾏﾂ ﾒｲ</t>
  </si>
  <si>
    <t>兵庫教育大学</t>
  </si>
  <si>
    <t>次郎垣内　友依</t>
  </si>
  <si>
    <t>ｼﾞﾛｳｶﾞｲﾁ ﾕｲ</t>
  </si>
  <si>
    <t>00089179438*</t>
  </si>
  <si>
    <t>JIROGAICHI</t>
  </si>
  <si>
    <t>兵庫県立大学</t>
  </si>
  <si>
    <t>藤原　麻友香</t>
  </si>
  <si>
    <t>ﾌｼﾞﾜﾗ ﾏﾕｶ</t>
  </si>
  <si>
    <t>00129444933*</t>
  </si>
  <si>
    <t>Mayuka</t>
  </si>
  <si>
    <t>佐藤　琴音</t>
  </si>
  <si>
    <t>ｻﾄｳ ｺﾄﾈ</t>
  </si>
  <si>
    <t>00110513112*</t>
  </si>
  <si>
    <t>本宮　亜希子</t>
  </si>
  <si>
    <t>ﾎﾝｸﾞｳ ｱｷｺ</t>
  </si>
  <si>
    <t>00077630124*</t>
  </si>
  <si>
    <t>HONGU</t>
  </si>
  <si>
    <t>Akiko</t>
  </si>
  <si>
    <t>若杉　栞奈</t>
  </si>
  <si>
    <t>ﾜｶｽｷﾞ ｶﾝﾅ</t>
  </si>
  <si>
    <t>00083639332*</t>
  </si>
  <si>
    <t>WAKASUGI</t>
  </si>
  <si>
    <t>川尻　絵留</t>
  </si>
  <si>
    <t>ｶﾜｼﾞﾘ ｴﾙ</t>
  </si>
  <si>
    <t>00114413317*</t>
  </si>
  <si>
    <t>KAWAJIRI</t>
  </si>
  <si>
    <t>Eru</t>
  </si>
  <si>
    <t>中澤　春香</t>
  </si>
  <si>
    <t>ﾅｶｻﾞﾜ ﾊﾙｶ</t>
  </si>
  <si>
    <t>00089455031*</t>
  </si>
  <si>
    <t>NAKAZAWA</t>
  </si>
  <si>
    <t>村上　舞衣</t>
  </si>
  <si>
    <t>ﾑﾗｶﾐ ﾏｲ</t>
  </si>
  <si>
    <t>00101222614*</t>
  </si>
  <si>
    <t>石田　ひより</t>
  </si>
  <si>
    <t>ｲｼﾀﾞ ﾋﾖﾘ</t>
  </si>
  <si>
    <t>00166883436*</t>
  </si>
  <si>
    <t>Hiyori</t>
  </si>
  <si>
    <t>川﨑　彩音</t>
  </si>
  <si>
    <t>ｶﾜｻｷ ｱﾔﾈ</t>
  </si>
  <si>
    <t>00166883537*</t>
  </si>
  <si>
    <t>同志社女子大学</t>
  </si>
  <si>
    <t>竹　優花</t>
  </si>
  <si>
    <t>ﾀｹ ﾕｳｶ</t>
  </si>
  <si>
    <t>00090569231*</t>
  </si>
  <si>
    <t>TAKE</t>
  </si>
  <si>
    <t>安藤　妃那</t>
  </si>
  <si>
    <t>ｱﾝﾄﾞｳ ﾋﾅ</t>
  </si>
  <si>
    <t>00094142525*</t>
  </si>
  <si>
    <t>豊瀬　綾野</t>
  </si>
  <si>
    <t>ﾄﾖｾ ｱﾔﾉ</t>
  </si>
  <si>
    <t>00131293019*</t>
  </si>
  <si>
    <t>TOYOSE</t>
  </si>
  <si>
    <t>石戸　知奈</t>
  </si>
  <si>
    <t>ｲｼﾄﾞ ﾁﾅ</t>
  </si>
  <si>
    <t>00100048922*</t>
  </si>
  <si>
    <t>ISHIDO</t>
  </si>
  <si>
    <t>China</t>
  </si>
  <si>
    <t>和歌山大学</t>
  </si>
  <si>
    <t>戸田　奈菜羽</t>
  </si>
  <si>
    <t>ﾄﾀﾞ ﾅﾅﾊ</t>
  </si>
  <si>
    <t>00087954033*</t>
  </si>
  <si>
    <t>TODA</t>
  </si>
  <si>
    <t>Nanaha</t>
  </si>
  <si>
    <t>丸尾　明代</t>
  </si>
  <si>
    <t>ﾏﾙｵ ｱｷﾖ</t>
  </si>
  <si>
    <t>00085556938*</t>
  </si>
  <si>
    <t>MARUO</t>
  </si>
  <si>
    <t>Akiyo</t>
  </si>
  <si>
    <t>大和大学</t>
  </si>
  <si>
    <t>藤田　吉乃</t>
  </si>
  <si>
    <t>ﾌｼﾞﾀ ﾖｼﾉ</t>
  </si>
  <si>
    <t>00121265118*</t>
  </si>
  <si>
    <t>仲野　舞</t>
  </si>
  <si>
    <t>ﾅｶﾉ ﾏｲ</t>
  </si>
  <si>
    <t>00166884235*</t>
  </si>
  <si>
    <t>末永　聖佳</t>
  </si>
  <si>
    <t>ｽｴﾅｶﾞ ｷﾖｶ</t>
  </si>
  <si>
    <t>00156118729*</t>
  </si>
  <si>
    <t>SUENAGA</t>
  </si>
  <si>
    <t>Kiyoka</t>
  </si>
  <si>
    <t>栗原　愛</t>
  </si>
  <si>
    <t>ｸﾘﾊﾗ ｱｲ</t>
  </si>
  <si>
    <t>00120091013*</t>
  </si>
  <si>
    <t>KURIHARA</t>
  </si>
  <si>
    <t>徳原　麻友</t>
  </si>
  <si>
    <t>ﾄｸﾊﾗ ﾏﾕ</t>
  </si>
  <si>
    <t>00173526529*</t>
  </si>
  <si>
    <t>TOKUHARA</t>
  </si>
  <si>
    <t>高原　ひなた</t>
  </si>
  <si>
    <t>ﾀｶﾊﾗ ﾋﾅﾀ</t>
  </si>
  <si>
    <t>TAKAHARA</t>
  </si>
  <si>
    <t>大谷大学</t>
  </si>
  <si>
    <t>澁谷　柚衣</t>
  </si>
  <si>
    <t>ｼﾌﾞﾀﾆ ﾕｲ</t>
  </si>
  <si>
    <t>00086343630*</t>
  </si>
  <si>
    <t>SHIBUTANI</t>
  </si>
  <si>
    <t>大阪公立大学</t>
  </si>
  <si>
    <t>小澤　皐</t>
  </si>
  <si>
    <t>ｵｻﾞﾜ ｻﾂｷ</t>
  </si>
  <si>
    <t>00071114620*</t>
  </si>
  <si>
    <t>OZAWA</t>
  </si>
  <si>
    <t>村上　ひかる</t>
  </si>
  <si>
    <t>ﾑﾗｶﾐ ﾋｶﾙ</t>
  </si>
  <si>
    <t>00109962229*</t>
  </si>
  <si>
    <t>藤澤　夏海</t>
  </si>
  <si>
    <t>ﾌｼﾞｻﾜ ﾅﾂﾐ</t>
  </si>
  <si>
    <t>00166882435*</t>
  </si>
  <si>
    <t>FUJISAWA</t>
  </si>
  <si>
    <t>古田　美月</t>
  </si>
  <si>
    <t>ﾌﾙﾀ ﾐﾂｷ</t>
  </si>
  <si>
    <t>00106417322*</t>
  </si>
  <si>
    <t>FURUTA</t>
  </si>
  <si>
    <t>Mitsuki</t>
  </si>
  <si>
    <t>生田　朋</t>
  </si>
  <si>
    <t>ｲｸﾀ ﾄﾓ</t>
  </si>
  <si>
    <t>00143727024*</t>
  </si>
  <si>
    <t>IKUTA</t>
  </si>
  <si>
    <t>田中　朝子</t>
  </si>
  <si>
    <t>ﾀﾅｶ ｱｻｺ</t>
  </si>
  <si>
    <t>Asako</t>
  </si>
  <si>
    <t>村上　風羽</t>
  </si>
  <si>
    <t>ﾑﾗｶﾐ ﾌｳ</t>
  </si>
  <si>
    <t>大阪医科薬科大学</t>
  </si>
  <si>
    <t>隅本　千遥</t>
  </si>
  <si>
    <t>ｽﾐﾓﾄ ﾁﾊﾙ</t>
  </si>
  <si>
    <t>00153672529*</t>
  </si>
  <si>
    <t>SUMIMOTO</t>
  </si>
  <si>
    <t>密井　みやび</t>
  </si>
  <si>
    <t>ﾐﾂｲ ﾐﾔﾋﾞ</t>
  </si>
  <si>
    <t>00075564734*</t>
  </si>
  <si>
    <t>MITSUI</t>
  </si>
  <si>
    <t>服部　七海</t>
  </si>
  <si>
    <t>ﾊｯﾄﾘ ﾅﾅﾐ</t>
  </si>
  <si>
    <t>00080281423*</t>
  </si>
  <si>
    <t>池田　ひな</t>
  </si>
  <si>
    <t>ｲｹﾀﾞ ﾋﾅ</t>
  </si>
  <si>
    <t>00091130115*</t>
  </si>
  <si>
    <t>小川　日菜子</t>
  </si>
  <si>
    <t>ｵｶﾞﾜ ﾋﾅｺ</t>
  </si>
  <si>
    <t>00104117418*</t>
  </si>
  <si>
    <t>Hinako</t>
  </si>
  <si>
    <t>棚橋　ほのか</t>
  </si>
  <si>
    <t>ﾀﾅﾊｼ ﾎﾉｶ</t>
  </si>
  <si>
    <t>00107744629*</t>
  </si>
  <si>
    <t>TANAHASHI</t>
  </si>
  <si>
    <t>長瀬　桃里</t>
  </si>
  <si>
    <t>ﾅｶﾞｾ ﾓﾓﾘ</t>
  </si>
  <si>
    <t>00102340414*</t>
  </si>
  <si>
    <t>Momori</t>
  </si>
  <si>
    <t>早川　菜緒</t>
  </si>
  <si>
    <t>ﾊﾔｶﾜ ﾅｵ</t>
  </si>
  <si>
    <t>00108192627*</t>
  </si>
  <si>
    <t>HAYAKAWA</t>
  </si>
  <si>
    <t>松梨　理佐子</t>
  </si>
  <si>
    <t>ﾏﾂﾅｼ ﾘｻｺ</t>
  </si>
  <si>
    <t>00115351521*</t>
  </si>
  <si>
    <t>MATSUNASHI</t>
  </si>
  <si>
    <t>Risako</t>
  </si>
  <si>
    <t>岡島　遥奈</t>
  </si>
  <si>
    <t>ｵｶｼﾞﾏ ﾊﾙﾅ</t>
  </si>
  <si>
    <t>00069400322*</t>
  </si>
  <si>
    <t>OKAJIMA</t>
  </si>
  <si>
    <t>花光　帆乃華</t>
  </si>
  <si>
    <t>ﾊﾅﾐﾂ ﾎﾉｶ</t>
  </si>
  <si>
    <t>00094164327*</t>
  </si>
  <si>
    <t>HANAMITSU</t>
  </si>
  <si>
    <t>内山　愛菜</t>
  </si>
  <si>
    <t>ｳﾁﾔﾏ ｴﾅ</t>
  </si>
  <si>
    <t>00119131016*</t>
  </si>
  <si>
    <t>Ena</t>
  </si>
  <si>
    <t>向井　久美子</t>
  </si>
  <si>
    <t>ﾑｶｲ ｸﾐｺ</t>
  </si>
  <si>
    <t>00097788241*</t>
  </si>
  <si>
    <t>MUKAI</t>
  </si>
  <si>
    <t>Kumiko</t>
  </si>
  <si>
    <t>西岡　瑞貴</t>
  </si>
  <si>
    <t>ﾆｼｵｶ ﾐｽﾞｷ</t>
  </si>
  <si>
    <t>00173223927*</t>
  </si>
  <si>
    <t>NISHIOKA</t>
  </si>
  <si>
    <t>大阪国際大学</t>
  </si>
  <si>
    <t>郡山　月花</t>
  </si>
  <si>
    <t>ｺｵﾘﾔﾏ ﾂｷｶ</t>
  </si>
  <si>
    <t>00076598742*</t>
  </si>
  <si>
    <t>KORIYAMA</t>
  </si>
  <si>
    <t>Tsukika</t>
  </si>
  <si>
    <t>小南　佑子</t>
  </si>
  <si>
    <t>ｺﾐﾅﾐ ﾕｳｺ</t>
  </si>
  <si>
    <t>00143725022*</t>
  </si>
  <si>
    <t>KOMINAMI</t>
  </si>
  <si>
    <t>堀川　今日子</t>
  </si>
  <si>
    <t>ﾎﾘｶﾜ ｷｮｳｺ</t>
  </si>
  <si>
    <t>00106837934*</t>
  </si>
  <si>
    <t>HORIKAWA</t>
  </si>
  <si>
    <t>Kyoko</t>
  </si>
  <si>
    <t>前田　朱音</t>
  </si>
  <si>
    <t>ﾏｴﾀﾞ ｱｶﾈ</t>
  </si>
  <si>
    <t>00143724526*</t>
  </si>
  <si>
    <t>松金　里奈</t>
  </si>
  <si>
    <t>ﾏﾂｶﾈ ﾘﾅ</t>
  </si>
  <si>
    <t>00143724627*</t>
  </si>
  <si>
    <t>MATSUKANE</t>
  </si>
  <si>
    <t>吉識　史央里</t>
  </si>
  <si>
    <t>ﾖｼｷ ｼｵﾘ</t>
  </si>
  <si>
    <t>00143724930*</t>
  </si>
  <si>
    <t>YOSHIKI</t>
  </si>
  <si>
    <t>高木　美悠</t>
  </si>
  <si>
    <t>ﾀｶｷﾞ ﾐﾕｳ</t>
  </si>
  <si>
    <t>00088365333*</t>
  </si>
  <si>
    <t>筒井　穂乃茄</t>
  </si>
  <si>
    <t>ﾂﾂｲ ﾎﾉｶ</t>
  </si>
  <si>
    <t>00106526727*</t>
  </si>
  <si>
    <t>中川　千彩都</t>
  </si>
  <si>
    <t>ﾅｶｶﾞﾜ ﾁｻﾄ</t>
  </si>
  <si>
    <t>00153672428*</t>
  </si>
  <si>
    <t>Chisato</t>
  </si>
  <si>
    <t>櫨山　わかば</t>
  </si>
  <si>
    <t>ﾊｾﾞﾔﾏ ﾜｶﾊﾞ</t>
  </si>
  <si>
    <t>00121845122*</t>
  </si>
  <si>
    <t>HAZEYAMA</t>
  </si>
  <si>
    <t>Wakaba</t>
  </si>
  <si>
    <t>小林　弓珠</t>
  </si>
  <si>
    <t>ｺﾊﾞﾔｼ ﾕｽﾞ</t>
  </si>
  <si>
    <t>00103855830*</t>
  </si>
  <si>
    <t>Yuzu</t>
  </si>
  <si>
    <t>松村　佳代子</t>
  </si>
  <si>
    <t>ﾏﾂﾑﾗ ｶﾖｺ</t>
  </si>
  <si>
    <t>00107235725*</t>
  </si>
  <si>
    <t>MATSUMURA</t>
  </si>
  <si>
    <t>Kayoko</t>
  </si>
  <si>
    <t>向井　優花</t>
  </si>
  <si>
    <t>ﾑｶｲ ﾕｳｶ</t>
  </si>
  <si>
    <t>00103982831*</t>
  </si>
  <si>
    <t>河口　くるみ</t>
  </si>
  <si>
    <t>ｶﾜｸﾞﾁ ｸﾙﾐ</t>
  </si>
  <si>
    <t>00166883032*</t>
  </si>
  <si>
    <t>KAWAGUCHI</t>
  </si>
  <si>
    <t>冨森　杏</t>
  </si>
  <si>
    <t>ﾄﾐﾓﾘ ｱﾝ</t>
  </si>
  <si>
    <t>00105369024*</t>
  </si>
  <si>
    <t>TOMIMORI</t>
  </si>
  <si>
    <t>長岡　未菜</t>
  </si>
  <si>
    <t>ﾅｶﾞｵｶ ﾐﾅ</t>
  </si>
  <si>
    <t>00133649834*</t>
  </si>
  <si>
    <t>Mina</t>
  </si>
  <si>
    <t>北島　千聖</t>
  </si>
  <si>
    <t>ｷﾀｼﾞﾏ ﾁｻﾄ</t>
  </si>
  <si>
    <t>00113526624*</t>
  </si>
  <si>
    <t>KITAJIMA</t>
  </si>
  <si>
    <t>西村　光冬</t>
  </si>
  <si>
    <t>ﾆｼﾑﾗ ﾐﾌﾕ</t>
  </si>
  <si>
    <t>00115167627*</t>
  </si>
  <si>
    <t>Mifuyu</t>
  </si>
  <si>
    <t>齊藤　蘭</t>
  </si>
  <si>
    <t>ｻｲﾄｳ ﾗﾝ</t>
  </si>
  <si>
    <t>00120241919*</t>
  </si>
  <si>
    <t>大川　美来</t>
  </si>
  <si>
    <t>ｵｵｶﾜ ﾐｺ</t>
  </si>
  <si>
    <t>00113525926*</t>
  </si>
  <si>
    <t>OKAWA</t>
  </si>
  <si>
    <t>大阪大谷大学</t>
  </si>
  <si>
    <t>山下　綾子</t>
  </si>
  <si>
    <t>ﾔﾏｼﾀ ｱﾔｺ</t>
  </si>
  <si>
    <t>林　怜</t>
  </si>
  <si>
    <t>ﾊﾔｼ ﾚｲ</t>
  </si>
  <si>
    <t>堀　日和</t>
  </si>
  <si>
    <t>ﾎﾘ ﾋﾖﾘ</t>
  </si>
  <si>
    <t>松林　心優</t>
  </si>
  <si>
    <t>ﾏﾂﾊﾞﾔｼ ﾐﾕ</t>
  </si>
  <si>
    <t>MATSUBAYASHI</t>
  </si>
  <si>
    <t>大阪工業大学</t>
  </si>
  <si>
    <t>島塚　咲衣</t>
  </si>
  <si>
    <t>ｼﾏﾂｶ ｻｴ</t>
  </si>
  <si>
    <t>00088351025*</t>
  </si>
  <si>
    <t>SHIMATSUKA</t>
  </si>
  <si>
    <t>土手　七夏</t>
  </si>
  <si>
    <t>ﾄﾞﾃ ﾅﾅｶ</t>
  </si>
  <si>
    <t>00098974744*</t>
  </si>
  <si>
    <t>DOTE</t>
  </si>
  <si>
    <t>大阪産業大学</t>
  </si>
  <si>
    <t>吉村　知華</t>
  </si>
  <si>
    <t>ﾖｼﾑﾗ ﾄﾓｶ</t>
  </si>
  <si>
    <t>00088347636*</t>
  </si>
  <si>
    <t>二ノ宮　沙那</t>
  </si>
  <si>
    <t>ﾆﾉﾐﾔ ｻﾅ</t>
  </si>
  <si>
    <t>00121798735*</t>
  </si>
  <si>
    <t>NINOMIYA</t>
  </si>
  <si>
    <t>Sana</t>
  </si>
  <si>
    <t>大阪経済大学</t>
  </si>
  <si>
    <t>平野　杏</t>
  </si>
  <si>
    <t>ﾋﾗﾉ ｱﾝｽﾞ</t>
  </si>
  <si>
    <t>00143730826*</t>
  </si>
  <si>
    <t>HIRANO</t>
  </si>
  <si>
    <t>大林　由依</t>
  </si>
  <si>
    <t>ｵｵﾊﾞﾔｼ ﾕｲ</t>
  </si>
  <si>
    <t>00089520428*</t>
  </si>
  <si>
    <t>三宅　彩菜</t>
  </si>
  <si>
    <t>ﾐﾔｹ ｱﾔﾅ</t>
  </si>
  <si>
    <t>00106739531*</t>
  </si>
  <si>
    <t>吉村　優希</t>
  </si>
  <si>
    <t>ﾖｼﾑﾗ ﾕｳｷ</t>
  </si>
  <si>
    <t>00101581420*</t>
  </si>
  <si>
    <t>峰本　エマ</t>
  </si>
  <si>
    <t>ﾐﾈﾓﾄ ｴﾏ</t>
  </si>
  <si>
    <t>Ema</t>
  </si>
  <si>
    <t>奈良女子大学</t>
  </si>
  <si>
    <t>高橋　怜子</t>
  </si>
  <si>
    <t>ﾀｶﾊｼ ﾚｲｺ</t>
  </si>
  <si>
    <t>00107593126*</t>
  </si>
  <si>
    <t>Reiko</t>
  </si>
  <si>
    <t>川瀬　智尋</t>
  </si>
  <si>
    <t>ｶﾜｾ ﾁﾋﾛ</t>
  </si>
  <si>
    <t>00173223523*</t>
  </si>
  <si>
    <t>KAWASE</t>
  </si>
  <si>
    <t>奈良教育大学</t>
  </si>
  <si>
    <t>中西　さくら</t>
  </si>
  <si>
    <t>ﾅｶﾆｼ ｻｸﾗ</t>
  </si>
  <si>
    <t>00084207021*</t>
  </si>
  <si>
    <t>NAKANISHI</t>
  </si>
  <si>
    <t>太田　葵</t>
  </si>
  <si>
    <t>ｵｵﾀ ｱｵｲ</t>
  </si>
  <si>
    <t>00075960633*</t>
  </si>
  <si>
    <t>谷尾　春果</t>
  </si>
  <si>
    <t>ﾀﾆｵ ﾊﾙｶ</t>
  </si>
  <si>
    <t>00108139022*</t>
  </si>
  <si>
    <t>TANIO</t>
  </si>
  <si>
    <t>足立　璃莉子</t>
  </si>
  <si>
    <t>ｱﾀﾞﾁ ﾘﾘｺ</t>
  </si>
  <si>
    <t>00166884336*</t>
  </si>
  <si>
    <t>奈良県立医科大学</t>
  </si>
  <si>
    <t>澤田　愛</t>
  </si>
  <si>
    <t>ｻﾜﾀﾞ ｱｲ</t>
  </si>
  <si>
    <t>00123132315*</t>
  </si>
  <si>
    <t>時永　志帆</t>
  </si>
  <si>
    <t>ﾄｷﾅｶﾞ ｼﾎ</t>
  </si>
  <si>
    <t>00123132113*</t>
  </si>
  <si>
    <t>TOKINAGA</t>
  </si>
  <si>
    <t>米田　江里奈</t>
  </si>
  <si>
    <t>ｺﾒﾀﾞ ｴﾘﾅ</t>
  </si>
  <si>
    <t>00123132214*</t>
  </si>
  <si>
    <t>KOMEDA</t>
  </si>
  <si>
    <t>玉本　咲楽</t>
  </si>
  <si>
    <t>ﾀﾏﾓﾄ ｻｸﾗ</t>
  </si>
  <si>
    <t>00096250931*</t>
  </si>
  <si>
    <t>TAMAMOTO</t>
  </si>
  <si>
    <t>多田　千緒里</t>
  </si>
  <si>
    <t>ﾀﾀﾞ ﾁｵﾘ</t>
  </si>
  <si>
    <t>00078116831*</t>
  </si>
  <si>
    <t>TADA</t>
  </si>
  <si>
    <t>宮下　実羽</t>
  </si>
  <si>
    <t>ﾐﾔｼﾀ ﾐｳ</t>
  </si>
  <si>
    <t>00077451529*</t>
  </si>
  <si>
    <t>MIYASHITA</t>
  </si>
  <si>
    <t>丸本　あみり</t>
  </si>
  <si>
    <t>ﾏﾙﾓﾄ ｱﾐﾘ</t>
  </si>
  <si>
    <t>00084240422*</t>
  </si>
  <si>
    <t>MARUMOTO</t>
  </si>
  <si>
    <t>Amiri</t>
  </si>
  <si>
    <t>宮﨑　奈桜</t>
  </si>
  <si>
    <t>ﾐﾔｻﾞｷ ﾅｵ</t>
  </si>
  <si>
    <t>00164679841*</t>
  </si>
  <si>
    <t>渡邉　爽帆</t>
  </si>
  <si>
    <t>ﾜﾀﾅﾍﾞ ｻﾔﾎ</t>
  </si>
  <si>
    <t>00089986949*</t>
  </si>
  <si>
    <t>Sayaho</t>
  </si>
  <si>
    <t>津田　夢帆</t>
  </si>
  <si>
    <t>ﾂﾀﾞ ﾕﾒﾎ</t>
  </si>
  <si>
    <t>00079839440*</t>
  </si>
  <si>
    <t>上田　万葉</t>
  </si>
  <si>
    <t>ｳｴﾀﾞ ﾏﾖ</t>
  </si>
  <si>
    <t>00110171314*</t>
  </si>
  <si>
    <t>Mayo</t>
  </si>
  <si>
    <t>関　麻衣子</t>
  </si>
  <si>
    <t>ｾｷ ﾏｲｺ</t>
  </si>
  <si>
    <t>00106250721*</t>
  </si>
  <si>
    <t>SEKI</t>
  </si>
  <si>
    <t>Maiko</t>
  </si>
  <si>
    <t>摂南大学</t>
  </si>
  <si>
    <t>土橋　胡桃実</t>
  </si>
  <si>
    <t>ﾂﾁﾊｼ ｸﾙﾐ</t>
  </si>
  <si>
    <t>00113587328*</t>
  </si>
  <si>
    <t>TSUCHIHASHI</t>
  </si>
  <si>
    <t>今西　虹那</t>
  </si>
  <si>
    <t>ｲﾏﾆｼ ﾆﾅ</t>
  </si>
  <si>
    <t>00143658330*</t>
  </si>
  <si>
    <t>IMANISHI</t>
  </si>
  <si>
    <t>Nina</t>
  </si>
  <si>
    <t>岡村　帆帆子</t>
  </si>
  <si>
    <t>ｵｶﾑﾗ ﾎﾎｺ</t>
  </si>
  <si>
    <t>00114940019*</t>
  </si>
  <si>
    <t>OKAMURA</t>
  </si>
  <si>
    <t>Hohoko</t>
  </si>
  <si>
    <t>岡村　花生</t>
  </si>
  <si>
    <t>ｵｶﾑﾗ ﾊﾅｵ</t>
  </si>
  <si>
    <t>00143658229*</t>
  </si>
  <si>
    <t>Hanao</t>
  </si>
  <si>
    <t>楠本　真緒</t>
  </si>
  <si>
    <t>ｸｽﾓﾄ ﾏｵ</t>
  </si>
  <si>
    <t>00147288434*</t>
  </si>
  <si>
    <t>岸田　真弦</t>
  </si>
  <si>
    <t>ｷｼﾀﾞ ﾏｵ</t>
  </si>
  <si>
    <t>00120036315*</t>
  </si>
  <si>
    <t>草野　湖子</t>
  </si>
  <si>
    <t>ｸｻﾉ ｺｺ</t>
  </si>
  <si>
    <t>00131294727*</t>
  </si>
  <si>
    <t>KUSANO</t>
  </si>
  <si>
    <t>清水　つばさ</t>
  </si>
  <si>
    <t>ｼﾐｽﾞ ﾂﾊﾞｻ</t>
  </si>
  <si>
    <t>00111797430*</t>
  </si>
  <si>
    <t>Tsubasa</t>
  </si>
  <si>
    <t>桃山学院大学</t>
  </si>
  <si>
    <t>杉山　侑</t>
  </si>
  <si>
    <t>ｽｷﾞﾔﾏ ﾕｳ</t>
  </si>
  <si>
    <t>00143730624*</t>
  </si>
  <si>
    <t>森ノ宮医療大学</t>
  </si>
  <si>
    <t>志水　伽江</t>
  </si>
  <si>
    <t>ｼﾐｽﾞ ｶｴ</t>
  </si>
  <si>
    <t>00075984740*</t>
  </si>
  <si>
    <t>橋本　知里</t>
  </si>
  <si>
    <t>ﾊｼﾓﾄ ﾁｻﾄ</t>
  </si>
  <si>
    <t>00080496734*</t>
  </si>
  <si>
    <t>HASHIMOTO</t>
  </si>
  <si>
    <t>滋賀大学</t>
  </si>
  <si>
    <t>西山　愛華</t>
  </si>
  <si>
    <t>ﾆｼﾔﾏ ｱｲｶ</t>
  </si>
  <si>
    <t>00090287733*</t>
  </si>
  <si>
    <t>NISHIYAMA</t>
  </si>
  <si>
    <t>北村　茉璃彩</t>
  </si>
  <si>
    <t>ｷﾀﾑﾗ ﾏﾘｻ</t>
  </si>
  <si>
    <t>00099564235*</t>
  </si>
  <si>
    <t>Marisa</t>
  </si>
  <si>
    <t>友久　実咲</t>
  </si>
  <si>
    <t>ﾄﾓﾋｻ ﾐｻｷ</t>
  </si>
  <si>
    <t>00104388125*</t>
  </si>
  <si>
    <t>TOMOHISA</t>
  </si>
  <si>
    <t>木田　直歩</t>
  </si>
  <si>
    <t>ｷﾀﾞ ﾅﾎ</t>
  </si>
  <si>
    <t>00106120616*</t>
  </si>
  <si>
    <t>KIDA</t>
  </si>
  <si>
    <t>高木　彩瑛</t>
  </si>
  <si>
    <t>ﾀｶｷﾞ ｻｴ</t>
  </si>
  <si>
    <t>00100513717*</t>
  </si>
  <si>
    <t>秋山　祐衣</t>
  </si>
  <si>
    <t>ｱｷﾔﾏ ﾕｲ</t>
  </si>
  <si>
    <t>00126638228*</t>
  </si>
  <si>
    <t>AKIYAMA</t>
  </si>
  <si>
    <t>林　千夏</t>
  </si>
  <si>
    <t>ﾊﾔｼ ﾁﾅﾂ</t>
  </si>
  <si>
    <t>滋賀県立大学</t>
  </si>
  <si>
    <t>久龍　未空</t>
  </si>
  <si>
    <t>ｸﾘｭｳ ﾐｸ</t>
  </si>
  <si>
    <t>00123976028*</t>
  </si>
  <si>
    <t>KURYU</t>
  </si>
  <si>
    <t>神戸国際大学</t>
  </si>
  <si>
    <t>中村　渚月</t>
  </si>
  <si>
    <t>ﾅｶﾑﾗ ﾅﾂｷ</t>
  </si>
  <si>
    <t>神戸薬科大学</t>
  </si>
  <si>
    <t>髙場　茄乃</t>
  </si>
  <si>
    <t>ﾀｶﾊﾞ ｶﾉ</t>
  </si>
  <si>
    <t>00071008420*</t>
  </si>
  <si>
    <t>TAKABA</t>
  </si>
  <si>
    <t>泉　淳奈</t>
  </si>
  <si>
    <t>ｲｽﾞﾐ ｼﾞｭﾝﾅ</t>
  </si>
  <si>
    <t>00116799033*</t>
  </si>
  <si>
    <t>Junna</t>
  </si>
  <si>
    <t>史　絢華</t>
  </si>
  <si>
    <t>ｼ ｱﾔｶ</t>
  </si>
  <si>
    <t>00111166925*</t>
  </si>
  <si>
    <t>SHI</t>
  </si>
  <si>
    <t>正垣　早彩</t>
  </si>
  <si>
    <t>ｼｮｳｶﾞｷ ｻﾔ</t>
  </si>
  <si>
    <t>00087769946*</t>
  </si>
  <si>
    <t>SHOGAKI</t>
  </si>
  <si>
    <t>羽衣国際大学</t>
  </si>
  <si>
    <t>小谷　彩乃</t>
  </si>
  <si>
    <t>ｺﾀﾞﾆ ｱﾔﾉ</t>
  </si>
  <si>
    <t>00143722120*</t>
  </si>
  <si>
    <t>KODANI</t>
  </si>
  <si>
    <t>岩本　真歩</t>
  </si>
  <si>
    <t>ｲﾜﾓﾄ ﾏﾎ</t>
  </si>
  <si>
    <t>00090275932*</t>
  </si>
  <si>
    <t>進藤　秋穂</t>
  </si>
  <si>
    <t>ｼﾝﾄﾞｳ ｱｷﾎ</t>
  </si>
  <si>
    <t>00092416628*</t>
  </si>
  <si>
    <t>中澤　麻友</t>
  </si>
  <si>
    <t>ﾅｶｻﾞﾜ ﾏﾕ</t>
  </si>
  <si>
    <t>00093865738*</t>
  </si>
  <si>
    <t>奥澤　虹雨</t>
  </si>
  <si>
    <t>ｵｸｻﾞﾜ ｺｳ</t>
  </si>
  <si>
    <t>00102414820*</t>
  </si>
  <si>
    <t>OKUZAWA</t>
  </si>
  <si>
    <t>Ko</t>
  </si>
  <si>
    <t>河本　優希</t>
  </si>
  <si>
    <t>ｶﾜﾓﾄ ﾕｷ</t>
  </si>
  <si>
    <t>00100613213*</t>
  </si>
  <si>
    <t>木村　心咲</t>
  </si>
  <si>
    <t>ｷﾑﾗ ﾐｻｷ</t>
  </si>
  <si>
    <t>00108021416*</t>
  </si>
  <si>
    <t>龍谷大学</t>
  </si>
  <si>
    <t>平瀬　由乃</t>
  </si>
  <si>
    <t>ﾋﾗｾ ﾕｷﾉ</t>
  </si>
  <si>
    <t>00111586123*</t>
  </si>
  <si>
    <t>HIRASE</t>
  </si>
  <si>
    <t>森　望来</t>
  </si>
  <si>
    <t>ﾓﾘ ﾐﾗｲ</t>
  </si>
  <si>
    <t>00107532927*</t>
  </si>
  <si>
    <t>Mirai</t>
  </si>
  <si>
    <t>長澤　小雪</t>
  </si>
  <si>
    <t>ﾅｶﾞｻﾜ ｺﾕｷ</t>
  </si>
  <si>
    <t>NAGASAWA</t>
  </si>
  <si>
    <t>市　柚月</t>
  </si>
  <si>
    <t>ｲﾁ ﾕﾂﾞｷ</t>
  </si>
  <si>
    <t>学連</t>
  </si>
  <si>
    <t>00200009555*</t>
  </si>
  <si>
    <t>ICHI</t>
  </si>
  <si>
    <t>池田　心</t>
  </si>
  <si>
    <t>ｲｹﾀﾞ ｺｺﾛ</t>
  </si>
  <si>
    <t>兵庫県</t>
    <rPh sb="2" eb="3">
      <t>ケン</t>
    </rPh>
    <phoneticPr fontId="4"/>
  </si>
  <si>
    <t>00180003990*</t>
  </si>
  <si>
    <t>日本</t>
    <rPh sb="0" eb="2">
      <t>ニホン</t>
    </rPh>
    <phoneticPr fontId="4"/>
  </si>
  <si>
    <t>畠中　元香</t>
  </si>
  <si>
    <t>ﾊﾀﾅｶ ﾓﾄｺ</t>
  </si>
  <si>
    <t>00079437737*</t>
  </si>
  <si>
    <t>HATANAKA</t>
  </si>
  <si>
    <t>Motoko</t>
  </si>
  <si>
    <t>内山　京子</t>
  </si>
  <si>
    <t>ｳﾁﾔﾏ ｷｮｳｺ</t>
  </si>
  <si>
    <t>00200009274*</t>
  </si>
  <si>
    <t>志原　那歩</t>
  </si>
  <si>
    <t>ｼﾊﾗ ﾅﾎ</t>
  </si>
  <si>
    <t>00180000220*</t>
  </si>
  <si>
    <t>SHIHARA</t>
  </si>
  <si>
    <t>佐藤　小花</t>
  </si>
  <si>
    <t>ｻﾄｳ ｺﾊﾅ</t>
  </si>
  <si>
    <t>00112985329*</t>
  </si>
  <si>
    <t>Kohana</t>
  </si>
  <si>
    <t>武田　彩花</t>
  </si>
  <si>
    <t>ﾀｹﾀﾞ ｱﾔｶ</t>
  </si>
  <si>
    <t>00200011889*</t>
  </si>
  <si>
    <t>髙田　純花</t>
  </si>
  <si>
    <t>ﾀｶﾀﾞ ｽﾐｶ</t>
  </si>
  <si>
    <t>00200011891*</t>
  </si>
  <si>
    <t>渡邊　菜摘</t>
  </si>
  <si>
    <t>ﾜﾀﾅﾍﾞ ﾅﾂﾐ</t>
  </si>
  <si>
    <t>00200011894*</t>
  </si>
  <si>
    <t>桃山学院教育大学</t>
  </si>
  <si>
    <t>大木　鈴奈</t>
  </si>
  <si>
    <t>ｵｵｷ ﾚﾅ</t>
  </si>
  <si>
    <t>00078115931*</t>
  </si>
  <si>
    <t>OKI</t>
  </si>
  <si>
    <t>三波　瑠音</t>
  </si>
  <si>
    <t>ｻﾝｱﾐ ﾙﾈ</t>
  </si>
  <si>
    <t>00173647836*</t>
  </si>
  <si>
    <t>SANNAMI</t>
  </si>
  <si>
    <t>Rune</t>
  </si>
  <si>
    <t>追手門学院大学</t>
  </si>
  <si>
    <t>菅　美風</t>
  </si>
  <si>
    <t>ｽｶﾞ ﾐｼｶ</t>
  </si>
  <si>
    <t>00164114421*</t>
  </si>
  <si>
    <t>SUGA</t>
  </si>
  <si>
    <t>Mishika</t>
  </si>
  <si>
    <t>川島　空</t>
  </si>
  <si>
    <t>ｶﾜｼﾏ ｿﾗ</t>
  </si>
  <si>
    <t>00111985227*</t>
  </si>
  <si>
    <t>KAWASHIMA</t>
  </si>
  <si>
    <t>大久保　楓香</t>
  </si>
  <si>
    <t>ｵｵｸﾎﾞ ﾌｳｶ</t>
  </si>
  <si>
    <t>00112444622*</t>
  </si>
  <si>
    <t>OKUBO</t>
  </si>
  <si>
    <t>中原　鈴</t>
  </si>
  <si>
    <t>ﾅｶﾊﾗ ｽｽﾞ</t>
  </si>
  <si>
    <t>00115446021*</t>
  </si>
  <si>
    <t>NAKAHARA</t>
  </si>
  <si>
    <t>Suzu</t>
  </si>
  <si>
    <t>武田　光里</t>
  </si>
  <si>
    <t>ﾀｹﾀﾞ ﾋｶﾘ</t>
  </si>
  <si>
    <t>00119323221*</t>
  </si>
  <si>
    <t>利國　文音</t>
  </si>
  <si>
    <t>ﾄｼｸﾆ ｱﾔﾈ</t>
  </si>
  <si>
    <t>00144252018*</t>
  </si>
  <si>
    <t>TOSHIKUNI</t>
  </si>
  <si>
    <t>大阪商業大学</t>
  </si>
  <si>
    <t>片山　萌絵</t>
  </si>
  <si>
    <t>ｶﾀﾔﾏ ﾓｴ</t>
  </si>
  <si>
    <t>00200005151*</t>
  </si>
  <si>
    <t>真木　美羽</t>
  </si>
  <si>
    <t>ﾏｷ ﾐｳ</t>
  </si>
  <si>
    <t>00180002540*</t>
  </si>
  <si>
    <t>MAKI</t>
  </si>
  <si>
    <t>奥井　麻由</t>
  </si>
  <si>
    <t>ｵｸｲ ﾏﾕ</t>
  </si>
  <si>
    <t>00180004418*</t>
  </si>
  <si>
    <t>OKUI</t>
  </si>
  <si>
    <t>米原　千尋</t>
  </si>
  <si>
    <t>ﾖﾈﾊﾗ ﾁﾋﾛ</t>
  </si>
  <si>
    <t>00143723121*</t>
  </si>
  <si>
    <t>YONEHARA</t>
  </si>
  <si>
    <t>舟橋　美希</t>
  </si>
  <si>
    <t>ﾌﾅﾊｼ ﾐｷ</t>
  </si>
  <si>
    <t>00200010080*</t>
  </si>
  <si>
    <t>FUNAHASHI</t>
  </si>
  <si>
    <t>四天王寺大学</t>
  </si>
  <si>
    <t>日下　瑞希</t>
  </si>
  <si>
    <t>ｸｻｶ ﾐｽﾞｷ</t>
  </si>
  <si>
    <t>00180004735*</t>
  </si>
  <si>
    <t>三ツ石　彩夏</t>
  </si>
  <si>
    <t>ﾐﾂｲｼ ｱﾔｶ</t>
  </si>
  <si>
    <t>00180000082*</t>
  </si>
  <si>
    <t>MITSUISHI</t>
  </si>
  <si>
    <t>今津　花巴</t>
  </si>
  <si>
    <t>ｲﾏﾂﾞ ﾊﾅﾊ</t>
  </si>
  <si>
    <t>00115798435*</t>
  </si>
  <si>
    <t>IMAZU</t>
  </si>
  <si>
    <t>Hanaha</t>
  </si>
  <si>
    <t>松田　空</t>
  </si>
  <si>
    <t>ﾏﾂﾀﾞ ｿﾗ</t>
  </si>
  <si>
    <t>00200013319*</t>
  </si>
  <si>
    <t>國見　砂星</t>
  </si>
  <si>
    <t>ｸﾆﾐ ｻﾘｱ</t>
  </si>
  <si>
    <t>00115488633*</t>
  </si>
  <si>
    <t>KUNIMI</t>
  </si>
  <si>
    <t>Saria</t>
  </si>
  <si>
    <t>竹下　咲来</t>
  </si>
  <si>
    <t>ﾀｹｼﾀ ｻｸﾗ</t>
  </si>
  <si>
    <t>00114129119*</t>
  </si>
  <si>
    <t>TAKESHITA</t>
  </si>
  <si>
    <t>浅本　涼香</t>
  </si>
  <si>
    <t>ｱｻﾓﾄ ｽｽﾞｶ</t>
  </si>
  <si>
    <t>00113525623*</t>
  </si>
  <si>
    <t>ASAMOTO</t>
  </si>
  <si>
    <t>田原　奈波</t>
  </si>
  <si>
    <t>ﾀﾊﾗ ﾅﾅﾐ</t>
  </si>
  <si>
    <t>00118398737*</t>
  </si>
  <si>
    <t>三平　紫衣</t>
  </si>
  <si>
    <t>ﾐﾋﾗ ｼｴ</t>
  </si>
  <si>
    <t>00116179025*</t>
  </si>
  <si>
    <t>MIHIRA</t>
  </si>
  <si>
    <t>Shie</t>
  </si>
  <si>
    <t>津田　妃茉里</t>
  </si>
  <si>
    <t>ﾂﾀﾞ ﾋﾏﾘ</t>
  </si>
  <si>
    <t>00115016216*</t>
  </si>
  <si>
    <t>Himari</t>
  </si>
  <si>
    <t>葛原　沙知</t>
  </si>
  <si>
    <t>ｸｽﾞﾊﾗ ｻﾁ</t>
  </si>
  <si>
    <t>00111991325*</t>
  </si>
  <si>
    <t>KUZUHARA</t>
  </si>
  <si>
    <t>Sachi</t>
  </si>
  <si>
    <t>木村　亜弥</t>
  </si>
  <si>
    <t>ｷﾑﾗ ｱﾔ</t>
  </si>
  <si>
    <t>00200025881*</t>
  </si>
  <si>
    <t>Aya</t>
  </si>
  <si>
    <t>京都産業大学</t>
    <rPh sb="5" eb="6">
      <t>ガク</t>
    </rPh>
    <phoneticPr fontId="4"/>
  </si>
  <si>
    <t>加藤　えみか</t>
  </si>
  <si>
    <t>ｶﾄｳ ｴﾐｶ</t>
  </si>
  <si>
    <t>00153677433*</t>
  </si>
  <si>
    <t>Emika</t>
  </si>
  <si>
    <t>保科　一葉</t>
  </si>
  <si>
    <t>ﾎｼﾅ ｶｽﾞﾊ</t>
  </si>
  <si>
    <t>00115878939*</t>
  </si>
  <si>
    <t>HOSHINA</t>
  </si>
  <si>
    <t>田井　彩晴</t>
  </si>
  <si>
    <t>ﾀｲ ｲﾛﾊ</t>
  </si>
  <si>
    <t>00109491832*</t>
  </si>
  <si>
    <t>TAI</t>
  </si>
  <si>
    <t>野口　莉紗</t>
  </si>
  <si>
    <t>ﾉｸﾞﾁ ﾘｻ</t>
  </si>
  <si>
    <t>00200022410*</t>
  </si>
  <si>
    <t>伊藤　愛織</t>
  </si>
  <si>
    <t>ｲﾄｳ ｱｲﾘ</t>
  </si>
  <si>
    <t>00150334117*</t>
  </si>
  <si>
    <t>住谷　春歌</t>
  </si>
  <si>
    <t>ｽﾐﾀﾆ ﾊﾙｶ</t>
  </si>
  <si>
    <t>00120590926*</t>
  </si>
  <si>
    <t>SUMITANI</t>
  </si>
  <si>
    <t>中西　桃美</t>
  </si>
  <si>
    <t>ﾅｶﾆｼ ﾓﾓﾐ</t>
  </si>
  <si>
    <t>00117056525*</t>
  </si>
  <si>
    <t>Momomi</t>
  </si>
  <si>
    <t>曽根　千鈴</t>
  </si>
  <si>
    <t>ｿﾈ ﾁｽｽﾞ</t>
  </si>
  <si>
    <t>00111859025*</t>
  </si>
  <si>
    <t>Chisuzu</t>
  </si>
  <si>
    <t>高野　夕奈</t>
  </si>
  <si>
    <t>ﾀｶﾉ ﾕｳﾅ</t>
  </si>
  <si>
    <t>00116506221*</t>
  </si>
  <si>
    <t>TAKANO</t>
  </si>
  <si>
    <t>作本　真里奈</t>
  </si>
  <si>
    <t>ｻｸﾓﾄ ﾏﾘﾅ</t>
  </si>
  <si>
    <t>00113418725*</t>
  </si>
  <si>
    <t>SAKUMOTO</t>
  </si>
  <si>
    <t>Marina</t>
  </si>
  <si>
    <t>大西　凜</t>
  </si>
  <si>
    <t>ｵｵﾆｼ ﾘﾝ</t>
  </si>
  <si>
    <t>00113217116*</t>
  </si>
  <si>
    <t>片葺　かこ</t>
  </si>
  <si>
    <t>ｶﾀﾌﾞｷ ｶｺ</t>
  </si>
  <si>
    <t>00140941322*</t>
  </si>
  <si>
    <t>KATABUKI</t>
  </si>
  <si>
    <t>Kako</t>
  </si>
  <si>
    <t>日本</t>
    <rPh sb="0" eb="2">
      <t>ニホン</t>
    </rPh>
    <phoneticPr fontId="5"/>
  </si>
  <si>
    <t>細田　知花</t>
  </si>
  <si>
    <t>ﾎｿﾀﾞ ﾄﾓｶ</t>
  </si>
  <si>
    <t>00140697229*</t>
  </si>
  <si>
    <t>HOSODA</t>
  </si>
  <si>
    <t>小松　夏歩</t>
  </si>
  <si>
    <t>ｺﾏﾂ ｶﾎ</t>
  </si>
  <si>
    <t>00115953327*</t>
  </si>
  <si>
    <t>杉本　響</t>
  </si>
  <si>
    <t>ｽｷﾞﾓﾄ ﾕﾗ</t>
  </si>
  <si>
    <t>00200034153*</t>
  </si>
  <si>
    <t>横田　亜依</t>
  </si>
  <si>
    <t>ﾖｺﾀ ｱｲ</t>
  </si>
  <si>
    <t>00200034147*</t>
  </si>
  <si>
    <t>倉田　怜奈</t>
  </si>
  <si>
    <t>ｸﾗﾀ ﾚﾅ</t>
  </si>
  <si>
    <t>00200034142*</t>
  </si>
  <si>
    <t>KURATA</t>
  </si>
  <si>
    <t>平野　真衣</t>
  </si>
  <si>
    <t>ﾋﾗﾉ ﾏｲ</t>
  </si>
  <si>
    <t>00200034138*</t>
  </si>
  <si>
    <t>蒲生　彩水</t>
  </si>
  <si>
    <t>ｶﾞﾓｳ ｱﾔﾐ</t>
  </si>
  <si>
    <t>00200034135*</t>
  </si>
  <si>
    <t>GAMO</t>
  </si>
  <si>
    <t>大倉　倭歌</t>
  </si>
  <si>
    <t>ｵｵｸﾗ ﾜｶ</t>
  </si>
  <si>
    <t>00200034133*</t>
  </si>
  <si>
    <t>OKURA</t>
  </si>
  <si>
    <t>Waka</t>
  </si>
  <si>
    <t>遠藤　由姫衣</t>
  </si>
  <si>
    <t>ｴﾝﾄﾞｳ ﾕｷｴ</t>
  </si>
  <si>
    <t>00144304319*</t>
  </si>
  <si>
    <t>ENDO</t>
  </si>
  <si>
    <t>Yukie</t>
  </si>
  <si>
    <t>山本　葵生</t>
  </si>
  <si>
    <t>ﾔﾏﾓﾄ ｱｵｲ</t>
  </si>
  <si>
    <t>00200029484*</t>
  </si>
  <si>
    <t>濱口　姫生</t>
  </si>
  <si>
    <t>ﾊﾏｸﾞﾁ ﾋﾅﾘ</t>
  </si>
  <si>
    <t>和歌山県</t>
    <rPh sb="0" eb="3">
      <t>ワカヤマ</t>
    </rPh>
    <rPh sb="3" eb="4">
      <t>ケン</t>
    </rPh>
    <phoneticPr fontId="4"/>
  </si>
  <si>
    <t>00146025826*</t>
  </si>
  <si>
    <t>Hinari</t>
  </si>
  <si>
    <t>京都府立大学</t>
  </si>
  <si>
    <t>西田　麻未</t>
  </si>
  <si>
    <t>ﾆｼﾀﾞ ﾏﾐ</t>
  </si>
  <si>
    <t>00119512423*</t>
  </si>
  <si>
    <t>中水　舞乃</t>
  </si>
  <si>
    <t>ﾅｶﾐｽﾞ ﾏﾉ</t>
  </si>
  <si>
    <t>00200032184*</t>
  </si>
  <si>
    <t>NAKAMIZU</t>
  </si>
  <si>
    <t>Mano</t>
  </si>
  <si>
    <t>苅谷　真奈</t>
  </si>
  <si>
    <t>ｶﾘﾔ ﾏﾅ</t>
  </si>
  <si>
    <t>00145850427*</t>
  </si>
  <si>
    <t>KARIYA</t>
  </si>
  <si>
    <t>大杉　遥子</t>
  </si>
  <si>
    <t>ｵｵｽｷﾞ ﾊﾙｺ</t>
  </si>
  <si>
    <t>00133163522*</t>
  </si>
  <si>
    <t>OSUGI</t>
  </si>
  <si>
    <t>Haruko</t>
  </si>
  <si>
    <t>森　日和</t>
  </si>
  <si>
    <t>ﾓﾘ ﾋﾖﾘ</t>
  </si>
  <si>
    <t>00117808025*</t>
  </si>
  <si>
    <t>有賀　光理</t>
  </si>
  <si>
    <t>ｱﾙｶﾞ ﾋｶﾘ</t>
  </si>
  <si>
    <t>00200031401*</t>
  </si>
  <si>
    <t>ARUGA</t>
  </si>
  <si>
    <t>西上　春香</t>
  </si>
  <si>
    <t>ﾆｼｳｴ ﾊﾙｶ</t>
  </si>
  <si>
    <t>00200031371*</t>
  </si>
  <si>
    <t>NISHIUE</t>
  </si>
  <si>
    <t>塚本　舞</t>
  </si>
  <si>
    <t>ﾂｶﾓﾄ ﾏｲ</t>
  </si>
  <si>
    <t>00112946629*</t>
  </si>
  <si>
    <t>TSUKAMOTO</t>
  </si>
  <si>
    <t>土田　真由</t>
  </si>
  <si>
    <t>ﾂﾁﾀﾞ ﾏﾕ</t>
  </si>
  <si>
    <t>00200038687*</t>
  </si>
  <si>
    <t>TSUCHIDA</t>
  </si>
  <si>
    <t>井口　彩子</t>
  </si>
  <si>
    <t>ｲｸﾞﾁ ｱﾔｺ</t>
  </si>
  <si>
    <t>00200030950*</t>
  </si>
  <si>
    <t>北原　琉香</t>
  </si>
  <si>
    <t>ｷﾀﾊﾗ ﾙｶ</t>
  </si>
  <si>
    <t>00200037137*</t>
  </si>
  <si>
    <t>KITAHARA</t>
  </si>
  <si>
    <t>Ruka</t>
  </si>
  <si>
    <t>細川　瑛梨華</t>
  </si>
  <si>
    <t>ﾎｿｶﾜ ｴﾘｶ</t>
  </si>
  <si>
    <t>00116916327*</t>
  </si>
  <si>
    <t>HOSOKAWA</t>
  </si>
  <si>
    <t>正木　美琴</t>
  </si>
  <si>
    <t>ﾏｻｷ ﾐｺﾄ</t>
  </si>
  <si>
    <t>00146661731*</t>
  </si>
  <si>
    <t>Mikoto</t>
  </si>
  <si>
    <t>玉川　華菜</t>
  </si>
  <si>
    <t>ﾀﾏｶﾞﾜ ﾊﾙﾅ</t>
  </si>
  <si>
    <t>00119535630*</t>
  </si>
  <si>
    <t>TAMAGAWA</t>
  </si>
  <si>
    <t>足立　結野</t>
  </si>
  <si>
    <t>ｱﾀﾞﾁ ﾕﾉ</t>
  </si>
  <si>
    <t>00117207018*</t>
  </si>
  <si>
    <t>奥　珠希</t>
  </si>
  <si>
    <t>ｵｸ ﾀﾏｷ</t>
  </si>
  <si>
    <t>00200041466*</t>
  </si>
  <si>
    <t>OKU</t>
  </si>
  <si>
    <t>Tamaki</t>
  </si>
  <si>
    <t>後藤　綾乃</t>
  </si>
  <si>
    <t>ｺﾞﾄｳ ｱﾔﾉ</t>
  </si>
  <si>
    <t>00200041458*</t>
  </si>
  <si>
    <t>濵　渚紗</t>
  </si>
  <si>
    <t>ﾊﾏ ﾅｷﾞｻ</t>
  </si>
  <si>
    <t>00114030099*</t>
  </si>
  <si>
    <t>HAMA</t>
  </si>
  <si>
    <t>森　一華</t>
  </si>
  <si>
    <t>ﾓﾘ ｲﾁｶ</t>
  </si>
  <si>
    <t>00116153219*</t>
  </si>
  <si>
    <t>岩本　彩李</t>
  </si>
  <si>
    <t>ｲﾜﾓﾄ ｱﾔﾘ</t>
  </si>
  <si>
    <t>00110708623*</t>
  </si>
  <si>
    <t>Ayari</t>
  </si>
  <si>
    <t>和田　紗季</t>
  </si>
  <si>
    <t>ﾜﾀﾞ ｻｷ</t>
  </si>
  <si>
    <t>00130643421*</t>
  </si>
  <si>
    <t>稲荷　未来</t>
  </si>
  <si>
    <t>ｲﾅﾘ ﾐｸ</t>
  </si>
  <si>
    <t>00118509024*</t>
  </si>
  <si>
    <t>INARI</t>
  </si>
  <si>
    <t>栗林　佑里</t>
  </si>
  <si>
    <t>ｸﾘﾊﾞﾔｼ ﾕﾘ</t>
  </si>
  <si>
    <t>00113418220*</t>
  </si>
  <si>
    <t>KURIBAYASHI</t>
  </si>
  <si>
    <t>才木　帆乃海</t>
  </si>
  <si>
    <t>ｻｲｷ ﾎﾉｶ</t>
  </si>
  <si>
    <t>00200056222*</t>
  </si>
  <si>
    <t>SAIKI</t>
  </si>
  <si>
    <t>下田　優衣</t>
  </si>
  <si>
    <t>ｼﾓﾀﾞ ﾕｲ</t>
  </si>
  <si>
    <t>00200048100*</t>
  </si>
  <si>
    <t>SHIMODA</t>
  </si>
  <si>
    <t>栗山　未有</t>
  </si>
  <si>
    <t>ｸﾘﾔﾏ ﾐﾕ</t>
  </si>
  <si>
    <t>00200044729*</t>
  </si>
  <si>
    <t>KURIYAMA</t>
  </si>
  <si>
    <t>東　莉奈</t>
  </si>
  <si>
    <t>ﾋｶﾞｼ ﾘﾅ</t>
  </si>
  <si>
    <t>00118295531*</t>
  </si>
  <si>
    <t>木村　野々花</t>
  </si>
  <si>
    <t>ｷﾑﾗ ﾉﾉｶ</t>
  </si>
  <si>
    <t>00200046987*</t>
  </si>
  <si>
    <t>奈良大学</t>
  </si>
  <si>
    <t>又葉　理才</t>
  </si>
  <si>
    <t>ﾏﾀﾊﾞ ﾘｻ</t>
  </si>
  <si>
    <t>00200055896*</t>
  </si>
  <si>
    <t>MATABA</t>
  </si>
  <si>
    <t>上村　葉</t>
  </si>
  <si>
    <t>ｶﾐﾑﾗ ﾖｳ</t>
  </si>
  <si>
    <t>00200044135*</t>
  </si>
  <si>
    <t>KAMIMURA</t>
  </si>
  <si>
    <t>Yo</t>
  </si>
  <si>
    <t>金尾　有紗</t>
  </si>
  <si>
    <t>ｶﾅｵ ｱﾘｻ</t>
  </si>
  <si>
    <t>00146205826*</t>
  </si>
  <si>
    <t>KANAO</t>
  </si>
  <si>
    <t>宮岡　悠子</t>
  </si>
  <si>
    <t>ﾐﾔｵｶ ﾕｳｺ</t>
  </si>
  <si>
    <t>大分県</t>
    <rPh sb="0" eb="3">
      <t>オオイタケン</t>
    </rPh>
    <phoneticPr fontId="4"/>
  </si>
  <si>
    <t>00117934227*</t>
  </si>
  <si>
    <t>MIYAOKA</t>
  </si>
  <si>
    <t>横山　恵理菜</t>
  </si>
  <si>
    <t>ﾖｺﾔﾏ ｴﾘﾅ</t>
  </si>
  <si>
    <t>00111008819*</t>
  </si>
  <si>
    <t>杉本　杏実</t>
  </si>
  <si>
    <t>ｽｷﾞﾓﾄ ｱｽﾞﾐ</t>
  </si>
  <si>
    <t>00145779437*</t>
  </si>
  <si>
    <t>松田　芽依</t>
  </si>
  <si>
    <t>ﾏﾂﾀﾞ ﾒｲ</t>
  </si>
  <si>
    <t>00123737831*</t>
  </si>
  <si>
    <t>柳原　さくら</t>
  </si>
  <si>
    <t>ﾔﾅｷﾞﾊﾗ ｻｸﾗ</t>
  </si>
  <si>
    <t>00119231522*</t>
  </si>
  <si>
    <t>YANAGIHARA</t>
  </si>
  <si>
    <t>中根　彩生</t>
  </si>
  <si>
    <t>ﾅｶﾈ ｱﾔﾐ</t>
  </si>
  <si>
    <t>00116027825*</t>
  </si>
  <si>
    <t>NAKANE</t>
  </si>
  <si>
    <t>宮之原　凜</t>
  </si>
  <si>
    <t>ﾐﾔﾉﾊﾗ ﾘﾝ</t>
  </si>
  <si>
    <t>00200066446*</t>
  </si>
  <si>
    <t>MIYANOHARA</t>
  </si>
  <si>
    <t>吉田　菜々夏</t>
  </si>
  <si>
    <t>ﾖｼﾀﾞ ﾅﾅｶ</t>
  </si>
  <si>
    <t>00200068056*</t>
  </si>
  <si>
    <t>奥　理琴</t>
  </si>
  <si>
    <t>ｵｸ ﾘｺﾄ</t>
  </si>
  <si>
    <t>00200068047*</t>
  </si>
  <si>
    <t>Rikoto</t>
  </si>
  <si>
    <t>竹内　里緒</t>
  </si>
  <si>
    <t>ﾀｹｳﾁ ﾘｵ</t>
  </si>
  <si>
    <t>00200068032*</t>
  </si>
  <si>
    <t>水越　真咲</t>
  </si>
  <si>
    <t>ﾐｽﾞｺｼ ﾏｻｷ</t>
  </si>
  <si>
    <t>00200067791*</t>
  </si>
  <si>
    <t>Masaki</t>
  </si>
  <si>
    <t>梶　莉央</t>
  </si>
  <si>
    <t>ｶｼﾞ ﾘｵ</t>
  </si>
  <si>
    <t>00200092535*</t>
  </si>
  <si>
    <t>堀口　花凪</t>
  </si>
  <si>
    <t>ﾎﾘｸﾞﾁ ﾊﾅ</t>
  </si>
  <si>
    <t>00200099114*</t>
  </si>
  <si>
    <t>HORIGUCHI</t>
  </si>
  <si>
    <t>京都外国語大学</t>
    <rPh sb="0" eb="7">
      <t>キョウトガイコクゴダイガク</t>
    </rPh>
    <phoneticPr fontId="5"/>
  </si>
  <si>
    <t>金子　みすゞ</t>
  </si>
  <si>
    <t>ｶﾈｺ ﾐｽｽﾞ</t>
  </si>
  <si>
    <t>学連</t>
    <rPh sb="0" eb="2">
      <t>ガクレン</t>
    </rPh>
    <phoneticPr fontId="5"/>
  </si>
  <si>
    <t>00200036793*</t>
  </si>
  <si>
    <t>尾田　祭</t>
  </si>
  <si>
    <t>ｵﾀﾞ ﾏﾂﾘ</t>
  </si>
  <si>
    <t>00073511623*</t>
  </si>
  <si>
    <t>ODA</t>
  </si>
  <si>
    <t>Matsuri</t>
  </si>
  <si>
    <t>亀井　幹菜</t>
  </si>
  <si>
    <t>ｶﾒｲ ﾐｷﾅ</t>
  </si>
  <si>
    <t>大阪府</t>
    <rPh sb="0" eb="3">
      <t>オオサカフ</t>
    </rPh>
    <phoneticPr fontId="5"/>
  </si>
  <si>
    <t>00112708928*</t>
  </si>
  <si>
    <t>KAMEI</t>
  </si>
  <si>
    <t>Mikina</t>
  </si>
  <si>
    <t>宮前　有里</t>
  </si>
  <si>
    <t>ﾐﾔﾏｴ ﾕﾘ</t>
  </si>
  <si>
    <t>00114562425*</t>
  </si>
  <si>
    <t>野村　安希</t>
  </si>
  <si>
    <t>ﾉﾑﾗ ｱｷ</t>
  </si>
  <si>
    <t>00118966839*</t>
  </si>
  <si>
    <t>谷口　蒼依</t>
  </si>
  <si>
    <t>ﾀﾆｸﾞﾁ ｱｵｲ</t>
  </si>
  <si>
    <t>00200091032*</t>
  </si>
  <si>
    <t>中田　陽菜乃</t>
  </si>
  <si>
    <t>ﾅｶﾀ ﾋﾅﾉ</t>
  </si>
  <si>
    <t>00154312622*</t>
  </si>
  <si>
    <t>太田　美沙希</t>
  </si>
  <si>
    <t>ｵｵﾀ ﾐｻｷ</t>
  </si>
  <si>
    <t>00118566734*</t>
  </si>
  <si>
    <t>清水　里瑚</t>
  </si>
  <si>
    <t>ｼﾐｽﾞ ﾘｺ</t>
  </si>
  <si>
    <t>00115874935*</t>
  </si>
  <si>
    <t>塩谷　美月</t>
  </si>
  <si>
    <t>ｼｵﾔ ﾐﾂﾞｷ</t>
  </si>
  <si>
    <t>00114800317*</t>
  </si>
  <si>
    <t>SHIOYA</t>
  </si>
  <si>
    <t>千田　かりん</t>
  </si>
  <si>
    <t>ｾﾝﾀﾞ ｶﾘﾝ</t>
  </si>
  <si>
    <t>00200080212*</t>
  </si>
  <si>
    <t>SENDA</t>
  </si>
  <si>
    <t>小林　奈央子</t>
  </si>
  <si>
    <t>ｺﾊﾞﾔｼ ﾅｵｺ</t>
  </si>
  <si>
    <t>00200082863*</t>
  </si>
  <si>
    <t>森田　帆南</t>
  </si>
  <si>
    <t>ﾓﾘﾀ ﾎﾅﾐ</t>
  </si>
  <si>
    <t>兵庫県</t>
    <rPh sb="0" eb="3">
      <t>ヒョウゴケン</t>
    </rPh>
    <phoneticPr fontId="4"/>
  </si>
  <si>
    <t>00200087740*</t>
  </si>
  <si>
    <t>Honami</t>
  </si>
  <si>
    <t>森田　晴菜</t>
  </si>
  <si>
    <t>ﾓﾘﾀ ﾊﾙﾅ</t>
  </si>
  <si>
    <t>兵庫県</t>
    <rPh sb="0" eb="2">
      <t>ヒョウゴ</t>
    </rPh>
    <rPh sb="2" eb="3">
      <t>ケン</t>
    </rPh>
    <phoneticPr fontId="4"/>
  </si>
  <si>
    <t>00142555325*</t>
  </si>
  <si>
    <t>濵田　志乃</t>
  </si>
  <si>
    <t>ﾊﾏﾀﾞ ﾕｷﾉ</t>
  </si>
  <si>
    <t>00113554019*</t>
  </si>
  <si>
    <t>大久保　芽生</t>
  </si>
  <si>
    <t>ｵｵｸﾎﾞ ﾒｲ</t>
  </si>
  <si>
    <t>滋賀県</t>
    <rPh sb="0" eb="2">
      <t>シガ</t>
    </rPh>
    <rPh sb="2" eb="3">
      <t>ケン</t>
    </rPh>
    <phoneticPr fontId="4"/>
  </si>
  <si>
    <t>00200093022*</t>
  </si>
  <si>
    <t>畑田　桜妃</t>
  </si>
  <si>
    <t>ﾊﾀﾀﾞ ｻｷ</t>
  </si>
  <si>
    <t>00113166927*</t>
  </si>
  <si>
    <t>HATADA</t>
  </si>
  <si>
    <t>佐野　愛</t>
  </si>
  <si>
    <t>ｻﾉ ﾏﾅ</t>
  </si>
  <si>
    <t>00200102349*</t>
  </si>
  <si>
    <t>岡　稚奈</t>
  </si>
  <si>
    <t>ｵｶ ﾜｶﾅ</t>
  </si>
  <si>
    <t>00118509327*</t>
  </si>
  <si>
    <t>OKA</t>
  </si>
  <si>
    <t>藤瀬　朱音</t>
  </si>
  <si>
    <t>ﾌｼﾞｾ ｱｶﾈ</t>
  </si>
  <si>
    <t>00114207823*</t>
  </si>
  <si>
    <t>FUJISE</t>
  </si>
  <si>
    <t>原　萌琉</t>
  </si>
  <si>
    <t>ﾊﾗ ﾓﾕﾙ</t>
  </si>
  <si>
    <t>00120577830*</t>
  </si>
  <si>
    <t>Moyuru</t>
  </si>
  <si>
    <t>柳田　花穂</t>
  </si>
  <si>
    <t>ﾔﾅｷﾞﾀﾞ ｶﾎ</t>
  </si>
  <si>
    <t>00145824933*</t>
  </si>
  <si>
    <t>YANAGIDA</t>
  </si>
  <si>
    <t>大阪大谷大学</t>
    <rPh sb="0" eb="2">
      <t>オオサカ</t>
    </rPh>
    <phoneticPr fontId="4"/>
  </si>
  <si>
    <t>上原　凛</t>
  </si>
  <si>
    <t>ｳｴﾊﾗ ﾘﾝ</t>
  </si>
  <si>
    <t>00200117089*</t>
  </si>
  <si>
    <t>UEHARA</t>
  </si>
  <si>
    <t>紀本　優月</t>
  </si>
  <si>
    <t>ｷﾓﾄ ﾕﾂﾞｷ</t>
  </si>
  <si>
    <t>00113277021*</t>
  </si>
  <si>
    <t>KIMOTO</t>
  </si>
  <si>
    <t>奥野　夏碧</t>
  </si>
  <si>
    <t>ｵｸﾉ ﾅﾂﾐ</t>
  </si>
  <si>
    <t>00115513319*</t>
  </si>
  <si>
    <t>奥村　恵美</t>
  </si>
  <si>
    <t>ｵｸﾑﾗ ｴﾐ</t>
  </si>
  <si>
    <t>愛知県</t>
    <rPh sb="0" eb="3">
      <t>アイチケン</t>
    </rPh>
    <phoneticPr fontId="5"/>
  </si>
  <si>
    <t>00111489933*</t>
  </si>
  <si>
    <t>熊谷　萌花</t>
  </si>
  <si>
    <t>ｸﾏｶﾞｲ ﾓｴｶ</t>
  </si>
  <si>
    <t>00200139953*</t>
  </si>
  <si>
    <t>KUMAGAI</t>
  </si>
  <si>
    <t>舘　玲於奈</t>
  </si>
  <si>
    <t>ﾀﾁ ﾚｵﾅ</t>
  </si>
  <si>
    <t>富山県</t>
    <rPh sb="0" eb="3">
      <t>トヤマケン</t>
    </rPh>
    <phoneticPr fontId="5"/>
  </si>
  <si>
    <t>00200141345*</t>
  </si>
  <si>
    <t>Reona</t>
  </si>
  <si>
    <t>藤本　佳千</t>
  </si>
  <si>
    <t>ﾌｼﾞﾓﾄ ｶﾎ</t>
  </si>
  <si>
    <t>広島県</t>
    <rPh sb="0" eb="3">
      <t>ヒロシマケン</t>
    </rPh>
    <phoneticPr fontId="5"/>
  </si>
  <si>
    <t>00200141350*</t>
  </si>
  <si>
    <t>仲谷　瑠唯</t>
    <rPh sb="0" eb="1">
      <t>ナカ</t>
    </rPh>
    <phoneticPr fontId="6"/>
  </si>
  <si>
    <t>ﾅｶﾀﾆ ﾙｲ</t>
  </si>
  <si>
    <t>00200136758*</t>
  </si>
  <si>
    <t>西田　千鶴</t>
  </si>
  <si>
    <t>ﾆｼﾀﾞ ﾁﾂﾞﾙ</t>
  </si>
  <si>
    <t>00200136761*</t>
  </si>
  <si>
    <t>Chizuru</t>
  </si>
  <si>
    <t>服部　颯希</t>
  </si>
  <si>
    <t>ﾊｯﾄﾘ ｻﾂｷ</t>
  </si>
  <si>
    <t>00118747735*</t>
  </si>
  <si>
    <t>平山　彩雪</t>
  </si>
  <si>
    <t>ﾋﾗﾔﾏ ｻﾕｷ</t>
  </si>
  <si>
    <t>00135775331*</t>
  </si>
  <si>
    <t>京都女子大学</t>
    <rPh sb="0" eb="6">
      <t>キョウトジョシダイガク</t>
    </rPh>
    <phoneticPr fontId="5"/>
  </si>
  <si>
    <t>亀井　真希</t>
  </si>
  <si>
    <t>ｶﾒｲ ﾏｷ</t>
  </si>
  <si>
    <t>愛媛県</t>
    <rPh sb="0" eb="3">
      <t>エヒメケン</t>
    </rPh>
    <phoneticPr fontId="5"/>
  </si>
  <si>
    <t>00144916934*</t>
  </si>
  <si>
    <t>Maki</t>
  </si>
  <si>
    <t>滋賀大学</t>
    <rPh sb="0" eb="2">
      <t>シガ</t>
    </rPh>
    <rPh sb="2" eb="4">
      <t>ダイガク</t>
    </rPh>
    <phoneticPr fontId="1"/>
  </si>
  <si>
    <t>森　七海</t>
  </si>
  <si>
    <t>ﾓﾘ ﾅﾅﾐ</t>
  </si>
  <si>
    <t>00077458536*</t>
  </si>
  <si>
    <t>長谷部　那奈</t>
  </si>
  <si>
    <t>ﾊｾﾍﾞ ﾅﾅ</t>
  </si>
  <si>
    <t>00076599440*</t>
  </si>
  <si>
    <t>HASEBE</t>
  </si>
  <si>
    <t>小倉　優羽</t>
  </si>
  <si>
    <t>学連</t>
    <rPh sb="0" eb="2">
      <t>ガクレン</t>
    </rPh>
    <phoneticPr fontId="1"/>
  </si>
  <si>
    <t>00110900718*</t>
  </si>
  <si>
    <t>近藤　心響</t>
  </si>
  <si>
    <t>ｺﾝﾄﾞｳ ｺｺﾈ</t>
  </si>
  <si>
    <t>00200107288*</t>
  </si>
  <si>
    <t>Kokone</t>
  </si>
  <si>
    <t>進藤　彩花</t>
  </si>
  <si>
    <t>ｼﾝﾄﾞｳ ｻﾔｶ</t>
  </si>
  <si>
    <t>00200107276*</t>
  </si>
  <si>
    <t>橋本　凪水</t>
  </si>
  <si>
    <t>ﾊｼﾓﾄ ﾅﾐ</t>
  </si>
  <si>
    <t>00200133295*</t>
  </si>
  <si>
    <t>坂上　彩夏</t>
  </si>
  <si>
    <t>ｻｶｳｴ ｱﾔｶ</t>
  </si>
  <si>
    <t>00200133315*</t>
  </si>
  <si>
    <t>SAKAUE</t>
  </si>
  <si>
    <t>帝塚山大学</t>
    <rPh sb="0" eb="5">
      <t>テヅカヤマ</t>
    </rPh>
    <phoneticPr fontId="4"/>
  </si>
  <si>
    <t>岡室　さくら</t>
  </si>
  <si>
    <t>ｵｶﾑﾛ ｻｸﾗ</t>
  </si>
  <si>
    <t>00200136216*</t>
  </si>
  <si>
    <t>OKAMURO</t>
  </si>
  <si>
    <t>武庫川女子大学</t>
    <rPh sb="0" eb="5">
      <t>ムコガワジョシ</t>
    </rPh>
    <rPh sb="5" eb="7">
      <t>ダイガク</t>
    </rPh>
    <phoneticPr fontId="5"/>
  </si>
  <si>
    <t>清水　一花</t>
  </si>
  <si>
    <t>ｼﾐｽﾞ ｲﾁｶ</t>
  </si>
  <si>
    <t>00200128385*</t>
  </si>
  <si>
    <t>京都薬科大学</t>
    <rPh sb="0" eb="3">
      <t>キョウテ</t>
    </rPh>
    <phoneticPr fontId="4"/>
  </si>
  <si>
    <t>冨田　彩花</t>
  </si>
  <si>
    <t>ﾄﾐﾀ ｱﾔｶ</t>
  </si>
  <si>
    <t>00200165168*</t>
  </si>
  <si>
    <t>植西　こころ</t>
  </si>
  <si>
    <t>ｳｴﾆｼ ｺｺﾛ</t>
  </si>
  <si>
    <t>00200153597*</t>
  </si>
  <si>
    <t>UENISHI</t>
  </si>
  <si>
    <t>後藤　美咲</t>
  </si>
  <si>
    <t>ｺﾞﾄｳ ﾐｻｷ</t>
  </si>
  <si>
    <t>00200153600*</t>
  </si>
  <si>
    <t>安田　青空</t>
  </si>
  <si>
    <t>ﾔｽﾀﾞ ｱｵｲ</t>
  </si>
  <si>
    <t>00200153605*</t>
  </si>
  <si>
    <t>阪南大学</t>
    <rPh sb="0" eb="4">
      <t>ハンナンダイガク</t>
    </rPh>
    <phoneticPr fontId="4"/>
  </si>
  <si>
    <t>上田　一葉</t>
  </si>
  <si>
    <t>ｳｴﾀﾞ ﾋﾄﾊ</t>
  </si>
  <si>
    <t>奈良県</t>
    <rPh sb="0" eb="3">
      <t>ナラケン</t>
    </rPh>
    <phoneticPr fontId="4"/>
  </si>
  <si>
    <t>00200159646*</t>
  </si>
  <si>
    <t>Hitoha</t>
  </si>
  <si>
    <t>阪本　咲来</t>
  </si>
  <si>
    <t>ｻｶﾓﾄ ｻｸﾗ</t>
  </si>
  <si>
    <t>00200136789*</t>
  </si>
  <si>
    <t>片岡　柚稀</t>
  </si>
  <si>
    <t>ｶﾀｵｶ ﾕｽﾞｷ</t>
  </si>
  <si>
    <t>00200165290*</t>
  </si>
  <si>
    <t>越水　なつみ</t>
  </si>
  <si>
    <t>ｺｼﾐｽﾞ ﾅﾂﾐ</t>
  </si>
  <si>
    <t>00200146459*</t>
  </si>
  <si>
    <t>KOSHIMIZU</t>
  </si>
  <si>
    <t>土肥　友希</t>
  </si>
  <si>
    <t>ﾄﾞﾋ ﾕｳｷ</t>
  </si>
  <si>
    <t>00110795730*</t>
  </si>
  <si>
    <t>DOHI</t>
  </si>
  <si>
    <t>桃山学院教育大学</t>
    <rPh sb="0" eb="8">
      <t>モモヤマ</t>
    </rPh>
    <phoneticPr fontId="5"/>
  </si>
  <si>
    <t>上田　麗結</t>
  </si>
  <si>
    <t>ｺｳﾀﾞ ﾗﾑ</t>
  </si>
  <si>
    <t>00200112711*</t>
  </si>
  <si>
    <t>KODA</t>
  </si>
  <si>
    <t>Ramu</t>
  </si>
  <si>
    <t>前田　里奈</t>
  </si>
  <si>
    <t>ﾏｴﾀﾞ ﾘﾅ</t>
  </si>
  <si>
    <t>00200156055*</t>
  </si>
  <si>
    <t>中西　結菜</t>
  </si>
  <si>
    <t>ﾅｶﾆｼ ﾕｳﾅ</t>
  </si>
  <si>
    <t>00200112734*</t>
  </si>
  <si>
    <t>橋本　しずく</t>
  </si>
  <si>
    <t>ﾊｼﾓﾄ ｼｽﾞｸ</t>
  </si>
  <si>
    <t>00200112754*</t>
  </si>
  <si>
    <t>長谷川　叶月</t>
  </si>
  <si>
    <t>ﾊｾｶﾞﾜ ｶﾂﾞｷ</t>
  </si>
  <si>
    <t>00200112769*</t>
  </si>
  <si>
    <t>Kazuki</t>
  </si>
  <si>
    <t>西口　沙織理</t>
  </si>
  <si>
    <t>ﾆｼｸﾞﾁ ｻｵﾘ</t>
  </si>
  <si>
    <t>00200112802*</t>
  </si>
  <si>
    <t>NISHIGUCHI</t>
  </si>
  <si>
    <t>Saori</t>
  </si>
  <si>
    <t>平田　暖</t>
  </si>
  <si>
    <t>ﾋﾗﾀ ﾉﾝ</t>
  </si>
  <si>
    <t>00115525019*</t>
  </si>
  <si>
    <t>Non</t>
  </si>
  <si>
    <t>中田　成美</t>
  </si>
  <si>
    <t>ﾅｶﾀ ﾅﾙﾐ</t>
  </si>
  <si>
    <t>00112355623*</t>
  </si>
  <si>
    <t>望月　こはく</t>
  </si>
  <si>
    <t>ﾓﾁﾂﾞｷ ｺﾊｸ</t>
  </si>
  <si>
    <t>00144267832*</t>
  </si>
  <si>
    <t>MOCHIZUKI</t>
  </si>
  <si>
    <t>Kohaku</t>
  </si>
  <si>
    <t>近畿大学</t>
    <rPh sb="0" eb="4">
      <t>キンキダイガク</t>
    </rPh>
    <phoneticPr fontId="5"/>
  </si>
  <si>
    <t>長田　ゆう</t>
  </si>
  <si>
    <t>ｵｻﾀﾞ ﾕｳ</t>
  </si>
  <si>
    <t>00113295425*</t>
  </si>
  <si>
    <t>OSADA</t>
  </si>
  <si>
    <t>同志社女子大学</t>
    <rPh sb="0" eb="7">
      <t>ドウシシャジョシダイガク</t>
    </rPh>
    <phoneticPr fontId="5"/>
  </si>
  <si>
    <t>宮内　涼子</t>
  </si>
  <si>
    <t>ﾐﾔｳﾁ ﾘｮｳｺ</t>
  </si>
  <si>
    <t>00147142827*</t>
  </si>
  <si>
    <t>MIYAUCHI</t>
  </si>
  <si>
    <t>飯島　嘉恵</t>
  </si>
  <si>
    <t>ｲｲｼﾞﾏ ｶｴ</t>
  </si>
  <si>
    <t>00200166424*</t>
  </si>
  <si>
    <t>大阪成蹊大学</t>
    <rPh sb="0" eb="4">
      <t>オオサカセイケイ</t>
    </rPh>
    <rPh sb="4" eb="6">
      <t>ダイガク</t>
    </rPh>
    <phoneticPr fontId="5"/>
  </si>
  <si>
    <t>小鹿　なつみ</t>
  </si>
  <si>
    <t>ｺｼｶ ﾅﾂﾐ</t>
  </si>
  <si>
    <t>00200162077*</t>
  </si>
  <si>
    <t>KOSHIKA</t>
  </si>
  <si>
    <t>京都府立大学</t>
    <rPh sb="0" eb="4">
      <t>キョウトフリツ</t>
    </rPh>
    <rPh sb="4" eb="6">
      <t>ダイガク</t>
    </rPh>
    <phoneticPr fontId="5"/>
  </si>
  <si>
    <t>植田　和菜</t>
  </si>
  <si>
    <t>ｳｴﾀﾞ ｱｲﾅ</t>
  </si>
  <si>
    <t>00117675936*</t>
  </si>
  <si>
    <t>藤原　望未</t>
  </si>
  <si>
    <t>ﾌｼﾞﾜﾗ ﾉｿﾞﾐ</t>
  </si>
  <si>
    <t>00200128907*</t>
  </si>
  <si>
    <t>松村　美咲</t>
  </si>
  <si>
    <t>ﾏﾂﾑﾗ ﾐｻｷ</t>
  </si>
  <si>
    <t>00200128917*</t>
  </si>
  <si>
    <t>中西　菜月</t>
  </si>
  <si>
    <t>ﾅｶﾆｼ ﾅﾂｷ</t>
  </si>
  <si>
    <t>00118295127*</t>
  </si>
  <si>
    <t>長島　桃花</t>
  </si>
  <si>
    <t>ﾅｶﾞｼﾏ ﾓﾓｶ</t>
  </si>
  <si>
    <t>00149122221*</t>
  </si>
  <si>
    <t>NAGASHIMA</t>
  </si>
  <si>
    <t>佐藤　凜</t>
    <rPh sb="0" eb="2">
      <t>サトウ</t>
    </rPh>
    <rPh sb="3" eb="4">
      <t>リン</t>
    </rPh>
    <phoneticPr fontId="5"/>
  </si>
  <si>
    <t>ｻﾄｳ ﾘﾝ</t>
  </si>
  <si>
    <t>00118469231*</t>
  </si>
  <si>
    <t>深川　陽音</t>
    <rPh sb="0" eb="2">
      <t>フカガワ</t>
    </rPh>
    <rPh sb="3" eb="4">
      <t>ヒ</t>
    </rPh>
    <rPh sb="4" eb="5">
      <t>オト</t>
    </rPh>
    <phoneticPr fontId="5"/>
  </si>
  <si>
    <t>ﾌｶｶﾞﾜ ﾋﾅﾘ</t>
  </si>
  <si>
    <t>00136548128*</t>
  </si>
  <si>
    <t>FUKAGAWA</t>
  </si>
  <si>
    <t>中西　陽詩</t>
    <rPh sb="0" eb="2">
      <t>ナカニシ</t>
    </rPh>
    <rPh sb="3" eb="5">
      <t>ヒナタシ</t>
    </rPh>
    <phoneticPr fontId="5"/>
  </si>
  <si>
    <t>ﾅｶﾆｼ ﾋﾅﾀ</t>
  </si>
  <si>
    <t>00200082268*</t>
  </si>
  <si>
    <t>今井　春伽</t>
  </si>
  <si>
    <t>ｲﾏｲ ﾊﾙｶ</t>
  </si>
  <si>
    <t>00200170007*</t>
  </si>
  <si>
    <t>IMAI</t>
  </si>
  <si>
    <t>鍋倉　夢乃</t>
    <rPh sb="0" eb="2">
      <t>ナベクラ</t>
    </rPh>
    <rPh sb="3" eb="4">
      <t>ユメ</t>
    </rPh>
    <rPh sb="4" eb="5">
      <t>ノ</t>
    </rPh>
    <phoneticPr fontId="5"/>
  </si>
  <si>
    <t>ﾅﾍﾞｸﾗ ﾕﾒﾉ</t>
  </si>
  <si>
    <t>00119304119*</t>
  </si>
  <si>
    <t>NABEKURA</t>
  </si>
  <si>
    <t>京都大学</t>
    <rPh sb="0" eb="2">
      <t>キョウト</t>
    </rPh>
    <rPh sb="2" eb="4">
      <t>ダイガク</t>
    </rPh>
    <phoneticPr fontId="6"/>
  </si>
  <si>
    <t>ジュリエット　テキント</t>
  </si>
  <si>
    <t>ｼﾞｭﾘｴｯﾄ ﾃｷﾝﾄ</t>
  </si>
  <si>
    <t>学連</t>
    <rPh sb="0" eb="2">
      <t>ガクレン</t>
    </rPh>
    <phoneticPr fontId="8"/>
  </si>
  <si>
    <t>00200172185*</t>
  </si>
  <si>
    <t>T'KINT</t>
  </si>
  <si>
    <t>Juliette</t>
  </si>
  <si>
    <t>滋賀大</t>
  </si>
  <si>
    <t>ｼｶﾞﾀﾞｲ</t>
  </si>
  <si>
    <t>Shiga Univ.</t>
  </si>
  <si>
    <t>京都大</t>
  </si>
  <si>
    <t>ｷｮｳﾄﾀﾞｲ</t>
  </si>
  <si>
    <t>Kyoto Univ.</t>
  </si>
  <si>
    <t>京都教育大</t>
  </si>
  <si>
    <t>ｷｮｳﾄｷｮｳｲｸﾀﾞｲ</t>
  </si>
  <si>
    <t>Kyoto Univ. of Education</t>
  </si>
  <si>
    <t>京都工芸繊維大</t>
  </si>
  <si>
    <t>ｷｮｳﾄｺｳｹﾞｲｾﾝｲﾀﾞｲ</t>
  </si>
  <si>
    <t>Kyoto Inst. of Technology</t>
  </si>
  <si>
    <t>大阪大</t>
  </si>
  <si>
    <t>ｵｵｻｶﾀﾞｲ</t>
  </si>
  <si>
    <t>Osaka Univ.</t>
  </si>
  <si>
    <t>大阪教育大</t>
  </si>
  <si>
    <t>ｵｵｻｶｷｮｳｲｸﾀﾞｲ</t>
  </si>
  <si>
    <t>Osaka Kyoiku Univ.</t>
  </si>
  <si>
    <t>神戸大</t>
  </si>
  <si>
    <t>ｺｳﾍﾞﾀﾞｲ</t>
  </si>
  <si>
    <t>Kobe Univ.</t>
  </si>
  <si>
    <t>奈良教育大</t>
  </si>
  <si>
    <t>ﾅﾗｷｮｳｲｸﾀﾞｲ</t>
  </si>
  <si>
    <t>Nara Univ. of Education</t>
  </si>
  <si>
    <t>奈良女子大</t>
  </si>
  <si>
    <t>ﾅﾗｼﾞｮｼﾀﾞｲ</t>
  </si>
  <si>
    <t>Nara Women's Univ.</t>
  </si>
  <si>
    <t>和歌山大</t>
  </si>
  <si>
    <t>ﾜｶﾔﾏﾀﾞｲ</t>
  </si>
  <si>
    <t>Wakayama Univ.</t>
  </si>
  <si>
    <t>滋賀医科大学</t>
  </si>
  <si>
    <t>滋賀医科大</t>
  </si>
  <si>
    <t>ｼｶﾞｲｶﾀﾞｲ</t>
  </si>
  <si>
    <t>Shiga Univ. of Medical Science</t>
  </si>
  <si>
    <t>兵庫教育大</t>
  </si>
  <si>
    <t>ﾋｮｳｺﾞｷｮｳｲｸﾀﾞｲ</t>
  </si>
  <si>
    <t>Hyogo Univ. of Teacher Education</t>
  </si>
  <si>
    <t>放送大学関西</t>
  </si>
  <si>
    <t>放送大関西</t>
  </si>
  <si>
    <t>ﾎｳｿｳﾀﾞｲｶﾝｻｲ</t>
  </si>
  <si>
    <t>The Open Univ. of Japan</t>
  </si>
  <si>
    <t>京都府立大</t>
  </si>
  <si>
    <t>ｷｮｳﾄﾌﾘﾂﾀﾞｲ</t>
  </si>
  <si>
    <t>Kyoto Prefectural Univ.</t>
  </si>
  <si>
    <t>京都府立医科大</t>
  </si>
  <si>
    <t>ｷｮｳﾄﾌﾘﾂｲｶﾀﾞｲ</t>
  </si>
  <si>
    <t>Kyoto Prefectural Univ. of Medicine</t>
  </si>
  <si>
    <t>奈良県立医科大</t>
  </si>
  <si>
    <t>ﾅﾗｹﾝﾘﾂｲｶﾀﾞｲ</t>
  </si>
  <si>
    <t>Nara Medical Univ.</t>
  </si>
  <si>
    <t>滋賀県立大</t>
  </si>
  <si>
    <t>ｼｶﾞｹﾝﾘﾂﾀﾞｲ</t>
  </si>
  <si>
    <t>The Univ. of Shiga Prefecture</t>
  </si>
  <si>
    <t>兵庫県立大</t>
  </si>
  <si>
    <t>ﾋｮｳｺﾞｹﾝﾘﾂﾀﾞｲ</t>
  </si>
  <si>
    <t>Univ. of Hyogo</t>
  </si>
  <si>
    <t>大谷大</t>
  </si>
  <si>
    <t>ｵｵﾀﾆﾀﾞｲ</t>
  </si>
  <si>
    <t>Otani Univ.</t>
  </si>
  <si>
    <t>京都外国語大</t>
  </si>
  <si>
    <t>ｷｮｳﾄｶﾞｲｺｸｺﾞﾀﾞｲ</t>
  </si>
  <si>
    <t>Kyoto Univ. of Foreign Studies</t>
  </si>
  <si>
    <t>京都産業大</t>
  </si>
  <si>
    <t>ｷｮｳﾄｻﾝｷﾞｮｳﾀﾞｲ</t>
  </si>
  <si>
    <t>Kyoto Sangyo Univ.</t>
  </si>
  <si>
    <t>京都女子大</t>
  </si>
  <si>
    <t>ｷｮｳﾄｼﾞｮｼﾀﾞｲ</t>
  </si>
  <si>
    <t>Kyoto Women's Univ.</t>
  </si>
  <si>
    <t>京都薬科大</t>
  </si>
  <si>
    <t>ｷｮｳﾄﾔｯｶﾀﾞｲ</t>
  </si>
  <si>
    <t>Kyoto Pharmaceutical Univ.</t>
  </si>
  <si>
    <t>京都光華女子大</t>
  </si>
  <si>
    <t>ｷｮｳﾄｺｳｶｼﾞｮｼﾀﾞｲ</t>
  </si>
  <si>
    <t>Kyoto Koka Women's Univ.</t>
  </si>
  <si>
    <t>京都橘大</t>
  </si>
  <si>
    <t>ｷｮｳﾄﾀﾁﾊﾞﾅﾀﾞｲ</t>
  </si>
  <si>
    <t>Kyoto Tachibana Univ.</t>
  </si>
  <si>
    <t>同志社大</t>
  </si>
  <si>
    <t>ﾄﾞｳｼｼｬﾀﾞｲ</t>
  </si>
  <si>
    <t>Doshisha Univ.</t>
  </si>
  <si>
    <t>同志社女子大</t>
  </si>
  <si>
    <t>ﾄﾞｳｼｼｬｼﾞｮｼﾀﾞｲ</t>
  </si>
  <si>
    <t>Doshisha Women's Coll. of Liberal Arts</t>
  </si>
  <si>
    <t>佛教大</t>
  </si>
  <si>
    <t>ﾌﾞｯｷｮｳﾀﾞｲ</t>
  </si>
  <si>
    <t>Bukkyo Univ.</t>
  </si>
  <si>
    <t>立命館大</t>
  </si>
  <si>
    <t>ﾘﾂﾒｲｶﾝﾀﾞｲ</t>
  </si>
  <si>
    <t>Ritsumeikan Univ.</t>
  </si>
  <si>
    <t>龍谷大</t>
  </si>
  <si>
    <t>ﾘｭｳｺｸﾀﾞｲ</t>
  </si>
  <si>
    <t>Ryukoku Univ.</t>
  </si>
  <si>
    <t>大阪学院大</t>
  </si>
  <si>
    <t>ｵｵｻｶｶﾞｸｲﾝﾀﾞｲ</t>
  </si>
  <si>
    <t>Osaka Gakuin Univ.</t>
  </si>
  <si>
    <t>大阪経済大</t>
  </si>
  <si>
    <t>ｵｵｻｶｹｲｻﾞｲﾀﾞｲ</t>
  </si>
  <si>
    <t>Osaka Univ. of Economics</t>
  </si>
  <si>
    <t>大阪経済法科大学</t>
  </si>
  <si>
    <t>大阪経済法科大</t>
  </si>
  <si>
    <t>ｵｵｻｶｹｲｻﾞｲﾎｳｶﾀﾞｲ</t>
  </si>
  <si>
    <t>Osaka Univ. of Economics and Law</t>
  </si>
  <si>
    <t>大阪芸術大</t>
  </si>
  <si>
    <t>ｵｵｻｶｹﾞｲｼﾞｭﾂﾀﾞｲ</t>
  </si>
  <si>
    <t>Osaka Univ. of Arts</t>
  </si>
  <si>
    <t>大阪工業大</t>
  </si>
  <si>
    <t>ｵｵｻｶｺｳｷﾞｮｳﾀﾞｲ</t>
  </si>
  <si>
    <t>Osaka Inst. of Technology</t>
  </si>
  <si>
    <t>大阪産業大</t>
  </si>
  <si>
    <t>ｵｵｻｶｻﾝｷﾞｮｳﾀﾞｲ</t>
  </si>
  <si>
    <t>Osaka Sangyo Univ.</t>
  </si>
  <si>
    <t>大阪商業大</t>
  </si>
  <si>
    <t>ｵｵｻｶｼｮｳｷﾞｮｳﾀﾞｲ</t>
  </si>
  <si>
    <t>Osaka Univ. of Commerce</t>
  </si>
  <si>
    <t>大阪体育大</t>
  </si>
  <si>
    <t>ｵｵｻｶﾀｲｲｸﾀﾞｲ</t>
  </si>
  <si>
    <t>Osaka Univ. of Health and Sport Sciences</t>
  </si>
  <si>
    <t>大阪大谷大</t>
  </si>
  <si>
    <t>ｵｵｻｶｵｵﾀﾆﾀﾞｲ</t>
  </si>
  <si>
    <t>Osaka Ohtani Univ.</t>
  </si>
  <si>
    <t>追手門学院大</t>
  </si>
  <si>
    <t>ｵｳﾃﾓﾝｶﾞｸｲﾝﾀﾞｲ</t>
  </si>
  <si>
    <t>Otemon Gakuin Univ.</t>
  </si>
  <si>
    <t>関西大</t>
  </si>
  <si>
    <t>ｶﾝｻｲﾀﾞｲ</t>
  </si>
  <si>
    <t>Kansai Univ.</t>
  </si>
  <si>
    <t>関西医科大</t>
  </si>
  <si>
    <t>ｶﾝｻｲｲｶﾀﾞｲ</t>
  </si>
  <si>
    <t>Kansai Medical Univ.</t>
  </si>
  <si>
    <t>関西外国語大</t>
  </si>
  <si>
    <t>ｶﾝｻｲｶﾞｲｺｸｺﾞﾀﾞｲ</t>
  </si>
  <si>
    <t>Kansai Gaidai Univ.</t>
  </si>
  <si>
    <t>近畿大</t>
  </si>
  <si>
    <t>ｷﾝｷﾀﾞｲ</t>
  </si>
  <si>
    <t>Kindai Univ.</t>
  </si>
  <si>
    <t>四天王寺大</t>
  </si>
  <si>
    <t>ｼﾃﾝﾉｳｼﾞﾀﾞｲ</t>
  </si>
  <si>
    <t>Shitennoji Univ.</t>
  </si>
  <si>
    <t>阪南大学</t>
  </si>
  <si>
    <t>阪南大</t>
  </si>
  <si>
    <t>ﾊﾝﾅﾝﾀﾞｲ</t>
  </si>
  <si>
    <t>Hannan Univ.</t>
  </si>
  <si>
    <t>桃山学院大</t>
  </si>
  <si>
    <t>ﾓﾓﾔﾏｶﾞｸｲﾝﾀﾞｲ</t>
  </si>
  <si>
    <t>St. Andrew's Univ.</t>
  </si>
  <si>
    <t>関西学院大</t>
  </si>
  <si>
    <t>ｶﾝｾｲｶﾞｸｲﾝﾀﾞｲ</t>
  </si>
  <si>
    <t>Kwansei Gakuin Univ.</t>
  </si>
  <si>
    <t>甲南大</t>
  </si>
  <si>
    <t>ｺｳﾅﾝﾀﾞｲ</t>
  </si>
  <si>
    <t>Konan Univ.</t>
  </si>
  <si>
    <t>神戸学院大</t>
  </si>
  <si>
    <t>ｺｳﾍﾞｶﾞｸｲﾝﾀﾞｲ</t>
  </si>
  <si>
    <t>Kobe Gakuin Univ.</t>
  </si>
  <si>
    <t>神戸薬科大</t>
  </si>
  <si>
    <t>ｺｳﾍﾞﾔｯｶﾀﾞｲ</t>
  </si>
  <si>
    <t>Kobe Pharmaceutical Univ.</t>
  </si>
  <si>
    <t>園田学園女子大</t>
  </si>
  <si>
    <t>ｿﾉﾀﾞｶﾞｸｴﾝｼﾞｮｼﾀﾞｲ</t>
  </si>
  <si>
    <t>Sonoda Women's Univ.</t>
  </si>
  <si>
    <t>武庫川女子大</t>
  </si>
  <si>
    <t>ﾑｺｶﾞﾜｼﾞｮｼﾀﾞｲ</t>
  </si>
  <si>
    <t>Mukogawa Women's Univ.</t>
  </si>
  <si>
    <t>神戸国際大</t>
  </si>
  <si>
    <t>ｺｳﾍﾞｺｸｻｲﾀﾞｲ</t>
  </si>
  <si>
    <t>Kobe International Univ.</t>
  </si>
  <si>
    <t>帝塚山大学</t>
    <rPh sb="0" eb="5">
      <t>テヅカヤマ</t>
    </rPh>
    <phoneticPr fontId="2"/>
  </si>
  <si>
    <t>帝塚山大</t>
  </si>
  <si>
    <t>ﾃﾂﾞｶﾔﾏﾀﾞｲ</t>
  </si>
  <si>
    <t>Tezukayama Univ.</t>
  </si>
  <si>
    <t>天理大</t>
  </si>
  <si>
    <t>ﾃﾝﾘﾀﾞｲ</t>
  </si>
  <si>
    <t>Tenri Univ.</t>
  </si>
  <si>
    <t>奈良大</t>
  </si>
  <si>
    <t>ﾅﾗﾀﾞｲ</t>
  </si>
  <si>
    <t>Nara Univ.</t>
  </si>
  <si>
    <t>摂南大</t>
  </si>
  <si>
    <t>ｾﾂﾅﾝﾀﾞｲ</t>
  </si>
  <si>
    <t>Setsunan Univ.</t>
  </si>
  <si>
    <t>明治国際医療大</t>
  </si>
  <si>
    <t>ﾒｲｼﾞｺｸｻｲｲﾘｮｳﾀﾞｲ</t>
  </si>
  <si>
    <t>Meiji Univ. of Integrative Medicine</t>
  </si>
  <si>
    <t>大阪国際大</t>
  </si>
  <si>
    <t>ｵｵｻｶｺｸｻｲﾀﾞｲ</t>
  </si>
  <si>
    <t>Osaka International Univ.</t>
  </si>
  <si>
    <t>流通科学大学</t>
  </si>
  <si>
    <t>流通科学大</t>
  </si>
  <si>
    <t>ﾘｭｳﾂｳｶｶﾞｸﾀﾞｲ</t>
  </si>
  <si>
    <t>Univ. of Marketing and Distribution Sciences</t>
  </si>
  <si>
    <t>兵庫大</t>
  </si>
  <si>
    <t>ﾋｮｳｺﾞﾀﾞｲ</t>
  </si>
  <si>
    <t>Hyogo Univ.</t>
  </si>
  <si>
    <t>桃山学院教育大</t>
  </si>
  <si>
    <t>ﾓﾓﾔﾏｶﾞｸｲﾝｷｮｳｲｸﾀﾞｲ</t>
  </si>
  <si>
    <t>St. Andrew's Univ. of Education</t>
  </si>
  <si>
    <t>関西福祉大</t>
  </si>
  <si>
    <t>ｶﾝｻｲﾌｸｼﾀﾞｲ</t>
  </si>
  <si>
    <t>Kansai Univ. of Social Welfare</t>
  </si>
  <si>
    <t>神戸医療未来大学</t>
  </si>
  <si>
    <t>神戸医療未来大</t>
  </si>
  <si>
    <t>ｺｳﾍﾞｲﾘｮｳﾐﾗｲﾀﾞｲ</t>
  </si>
  <si>
    <t>Kobe Univ. of Future Health Sciences</t>
  </si>
  <si>
    <t>大阪人間科学大学</t>
  </si>
  <si>
    <t>大阪人間科学大</t>
  </si>
  <si>
    <t>ｵｵｻｶﾆﾝｹﾞﾝｶｶﾞｸﾀﾞｲ</t>
  </si>
  <si>
    <t>Osaka Univ. of Human Sciences</t>
  </si>
  <si>
    <t>羽衣国際大</t>
  </si>
  <si>
    <t>ﾊｺﾞﾛﾓｺｸｻｲﾀﾞｲ</t>
  </si>
  <si>
    <t>Hagoromo Univ. of International Studies</t>
  </si>
  <si>
    <t>びわスポ大</t>
  </si>
  <si>
    <t>ﾋﾞﾜｺｾｲｹｲｽﾎﾟｰﾂﾀﾞｲ</t>
  </si>
  <si>
    <t>Biwako Seikei Sport Coll.</t>
  </si>
  <si>
    <t>大阪成蹊大</t>
  </si>
  <si>
    <t>ｵｵｻｶｾｲｹｲﾀﾞｲ</t>
  </si>
  <si>
    <t>Osaka Seikei Univ.</t>
  </si>
  <si>
    <t>東大阪大</t>
  </si>
  <si>
    <t>ﾋｶﾞｼｵｵｻｶﾀﾞｲ</t>
  </si>
  <si>
    <t>Higashiosaka Coll.</t>
  </si>
  <si>
    <t>大阪河﨑リハビリテーション大学</t>
  </si>
  <si>
    <t>大阪河﨑リハ大</t>
  </si>
  <si>
    <t>ｵｵｻｶｶﾜｻｷﾘﾊﾋﾞﾘﾃｰｼｮﾝﾀﾞｲ</t>
  </si>
  <si>
    <t>Osaka Kawasaki Rehabilitation Univ.</t>
  </si>
  <si>
    <t>森ノ宮医療大</t>
  </si>
  <si>
    <t>ﾓﾘﾉﾐﾔｲﾘｮｳﾀﾞｲ</t>
  </si>
  <si>
    <t>Morinomiya Univ. of Medical Sciences</t>
  </si>
  <si>
    <t>びわこ学院大</t>
  </si>
  <si>
    <t>ﾋﾞﾜｺｶﾞｸｲﾝﾀﾞｲ</t>
  </si>
  <si>
    <t>Biwako-Gakuin Univ.</t>
  </si>
  <si>
    <t>大和大</t>
  </si>
  <si>
    <t>ﾔﾏﾄﾀﾞｲ</t>
  </si>
  <si>
    <t>Yamato Univ.</t>
  </si>
  <si>
    <t>大阪医科薬科大</t>
  </si>
  <si>
    <t>ｵｵｻｶｲｶﾔｯｶﾀﾞｲ</t>
  </si>
  <si>
    <t>Osaka Medical and Pharmaceutical Univ.</t>
  </si>
  <si>
    <t>大阪公立大</t>
  </si>
  <si>
    <t>ｵｵｻｶｺｳﾘﾂﾀﾞｲ</t>
  </si>
  <si>
    <t>Osaka Metropolitan Univ.</t>
  </si>
  <si>
    <t>10000m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</si>
</sst>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&quot;¥&quot;#,##0_);[Red]\(&quot;¥&quot;#,##0\)"/>
    <numFmt numFmtId="177" formatCode="[&lt;=999]000;[&lt;=9999]000\-00;000\-0000"/>
    <numFmt numFmtId="178" formatCode="00"/>
  </numFmts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8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  <protection locked="0"/>
    </xf>
    <xf numFmtId="178" fontId="0" fillId="0" borderId="4" xfId="0" applyNumberFormat="1" applyBorder="1" applyAlignment="1" applyProtection="1">
      <alignment horizontal="center" vertical="center" shrinkToFit="1"/>
      <protection locked="0"/>
    </xf>
    <xf numFmtId="0" fontId="0" fillId="2" borderId="0" xfId="0" applyFill="1">
      <alignment vertical="center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177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8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8" fontId="0" fillId="0" borderId="46" xfId="0" applyNumberForma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178" fontId="0" fillId="0" borderId="50" xfId="0" applyNumberFormat="1" applyBorder="1" applyAlignment="1" applyProtection="1">
      <alignment horizontal="center" vertical="center" shrinkToFit="1"/>
      <protection locked="0"/>
    </xf>
    <xf numFmtId="178" fontId="0" fillId="0" borderId="51" xfId="0" applyNumberFormat="1" applyBorder="1" applyAlignment="1" applyProtection="1">
      <alignment horizontal="center" vertical="center" shrinkToFit="1"/>
      <protection locked="0"/>
    </xf>
    <xf numFmtId="178" fontId="0" fillId="0" borderId="52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178" fontId="0" fillId="0" borderId="71" xfId="0" applyNumberFormat="1" applyBorder="1" applyAlignment="1" applyProtection="1">
      <alignment horizontal="center" vertical="center" shrinkToFit="1"/>
      <protection locked="0"/>
    </xf>
    <xf numFmtId="178" fontId="0" fillId="0" borderId="72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8" fontId="0" fillId="0" borderId="74" xfId="0" applyNumberFormat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>
      <alignment horizontal="center" vertical="center" shrinkToFit="1"/>
    </xf>
    <xf numFmtId="178" fontId="0" fillId="0" borderId="76" xfId="0" applyNumberFormat="1" applyBorder="1" applyAlignment="1" applyProtection="1">
      <alignment horizontal="center" vertical="center" shrinkToFit="1"/>
      <protection locked="0"/>
    </xf>
    <xf numFmtId="178" fontId="0" fillId="0" borderId="61" xfId="0" applyNumberForma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178" fontId="0" fillId="0" borderId="77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1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99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31" fmlaLink="$D$2" max="1000" min="1" page="10" val="33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241300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329817</xdr:colOff>
      <xdr:row>3</xdr:row>
      <xdr:rowOff>705056</xdr:rowOff>
    </xdr:from>
    <xdr:to>
      <xdr:col>8</xdr:col>
      <xdr:colOff>453666</xdr:colOff>
      <xdr:row>4</xdr:row>
      <xdr:rowOff>373798</xdr:rowOff>
    </xdr:to>
    <xdr:sp macro="" textlink="">
      <xdr:nvSpPr>
        <xdr:cNvPr id="6" name="docshape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1388150" y="1371806"/>
          <a:ext cx="4854599" cy="494242"/>
        </a:xfrm>
        <a:custGeom>
          <a:avLst/>
          <a:gdLst>
            <a:gd name="T0" fmla="+- 0 4515 1403"/>
            <a:gd name="T1" fmla="*/ T0 w 7034"/>
            <a:gd name="T2" fmla="+- 0 1223 1075"/>
            <a:gd name="T3" fmla="*/ 1223 h 800"/>
            <a:gd name="T4" fmla="+- 0 7255 1403"/>
            <a:gd name="T5" fmla="*/ T4 w 7034"/>
            <a:gd name="T6" fmla="+- 0 1330 1075"/>
            <a:gd name="T7" fmla="*/ 1330 h 800"/>
            <a:gd name="T8" fmla="+- 0 7252 1403"/>
            <a:gd name="T9" fmla="*/ T8 w 7034"/>
            <a:gd name="T10" fmla="+- 0 1350 1075"/>
            <a:gd name="T11" fmla="*/ 1350 h 800"/>
            <a:gd name="T12" fmla="+- 0 7985 1403"/>
            <a:gd name="T13" fmla="*/ T12 w 7034"/>
            <a:gd name="T14" fmla="+- 0 1353 1075"/>
            <a:gd name="T15" fmla="*/ 1353 h 800"/>
            <a:gd name="T16" fmla="+- 0 8002 1403"/>
            <a:gd name="T17" fmla="*/ T16 w 7034"/>
            <a:gd name="T18" fmla="+- 0 1354 1075"/>
            <a:gd name="T19" fmla="*/ 1354 h 800"/>
            <a:gd name="T20" fmla="+- 0 7993 1403"/>
            <a:gd name="T21" fmla="*/ T20 w 7034"/>
            <a:gd name="T22" fmla="+- 0 1347 1075"/>
            <a:gd name="T23" fmla="*/ 1347 h 800"/>
            <a:gd name="T24" fmla="+- 0 8007 1403"/>
            <a:gd name="T25" fmla="*/ T24 w 7034"/>
            <a:gd name="T26" fmla="+- 0 1351 1075"/>
            <a:gd name="T27" fmla="*/ 1351 h 800"/>
            <a:gd name="T28" fmla="+- 0 7999 1403"/>
            <a:gd name="T29" fmla="*/ T28 w 7034"/>
            <a:gd name="T30" fmla="+- 0 1479 1075"/>
            <a:gd name="T31" fmla="*/ 1479 h 800"/>
            <a:gd name="T32" fmla="+- 0 8033 1403"/>
            <a:gd name="T33" fmla="*/ T32 w 7034"/>
            <a:gd name="T34" fmla="+- 0 1327 1075"/>
            <a:gd name="T35" fmla="*/ 1327 h 800"/>
            <a:gd name="T36" fmla="+- 0 8031 1403"/>
            <a:gd name="T37" fmla="*/ T36 w 7034"/>
            <a:gd name="T38" fmla="+- 0 1351 1075"/>
            <a:gd name="T39" fmla="*/ 1351 h 800"/>
            <a:gd name="T40" fmla="+- 0 8051 1403"/>
            <a:gd name="T41" fmla="*/ T40 w 7034"/>
            <a:gd name="T42" fmla="+- 0 1319 1075"/>
            <a:gd name="T43" fmla="*/ 1319 h 800"/>
            <a:gd name="T44" fmla="+- 0 8049 1403"/>
            <a:gd name="T45" fmla="*/ T44 w 7034"/>
            <a:gd name="T46" fmla="+- 0 1323 1075"/>
            <a:gd name="T47" fmla="*/ 1323 h 800"/>
            <a:gd name="T48" fmla="+- 0 8039 1403"/>
            <a:gd name="T49" fmla="*/ T48 w 7034"/>
            <a:gd name="T50" fmla="+- 0 1329 1075"/>
            <a:gd name="T51" fmla="*/ 1329 h 800"/>
            <a:gd name="T52" fmla="+- 0 8050 1403"/>
            <a:gd name="T53" fmla="*/ T52 w 7034"/>
            <a:gd name="T54" fmla="+- 0 1343 1075"/>
            <a:gd name="T55" fmla="*/ 1343 h 800"/>
            <a:gd name="T56" fmla="+- 0 8080 1403"/>
            <a:gd name="T57" fmla="*/ T56 w 7034"/>
            <a:gd name="T58" fmla="+- 0 1318 1075"/>
            <a:gd name="T59" fmla="*/ 1318 h 800"/>
            <a:gd name="T60" fmla="+- 0 8139 1403"/>
            <a:gd name="T61" fmla="*/ T60 w 7034"/>
            <a:gd name="T62" fmla="+- 0 1499 1075"/>
            <a:gd name="T63" fmla="*/ 1499 h 800"/>
            <a:gd name="T64" fmla="+- 0 8252 1403"/>
            <a:gd name="T65" fmla="*/ T64 w 7034"/>
            <a:gd name="T66" fmla="+- 0 1289 1075"/>
            <a:gd name="T67" fmla="*/ 1289 h 800"/>
            <a:gd name="T68" fmla="+- 0 8368 1403"/>
            <a:gd name="T69" fmla="*/ T68 w 7034"/>
            <a:gd name="T70" fmla="+- 0 1322 1075"/>
            <a:gd name="T71" fmla="*/ 1322 h 800"/>
            <a:gd name="T72" fmla="+- 0 8314 1403"/>
            <a:gd name="T73" fmla="*/ T72 w 7034"/>
            <a:gd name="T74" fmla="+- 0 1305 1075"/>
            <a:gd name="T75" fmla="*/ 1305 h 800"/>
            <a:gd name="T76" fmla="+- 0 8309 1403"/>
            <a:gd name="T77" fmla="*/ T76 w 7034"/>
            <a:gd name="T78" fmla="+- 0 1305 1075"/>
            <a:gd name="T79" fmla="*/ 1305 h 800"/>
            <a:gd name="T80" fmla="+- 0 8293 1403"/>
            <a:gd name="T81" fmla="*/ T80 w 7034"/>
            <a:gd name="T82" fmla="+- 0 1303 1075"/>
            <a:gd name="T83" fmla="*/ 1303 h 800"/>
            <a:gd name="T84" fmla="+- 0 8261 1403"/>
            <a:gd name="T85" fmla="*/ T84 w 7034"/>
            <a:gd name="T86" fmla="+- 0 1303 1075"/>
            <a:gd name="T87" fmla="*/ 1303 h 800"/>
            <a:gd name="T88" fmla="+- 0 8210 1403"/>
            <a:gd name="T89" fmla="*/ T88 w 7034"/>
            <a:gd name="T90" fmla="+- 0 1324 1075"/>
            <a:gd name="T91" fmla="*/ 1324 h 800"/>
            <a:gd name="T92" fmla="+- 0 8195 1403"/>
            <a:gd name="T93" fmla="*/ T92 w 7034"/>
            <a:gd name="T94" fmla="+- 0 1328 1075"/>
            <a:gd name="T95" fmla="*/ 1328 h 800"/>
            <a:gd name="T96" fmla="+- 0 8166 1403"/>
            <a:gd name="T97" fmla="*/ T96 w 7034"/>
            <a:gd name="T98" fmla="+- 0 1286 1075"/>
            <a:gd name="T99" fmla="*/ 1286 h 800"/>
            <a:gd name="T100" fmla="+- 0 8144 1403"/>
            <a:gd name="T101" fmla="*/ T100 w 7034"/>
            <a:gd name="T102" fmla="+- 0 1282 1075"/>
            <a:gd name="T103" fmla="*/ 1282 h 800"/>
            <a:gd name="T104" fmla="+- 0 8103 1403"/>
            <a:gd name="T105" fmla="*/ T104 w 7034"/>
            <a:gd name="T106" fmla="+- 0 1275 1075"/>
            <a:gd name="T107" fmla="*/ 1275 h 800"/>
            <a:gd name="T108" fmla="+- 0 8098 1403"/>
            <a:gd name="T109" fmla="*/ T108 w 7034"/>
            <a:gd name="T110" fmla="+- 0 1317 1075"/>
            <a:gd name="T111" fmla="*/ 1317 h 800"/>
            <a:gd name="T112" fmla="+- 0 8078 1403"/>
            <a:gd name="T113" fmla="*/ T112 w 7034"/>
            <a:gd name="T114" fmla="+- 0 1327 1075"/>
            <a:gd name="T115" fmla="*/ 1327 h 800"/>
            <a:gd name="T116" fmla="+- 0 7877 1403"/>
            <a:gd name="T117" fmla="*/ T116 w 7034"/>
            <a:gd name="T118" fmla="+- 0 1250 1075"/>
            <a:gd name="T119" fmla="*/ 1250 h 800"/>
            <a:gd name="T120" fmla="+- 0 6925 1403"/>
            <a:gd name="T121" fmla="*/ T120 w 7034"/>
            <a:gd name="T122" fmla="+- 0 1137 1075"/>
            <a:gd name="T123" fmla="*/ 1137 h 800"/>
            <a:gd name="T124" fmla="+- 0 6194 1403"/>
            <a:gd name="T125" fmla="*/ T124 w 7034"/>
            <a:gd name="T126" fmla="+- 0 1167 1075"/>
            <a:gd name="T127" fmla="*/ 1167 h 800"/>
            <a:gd name="T128" fmla="+- 0 5871 1403"/>
            <a:gd name="T129" fmla="*/ T128 w 7034"/>
            <a:gd name="T130" fmla="+- 0 1264 1075"/>
            <a:gd name="T131" fmla="*/ 1264 h 800"/>
            <a:gd name="T132" fmla="+- 0 5801 1403"/>
            <a:gd name="T133" fmla="*/ T132 w 7034"/>
            <a:gd name="T134" fmla="+- 0 1274 1075"/>
            <a:gd name="T135" fmla="*/ 1274 h 800"/>
            <a:gd name="T136" fmla="+- 0 5621 1403"/>
            <a:gd name="T137" fmla="*/ T136 w 7034"/>
            <a:gd name="T138" fmla="+- 0 1146 1075"/>
            <a:gd name="T139" fmla="*/ 1146 h 800"/>
            <a:gd name="T140" fmla="+- 0 5232 1403"/>
            <a:gd name="T141" fmla="*/ T140 w 7034"/>
            <a:gd name="T142" fmla="+- 0 1096 1075"/>
            <a:gd name="T143" fmla="*/ 1096 h 800"/>
            <a:gd name="T144" fmla="+- 0 4509 1403"/>
            <a:gd name="T145" fmla="*/ T144 w 7034"/>
            <a:gd name="T146" fmla="+- 0 1237 1075"/>
            <a:gd name="T147" fmla="*/ 1237 h 800"/>
            <a:gd name="T148" fmla="+- 0 3780 1403"/>
            <a:gd name="T149" fmla="*/ T148 w 7034"/>
            <a:gd name="T150" fmla="+- 0 1386 1075"/>
            <a:gd name="T151" fmla="*/ 1386 h 800"/>
            <a:gd name="T152" fmla="+- 0 1873 1403"/>
            <a:gd name="T153" fmla="*/ T152 w 7034"/>
            <a:gd name="T154" fmla="+- 0 1794 1075"/>
            <a:gd name="T155" fmla="*/ 1794 h 800"/>
            <a:gd name="T156" fmla="+- 0 2054 1403"/>
            <a:gd name="T157" fmla="*/ T156 w 7034"/>
            <a:gd name="T158" fmla="+- 0 1851 1075"/>
            <a:gd name="T159" fmla="*/ 1851 h 800"/>
            <a:gd name="T160" fmla="+- 0 2669 1403"/>
            <a:gd name="T161" fmla="*/ T160 w 7034"/>
            <a:gd name="T162" fmla="+- 0 1810 1075"/>
            <a:gd name="T163" fmla="*/ 1810 h 800"/>
            <a:gd name="T164" fmla="+- 0 3987 1403"/>
            <a:gd name="T165" fmla="*/ T164 w 7034"/>
            <a:gd name="T166" fmla="+- 0 1524 1075"/>
            <a:gd name="T167" fmla="*/ 1524 h 800"/>
            <a:gd name="T168" fmla="+- 0 4541 1403"/>
            <a:gd name="T169" fmla="*/ T168 w 7034"/>
            <a:gd name="T170" fmla="+- 0 1414 1075"/>
            <a:gd name="T171" fmla="*/ 1414 h 800"/>
            <a:gd name="T172" fmla="+- 0 5067 1403"/>
            <a:gd name="T173" fmla="*/ T172 w 7034"/>
            <a:gd name="T174" fmla="+- 0 1370 1075"/>
            <a:gd name="T175" fmla="*/ 1370 h 800"/>
            <a:gd name="T176" fmla="+- 0 5626 1403"/>
            <a:gd name="T177" fmla="*/ T176 w 7034"/>
            <a:gd name="T178" fmla="+- 0 1408 1075"/>
            <a:gd name="T179" fmla="*/ 1408 h 800"/>
            <a:gd name="T180" fmla="+- 0 6656 1403"/>
            <a:gd name="T181" fmla="*/ T180 w 7034"/>
            <a:gd name="T182" fmla="+- 0 1460 1075"/>
            <a:gd name="T183" fmla="*/ 1460 h 800"/>
            <a:gd name="T184" fmla="+- 0 7655 1403"/>
            <a:gd name="T185" fmla="*/ T184 w 7034"/>
            <a:gd name="T186" fmla="+- 0 1426 1075"/>
            <a:gd name="T187" fmla="*/ 1426 h 800"/>
            <a:gd name="T188" fmla="+- 0 6749 1403"/>
            <a:gd name="T189" fmla="*/ T188 w 7034"/>
            <a:gd name="T190" fmla="+- 0 1394 1075"/>
            <a:gd name="T191" fmla="*/ 1394 h 800"/>
            <a:gd name="T192" fmla="+- 0 6489 1403"/>
            <a:gd name="T193" fmla="*/ T192 w 7034"/>
            <a:gd name="T194" fmla="+- 0 1364 1075"/>
            <a:gd name="T195" fmla="*/ 1364 h 800"/>
            <a:gd name="T196" fmla="+- 0 6277 1403"/>
            <a:gd name="T197" fmla="*/ T196 w 7034"/>
            <a:gd name="T198" fmla="+- 0 1328 1075"/>
            <a:gd name="T199" fmla="*/ 1328 h 800"/>
            <a:gd name="T200" fmla="+- 0 6459 1403"/>
            <a:gd name="T201" fmla="*/ T200 w 7034"/>
            <a:gd name="T202" fmla="+- 0 1247 1075"/>
            <a:gd name="T203" fmla="*/ 1247 h 800"/>
            <a:gd name="T204" fmla="+- 0 8068 1403"/>
            <a:gd name="T205" fmla="*/ T204 w 7034"/>
            <a:gd name="T206" fmla="+- 0 1315 1075"/>
            <a:gd name="T207" fmla="*/ 1315 h 800"/>
            <a:gd name="T208" fmla="+- 0 8082 1403"/>
            <a:gd name="T209" fmla="*/ T208 w 7034"/>
            <a:gd name="T210" fmla="+- 0 1329 1075"/>
            <a:gd name="T211" fmla="*/ 1329 h 800"/>
            <a:gd name="T212" fmla="+- 0 8092 1403"/>
            <a:gd name="T213" fmla="*/ T212 w 7034"/>
            <a:gd name="T214" fmla="+- 0 1325 1075"/>
            <a:gd name="T215" fmla="*/ 1325 h 800"/>
            <a:gd name="T216" fmla="+- 0 8105 1403"/>
            <a:gd name="T217" fmla="*/ T216 w 7034"/>
            <a:gd name="T218" fmla="+- 0 1322 1075"/>
            <a:gd name="T219" fmla="*/ 1322 h 800"/>
            <a:gd name="T220" fmla="+- 0 8123 1403"/>
            <a:gd name="T221" fmla="*/ T220 w 7034"/>
            <a:gd name="T222" fmla="+- 0 1332 1075"/>
            <a:gd name="T223" fmla="*/ 1332 h 800"/>
            <a:gd name="T224" fmla="+- 0 8139 1403"/>
            <a:gd name="T225" fmla="*/ T224 w 7034"/>
            <a:gd name="T226" fmla="+- 0 1325 1075"/>
            <a:gd name="T227" fmla="*/ 1325 h 800"/>
            <a:gd name="T228" fmla="+- 0 8157 1403"/>
            <a:gd name="T229" fmla="*/ T228 w 7034"/>
            <a:gd name="T230" fmla="+- 0 1338 1075"/>
            <a:gd name="T231" fmla="*/ 1338 h 800"/>
            <a:gd name="T232" fmla="+- 0 8187 1403"/>
            <a:gd name="T233" fmla="*/ T232 w 7034"/>
            <a:gd name="T234" fmla="+- 0 1323 1075"/>
            <a:gd name="T235" fmla="*/ 1323 h 800"/>
            <a:gd name="T236" fmla="+- 0 8196 1403"/>
            <a:gd name="T237" fmla="*/ T236 w 7034"/>
            <a:gd name="T238" fmla="+- 0 1339 1075"/>
            <a:gd name="T239" fmla="*/ 1339 h 800"/>
            <a:gd name="T240" fmla="+- 0 8213 1403"/>
            <a:gd name="T241" fmla="*/ T240 w 7034"/>
            <a:gd name="T242" fmla="+- 0 1326 1075"/>
            <a:gd name="T243" fmla="*/ 1326 h 800"/>
            <a:gd name="T244" fmla="+- 0 8233 1403"/>
            <a:gd name="T245" fmla="*/ T244 w 7034"/>
            <a:gd name="T246" fmla="+- 0 1333 1075"/>
            <a:gd name="T247" fmla="*/ 1333 h 800"/>
            <a:gd name="T248" fmla="+- 0 8320 1403"/>
            <a:gd name="T249" fmla="*/ T248 w 7034"/>
            <a:gd name="T250" fmla="+- 0 1330 1075"/>
            <a:gd name="T251" fmla="*/ 1330 h 800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  <a:cxn ang="0">
              <a:pos x="T213" y="T215"/>
            </a:cxn>
            <a:cxn ang="0">
              <a:pos x="T217" y="T219"/>
            </a:cxn>
            <a:cxn ang="0">
              <a:pos x="T221" y="T223"/>
            </a:cxn>
            <a:cxn ang="0">
              <a:pos x="T225" y="T227"/>
            </a:cxn>
            <a:cxn ang="0">
              <a:pos x="T229" y="T231"/>
            </a:cxn>
            <a:cxn ang="0">
              <a:pos x="T233" y="T235"/>
            </a:cxn>
            <a:cxn ang="0">
              <a:pos x="T237" y="T239"/>
            </a:cxn>
            <a:cxn ang="0">
              <a:pos x="T241" y="T243"/>
            </a:cxn>
            <a:cxn ang="0">
              <a:pos x="T245" y="T247"/>
            </a:cxn>
            <a:cxn ang="0">
              <a:pos x="T249" y="T251"/>
            </a:cxn>
          </a:cxnLst>
          <a:rect l="0" t="0" r="r" b="b"/>
          <a:pathLst>
            <a:path w="7034" h="800">
              <a:moveTo>
                <a:pt x="2032" y="362"/>
              </a:moveTo>
              <a:lnTo>
                <a:pt x="2006" y="364"/>
              </a:lnTo>
              <a:lnTo>
                <a:pt x="1991" y="369"/>
              </a:lnTo>
              <a:lnTo>
                <a:pt x="1979" y="378"/>
              </a:lnTo>
              <a:lnTo>
                <a:pt x="1966" y="386"/>
              </a:lnTo>
              <a:lnTo>
                <a:pt x="1988" y="380"/>
              </a:lnTo>
              <a:lnTo>
                <a:pt x="2005" y="374"/>
              </a:lnTo>
              <a:lnTo>
                <a:pt x="2020" y="368"/>
              </a:lnTo>
              <a:lnTo>
                <a:pt x="2032" y="362"/>
              </a:lnTo>
              <a:close/>
              <a:moveTo>
                <a:pt x="2175" y="306"/>
              </a:moveTo>
              <a:lnTo>
                <a:pt x="2167" y="301"/>
              </a:lnTo>
              <a:lnTo>
                <a:pt x="2168" y="293"/>
              </a:lnTo>
              <a:lnTo>
                <a:pt x="2146" y="311"/>
              </a:lnTo>
              <a:lnTo>
                <a:pt x="2128" y="317"/>
              </a:lnTo>
              <a:lnTo>
                <a:pt x="2126" y="318"/>
              </a:lnTo>
              <a:lnTo>
                <a:pt x="2150" y="323"/>
              </a:lnTo>
              <a:lnTo>
                <a:pt x="2174" y="312"/>
              </a:lnTo>
              <a:lnTo>
                <a:pt x="2175" y="306"/>
              </a:lnTo>
              <a:close/>
              <a:moveTo>
                <a:pt x="3137" y="150"/>
              </a:moveTo>
              <a:lnTo>
                <a:pt x="3124" y="155"/>
              </a:lnTo>
              <a:lnTo>
                <a:pt x="3136" y="152"/>
              </a:lnTo>
              <a:lnTo>
                <a:pt x="3137" y="150"/>
              </a:lnTo>
              <a:close/>
              <a:moveTo>
                <a:pt x="3148" y="142"/>
              </a:moveTo>
              <a:lnTo>
                <a:pt x="3133" y="143"/>
              </a:lnTo>
              <a:lnTo>
                <a:pt x="3097" y="148"/>
              </a:lnTo>
              <a:lnTo>
                <a:pt x="3112" y="148"/>
              </a:lnTo>
              <a:lnTo>
                <a:pt x="3125" y="147"/>
              </a:lnTo>
              <a:lnTo>
                <a:pt x="3134" y="148"/>
              </a:lnTo>
              <a:lnTo>
                <a:pt x="3137" y="150"/>
              </a:lnTo>
              <a:lnTo>
                <a:pt x="3148" y="145"/>
              </a:lnTo>
              <a:lnTo>
                <a:pt x="3148" y="142"/>
              </a:lnTo>
              <a:close/>
              <a:moveTo>
                <a:pt x="3183" y="107"/>
              </a:moveTo>
              <a:lnTo>
                <a:pt x="3088" y="132"/>
              </a:lnTo>
              <a:lnTo>
                <a:pt x="3102" y="132"/>
              </a:lnTo>
              <a:lnTo>
                <a:pt x="3121" y="124"/>
              </a:lnTo>
              <a:lnTo>
                <a:pt x="3142" y="118"/>
              </a:lnTo>
              <a:lnTo>
                <a:pt x="3163" y="113"/>
              </a:lnTo>
              <a:lnTo>
                <a:pt x="3183" y="107"/>
              </a:lnTo>
              <a:close/>
              <a:moveTo>
                <a:pt x="4729" y="21"/>
              </a:moveTo>
              <a:lnTo>
                <a:pt x="4561" y="31"/>
              </a:lnTo>
              <a:lnTo>
                <a:pt x="4506" y="35"/>
              </a:lnTo>
              <a:lnTo>
                <a:pt x="4520" y="37"/>
              </a:lnTo>
              <a:lnTo>
                <a:pt x="4729" y="21"/>
              </a:lnTo>
              <a:close/>
              <a:moveTo>
                <a:pt x="5225" y="237"/>
              </a:moveTo>
              <a:lnTo>
                <a:pt x="5102" y="244"/>
              </a:lnTo>
              <a:lnTo>
                <a:pt x="5110" y="246"/>
              </a:lnTo>
              <a:lnTo>
                <a:pt x="5225" y="237"/>
              </a:lnTo>
              <a:close/>
              <a:moveTo>
                <a:pt x="5710" y="305"/>
              </a:moveTo>
              <a:lnTo>
                <a:pt x="5710" y="304"/>
              </a:lnTo>
              <a:lnTo>
                <a:pt x="5708" y="305"/>
              </a:lnTo>
              <a:lnTo>
                <a:pt x="5710" y="305"/>
              </a:lnTo>
              <a:close/>
              <a:moveTo>
                <a:pt x="5852" y="255"/>
              </a:moveTo>
              <a:lnTo>
                <a:pt x="5775" y="267"/>
              </a:lnTo>
              <a:lnTo>
                <a:pt x="5604" y="271"/>
              </a:lnTo>
              <a:lnTo>
                <a:pt x="5533" y="281"/>
              </a:lnTo>
              <a:lnTo>
                <a:pt x="5563" y="283"/>
              </a:lnTo>
              <a:lnTo>
                <a:pt x="5629" y="283"/>
              </a:lnTo>
              <a:lnTo>
                <a:pt x="5663" y="285"/>
              </a:lnTo>
              <a:lnTo>
                <a:pt x="5695" y="293"/>
              </a:lnTo>
              <a:lnTo>
                <a:pt x="5707" y="299"/>
              </a:lnTo>
              <a:lnTo>
                <a:pt x="5710" y="304"/>
              </a:lnTo>
              <a:lnTo>
                <a:pt x="5713" y="301"/>
              </a:lnTo>
              <a:lnTo>
                <a:pt x="5708" y="291"/>
              </a:lnTo>
              <a:lnTo>
                <a:pt x="5813" y="283"/>
              </a:lnTo>
              <a:lnTo>
                <a:pt x="5749" y="275"/>
              </a:lnTo>
              <a:lnTo>
                <a:pt x="5776" y="271"/>
              </a:lnTo>
              <a:lnTo>
                <a:pt x="5808" y="269"/>
              </a:lnTo>
              <a:lnTo>
                <a:pt x="5837" y="265"/>
              </a:lnTo>
              <a:lnTo>
                <a:pt x="5852" y="255"/>
              </a:lnTo>
              <a:close/>
              <a:moveTo>
                <a:pt x="5881" y="235"/>
              </a:moveTo>
              <a:lnTo>
                <a:pt x="5870" y="220"/>
              </a:lnTo>
              <a:lnTo>
                <a:pt x="5810" y="231"/>
              </a:lnTo>
              <a:lnTo>
                <a:pt x="5827" y="236"/>
              </a:lnTo>
              <a:lnTo>
                <a:pt x="5842" y="236"/>
              </a:lnTo>
              <a:lnTo>
                <a:pt x="5859" y="235"/>
              </a:lnTo>
              <a:lnTo>
                <a:pt x="5881" y="235"/>
              </a:lnTo>
              <a:close/>
              <a:moveTo>
                <a:pt x="5900" y="273"/>
              </a:moveTo>
              <a:lnTo>
                <a:pt x="5849" y="275"/>
              </a:lnTo>
              <a:lnTo>
                <a:pt x="5869" y="281"/>
              </a:lnTo>
              <a:lnTo>
                <a:pt x="5900" y="273"/>
              </a:lnTo>
              <a:close/>
              <a:moveTo>
                <a:pt x="5917" y="59"/>
              </a:moveTo>
              <a:lnTo>
                <a:pt x="5900" y="43"/>
              </a:lnTo>
              <a:lnTo>
                <a:pt x="5789" y="44"/>
              </a:lnTo>
              <a:lnTo>
                <a:pt x="5819" y="52"/>
              </a:lnTo>
              <a:lnTo>
                <a:pt x="5847" y="55"/>
              </a:lnTo>
              <a:lnTo>
                <a:pt x="5878" y="56"/>
              </a:lnTo>
              <a:lnTo>
                <a:pt x="5917" y="59"/>
              </a:lnTo>
              <a:close/>
              <a:moveTo>
                <a:pt x="5948" y="101"/>
              </a:moveTo>
              <a:lnTo>
                <a:pt x="5855" y="94"/>
              </a:lnTo>
              <a:lnTo>
                <a:pt x="5890" y="103"/>
              </a:lnTo>
              <a:lnTo>
                <a:pt x="5948" y="101"/>
              </a:lnTo>
              <a:close/>
              <a:moveTo>
                <a:pt x="6580" y="274"/>
              </a:moveTo>
              <a:lnTo>
                <a:pt x="6578" y="271"/>
              </a:lnTo>
              <a:lnTo>
                <a:pt x="6579" y="276"/>
              </a:lnTo>
              <a:lnTo>
                <a:pt x="6579" y="280"/>
              </a:lnTo>
              <a:lnTo>
                <a:pt x="6579" y="278"/>
              </a:lnTo>
              <a:lnTo>
                <a:pt x="6579" y="277"/>
              </a:lnTo>
              <a:lnTo>
                <a:pt x="6580" y="274"/>
              </a:lnTo>
              <a:close/>
              <a:moveTo>
                <a:pt x="6582" y="278"/>
              </a:moveTo>
              <a:lnTo>
                <a:pt x="6582" y="276"/>
              </a:lnTo>
              <a:lnTo>
                <a:pt x="6581" y="270"/>
              </a:lnTo>
              <a:lnTo>
                <a:pt x="6582" y="278"/>
              </a:lnTo>
              <a:close/>
              <a:moveTo>
                <a:pt x="6582" y="279"/>
              </a:moveTo>
              <a:lnTo>
                <a:pt x="6582" y="278"/>
              </a:lnTo>
              <a:lnTo>
                <a:pt x="6580" y="285"/>
              </a:lnTo>
              <a:lnTo>
                <a:pt x="6579" y="285"/>
              </a:lnTo>
              <a:lnTo>
                <a:pt x="6579" y="281"/>
              </a:lnTo>
              <a:lnTo>
                <a:pt x="6578" y="286"/>
              </a:lnTo>
              <a:lnTo>
                <a:pt x="6578" y="287"/>
              </a:lnTo>
              <a:lnTo>
                <a:pt x="6577" y="291"/>
              </a:lnTo>
              <a:lnTo>
                <a:pt x="6580" y="298"/>
              </a:lnTo>
              <a:lnTo>
                <a:pt x="6581" y="285"/>
              </a:lnTo>
              <a:lnTo>
                <a:pt x="6582" y="279"/>
              </a:lnTo>
              <a:close/>
              <a:moveTo>
                <a:pt x="6584" y="277"/>
              </a:moveTo>
              <a:lnTo>
                <a:pt x="6582" y="276"/>
              </a:lnTo>
              <a:lnTo>
                <a:pt x="6582" y="277"/>
              </a:lnTo>
              <a:lnTo>
                <a:pt x="6582" y="280"/>
              </a:lnTo>
              <a:lnTo>
                <a:pt x="6584" y="277"/>
              </a:lnTo>
              <a:close/>
              <a:moveTo>
                <a:pt x="6585" y="285"/>
              </a:moveTo>
              <a:lnTo>
                <a:pt x="6584" y="285"/>
              </a:lnTo>
              <a:lnTo>
                <a:pt x="6584" y="288"/>
              </a:lnTo>
              <a:lnTo>
                <a:pt x="6585" y="285"/>
              </a:lnTo>
              <a:close/>
              <a:moveTo>
                <a:pt x="6588" y="284"/>
              </a:moveTo>
              <a:lnTo>
                <a:pt x="6588" y="284"/>
              </a:lnTo>
              <a:lnTo>
                <a:pt x="6587" y="286"/>
              </a:lnTo>
              <a:lnTo>
                <a:pt x="6588" y="284"/>
              </a:lnTo>
              <a:close/>
              <a:moveTo>
                <a:pt x="6600" y="287"/>
              </a:moveTo>
              <a:lnTo>
                <a:pt x="6600" y="279"/>
              </a:lnTo>
              <a:lnTo>
                <a:pt x="6599" y="272"/>
              </a:lnTo>
              <a:lnTo>
                <a:pt x="6599" y="279"/>
              </a:lnTo>
              <a:lnTo>
                <a:pt x="6598" y="277"/>
              </a:lnTo>
              <a:lnTo>
                <a:pt x="6598" y="274"/>
              </a:lnTo>
              <a:lnTo>
                <a:pt x="6598" y="272"/>
              </a:lnTo>
              <a:lnTo>
                <a:pt x="6597" y="274"/>
              </a:lnTo>
              <a:lnTo>
                <a:pt x="6597" y="268"/>
              </a:lnTo>
              <a:lnTo>
                <a:pt x="6596" y="267"/>
              </a:lnTo>
              <a:lnTo>
                <a:pt x="6595" y="279"/>
              </a:lnTo>
              <a:lnTo>
                <a:pt x="6593" y="280"/>
              </a:lnTo>
              <a:lnTo>
                <a:pt x="6593" y="272"/>
              </a:lnTo>
              <a:lnTo>
                <a:pt x="6593" y="268"/>
              </a:lnTo>
              <a:lnTo>
                <a:pt x="6591" y="268"/>
              </a:lnTo>
              <a:lnTo>
                <a:pt x="6591" y="272"/>
              </a:lnTo>
              <a:lnTo>
                <a:pt x="6590" y="270"/>
              </a:lnTo>
              <a:lnTo>
                <a:pt x="6589" y="264"/>
              </a:lnTo>
              <a:lnTo>
                <a:pt x="6589" y="267"/>
              </a:lnTo>
              <a:lnTo>
                <a:pt x="6588" y="265"/>
              </a:lnTo>
              <a:lnTo>
                <a:pt x="6586" y="273"/>
              </a:lnTo>
              <a:lnTo>
                <a:pt x="6584" y="277"/>
              </a:lnTo>
              <a:lnTo>
                <a:pt x="6585" y="278"/>
              </a:lnTo>
              <a:lnTo>
                <a:pt x="6585" y="285"/>
              </a:lnTo>
              <a:lnTo>
                <a:pt x="6588" y="284"/>
              </a:lnTo>
              <a:lnTo>
                <a:pt x="6590" y="272"/>
              </a:lnTo>
              <a:lnTo>
                <a:pt x="6590" y="270"/>
              </a:lnTo>
              <a:lnTo>
                <a:pt x="6590" y="272"/>
              </a:lnTo>
              <a:lnTo>
                <a:pt x="6590" y="271"/>
              </a:lnTo>
              <a:lnTo>
                <a:pt x="6590" y="276"/>
              </a:lnTo>
              <a:lnTo>
                <a:pt x="6590" y="277"/>
              </a:lnTo>
              <a:lnTo>
                <a:pt x="6588" y="284"/>
              </a:lnTo>
              <a:lnTo>
                <a:pt x="6592" y="281"/>
              </a:lnTo>
              <a:lnTo>
                <a:pt x="6594" y="287"/>
              </a:lnTo>
              <a:lnTo>
                <a:pt x="6595" y="290"/>
              </a:lnTo>
              <a:lnTo>
                <a:pt x="6595" y="281"/>
              </a:lnTo>
              <a:lnTo>
                <a:pt x="6595" y="280"/>
              </a:lnTo>
              <a:lnTo>
                <a:pt x="6595" y="277"/>
              </a:lnTo>
              <a:lnTo>
                <a:pt x="6596" y="274"/>
              </a:lnTo>
              <a:lnTo>
                <a:pt x="6597" y="283"/>
              </a:lnTo>
              <a:lnTo>
                <a:pt x="6598" y="277"/>
              </a:lnTo>
              <a:lnTo>
                <a:pt x="6600" y="287"/>
              </a:lnTo>
              <a:close/>
              <a:moveTo>
                <a:pt x="6610" y="270"/>
              </a:moveTo>
              <a:lnTo>
                <a:pt x="6610" y="269"/>
              </a:lnTo>
              <a:lnTo>
                <a:pt x="6610" y="263"/>
              </a:lnTo>
              <a:lnTo>
                <a:pt x="6607" y="272"/>
              </a:lnTo>
              <a:lnTo>
                <a:pt x="6607" y="267"/>
              </a:lnTo>
              <a:lnTo>
                <a:pt x="6605" y="273"/>
              </a:lnTo>
              <a:lnTo>
                <a:pt x="6605" y="265"/>
              </a:lnTo>
              <a:lnTo>
                <a:pt x="6604" y="273"/>
              </a:lnTo>
              <a:lnTo>
                <a:pt x="6604" y="276"/>
              </a:lnTo>
              <a:lnTo>
                <a:pt x="6601" y="265"/>
              </a:lnTo>
              <a:lnTo>
                <a:pt x="6602" y="268"/>
              </a:lnTo>
              <a:lnTo>
                <a:pt x="6601" y="266"/>
              </a:lnTo>
              <a:lnTo>
                <a:pt x="6600" y="277"/>
              </a:lnTo>
              <a:lnTo>
                <a:pt x="6600" y="282"/>
              </a:lnTo>
              <a:lnTo>
                <a:pt x="6601" y="281"/>
              </a:lnTo>
              <a:lnTo>
                <a:pt x="6601" y="284"/>
              </a:lnTo>
              <a:lnTo>
                <a:pt x="6602" y="280"/>
              </a:lnTo>
              <a:lnTo>
                <a:pt x="6601" y="276"/>
              </a:lnTo>
              <a:lnTo>
                <a:pt x="6602" y="270"/>
              </a:lnTo>
              <a:lnTo>
                <a:pt x="6602" y="281"/>
              </a:lnTo>
              <a:lnTo>
                <a:pt x="6608" y="276"/>
              </a:lnTo>
              <a:lnTo>
                <a:pt x="6609" y="272"/>
              </a:lnTo>
              <a:lnTo>
                <a:pt x="6609" y="269"/>
              </a:lnTo>
              <a:lnTo>
                <a:pt x="6610" y="270"/>
              </a:lnTo>
              <a:close/>
              <a:moveTo>
                <a:pt x="6610" y="277"/>
              </a:moveTo>
              <a:lnTo>
                <a:pt x="6609" y="276"/>
              </a:lnTo>
              <a:lnTo>
                <a:pt x="6609" y="277"/>
              </a:lnTo>
              <a:lnTo>
                <a:pt x="6610" y="279"/>
              </a:lnTo>
              <a:lnTo>
                <a:pt x="6610" y="277"/>
              </a:lnTo>
              <a:close/>
              <a:moveTo>
                <a:pt x="6624" y="402"/>
              </a:moveTo>
              <a:lnTo>
                <a:pt x="6620" y="397"/>
              </a:lnTo>
              <a:lnTo>
                <a:pt x="6600" y="393"/>
              </a:lnTo>
              <a:lnTo>
                <a:pt x="6593" y="396"/>
              </a:lnTo>
              <a:lnTo>
                <a:pt x="6596" y="404"/>
              </a:lnTo>
              <a:lnTo>
                <a:pt x="6605" y="411"/>
              </a:lnTo>
              <a:lnTo>
                <a:pt x="6610" y="408"/>
              </a:lnTo>
              <a:lnTo>
                <a:pt x="6619" y="405"/>
              </a:lnTo>
              <a:lnTo>
                <a:pt x="6624" y="402"/>
              </a:lnTo>
              <a:close/>
              <a:moveTo>
                <a:pt x="6632" y="253"/>
              </a:moveTo>
              <a:lnTo>
                <a:pt x="6632" y="251"/>
              </a:lnTo>
              <a:lnTo>
                <a:pt x="6632" y="249"/>
              </a:lnTo>
              <a:lnTo>
                <a:pt x="6631" y="255"/>
              </a:lnTo>
              <a:lnTo>
                <a:pt x="6632" y="253"/>
              </a:lnTo>
              <a:close/>
              <a:moveTo>
                <a:pt x="6634" y="260"/>
              </a:moveTo>
              <a:lnTo>
                <a:pt x="6633" y="260"/>
              </a:lnTo>
              <a:lnTo>
                <a:pt x="6633" y="261"/>
              </a:lnTo>
              <a:lnTo>
                <a:pt x="6634" y="260"/>
              </a:lnTo>
              <a:close/>
              <a:moveTo>
                <a:pt x="6634" y="271"/>
              </a:moveTo>
              <a:lnTo>
                <a:pt x="6634" y="269"/>
              </a:lnTo>
              <a:lnTo>
                <a:pt x="6633" y="267"/>
              </a:lnTo>
              <a:lnTo>
                <a:pt x="6633" y="266"/>
              </a:lnTo>
              <a:lnTo>
                <a:pt x="6633" y="262"/>
              </a:lnTo>
              <a:lnTo>
                <a:pt x="6633" y="261"/>
              </a:lnTo>
              <a:lnTo>
                <a:pt x="6632" y="262"/>
              </a:lnTo>
              <a:lnTo>
                <a:pt x="6632" y="261"/>
              </a:lnTo>
              <a:lnTo>
                <a:pt x="6632" y="253"/>
              </a:lnTo>
              <a:lnTo>
                <a:pt x="6631" y="261"/>
              </a:lnTo>
              <a:lnTo>
                <a:pt x="6630" y="252"/>
              </a:lnTo>
              <a:lnTo>
                <a:pt x="6625" y="254"/>
              </a:lnTo>
              <a:lnTo>
                <a:pt x="6622" y="262"/>
              </a:lnTo>
              <a:lnTo>
                <a:pt x="6624" y="256"/>
              </a:lnTo>
              <a:lnTo>
                <a:pt x="6624" y="254"/>
              </a:lnTo>
              <a:lnTo>
                <a:pt x="6623" y="253"/>
              </a:lnTo>
              <a:lnTo>
                <a:pt x="6622" y="257"/>
              </a:lnTo>
              <a:lnTo>
                <a:pt x="6622" y="264"/>
              </a:lnTo>
              <a:lnTo>
                <a:pt x="6620" y="268"/>
              </a:lnTo>
              <a:lnTo>
                <a:pt x="6618" y="264"/>
              </a:lnTo>
              <a:lnTo>
                <a:pt x="6617" y="259"/>
              </a:lnTo>
              <a:lnTo>
                <a:pt x="6617" y="261"/>
              </a:lnTo>
              <a:lnTo>
                <a:pt x="6617" y="266"/>
              </a:lnTo>
              <a:lnTo>
                <a:pt x="6616" y="275"/>
              </a:lnTo>
              <a:lnTo>
                <a:pt x="6614" y="258"/>
              </a:lnTo>
              <a:lnTo>
                <a:pt x="6611" y="263"/>
              </a:lnTo>
              <a:lnTo>
                <a:pt x="6611" y="264"/>
              </a:lnTo>
              <a:lnTo>
                <a:pt x="6611" y="265"/>
              </a:lnTo>
              <a:lnTo>
                <a:pt x="6610" y="267"/>
              </a:lnTo>
              <a:lnTo>
                <a:pt x="6610" y="271"/>
              </a:lnTo>
              <a:lnTo>
                <a:pt x="6610" y="277"/>
              </a:lnTo>
              <a:lnTo>
                <a:pt x="6617" y="285"/>
              </a:lnTo>
              <a:lnTo>
                <a:pt x="6622" y="275"/>
              </a:lnTo>
              <a:lnTo>
                <a:pt x="6624" y="271"/>
              </a:lnTo>
              <a:lnTo>
                <a:pt x="6623" y="277"/>
              </a:lnTo>
              <a:lnTo>
                <a:pt x="6626" y="274"/>
              </a:lnTo>
              <a:lnTo>
                <a:pt x="6628" y="276"/>
              </a:lnTo>
              <a:lnTo>
                <a:pt x="6629" y="277"/>
              </a:lnTo>
              <a:lnTo>
                <a:pt x="6630" y="274"/>
              </a:lnTo>
              <a:lnTo>
                <a:pt x="6630" y="271"/>
              </a:lnTo>
              <a:lnTo>
                <a:pt x="6631" y="268"/>
              </a:lnTo>
              <a:lnTo>
                <a:pt x="6631" y="266"/>
              </a:lnTo>
              <a:lnTo>
                <a:pt x="6631" y="279"/>
              </a:lnTo>
              <a:lnTo>
                <a:pt x="6632" y="278"/>
              </a:lnTo>
              <a:lnTo>
                <a:pt x="6633" y="273"/>
              </a:lnTo>
              <a:lnTo>
                <a:pt x="6634" y="271"/>
              </a:lnTo>
              <a:close/>
              <a:moveTo>
                <a:pt x="6635" y="256"/>
              </a:moveTo>
              <a:lnTo>
                <a:pt x="6634" y="260"/>
              </a:lnTo>
              <a:lnTo>
                <a:pt x="6635" y="256"/>
              </a:lnTo>
              <a:close/>
              <a:moveTo>
                <a:pt x="6640" y="273"/>
              </a:moveTo>
              <a:lnTo>
                <a:pt x="6640" y="271"/>
              </a:lnTo>
              <a:lnTo>
                <a:pt x="6639" y="269"/>
              </a:lnTo>
              <a:lnTo>
                <a:pt x="6639" y="270"/>
              </a:lnTo>
              <a:lnTo>
                <a:pt x="6639" y="271"/>
              </a:lnTo>
              <a:lnTo>
                <a:pt x="6640" y="275"/>
              </a:lnTo>
              <a:lnTo>
                <a:pt x="6640" y="273"/>
              </a:lnTo>
              <a:close/>
              <a:moveTo>
                <a:pt x="6649" y="250"/>
              </a:moveTo>
              <a:lnTo>
                <a:pt x="6648" y="249"/>
              </a:lnTo>
              <a:lnTo>
                <a:pt x="6649" y="252"/>
              </a:lnTo>
              <a:lnTo>
                <a:pt x="6649" y="250"/>
              </a:lnTo>
              <a:close/>
              <a:moveTo>
                <a:pt x="6650" y="245"/>
              </a:moveTo>
              <a:lnTo>
                <a:pt x="6648" y="244"/>
              </a:lnTo>
              <a:lnTo>
                <a:pt x="6649" y="246"/>
              </a:lnTo>
              <a:lnTo>
                <a:pt x="6649" y="247"/>
              </a:lnTo>
              <a:lnTo>
                <a:pt x="6650" y="245"/>
              </a:lnTo>
              <a:close/>
              <a:moveTo>
                <a:pt x="6666" y="263"/>
              </a:moveTo>
              <a:lnTo>
                <a:pt x="6665" y="260"/>
              </a:lnTo>
              <a:lnTo>
                <a:pt x="6665" y="259"/>
              </a:lnTo>
              <a:lnTo>
                <a:pt x="6665" y="254"/>
              </a:lnTo>
              <a:lnTo>
                <a:pt x="6663" y="259"/>
              </a:lnTo>
              <a:lnTo>
                <a:pt x="6663" y="254"/>
              </a:lnTo>
              <a:lnTo>
                <a:pt x="6663" y="249"/>
              </a:lnTo>
              <a:lnTo>
                <a:pt x="6663" y="243"/>
              </a:lnTo>
              <a:lnTo>
                <a:pt x="6661" y="239"/>
              </a:lnTo>
              <a:lnTo>
                <a:pt x="6659" y="245"/>
              </a:lnTo>
              <a:lnTo>
                <a:pt x="6657" y="249"/>
              </a:lnTo>
              <a:lnTo>
                <a:pt x="6655" y="242"/>
              </a:lnTo>
              <a:lnTo>
                <a:pt x="6653" y="245"/>
              </a:lnTo>
              <a:lnTo>
                <a:pt x="6651" y="248"/>
              </a:lnTo>
              <a:lnTo>
                <a:pt x="6650" y="255"/>
              </a:lnTo>
              <a:lnTo>
                <a:pt x="6651" y="251"/>
              </a:lnTo>
              <a:lnTo>
                <a:pt x="6648" y="259"/>
              </a:lnTo>
              <a:lnTo>
                <a:pt x="6647" y="256"/>
              </a:lnTo>
              <a:lnTo>
                <a:pt x="6648" y="254"/>
              </a:lnTo>
              <a:lnTo>
                <a:pt x="6646" y="248"/>
              </a:lnTo>
              <a:lnTo>
                <a:pt x="6645" y="256"/>
              </a:lnTo>
              <a:lnTo>
                <a:pt x="6643" y="261"/>
              </a:lnTo>
              <a:lnTo>
                <a:pt x="6642" y="268"/>
              </a:lnTo>
              <a:lnTo>
                <a:pt x="6642" y="267"/>
              </a:lnTo>
              <a:lnTo>
                <a:pt x="6642" y="266"/>
              </a:lnTo>
              <a:lnTo>
                <a:pt x="6642" y="265"/>
              </a:lnTo>
              <a:lnTo>
                <a:pt x="6641" y="263"/>
              </a:lnTo>
              <a:lnTo>
                <a:pt x="6640" y="265"/>
              </a:lnTo>
              <a:lnTo>
                <a:pt x="6640" y="263"/>
              </a:lnTo>
              <a:lnTo>
                <a:pt x="6641" y="257"/>
              </a:lnTo>
              <a:lnTo>
                <a:pt x="6642" y="257"/>
              </a:lnTo>
              <a:lnTo>
                <a:pt x="6642" y="254"/>
              </a:lnTo>
              <a:lnTo>
                <a:pt x="6642" y="252"/>
              </a:lnTo>
              <a:lnTo>
                <a:pt x="6640" y="248"/>
              </a:lnTo>
              <a:lnTo>
                <a:pt x="6639" y="251"/>
              </a:lnTo>
              <a:lnTo>
                <a:pt x="6638" y="252"/>
              </a:lnTo>
              <a:lnTo>
                <a:pt x="6637" y="247"/>
              </a:lnTo>
              <a:lnTo>
                <a:pt x="6637" y="245"/>
              </a:lnTo>
              <a:lnTo>
                <a:pt x="6636" y="243"/>
              </a:lnTo>
              <a:lnTo>
                <a:pt x="6636" y="247"/>
              </a:lnTo>
              <a:lnTo>
                <a:pt x="6635" y="248"/>
              </a:lnTo>
              <a:lnTo>
                <a:pt x="6635" y="249"/>
              </a:lnTo>
              <a:lnTo>
                <a:pt x="6636" y="252"/>
              </a:lnTo>
              <a:lnTo>
                <a:pt x="6636" y="254"/>
              </a:lnTo>
              <a:lnTo>
                <a:pt x="6636" y="256"/>
              </a:lnTo>
              <a:lnTo>
                <a:pt x="6635" y="264"/>
              </a:lnTo>
              <a:lnTo>
                <a:pt x="6635" y="267"/>
              </a:lnTo>
              <a:lnTo>
                <a:pt x="6635" y="259"/>
              </a:lnTo>
              <a:lnTo>
                <a:pt x="6634" y="270"/>
              </a:lnTo>
              <a:lnTo>
                <a:pt x="6635" y="270"/>
              </a:lnTo>
              <a:lnTo>
                <a:pt x="6636" y="274"/>
              </a:lnTo>
              <a:lnTo>
                <a:pt x="6636" y="270"/>
              </a:lnTo>
              <a:lnTo>
                <a:pt x="6636" y="269"/>
              </a:lnTo>
              <a:lnTo>
                <a:pt x="6637" y="271"/>
              </a:lnTo>
              <a:lnTo>
                <a:pt x="6637" y="269"/>
              </a:lnTo>
              <a:lnTo>
                <a:pt x="6637" y="267"/>
              </a:lnTo>
              <a:lnTo>
                <a:pt x="6638" y="263"/>
              </a:lnTo>
              <a:lnTo>
                <a:pt x="6639" y="264"/>
              </a:lnTo>
              <a:lnTo>
                <a:pt x="6640" y="267"/>
              </a:lnTo>
              <a:lnTo>
                <a:pt x="6640" y="271"/>
              </a:lnTo>
              <a:lnTo>
                <a:pt x="6641" y="266"/>
              </a:lnTo>
              <a:lnTo>
                <a:pt x="6642" y="266"/>
              </a:lnTo>
              <a:lnTo>
                <a:pt x="6642" y="268"/>
              </a:lnTo>
              <a:lnTo>
                <a:pt x="6642" y="270"/>
              </a:lnTo>
              <a:lnTo>
                <a:pt x="6642" y="272"/>
              </a:lnTo>
              <a:lnTo>
                <a:pt x="6641" y="274"/>
              </a:lnTo>
              <a:lnTo>
                <a:pt x="6644" y="268"/>
              </a:lnTo>
              <a:lnTo>
                <a:pt x="6646" y="282"/>
              </a:lnTo>
              <a:lnTo>
                <a:pt x="6647" y="268"/>
              </a:lnTo>
              <a:lnTo>
                <a:pt x="6647" y="263"/>
              </a:lnTo>
              <a:lnTo>
                <a:pt x="6648" y="262"/>
              </a:lnTo>
              <a:lnTo>
                <a:pt x="6649" y="269"/>
              </a:lnTo>
              <a:lnTo>
                <a:pt x="6649" y="265"/>
              </a:lnTo>
              <a:lnTo>
                <a:pt x="6651" y="258"/>
              </a:lnTo>
              <a:lnTo>
                <a:pt x="6651" y="273"/>
              </a:lnTo>
              <a:lnTo>
                <a:pt x="6652" y="276"/>
              </a:lnTo>
              <a:lnTo>
                <a:pt x="6654" y="273"/>
              </a:lnTo>
              <a:lnTo>
                <a:pt x="6655" y="258"/>
              </a:lnTo>
              <a:lnTo>
                <a:pt x="6655" y="256"/>
              </a:lnTo>
              <a:lnTo>
                <a:pt x="6656" y="260"/>
              </a:lnTo>
              <a:lnTo>
                <a:pt x="6657" y="259"/>
              </a:lnTo>
              <a:lnTo>
                <a:pt x="6657" y="263"/>
              </a:lnTo>
              <a:lnTo>
                <a:pt x="6657" y="268"/>
              </a:lnTo>
              <a:lnTo>
                <a:pt x="6658" y="259"/>
              </a:lnTo>
              <a:lnTo>
                <a:pt x="6659" y="256"/>
              </a:lnTo>
              <a:lnTo>
                <a:pt x="6659" y="255"/>
              </a:lnTo>
              <a:lnTo>
                <a:pt x="6660" y="254"/>
              </a:lnTo>
              <a:lnTo>
                <a:pt x="6661" y="267"/>
              </a:lnTo>
              <a:lnTo>
                <a:pt x="6662" y="265"/>
              </a:lnTo>
              <a:lnTo>
                <a:pt x="6665" y="260"/>
              </a:lnTo>
              <a:lnTo>
                <a:pt x="6666" y="263"/>
              </a:lnTo>
              <a:close/>
              <a:moveTo>
                <a:pt x="6677" y="243"/>
              </a:moveTo>
              <a:lnTo>
                <a:pt x="6677" y="241"/>
              </a:lnTo>
              <a:lnTo>
                <a:pt x="6676" y="244"/>
              </a:lnTo>
              <a:lnTo>
                <a:pt x="6677" y="243"/>
              </a:lnTo>
              <a:close/>
              <a:moveTo>
                <a:pt x="6717" y="256"/>
              </a:moveTo>
              <a:lnTo>
                <a:pt x="6716" y="256"/>
              </a:lnTo>
              <a:lnTo>
                <a:pt x="6715" y="261"/>
              </a:lnTo>
              <a:lnTo>
                <a:pt x="6717" y="256"/>
              </a:lnTo>
              <a:close/>
              <a:moveTo>
                <a:pt x="6728" y="258"/>
              </a:moveTo>
              <a:lnTo>
                <a:pt x="6727" y="256"/>
              </a:lnTo>
              <a:lnTo>
                <a:pt x="6727" y="262"/>
              </a:lnTo>
              <a:lnTo>
                <a:pt x="6728" y="258"/>
              </a:lnTo>
              <a:close/>
              <a:moveTo>
                <a:pt x="6736" y="424"/>
              </a:moveTo>
              <a:lnTo>
                <a:pt x="6732" y="411"/>
              </a:lnTo>
              <a:lnTo>
                <a:pt x="6735" y="401"/>
              </a:lnTo>
              <a:lnTo>
                <a:pt x="6704" y="408"/>
              </a:lnTo>
              <a:lnTo>
                <a:pt x="6689" y="411"/>
              </a:lnTo>
              <a:lnTo>
                <a:pt x="6674" y="414"/>
              </a:lnTo>
              <a:lnTo>
                <a:pt x="6685" y="413"/>
              </a:lnTo>
              <a:lnTo>
                <a:pt x="6695" y="412"/>
              </a:lnTo>
              <a:lnTo>
                <a:pt x="6706" y="411"/>
              </a:lnTo>
              <a:lnTo>
                <a:pt x="6717" y="410"/>
              </a:lnTo>
              <a:lnTo>
                <a:pt x="6734" y="421"/>
              </a:lnTo>
              <a:lnTo>
                <a:pt x="6727" y="428"/>
              </a:lnTo>
              <a:lnTo>
                <a:pt x="6707" y="433"/>
              </a:lnTo>
              <a:lnTo>
                <a:pt x="6689" y="434"/>
              </a:lnTo>
              <a:lnTo>
                <a:pt x="6727" y="433"/>
              </a:lnTo>
              <a:lnTo>
                <a:pt x="6736" y="424"/>
              </a:lnTo>
              <a:close/>
              <a:moveTo>
                <a:pt x="6738" y="246"/>
              </a:moveTo>
              <a:lnTo>
                <a:pt x="6737" y="247"/>
              </a:lnTo>
              <a:lnTo>
                <a:pt x="6737" y="249"/>
              </a:lnTo>
              <a:lnTo>
                <a:pt x="6737" y="247"/>
              </a:lnTo>
              <a:lnTo>
                <a:pt x="6738" y="246"/>
              </a:lnTo>
              <a:close/>
              <a:moveTo>
                <a:pt x="6754" y="257"/>
              </a:moveTo>
              <a:lnTo>
                <a:pt x="6754" y="254"/>
              </a:lnTo>
              <a:lnTo>
                <a:pt x="6754" y="256"/>
              </a:lnTo>
              <a:lnTo>
                <a:pt x="6754" y="257"/>
              </a:lnTo>
              <a:close/>
              <a:moveTo>
                <a:pt x="6787" y="259"/>
              </a:moveTo>
              <a:lnTo>
                <a:pt x="6787" y="260"/>
              </a:lnTo>
              <a:lnTo>
                <a:pt x="6787" y="259"/>
              </a:lnTo>
              <a:close/>
              <a:moveTo>
                <a:pt x="6812" y="256"/>
              </a:moveTo>
              <a:lnTo>
                <a:pt x="6811" y="254"/>
              </a:lnTo>
              <a:lnTo>
                <a:pt x="6811" y="258"/>
              </a:lnTo>
              <a:lnTo>
                <a:pt x="6812" y="263"/>
              </a:lnTo>
              <a:lnTo>
                <a:pt x="6812" y="256"/>
              </a:lnTo>
              <a:close/>
              <a:moveTo>
                <a:pt x="6846" y="216"/>
              </a:moveTo>
              <a:lnTo>
                <a:pt x="6844" y="219"/>
              </a:lnTo>
              <a:lnTo>
                <a:pt x="6844" y="221"/>
              </a:lnTo>
              <a:lnTo>
                <a:pt x="6846" y="216"/>
              </a:lnTo>
              <a:close/>
              <a:moveTo>
                <a:pt x="6849" y="214"/>
              </a:moveTo>
              <a:lnTo>
                <a:pt x="6848" y="215"/>
              </a:lnTo>
              <a:lnTo>
                <a:pt x="6848" y="218"/>
              </a:lnTo>
              <a:lnTo>
                <a:pt x="6849" y="214"/>
              </a:lnTo>
              <a:close/>
              <a:moveTo>
                <a:pt x="6855" y="412"/>
              </a:moveTo>
              <a:lnTo>
                <a:pt x="6850" y="407"/>
              </a:lnTo>
              <a:lnTo>
                <a:pt x="6836" y="401"/>
              </a:lnTo>
              <a:lnTo>
                <a:pt x="6819" y="394"/>
              </a:lnTo>
              <a:lnTo>
                <a:pt x="6797" y="415"/>
              </a:lnTo>
              <a:lnTo>
                <a:pt x="6848" y="417"/>
              </a:lnTo>
              <a:lnTo>
                <a:pt x="6855" y="412"/>
              </a:lnTo>
              <a:close/>
              <a:moveTo>
                <a:pt x="6857" y="224"/>
              </a:moveTo>
              <a:lnTo>
                <a:pt x="6857" y="221"/>
              </a:lnTo>
              <a:lnTo>
                <a:pt x="6857" y="218"/>
              </a:lnTo>
              <a:lnTo>
                <a:pt x="6855" y="216"/>
              </a:lnTo>
              <a:lnTo>
                <a:pt x="6857" y="224"/>
              </a:lnTo>
              <a:close/>
              <a:moveTo>
                <a:pt x="6902" y="229"/>
              </a:moveTo>
              <a:lnTo>
                <a:pt x="6902" y="223"/>
              </a:lnTo>
              <a:lnTo>
                <a:pt x="6902" y="230"/>
              </a:lnTo>
              <a:lnTo>
                <a:pt x="6902" y="229"/>
              </a:lnTo>
              <a:close/>
              <a:moveTo>
                <a:pt x="6909" y="225"/>
              </a:moveTo>
              <a:lnTo>
                <a:pt x="6909" y="226"/>
              </a:lnTo>
              <a:lnTo>
                <a:pt x="6909" y="225"/>
              </a:lnTo>
              <a:close/>
              <a:moveTo>
                <a:pt x="6910" y="223"/>
              </a:moveTo>
              <a:lnTo>
                <a:pt x="6909" y="225"/>
              </a:lnTo>
              <a:lnTo>
                <a:pt x="6909" y="224"/>
              </a:lnTo>
              <a:lnTo>
                <a:pt x="6910" y="223"/>
              </a:lnTo>
              <a:close/>
              <a:moveTo>
                <a:pt x="7034" y="257"/>
              </a:moveTo>
              <a:lnTo>
                <a:pt x="6965" y="247"/>
              </a:lnTo>
              <a:lnTo>
                <a:pt x="6929" y="240"/>
              </a:lnTo>
              <a:lnTo>
                <a:pt x="6929" y="237"/>
              </a:lnTo>
              <a:lnTo>
                <a:pt x="6928" y="230"/>
              </a:lnTo>
              <a:lnTo>
                <a:pt x="6928" y="240"/>
              </a:lnTo>
              <a:lnTo>
                <a:pt x="6927" y="240"/>
              </a:lnTo>
              <a:lnTo>
                <a:pt x="6926" y="239"/>
              </a:lnTo>
              <a:lnTo>
                <a:pt x="6927" y="230"/>
              </a:lnTo>
              <a:lnTo>
                <a:pt x="6925" y="233"/>
              </a:lnTo>
              <a:lnTo>
                <a:pt x="6925" y="240"/>
              </a:lnTo>
              <a:lnTo>
                <a:pt x="6921" y="239"/>
              </a:lnTo>
              <a:lnTo>
                <a:pt x="6920" y="234"/>
              </a:lnTo>
              <a:lnTo>
                <a:pt x="6919" y="236"/>
              </a:lnTo>
              <a:lnTo>
                <a:pt x="6919" y="239"/>
              </a:lnTo>
              <a:lnTo>
                <a:pt x="6918" y="239"/>
              </a:lnTo>
              <a:lnTo>
                <a:pt x="6919" y="239"/>
              </a:lnTo>
              <a:lnTo>
                <a:pt x="6919" y="236"/>
              </a:lnTo>
              <a:lnTo>
                <a:pt x="6918" y="236"/>
              </a:lnTo>
              <a:lnTo>
                <a:pt x="6918" y="239"/>
              </a:lnTo>
              <a:lnTo>
                <a:pt x="6914" y="238"/>
              </a:lnTo>
              <a:lnTo>
                <a:pt x="6914" y="236"/>
              </a:lnTo>
              <a:lnTo>
                <a:pt x="6914" y="229"/>
              </a:lnTo>
              <a:lnTo>
                <a:pt x="6912" y="233"/>
              </a:lnTo>
              <a:lnTo>
                <a:pt x="6912" y="237"/>
              </a:lnTo>
              <a:lnTo>
                <a:pt x="6911" y="237"/>
              </a:lnTo>
              <a:lnTo>
                <a:pt x="6911" y="230"/>
              </a:lnTo>
              <a:lnTo>
                <a:pt x="6910" y="226"/>
              </a:lnTo>
              <a:lnTo>
                <a:pt x="6910" y="230"/>
              </a:lnTo>
              <a:lnTo>
                <a:pt x="6910" y="236"/>
              </a:lnTo>
              <a:lnTo>
                <a:pt x="6910" y="237"/>
              </a:lnTo>
              <a:lnTo>
                <a:pt x="6909" y="237"/>
              </a:lnTo>
              <a:lnTo>
                <a:pt x="6909" y="235"/>
              </a:lnTo>
              <a:lnTo>
                <a:pt x="6909" y="230"/>
              </a:lnTo>
              <a:lnTo>
                <a:pt x="6909" y="225"/>
              </a:lnTo>
              <a:lnTo>
                <a:pt x="6908" y="220"/>
              </a:lnTo>
              <a:lnTo>
                <a:pt x="6908" y="237"/>
              </a:lnTo>
              <a:lnTo>
                <a:pt x="6907" y="237"/>
              </a:lnTo>
              <a:lnTo>
                <a:pt x="6908" y="236"/>
              </a:lnTo>
              <a:lnTo>
                <a:pt x="6908" y="235"/>
              </a:lnTo>
              <a:lnTo>
                <a:pt x="6908" y="237"/>
              </a:lnTo>
              <a:lnTo>
                <a:pt x="6908" y="220"/>
              </a:lnTo>
              <a:lnTo>
                <a:pt x="6907" y="212"/>
              </a:lnTo>
              <a:lnTo>
                <a:pt x="6906" y="214"/>
              </a:lnTo>
              <a:lnTo>
                <a:pt x="6906" y="230"/>
              </a:lnTo>
              <a:lnTo>
                <a:pt x="6906" y="231"/>
              </a:lnTo>
              <a:lnTo>
                <a:pt x="6906" y="236"/>
              </a:lnTo>
              <a:lnTo>
                <a:pt x="6904" y="236"/>
              </a:lnTo>
              <a:lnTo>
                <a:pt x="6906" y="230"/>
              </a:lnTo>
              <a:lnTo>
                <a:pt x="6906" y="214"/>
              </a:lnTo>
              <a:lnTo>
                <a:pt x="6905" y="214"/>
              </a:lnTo>
              <a:lnTo>
                <a:pt x="6903" y="216"/>
              </a:lnTo>
              <a:lnTo>
                <a:pt x="6903" y="223"/>
              </a:lnTo>
              <a:lnTo>
                <a:pt x="6903" y="236"/>
              </a:lnTo>
              <a:lnTo>
                <a:pt x="6901" y="236"/>
              </a:lnTo>
              <a:lnTo>
                <a:pt x="6901" y="233"/>
              </a:lnTo>
              <a:lnTo>
                <a:pt x="6900" y="221"/>
              </a:lnTo>
              <a:lnTo>
                <a:pt x="6899" y="235"/>
              </a:lnTo>
              <a:lnTo>
                <a:pt x="6895" y="235"/>
              </a:lnTo>
              <a:lnTo>
                <a:pt x="6895" y="234"/>
              </a:lnTo>
              <a:lnTo>
                <a:pt x="6898" y="233"/>
              </a:lnTo>
              <a:lnTo>
                <a:pt x="6897" y="221"/>
              </a:lnTo>
              <a:lnTo>
                <a:pt x="6898" y="225"/>
              </a:lnTo>
              <a:lnTo>
                <a:pt x="6897" y="211"/>
              </a:lnTo>
              <a:lnTo>
                <a:pt x="6895" y="224"/>
              </a:lnTo>
              <a:lnTo>
                <a:pt x="6894" y="228"/>
              </a:lnTo>
              <a:lnTo>
                <a:pt x="6894" y="232"/>
              </a:lnTo>
              <a:lnTo>
                <a:pt x="6894" y="234"/>
              </a:lnTo>
              <a:lnTo>
                <a:pt x="6892" y="234"/>
              </a:lnTo>
              <a:lnTo>
                <a:pt x="6892" y="229"/>
              </a:lnTo>
              <a:lnTo>
                <a:pt x="6890" y="234"/>
              </a:lnTo>
              <a:lnTo>
                <a:pt x="6890" y="232"/>
              </a:lnTo>
              <a:lnTo>
                <a:pt x="6890" y="228"/>
              </a:lnTo>
              <a:lnTo>
                <a:pt x="6890" y="221"/>
              </a:lnTo>
              <a:lnTo>
                <a:pt x="6891" y="230"/>
              </a:lnTo>
              <a:lnTo>
                <a:pt x="6891" y="221"/>
              </a:lnTo>
              <a:lnTo>
                <a:pt x="6888" y="217"/>
              </a:lnTo>
              <a:lnTo>
                <a:pt x="6887" y="220"/>
              </a:lnTo>
              <a:lnTo>
                <a:pt x="6887" y="233"/>
              </a:lnTo>
              <a:lnTo>
                <a:pt x="6887" y="232"/>
              </a:lnTo>
              <a:lnTo>
                <a:pt x="6887" y="233"/>
              </a:lnTo>
              <a:lnTo>
                <a:pt x="6887" y="220"/>
              </a:lnTo>
              <a:lnTo>
                <a:pt x="6883" y="232"/>
              </a:lnTo>
              <a:lnTo>
                <a:pt x="6871" y="230"/>
              </a:lnTo>
              <a:lnTo>
                <a:pt x="6870" y="225"/>
              </a:lnTo>
              <a:lnTo>
                <a:pt x="6870" y="230"/>
              </a:lnTo>
              <a:lnTo>
                <a:pt x="6868" y="224"/>
              </a:lnTo>
              <a:lnTo>
                <a:pt x="6868" y="223"/>
              </a:lnTo>
              <a:lnTo>
                <a:pt x="6868" y="221"/>
              </a:lnTo>
              <a:lnTo>
                <a:pt x="6868" y="218"/>
              </a:lnTo>
              <a:lnTo>
                <a:pt x="6867" y="218"/>
              </a:lnTo>
              <a:lnTo>
                <a:pt x="6867" y="220"/>
              </a:lnTo>
              <a:lnTo>
                <a:pt x="6867" y="223"/>
              </a:lnTo>
              <a:lnTo>
                <a:pt x="6866" y="221"/>
              </a:lnTo>
              <a:lnTo>
                <a:pt x="6867" y="229"/>
              </a:lnTo>
              <a:lnTo>
                <a:pt x="6858" y="228"/>
              </a:lnTo>
              <a:lnTo>
                <a:pt x="6858" y="227"/>
              </a:lnTo>
              <a:lnTo>
                <a:pt x="6857" y="224"/>
              </a:lnTo>
              <a:lnTo>
                <a:pt x="6857" y="228"/>
              </a:lnTo>
              <a:lnTo>
                <a:pt x="6856" y="227"/>
              </a:lnTo>
              <a:lnTo>
                <a:pt x="6856" y="225"/>
              </a:lnTo>
              <a:lnTo>
                <a:pt x="6854" y="222"/>
              </a:lnTo>
              <a:lnTo>
                <a:pt x="6854" y="227"/>
              </a:lnTo>
              <a:lnTo>
                <a:pt x="6849" y="226"/>
              </a:lnTo>
              <a:lnTo>
                <a:pt x="6849" y="225"/>
              </a:lnTo>
              <a:lnTo>
                <a:pt x="6849" y="224"/>
              </a:lnTo>
              <a:lnTo>
                <a:pt x="6849" y="222"/>
              </a:lnTo>
              <a:lnTo>
                <a:pt x="6848" y="222"/>
              </a:lnTo>
              <a:lnTo>
                <a:pt x="6848" y="218"/>
              </a:lnTo>
              <a:lnTo>
                <a:pt x="6847" y="224"/>
              </a:lnTo>
              <a:lnTo>
                <a:pt x="6847" y="226"/>
              </a:lnTo>
              <a:lnTo>
                <a:pt x="6846" y="226"/>
              </a:lnTo>
              <a:lnTo>
                <a:pt x="6846" y="224"/>
              </a:lnTo>
              <a:lnTo>
                <a:pt x="6843" y="224"/>
              </a:lnTo>
              <a:lnTo>
                <a:pt x="6843" y="225"/>
              </a:lnTo>
              <a:lnTo>
                <a:pt x="6828" y="222"/>
              </a:lnTo>
              <a:lnTo>
                <a:pt x="6828" y="216"/>
              </a:lnTo>
              <a:lnTo>
                <a:pt x="6826" y="222"/>
              </a:lnTo>
              <a:lnTo>
                <a:pt x="6807" y="218"/>
              </a:lnTo>
              <a:lnTo>
                <a:pt x="6807" y="249"/>
              </a:lnTo>
              <a:lnTo>
                <a:pt x="6807" y="251"/>
              </a:lnTo>
              <a:lnTo>
                <a:pt x="6806" y="249"/>
              </a:lnTo>
              <a:lnTo>
                <a:pt x="6807" y="249"/>
              </a:lnTo>
              <a:lnTo>
                <a:pt x="6807" y="218"/>
              </a:lnTo>
              <a:lnTo>
                <a:pt x="6806" y="218"/>
              </a:lnTo>
              <a:lnTo>
                <a:pt x="6805" y="218"/>
              </a:lnTo>
              <a:lnTo>
                <a:pt x="6805" y="249"/>
              </a:lnTo>
              <a:lnTo>
                <a:pt x="6805" y="255"/>
              </a:lnTo>
              <a:lnTo>
                <a:pt x="6804" y="255"/>
              </a:lnTo>
              <a:lnTo>
                <a:pt x="6805" y="251"/>
              </a:lnTo>
              <a:lnTo>
                <a:pt x="6805" y="249"/>
              </a:lnTo>
              <a:lnTo>
                <a:pt x="6805" y="218"/>
              </a:lnTo>
              <a:lnTo>
                <a:pt x="6802" y="218"/>
              </a:lnTo>
              <a:lnTo>
                <a:pt x="6802" y="249"/>
              </a:lnTo>
              <a:lnTo>
                <a:pt x="6802" y="252"/>
              </a:lnTo>
              <a:lnTo>
                <a:pt x="6800" y="257"/>
              </a:lnTo>
              <a:lnTo>
                <a:pt x="6800" y="253"/>
              </a:lnTo>
              <a:lnTo>
                <a:pt x="6800" y="249"/>
              </a:lnTo>
              <a:lnTo>
                <a:pt x="6802" y="249"/>
              </a:lnTo>
              <a:lnTo>
                <a:pt x="6802" y="218"/>
              </a:lnTo>
              <a:lnTo>
                <a:pt x="6792" y="216"/>
              </a:lnTo>
              <a:lnTo>
                <a:pt x="6792" y="253"/>
              </a:lnTo>
              <a:lnTo>
                <a:pt x="6792" y="252"/>
              </a:lnTo>
              <a:lnTo>
                <a:pt x="6792" y="251"/>
              </a:lnTo>
              <a:lnTo>
                <a:pt x="6792" y="253"/>
              </a:lnTo>
              <a:lnTo>
                <a:pt x="6792" y="216"/>
              </a:lnTo>
              <a:lnTo>
                <a:pt x="6771" y="212"/>
              </a:lnTo>
              <a:lnTo>
                <a:pt x="6771" y="250"/>
              </a:lnTo>
              <a:lnTo>
                <a:pt x="6770" y="247"/>
              </a:lnTo>
              <a:lnTo>
                <a:pt x="6771" y="247"/>
              </a:lnTo>
              <a:lnTo>
                <a:pt x="6771" y="250"/>
              </a:lnTo>
              <a:lnTo>
                <a:pt x="6771" y="212"/>
              </a:lnTo>
              <a:lnTo>
                <a:pt x="6765" y="211"/>
              </a:lnTo>
              <a:lnTo>
                <a:pt x="6765" y="246"/>
              </a:lnTo>
              <a:lnTo>
                <a:pt x="6765" y="257"/>
              </a:lnTo>
              <a:lnTo>
                <a:pt x="6764" y="252"/>
              </a:lnTo>
              <a:lnTo>
                <a:pt x="6764" y="250"/>
              </a:lnTo>
              <a:lnTo>
                <a:pt x="6763" y="249"/>
              </a:lnTo>
              <a:lnTo>
                <a:pt x="6763" y="248"/>
              </a:lnTo>
              <a:lnTo>
                <a:pt x="6764" y="246"/>
              </a:lnTo>
              <a:lnTo>
                <a:pt x="6765" y="246"/>
              </a:lnTo>
              <a:lnTo>
                <a:pt x="6765" y="211"/>
              </a:lnTo>
              <a:lnTo>
                <a:pt x="6763" y="211"/>
              </a:lnTo>
              <a:lnTo>
                <a:pt x="6763" y="246"/>
              </a:lnTo>
              <a:lnTo>
                <a:pt x="6763" y="248"/>
              </a:lnTo>
              <a:lnTo>
                <a:pt x="6762" y="246"/>
              </a:lnTo>
              <a:lnTo>
                <a:pt x="6763" y="246"/>
              </a:lnTo>
              <a:lnTo>
                <a:pt x="6763" y="211"/>
              </a:lnTo>
              <a:lnTo>
                <a:pt x="6750" y="209"/>
              </a:lnTo>
              <a:lnTo>
                <a:pt x="6750" y="245"/>
              </a:lnTo>
              <a:lnTo>
                <a:pt x="6749" y="252"/>
              </a:lnTo>
              <a:lnTo>
                <a:pt x="6749" y="245"/>
              </a:lnTo>
              <a:lnTo>
                <a:pt x="6750" y="245"/>
              </a:lnTo>
              <a:lnTo>
                <a:pt x="6750" y="209"/>
              </a:lnTo>
              <a:lnTo>
                <a:pt x="6749" y="208"/>
              </a:lnTo>
              <a:lnTo>
                <a:pt x="6749" y="245"/>
              </a:lnTo>
              <a:lnTo>
                <a:pt x="6748" y="247"/>
              </a:lnTo>
              <a:lnTo>
                <a:pt x="6747" y="252"/>
              </a:lnTo>
              <a:lnTo>
                <a:pt x="6746" y="251"/>
              </a:lnTo>
              <a:lnTo>
                <a:pt x="6746" y="249"/>
              </a:lnTo>
              <a:lnTo>
                <a:pt x="6745" y="245"/>
              </a:lnTo>
              <a:lnTo>
                <a:pt x="6746" y="245"/>
              </a:lnTo>
              <a:lnTo>
                <a:pt x="6746" y="248"/>
              </a:lnTo>
              <a:lnTo>
                <a:pt x="6746" y="245"/>
              </a:lnTo>
              <a:lnTo>
                <a:pt x="6748" y="247"/>
              </a:lnTo>
              <a:lnTo>
                <a:pt x="6747" y="245"/>
              </a:lnTo>
              <a:lnTo>
                <a:pt x="6749" y="245"/>
              </a:lnTo>
              <a:lnTo>
                <a:pt x="6749" y="208"/>
              </a:lnTo>
              <a:lnTo>
                <a:pt x="6741" y="207"/>
              </a:lnTo>
              <a:lnTo>
                <a:pt x="6741" y="245"/>
              </a:lnTo>
              <a:lnTo>
                <a:pt x="6740" y="249"/>
              </a:lnTo>
              <a:lnTo>
                <a:pt x="6739" y="244"/>
              </a:lnTo>
              <a:lnTo>
                <a:pt x="6741" y="245"/>
              </a:lnTo>
              <a:lnTo>
                <a:pt x="6741" y="207"/>
              </a:lnTo>
              <a:lnTo>
                <a:pt x="6731" y="205"/>
              </a:lnTo>
              <a:lnTo>
                <a:pt x="6731" y="244"/>
              </a:lnTo>
              <a:lnTo>
                <a:pt x="6731" y="245"/>
              </a:lnTo>
              <a:lnTo>
                <a:pt x="6730" y="250"/>
              </a:lnTo>
              <a:lnTo>
                <a:pt x="6730" y="244"/>
              </a:lnTo>
              <a:lnTo>
                <a:pt x="6731" y="244"/>
              </a:lnTo>
              <a:lnTo>
                <a:pt x="6731" y="205"/>
              </a:lnTo>
              <a:lnTo>
                <a:pt x="6721" y="204"/>
              </a:lnTo>
              <a:lnTo>
                <a:pt x="6719" y="203"/>
              </a:lnTo>
              <a:lnTo>
                <a:pt x="6719" y="244"/>
              </a:lnTo>
              <a:lnTo>
                <a:pt x="6719" y="243"/>
              </a:lnTo>
              <a:lnTo>
                <a:pt x="6719" y="244"/>
              </a:lnTo>
              <a:lnTo>
                <a:pt x="6719" y="203"/>
              </a:lnTo>
              <a:lnTo>
                <a:pt x="6703" y="201"/>
              </a:lnTo>
              <a:lnTo>
                <a:pt x="6703" y="241"/>
              </a:lnTo>
              <a:lnTo>
                <a:pt x="6703" y="245"/>
              </a:lnTo>
              <a:lnTo>
                <a:pt x="6703" y="241"/>
              </a:lnTo>
              <a:lnTo>
                <a:pt x="6703" y="201"/>
              </a:lnTo>
              <a:lnTo>
                <a:pt x="6700" y="200"/>
              </a:lnTo>
              <a:lnTo>
                <a:pt x="6700" y="252"/>
              </a:lnTo>
              <a:lnTo>
                <a:pt x="6699" y="251"/>
              </a:lnTo>
              <a:lnTo>
                <a:pt x="6699" y="250"/>
              </a:lnTo>
              <a:lnTo>
                <a:pt x="6699" y="249"/>
              </a:lnTo>
              <a:lnTo>
                <a:pt x="6699" y="242"/>
              </a:lnTo>
              <a:lnTo>
                <a:pt x="6700" y="252"/>
              </a:lnTo>
              <a:lnTo>
                <a:pt x="6700" y="200"/>
              </a:lnTo>
              <a:lnTo>
                <a:pt x="6699" y="200"/>
              </a:lnTo>
              <a:lnTo>
                <a:pt x="6699" y="241"/>
              </a:lnTo>
              <a:lnTo>
                <a:pt x="6699" y="242"/>
              </a:lnTo>
              <a:lnTo>
                <a:pt x="6699" y="241"/>
              </a:lnTo>
              <a:lnTo>
                <a:pt x="6699" y="200"/>
              </a:lnTo>
              <a:lnTo>
                <a:pt x="6698" y="200"/>
              </a:lnTo>
              <a:lnTo>
                <a:pt x="6698" y="241"/>
              </a:lnTo>
              <a:lnTo>
                <a:pt x="6697" y="250"/>
              </a:lnTo>
              <a:lnTo>
                <a:pt x="6697" y="247"/>
              </a:lnTo>
              <a:lnTo>
                <a:pt x="6696" y="243"/>
              </a:lnTo>
              <a:lnTo>
                <a:pt x="6696" y="247"/>
              </a:lnTo>
              <a:lnTo>
                <a:pt x="6695" y="243"/>
              </a:lnTo>
              <a:lnTo>
                <a:pt x="6695" y="242"/>
              </a:lnTo>
              <a:lnTo>
                <a:pt x="6695" y="243"/>
              </a:lnTo>
              <a:lnTo>
                <a:pt x="6695" y="241"/>
              </a:lnTo>
              <a:lnTo>
                <a:pt x="6695" y="242"/>
              </a:lnTo>
              <a:lnTo>
                <a:pt x="6695" y="241"/>
              </a:lnTo>
              <a:lnTo>
                <a:pt x="6696" y="241"/>
              </a:lnTo>
              <a:lnTo>
                <a:pt x="6696" y="247"/>
              </a:lnTo>
              <a:lnTo>
                <a:pt x="6696" y="243"/>
              </a:lnTo>
              <a:lnTo>
                <a:pt x="6696" y="241"/>
              </a:lnTo>
              <a:lnTo>
                <a:pt x="6698" y="241"/>
              </a:lnTo>
              <a:lnTo>
                <a:pt x="6698" y="200"/>
              </a:lnTo>
              <a:lnTo>
                <a:pt x="6690" y="199"/>
              </a:lnTo>
              <a:lnTo>
                <a:pt x="6690" y="240"/>
              </a:lnTo>
              <a:lnTo>
                <a:pt x="6690" y="241"/>
              </a:lnTo>
              <a:lnTo>
                <a:pt x="6690" y="240"/>
              </a:lnTo>
              <a:lnTo>
                <a:pt x="6690" y="199"/>
              </a:lnTo>
              <a:lnTo>
                <a:pt x="6684" y="198"/>
              </a:lnTo>
              <a:lnTo>
                <a:pt x="6684" y="240"/>
              </a:lnTo>
              <a:lnTo>
                <a:pt x="6684" y="244"/>
              </a:lnTo>
              <a:lnTo>
                <a:pt x="6682" y="240"/>
              </a:lnTo>
              <a:lnTo>
                <a:pt x="6684" y="240"/>
              </a:lnTo>
              <a:lnTo>
                <a:pt x="6684" y="198"/>
              </a:lnTo>
              <a:lnTo>
                <a:pt x="6680" y="197"/>
              </a:lnTo>
              <a:lnTo>
                <a:pt x="6680" y="240"/>
              </a:lnTo>
              <a:lnTo>
                <a:pt x="6679" y="246"/>
              </a:lnTo>
              <a:lnTo>
                <a:pt x="6677" y="255"/>
              </a:lnTo>
              <a:lnTo>
                <a:pt x="6676" y="255"/>
              </a:lnTo>
              <a:lnTo>
                <a:pt x="6675" y="252"/>
              </a:lnTo>
              <a:lnTo>
                <a:pt x="6675" y="251"/>
              </a:lnTo>
              <a:lnTo>
                <a:pt x="6675" y="248"/>
              </a:lnTo>
              <a:lnTo>
                <a:pt x="6676" y="245"/>
              </a:lnTo>
              <a:lnTo>
                <a:pt x="6676" y="244"/>
              </a:lnTo>
              <a:lnTo>
                <a:pt x="6675" y="244"/>
              </a:lnTo>
              <a:lnTo>
                <a:pt x="6674" y="239"/>
              </a:lnTo>
              <a:lnTo>
                <a:pt x="6677" y="239"/>
              </a:lnTo>
              <a:lnTo>
                <a:pt x="6677" y="241"/>
              </a:lnTo>
              <a:lnTo>
                <a:pt x="6677" y="240"/>
              </a:lnTo>
              <a:lnTo>
                <a:pt x="6678" y="240"/>
              </a:lnTo>
              <a:lnTo>
                <a:pt x="6678" y="239"/>
              </a:lnTo>
              <a:lnTo>
                <a:pt x="6680" y="240"/>
              </a:lnTo>
              <a:lnTo>
                <a:pt x="6680" y="197"/>
              </a:lnTo>
              <a:lnTo>
                <a:pt x="6673" y="196"/>
              </a:lnTo>
              <a:lnTo>
                <a:pt x="6673" y="239"/>
              </a:lnTo>
              <a:lnTo>
                <a:pt x="6673" y="246"/>
              </a:lnTo>
              <a:lnTo>
                <a:pt x="6673" y="248"/>
              </a:lnTo>
              <a:lnTo>
                <a:pt x="6672" y="251"/>
              </a:lnTo>
              <a:lnTo>
                <a:pt x="6672" y="243"/>
              </a:lnTo>
              <a:lnTo>
                <a:pt x="6672" y="239"/>
              </a:lnTo>
              <a:lnTo>
                <a:pt x="6673" y="239"/>
              </a:lnTo>
              <a:lnTo>
                <a:pt x="6673" y="196"/>
              </a:lnTo>
              <a:lnTo>
                <a:pt x="6636" y="190"/>
              </a:lnTo>
              <a:lnTo>
                <a:pt x="6553" y="180"/>
              </a:lnTo>
              <a:lnTo>
                <a:pt x="6474" y="175"/>
              </a:lnTo>
              <a:lnTo>
                <a:pt x="6403" y="176"/>
              </a:lnTo>
              <a:lnTo>
                <a:pt x="6351" y="164"/>
              </a:lnTo>
              <a:lnTo>
                <a:pt x="6295" y="158"/>
              </a:lnTo>
              <a:lnTo>
                <a:pt x="6246" y="152"/>
              </a:lnTo>
              <a:lnTo>
                <a:pt x="6215" y="140"/>
              </a:lnTo>
              <a:lnTo>
                <a:pt x="6118" y="129"/>
              </a:lnTo>
              <a:lnTo>
                <a:pt x="6033" y="122"/>
              </a:lnTo>
              <a:lnTo>
                <a:pt x="5955" y="120"/>
              </a:lnTo>
              <a:lnTo>
                <a:pt x="5805" y="119"/>
              </a:lnTo>
              <a:lnTo>
                <a:pt x="5722" y="117"/>
              </a:lnTo>
              <a:lnTo>
                <a:pt x="5627" y="112"/>
              </a:lnTo>
              <a:lnTo>
                <a:pt x="5610" y="107"/>
              </a:lnTo>
              <a:lnTo>
                <a:pt x="5605" y="102"/>
              </a:lnTo>
              <a:lnTo>
                <a:pt x="5604" y="96"/>
              </a:lnTo>
              <a:lnTo>
                <a:pt x="5601" y="89"/>
              </a:lnTo>
              <a:lnTo>
                <a:pt x="5648" y="90"/>
              </a:lnTo>
              <a:lnTo>
                <a:pt x="5743" y="93"/>
              </a:lnTo>
              <a:lnTo>
                <a:pt x="5791" y="95"/>
              </a:lnTo>
              <a:lnTo>
                <a:pt x="5676" y="78"/>
              </a:lnTo>
              <a:lnTo>
                <a:pt x="5724" y="78"/>
              </a:lnTo>
              <a:lnTo>
                <a:pt x="5782" y="80"/>
              </a:lnTo>
              <a:lnTo>
                <a:pt x="5834" y="81"/>
              </a:lnTo>
              <a:lnTo>
                <a:pt x="5863" y="75"/>
              </a:lnTo>
              <a:lnTo>
                <a:pt x="5786" y="74"/>
              </a:lnTo>
              <a:lnTo>
                <a:pt x="5701" y="71"/>
              </a:lnTo>
              <a:lnTo>
                <a:pt x="5522" y="62"/>
              </a:lnTo>
              <a:lnTo>
                <a:pt x="5435" y="59"/>
              </a:lnTo>
              <a:lnTo>
                <a:pt x="5356" y="60"/>
              </a:lnTo>
              <a:lnTo>
                <a:pt x="5287" y="65"/>
              </a:lnTo>
              <a:lnTo>
                <a:pt x="5340" y="69"/>
              </a:lnTo>
              <a:lnTo>
                <a:pt x="5459" y="74"/>
              </a:lnTo>
              <a:lnTo>
                <a:pt x="5519" y="78"/>
              </a:lnTo>
              <a:lnTo>
                <a:pt x="5577" y="90"/>
              </a:lnTo>
              <a:lnTo>
                <a:pt x="5598" y="96"/>
              </a:lnTo>
              <a:lnTo>
                <a:pt x="5605" y="102"/>
              </a:lnTo>
              <a:lnTo>
                <a:pt x="5520" y="105"/>
              </a:lnTo>
              <a:lnTo>
                <a:pt x="5438" y="105"/>
              </a:lnTo>
              <a:lnTo>
                <a:pt x="5358" y="104"/>
              </a:lnTo>
              <a:lnTo>
                <a:pt x="5199" y="99"/>
              </a:lnTo>
              <a:lnTo>
                <a:pt x="5118" y="97"/>
              </a:lnTo>
              <a:lnTo>
                <a:pt x="5035" y="96"/>
              </a:lnTo>
              <a:lnTo>
                <a:pt x="4949" y="97"/>
              </a:lnTo>
              <a:lnTo>
                <a:pt x="4902" y="98"/>
              </a:lnTo>
              <a:lnTo>
                <a:pt x="4856" y="96"/>
              </a:lnTo>
              <a:lnTo>
                <a:pt x="4819" y="93"/>
              </a:lnTo>
              <a:lnTo>
                <a:pt x="4800" y="88"/>
              </a:lnTo>
              <a:lnTo>
                <a:pt x="4819" y="85"/>
              </a:lnTo>
              <a:lnTo>
                <a:pt x="4823" y="81"/>
              </a:lnTo>
              <a:lnTo>
                <a:pt x="4827" y="77"/>
              </a:lnTo>
              <a:lnTo>
                <a:pt x="4842" y="73"/>
              </a:lnTo>
              <a:lnTo>
                <a:pt x="4803" y="82"/>
              </a:lnTo>
              <a:lnTo>
                <a:pt x="4791" y="92"/>
              </a:lnTo>
              <a:lnTo>
                <a:pt x="4772" y="100"/>
              </a:lnTo>
              <a:lnTo>
                <a:pt x="4713" y="103"/>
              </a:lnTo>
              <a:lnTo>
                <a:pt x="4728" y="72"/>
              </a:lnTo>
              <a:lnTo>
                <a:pt x="4697" y="82"/>
              </a:lnTo>
              <a:lnTo>
                <a:pt x="4697" y="173"/>
              </a:lnTo>
              <a:lnTo>
                <a:pt x="4596" y="179"/>
              </a:lnTo>
              <a:lnTo>
                <a:pt x="4608" y="183"/>
              </a:lnTo>
              <a:lnTo>
                <a:pt x="4623" y="185"/>
              </a:lnTo>
              <a:lnTo>
                <a:pt x="4620" y="191"/>
              </a:lnTo>
              <a:lnTo>
                <a:pt x="4596" y="191"/>
              </a:lnTo>
              <a:lnTo>
                <a:pt x="4584" y="189"/>
              </a:lnTo>
              <a:lnTo>
                <a:pt x="4579" y="183"/>
              </a:lnTo>
              <a:lnTo>
                <a:pt x="4574" y="175"/>
              </a:lnTo>
              <a:lnTo>
                <a:pt x="4555" y="183"/>
              </a:lnTo>
              <a:lnTo>
                <a:pt x="4550" y="187"/>
              </a:lnTo>
              <a:lnTo>
                <a:pt x="4545" y="191"/>
              </a:lnTo>
              <a:lnTo>
                <a:pt x="4537" y="201"/>
              </a:lnTo>
              <a:lnTo>
                <a:pt x="4525" y="213"/>
              </a:lnTo>
              <a:lnTo>
                <a:pt x="4485" y="203"/>
              </a:lnTo>
              <a:lnTo>
                <a:pt x="4471" y="201"/>
              </a:lnTo>
              <a:lnTo>
                <a:pt x="4456" y="199"/>
              </a:lnTo>
              <a:lnTo>
                <a:pt x="4429" y="193"/>
              </a:lnTo>
              <a:lnTo>
                <a:pt x="4425" y="191"/>
              </a:lnTo>
              <a:lnTo>
                <a:pt x="4468" y="189"/>
              </a:lnTo>
              <a:lnTo>
                <a:pt x="4550" y="187"/>
              </a:lnTo>
              <a:lnTo>
                <a:pt x="4496" y="180"/>
              </a:lnTo>
              <a:lnTo>
                <a:pt x="4547" y="173"/>
              </a:lnTo>
              <a:lnTo>
                <a:pt x="4591" y="170"/>
              </a:lnTo>
              <a:lnTo>
                <a:pt x="4635" y="170"/>
              </a:lnTo>
              <a:lnTo>
                <a:pt x="4684" y="167"/>
              </a:lnTo>
              <a:lnTo>
                <a:pt x="4697" y="173"/>
              </a:lnTo>
              <a:lnTo>
                <a:pt x="4697" y="82"/>
              </a:lnTo>
              <a:lnTo>
                <a:pt x="4683" y="86"/>
              </a:lnTo>
              <a:lnTo>
                <a:pt x="4625" y="86"/>
              </a:lnTo>
              <a:lnTo>
                <a:pt x="4560" y="83"/>
              </a:lnTo>
              <a:lnTo>
                <a:pt x="4494" y="90"/>
              </a:lnTo>
              <a:lnTo>
                <a:pt x="4486" y="83"/>
              </a:lnTo>
              <a:lnTo>
                <a:pt x="4503" y="76"/>
              </a:lnTo>
              <a:lnTo>
                <a:pt x="4539" y="70"/>
              </a:lnTo>
              <a:lnTo>
                <a:pt x="4586" y="68"/>
              </a:lnTo>
              <a:lnTo>
                <a:pt x="4540" y="68"/>
              </a:lnTo>
              <a:lnTo>
                <a:pt x="4509" y="74"/>
              </a:lnTo>
              <a:lnTo>
                <a:pt x="4481" y="81"/>
              </a:lnTo>
              <a:lnTo>
                <a:pt x="4444" y="85"/>
              </a:lnTo>
              <a:lnTo>
                <a:pt x="4500" y="56"/>
              </a:lnTo>
              <a:lnTo>
                <a:pt x="4455" y="68"/>
              </a:lnTo>
              <a:lnTo>
                <a:pt x="4415" y="66"/>
              </a:lnTo>
              <a:lnTo>
                <a:pt x="4398" y="62"/>
              </a:lnTo>
              <a:lnTo>
                <a:pt x="4398" y="199"/>
              </a:lnTo>
              <a:lnTo>
                <a:pt x="4374" y="195"/>
              </a:lnTo>
              <a:lnTo>
                <a:pt x="4355" y="197"/>
              </a:lnTo>
              <a:lnTo>
                <a:pt x="4336" y="201"/>
              </a:lnTo>
              <a:lnTo>
                <a:pt x="4310" y="199"/>
              </a:lnTo>
              <a:lnTo>
                <a:pt x="4309" y="197"/>
              </a:lnTo>
              <a:lnTo>
                <a:pt x="4310" y="197"/>
              </a:lnTo>
              <a:lnTo>
                <a:pt x="4387" y="194"/>
              </a:lnTo>
              <a:lnTo>
                <a:pt x="4397" y="193"/>
              </a:lnTo>
              <a:lnTo>
                <a:pt x="4398" y="199"/>
              </a:lnTo>
              <a:lnTo>
                <a:pt x="4398" y="62"/>
              </a:lnTo>
              <a:lnTo>
                <a:pt x="4379" y="57"/>
              </a:lnTo>
              <a:lnTo>
                <a:pt x="4349" y="50"/>
              </a:lnTo>
              <a:lnTo>
                <a:pt x="4353" y="65"/>
              </a:lnTo>
              <a:lnTo>
                <a:pt x="4340" y="72"/>
              </a:lnTo>
              <a:lnTo>
                <a:pt x="4299" y="77"/>
              </a:lnTo>
              <a:lnTo>
                <a:pt x="4282" y="74"/>
              </a:lnTo>
              <a:lnTo>
                <a:pt x="4277" y="71"/>
              </a:lnTo>
              <a:lnTo>
                <a:pt x="4276" y="67"/>
              </a:lnTo>
              <a:lnTo>
                <a:pt x="4274" y="64"/>
              </a:lnTo>
              <a:lnTo>
                <a:pt x="4266" y="70"/>
              </a:lnTo>
              <a:lnTo>
                <a:pt x="4250" y="77"/>
              </a:lnTo>
              <a:lnTo>
                <a:pt x="4224" y="84"/>
              </a:lnTo>
              <a:lnTo>
                <a:pt x="4189" y="89"/>
              </a:lnTo>
              <a:lnTo>
                <a:pt x="4190" y="83"/>
              </a:lnTo>
              <a:lnTo>
                <a:pt x="4203" y="77"/>
              </a:lnTo>
              <a:lnTo>
                <a:pt x="4218" y="71"/>
              </a:lnTo>
              <a:lnTo>
                <a:pt x="4226" y="64"/>
              </a:lnTo>
              <a:lnTo>
                <a:pt x="4197" y="67"/>
              </a:lnTo>
              <a:lnTo>
                <a:pt x="4171" y="68"/>
              </a:lnTo>
              <a:lnTo>
                <a:pt x="4147" y="69"/>
              </a:lnTo>
              <a:lnTo>
                <a:pt x="4124" y="67"/>
              </a:lnTo>
              <a:lnTo>
                <a:pt x="4095" y="74"/>
              </a:lnTo>
              <a:lnTo>
                <a:pt x="4096" y="79"/>
              </a:lnTo>
              <a:lnTo>
                <a:pt x="4101" y="84"/>
              </a:lnTo>
              <a:lnTo>
                <a:pt x="4087" y="92"/>
              </a:lnTo>
              <a:lnTo>
                <a:pt x="4039" y="88"/>
              </a:lnTo>
              <a:lnTo>
                <a:pt x="4035" y="76"/>
              </a:lnTo>
              <a:lnTo>
                <a:pt x="4044" y="61"/>
              </a:lnTo>
              <a:lnTo>
                <a:pt x="4033" y="47"/>
              </a:lnTo>
              <a:lnTo>
                <a:pt x="4097" y="34"/>
              </a:lnTo>
              <a:lnTo>
                <a:pt x="4162" y="23"/>
              </a:lnTo>
              <a:lnTo>
                <a:pt x="4220" y="14"/>
              </a:lnTo>
              <a:lnTo>
                <a:pt x="4263" y="7"/>
              </a:lnTo>
              <a:lnTo>
                <a:pt x="4223" y="11"/>
              </a:lnTo>
              <a:lnTo>
                <a:pt x="4106" y="25"/>
              </a:lnTo>
              <a:lnTo>
                <a:pt x="4094" y="19"/>
              </a:lnTo>
              <a:lnTo>
                <a:pt x="4065" y="14"/>
              </a:lnTo>
              <a:lnTo>
                <a:pt x="4051" y="9"/>
              </a:lnTo>
              <a:lnTo>
                <a:pt x="4080" y="0"/>
              </a:lnTo>
              <a:lnTo>
                <a:pt x="3999" y="3"/>
              </a:lnTo>
              <a:lnTo>
                <a:pt x="3915" y="10"/>
              </a:lnTo>
              <a:lnTo>
                <a:pt x="3829" y="21"/>
              </a:lnTo>
              <a:lnTo>
                <a:pt x="3744" y="34"/>
              </a:lnTo>
              <a:lnTo>
                <a:pt x="3662" y="49"/>
              </a:lnTo>
              <a:lnTo>
                <a:pt x="3585" y="63"/>
              </a:lnTo>
              <a:lnTo>
                <a:pt x="3617" y="63"/>
              </a:lnTo>
              <a:lnTo>
                <a:pt x="3628" y="65"/>
              </a:lnTo>
              <a:lnTo>
                <a:pt x="3631" y="69"/>
              </a:lnTo>
              <a:lnTo>
                <a:pt x="3587" y="76"/>
              </a:lnTo>
              <a:lnTo>
                <a:pt x="3565" y="76"/>
              </a:lnTo>
              <a:lnTo>
                <a:pt x="3554" y="72"/>
              </a:lnTo>
              <a:lnTo>
                <a:pt x="3544" y="67"/>
              </a:lnTo>
              <a:lnTo>
                <a:pt x="3513" y="79"/>
              </a:lnTo>
              <a:lnTo>
                <a:pt x="3495" y="91"/>
              </a:lnTo>
              <a:lnTo>
                <a:pt x="3482" y="104"/>
              </a:lnTo>
              <a:lnTo>
                <a:pt x="3464" y="117"/>
              </a:lnTo>
              <a:lnTo>
                <a:pt x="3390" y="120"/>
              </a:lnTo>
              <a:lnTo>
                <a:pt x="3338" y="125"/>
              </a:lnTo>
              <a:lnTo>
                <a:pt x="3289" y="129"/>
              </a:lnTo>
              <a:lnTo>
                <a:pt x="3225" y="129"/>
              </a:lnTo>
              <a:lnTo>
                <a:pt x="3235" y="146"/>
              </a:lnTo>
              <a:lnTo>
                <a:pt x="3190" y="150"/>
              </a:lnTo>
              <a:lnTo>
                <a:pt x="3158" y="159"/>
              </a:lnTo>
              <a:lnTo>
                <a:pt x="3125" y="170"/>
              </a:lnTo>
              <a:lnTo>
                <a:pt x="3078" y="177"/>
              </a:lnTo>
              <a:lnTo>
                <a:pt x="3080" y="173"/>
              </a:lnTo>
              <a:lnTo>
                <a:pt x="3090" y="168"/>
              </a:lnTo>
              <a:lnTo>
                <a:pt x="3106" y="162"/>
              </a:lnTo>
              <a:lnTo>
                <a:pt x="3124" y="155"/>
              </a:lnTo>
              <a:lnTo>
                <a:pt x="3085" y="163"/>
              </a:lnTo>
              <a:lnTo>
                <a:pt x="3033" y="165"/>
              </a:lnTo>
              <a:lnTo>
                <a:pt x="3031" y="165"/>
              </a:lnTo>
              <a:lnTo>
                <a:pt x="3031" y="335"/>
              </a:lnTo>
              <a:lnTo>
                <a:pt x="3010" y="341"/>
              </a:lnTo>
              <a:lnTo>
                <a:pt x="3006" y="343"/>
              </a:lnTo>
              <a:lnTo>
                <a:pt x="3002" y="333"/>
              </a:lnTo>
              <a:lnTo>
                <a:pt x="3029" y="335"/>
              </a:lnTo>
              <a:lnTo>
                <a:pt x="3031" y="335"/>
              </a:lnTo>
              <a:lnTo>
                <a:pt x="3031" y="165"/>
              </a:lnTo>
              <a:lnTo>
                <a:pt x="2995" y="174"/>
              </a:lnTo>
              <a:lnTo>
                <a:pt x="3043" y="143"/>
              </a:lnTo>
              <a:lnTo>
                <a:pt x="3001" y="153"/>
              </a:lnTo>
              <a:lnTo>
                <a:pt x="2962" y="162"/>
              </a:lnTo>
              <a:lnTo>
                <a:pt x="2938" y="164"/>
              </a:lnTo>
              <a:lnTo>
                <a:pt x="2939" y="155"/>
              </a:lnTo>
              <a:lnTo>
                <a:pt x="2879" y="178"/>
              </a:lnTo>
              <a:lnTo>
                <a:pt x="2807" y="199"/>
              </a:lnTo>
              <a:lnTo>
                <a:pt x="2729" y="220"/>
              </a:lnTo>
              <a:lnTo>
                <a:pt x="2652" y="241"/>
              </a:lnTo>
              <a:lnTo>
                <a:pt x="2580" y="264"/>
              </a:lnTo>
              <a:lnTo>
                <a:pt x="2584" y="247"/>
              </a:lnTo>
              <a:lnTo>
                <a:pt x="2527" y="270"/>
              </a:lnTo>
              <a:lnTo>
                <a:pt x="2451" y="290"/>
              </a:lnTo>
              <a:lnTo>
                <a:pt x="2377" y="311"/>
              </a:lnTo>
              <a:lnTo>
                <a:pt x="2325" y="335"/>
              </a:lnTo>
              <a:lnTo>
                <a:pt x="2315" y="331"/>
              </a:lnTo>
              <a:lnTo>
                <a:pt x="2204" y="381"/>
              </a:lnTo>
              <a:lnTo>
                <a:pt x="2176" y="384"/>
              </a:lnTo>
              <a:lnTo>
                <a:pt x="2164" y="379"/>
              </a:lnTo>
              <a:lnTo>
                <a:pt x="2162" y="373"/>
              </a:lnTo>
              <a:lnTo>
                <a:pt x="2080" y="397"/>
              </a:lnTo>
              <a:lnTo>
                <a:pt x="2008" y="417"/>
              </a:lnTo>
              <a:lnTo>
                <a:pt x="1942" y="432"/>
              </a:lnTo>
              <a:lnTo>
                <a:pt x="1883" y="442"/>
              </a:lnTo>
              <a:lnTo>
                <a:pt x="1854" y="462"/>
              </a:lnTo>
              <a:lnTo>
                <a:pt x="1799" y="485"/>
              </a:lnTo>
              <a:lnTo>
                <a:pt x="1728" y="507"/>
              </a:lnTo>
              <a:lnTo>
                <a:pt x="1654" y="527"/>
              </a:lnTo>
              <a:lnTo>
                <a:pt x="1418" y="576"/>
              </a:lnTo>
              <a:lnTo>
                <a:pt x="1260" y="607"/>
              </a:lnTo>
              <a:lnTo>
                <a:pt x="1180" y="622"/>
              </a:lnTo>
              <a:lnTo>
                <a:pt x="1100" y="637"/>
              </a:lnTo>
              <a:lnTo>
                <a:pt x="1020" y="650"/>
              </a:lnTo>
              <a:lnTo>
                <a:pt x="941" y="663"/>
              </a:lnTo>
              <a:lnTo>
                <a:pt x="861" y="675"/>
              </a:lnTo>
              <a:lnTo>
                <a:pt x="782" y="687"/>
              </a:lnTo>
              <a:lnTo>
                <a:pt x="703" y="697"/>
              </a:lnTo>
              <a:lnTo>
                <a:pt x="625" y="705"/>
              </a:lnTo>
              <a:lnTo>
                <a:pt x="547" y="713"/>
              </a:lnTo>
              <a:lnTo>
                <a:pt x="470" y="719"/>
              </a:lnTo>
              <a:lnTo>
                <a:pt x="393" y="723"/>
              </a:lnTo>
              <a:lnTo>
                <a:pt x="318" y="726"/>
              </a:lnTo>
              <a:lnTo>
                <a:pt x="243" y="727"/>
              </a:lnTo>
              <a:lnTo>
                <a:pt x="189" y="729"/>
              </a:lnTo>
              <a:lnTo>
                <a:pt x="128" y="733"/>
              </a:lnTo>
              <a:lnTo>
                <a:pt x="64" y="739"/>
              </a:lnTo>
              <a:lnTo>
                <a:pt x="0" y="743"/>
              </a:lnTo>
              <a:lnTo>
                <a:pt x="62" y="749"/>
              </a:lnTo>
              <a:lnTo>
                <a:pt x="106" y="751"/>
              </a:lnTo>
              <a:lnTo>
                <a:pt x="151" y="752"/>
              </a:lnTo>
              <a:lnTo>
                <a:pt x="212" y="754"/>
              </a:lnTo>
              <a:lnTo>
                <a:pt x="261" y="762"/>
              </a:lnTo>
              <a:lnTo>
                <a:pt x="300" y="773"/>
              </a:lnTo>
              <a:lnTo>
                <a:pt x="337" y="786"/>
              </a:lnTo>
              <a:lnTo>
                <a:pt x="380" y="798"/>
              </a:lnTo>
              <a:lnTo>
                <a:pt x="347" y="780"/>
              </a:lnTo>
              <a:lnTo>
                <a:pt x="402" y="776"/>
              </a:lnTo>
              <a:lnTo>
                <a:pt x="431" y="778"/>
              </a:lnTo>
              <a:lnTo>
                <a:pt x="455" y="778"/>
              </a:lnTo>
              <a:lnTo>
                <a:pt x="498" y="770"/>
              </a:lnTo>
              <a:lnTo>
                <a:pt x="496" y="798"/>
              </a:lnTo>
              <a:lnTo>
                <a:pt x="524" y="791"/>
              </a:lnTo>
              <a:lnTo>
                <a:pt x="560" y="791"/>
              </a:lnTo>
              <a:lnTo>
                <a:pt x="597" y="794"/>
              </a:lnTo>
              <a:lnTo>
                <a:pt x="626" y="798"/>
              </a:lnTo>
              <a:lnTo>
                <a:pt x="651" y="776"/>
              </a:lnTo>
              <a:lnTo>
                <a:pt x="696" y="780"/>
              </a:lnTo>
              <a:lnTo>
                <a:pt x="732" y="784"/>
              </a:lnTo>
              <a:lnTo>
                <a:pt x="760" y="790"/>
              </a:lnTo>
              <a:lnTo>
                <a:pt x="780" y="799"/>
              </a:lnTo>
              <a:lnTo>
                <a:pt x="772" y="782"/>
              </a:lnTo>
              <a:lnTo>
                <a:pt x="820" y="782"/>
              </a:lnTo>
              <a:lnTo>
                <a:pt x="896" y="775"/>
              </a:lnTo>
              <a:lnTo>
                <a:pt x="953" y="774"/>
              </a:lnTo>
              <a:lnTo>
                <a:pt x="946" y="790"/>
              </a:lnTo>
              <a:lnTo>
                <a:pt x="975" y="779"/>
              </a:lnTo>
              <a:lnTo>
                <a:pt x="995" y="774"/>
              </a:lnTo>
              <a:lnTo>
                <a:pt x="1021" y="769"/>
              </a:lnTo>
              <a:lnTo>
                <a:pt x="1030" y="786"/>
              </a:lnTo>
              <a:lnTo>
                <a:pt x="1074" y="776"/>
              </a:lnTo>
              <a:lnTo>
                <a:pt x="1116" y="768"/>
              </a:lnTo>
              <a:lnTo>
                <a:pt x="1150" y="764"/>
              </a:lnTo>
              <a:lnTo>
                <a:pt x="1171" y="766"/>
              </a:lnTo>
              <a:lnTo>
                <a:pt x="1152" y="773"/>
              </a:lnTo>
              <a:lnTo>
                <a:pt x="1138" y="779"/>
              </a:lnTo>
              <a:lnTo>
                <a:pt x="1129" y="786"/>
              </a:lnTo>
              <a:lnTo>
                <a:pt x="1121" y="793"/>
              </a:lnTo>
              <a:lnTo>
                <a:pt x="1189" y="781"/>
              </a:lnTo>
              <a:lnTo>
                <a:pt x="1230" y="769"/>
              </a:lnTo>
              <a:lnTo>
                <a:pt x="1251" y="758"/>
              </a:lnTo>
              <a:lnTo>
                <a:pt x="1261" y="747"/>
              </a:lnTo>
              <a:lnTo>
                <a:pt x="1266" y="735"/>
              </a:lnTo>
              <a:lnTo>
                <a:pt x="1273" y="724"/>
              </a:lnTo>
              <a:lnTo>
                <a:pt x="1290" y="712"/>
              </a:lnTo>
              <a:lnTo>
                <a:pt x="1324" y="700"/>
              </a:lnTo>
              <a:lnTo>
                <a:pt x="1382" y="687"/>
              </a:lnTo>
              <a:lnTo>
                <a:pt x="1382" y="698"/>
              </a:lnTo>
              <a:lnTo>
                <a:pt x="1434" y="675"/>
              </a:lnTo>
              <a:lnTo>
                <a:pt x="1495" y="677"/>
              </a:lnTo>
              <a:lnTo>
                <a:pt x="1542" y="653"/>
              </a:lnTo>
              <a:lnTo>
                <a:pt x="1609" y="634"/>
              </a:lnTo>
              <a:lnTo>
                <a:pt x="1688" y="617"/>
              </a:lnTo>
              <a:lnTo>
                <a:pt x="1771" y="601"/>
              </a:lnTo>
              <a:lnTo>
                <a:pt x="1852" y="582"/>
              </a:lnTo>
              <a:lnTo>
                <a:pt x="1922" y="558"/>
              </a:lnTo>
              <a:lnTo>
                <a:pt x="1963" y="550"/>
              </a:lnTo>
              <a:lnTo>
                <a:pt x="2013" y="544"/>
              </a:lnTo>
              <a:lnTo>
                <a:pt x="2072" y="536"/>
              </a:lnTo>
              <a:lnTo>
                <a:pt x="2139" y="521"/>
              </a:lnTo>
              <a:lnTo>
                <a:pt x="2129" y="505"/>
              </a:lnTo>
              <a:lnTo>
                <a:pt x="2185" y="499"/>
              </a:lnTo>
              <a:lnTo>
                <a:pt x="2355" y="474"/>
              </a:lnTo>
              <a:lnTo>
                <a:pt x="2446" y="462"/>
              </a:lnTo>
              <a:lnTo>
                <a:pt x="2526" y="456"/>
              </a:lnTo>
              <a:lnTo>
                <a:pt x="2582" y="460"/>
              </a:lnTo>
              <a:lnTo>
                <a:pt x="2610" y="447"/>
              </a:lnTo>
              <a:lnTo>
                <a:pt x="2603" y="446"/>
              </a:lnTo>
              <a:lnTo>
                <a:pt x="2584" y="449"/>
              </a:lnTo>
              <a:lnTo>
                <a:pt x="2572" y="445"/>
              </a:lnTo>
              <a:lnTo>
                <a:pt x="2655" y="418"/>
              </a:lnTo>
              <a:lnTo>
                <a:pt x="2709" y="410"/>
              </a:lnTo>
              <a:lnTo>
                <a:pt x="2753" y="410"/>
              </a:lnTo>
              <a:lnTo>
                <a:pt x="2801" y="409"/>
              </a:lnTo>
              <a:lnTo>
                <a:pt x="2827" y="398"/>
              </a:lnTo>
              <a:lnTo>
                <a:pt x="2774" y="402"/>
              </a:lnTo>
              <a:lnTo>
                <a:pt x="2777" y="394"/>
              </a:lnTo>
              <a:lnTo>
                <a:pt x="2853" y="379"/>
              </a:lnTo>
              <a:lnTo>
                <a:pt x="2901" y="361"/>
              </a:lnTo>
              <a:lnTo>
                <a:pt x="2954" y="341"/>
              </a:lnTo>
              <a:lnTo>
                <a:pt x="2986" y="335"/>
              </a:lnTo>
              <a:lnTo>
                <a:pt x="2996" y="339"/>
              </a:lnTo>
              <a:lnTo>
                <a:pt x="3002" y="344"/>
              </a:lnTo>
              <a:lnTo>
                <a:pt x="2991" y="349"/>
              </a:lnTo>
              <a:lnTo>
                <a:pt x="3003" y="345"/>
              </a:lnTo>
              <a:lnTo>
                <a:pt x="3007" y="349"/>
              </a:lnTo>
              <a:lnTo>
                <a:pt x="3006" y="344"/>
              </a:lnTo>
              <a:lnTo>
                <a:pt x="3035" y="335"/>
              </a:lnTo>
              <a:lnTo>
                <a:pt x="3070" y="335"/>
              </a:lnTo>
              <a:lnTo>
                <a:pt x="3101" y="337"/>
              </a:lnTo>
              <a:lnTo>
                <a:pt x="3098" y="353"/>
              </a:lnTo>
              <a:lnTo>
                <a:pt x="3105" y="349"/>
              </a:lnTo>
              <a:lnTo>
                <a:pt x="3113" y="345"/>
              </a:lnTo>
              <a:lnTo>
                <a:pt x="3124" y="341"/>
              </a:lnTo>
              <a:lnTo>
                <a:pt x="3138" y="339"/>
              </a:lnTo>
              <a:lnTo>
                <a:pt x="3143" y="357"/>
              </a:lnTo>
              <a:lnTo>
                <a:pt x="3167" y="351"/>
              </a:lnTo>
              <a:lnTo>
                <a:pt x="3190" y="349"/>
              </a:lnTo>
              <a:lnTo>
                <a:pt x="3208" y="349"/>
              </a:lnTo>
              <a:lnTo>
                <a:pt x="3220" y="353"/>
              </a:lnTo>
              <a:lnTo>
                <a:pt x="3203" y="359"/>
              </a:lnTo>
              <a:lnTo>
                <a:pt x="3197" y="367"/>
              </a:lnTo>
              <a:lnTo>
                <a:pt x="3192" y="375"/>
              </a:lnTo>
              <a:lnTo>
                <a:pt x="3248" y="367"/>
              </a:lnTo>
              <a:lnTo>
                <a:pt x="3267" y="351"/>
              </a:lnTo>
              <a:lnTo>
                <a:pt x="3268" y="349"/>
              </a:lnTo>
              <a:lnTo>
                <a:pt x="3271" y="339"/>
              </a:lnTo>
              <a:lnTo>
                <a:pt x="3273" y="333"/>
              </a:lnTo>
              <a:lnTo>
                <a:pt x="3281" y="325"/>
              </a:lnTo>
              <a:lnTo>
                <a:pt x="3287" y="319"/>
              </a:lnTo>
              <a:lnTo>
                <a:pt x="3289" y="317"/>
              </a:lnTo>
              <a:lnTo>
                <a:pt x="3338" y="307"/>
              </a:lnTo>
              <a:lnTo>
                <a:pt x="3337" y="319"/>
              </a:lnTo>
              <a:lnTo>
                <a:pt x="3362" y="307"/>
              </a:lnTo>
              <a:lnTo>
                <a:pt x="3367" y="305"/>
              </a:lnTo>
              <a:lnTo>
                <a:pt x="3399" y="317"/>
              </a:lnTo>
              <a:lnTo>
                <a:pt x="3429" y="305"/>
              </a:lnTo>
              <a:lnTo>
                <a:pt x="3445" y="299"/>
              </a:lnTo>
              <a:lnTo>
                <a:pt x="3578" y="299"/>
              </a:lnTo>
              <a:lnTo>
                <a:pt x="3641" y="293"/>
              </a:lnTo>
              <a:lnTo>
                <a:pt x="3664" y="295"/>
              </a:lnTo>
              <a:lnTo>
                <a:pt x="3692" y="301"/>
              </a:lnTo>
              <a:lnTo>
                <a:pt x="3724" y="307"/>
              </a:lnTo>
              <a:lnTo>
                <a:pt x="3762" y="307"/>
              </a:lnTo>
              <a:lnTo>
                <a:pt x="3758" y="293"/>
              </a:lnTo>
              <a:lnTo>
                <a:pt x="3758" y="291"/>
              </a:lnTo>
              <a:lnTo>
                <a:pt x="3810" y="303"/>
              </a:lnTo>
              <a:lnTo>
                <a:pt x="3883" y="317"/>
              </a:lnTo>
              <a:lnTo>
                <a:pt x="3957" y="333"/>
              </a:lnTo>
              <a:lnTo>
                <a:pt x="4006" y="359"/>
              </a:lnTo>
              <a:lnTo>
                <a:pt x="4023" y="353"/>
              </a:lnTo>
              <a:lnTo>
                <a:pt x="4020" y="351"/>
              </a:lnTo>
              <a:lnTo>
                <a:pt x="4009" y="349"/>
              </a:lnTo>
              <a:lnTo>
                <a:pt x="4003" y="343"/>
              </a:lnTo>
              <a:lnTo>
                <a:pt x="4051" y="337"/>
              </a:lnTo>
              <a:lnTo>
                <a:pt x="4081" y="341"/>
              </a:lnTo>
              <a:lnTo>
                <a:pt x="4105" y="353"/>
              </a:lnTo>
              <a:lnTo>
                <a:pt x="4131" y="363"/>
              </a:lnTo>
              <a:lnTo>
                <a:pt x="4146" y="359"/>
              </a:lnTo>
              <a:lnTo>
                <a:pt x="4134" y="355"/>
              </a:lnTo>
              <a:lnTo>
                <a:pt x="4117" y="351"/>
              </a:lnTo>
              <a:lnTo>
                <a:pt x="4120" y="343"/>
              </a:lnTo>
              <a:lnTo>
                <a:pt x="4163" y="345"/>
              </a:lnTo>
              <a:lnTo>
                <a:pt x="4172" y="343"/>
              </a:lnTo>
              <a:lnTo>
                <a:pt x="4191" y="339"/>
              </a:lnTo>
              <a:lnTo>
                <a:pt x="4202" y="337"/>
              </a:lnTo>
              <a:lnTo>
                <a:pt x="4223" y="333"/>
              </a:lnTo>
              <a:lnTo>
                <a:pt x="4276" y="335"/>
              </a:lnTo>
              <a:lnTo>
                <a:pt x="4276" y="341"/>
              </a:lnTo>
              <a:lnTo>
                <a:pt x="4266" y="343"/>
              </a:lnTo>
              <a:lnTo>
                <a:pt x="4252" y="345"/>
              </a:lnTo>
              <a:lnTo>
                <a:pt x="4242" y="349"/>
              </a:lnTo>
              <a:lnTo>
                <a:pt x="4301" y="341"/>
              </a:lnTo>
              <a:lnTo>
                <a:pt x="4374" y="341"/>
              </a:lnTo>
              <a:lnTo>
                <a:pt x="4530" y="345"/>
              </a:lnTo>
              <a:lnTo>
                <a:pt x="4603" y="353"/>
              </a:lnTo>
              <a:lnTo>
                <a:pt x="4685" y="361"/>
              </a:lnTo>
              <a:lnTo>
                <a:pt x="4771" y="371"/>
              </a:lnTo>
              <a:lnTo>
                <a:pt x="4857" y="379"/>
              </a:lnTo>
              <a:lnTo>
                <a:pt x="4940" y="391"/>
              </a:lnTo>
              <a:lnTo>
                <a:pt x="4943" y="385"/>
              </a:lnTo>
              <a:lnTo>
                <a:pt x="4984" y="393"/>
              </a:lnTo>
              <a:lnTo>
                <a:pt x="5028" y="395"/>
              </a:lnTo>
              <a:lnTo>
                <a:pt x="5074" y="395"/>
              </a:lnTo>
              <a:lnTo>
                <a:pt x="5121" y="399"/>
              </a:lnTo>
              <a:lnTo>
                <a:pt x="5090" y="389"/>
              </a:lnTo>
              <a:lnTo>
                <a:pt x="5119" y="385"/>
              </a:lnTo>
              <a:lnTo>
                <a:pt x="5143" y="383"/>
              </a:lnTo>
              <a:lnTo>
                <a:pt x="5195" y="383"/>
              </a:lnTo>
              <a:lnTo>
                <a:pt x="5217" y="401"/>
              </a:lnTo>
              <a:lnTo>
                <a:pt x="5239" y="397"/>
              </a:lnTo>
              <a:lnTo>
                <a:pt x="5247" y="391"/>
              </a:lnTo>
              <a:lnTo>
                <a:pt x="5253" y="385"/>
              </a:lnTo>
              <a:lnTo>
                <a:pt x="5258" y="383"/>
              </a:lnTo>
              <a:lnTo>
                <a:pt x="5268" y="379"/>
              </a:lnTo>
              <a:lnTo>
                <a:pt x="5304" y="385"/>
              </a:lnTo>
              <a:lnTo>
                <a:pt x="5384" y="385"/>
              </a:lnTo>
              <a:lnTo>
                <a:pt x="5409" y="383"/>
              </a:lnTo>
              <a:lnTo>
                <a:pt x="5411" y="389"/>
              </a:lnTo>
              <a:lnTo>
                <a:pt x="5404" y="393"/>
              </a:lnTo>
              <a:lnTo>
                <a:pt x="5394" y="397"/>
              </a:lnTo>
              <a:lnTo>
                <a:pt x="5386" y="401"/>
              </a:lnTo>
              <a:lnTo>
                <a:pt x="5416" y="395"/>
              </a:lnTo>
              <a:lnTo>
                <a:pt x="5436" y="387"/>
              </a:lnTo>
              <a:lnTo>
                <a:pt x="5452" y="383"/>
              </a:lnTo>
              <a:lnTo>
                <a:pt x="5459" y="381"/>
              </a:lnTo>
              <a:lnTo>
                <a:pt x="5496" y="379"/>
              </a:lnTo>
              <a:lnTo>
                <a:pt x="5497" y="383"/>
              </a:lnTo>
              <a:lnTo>
                <a:pt x="5536" y="379"/>
              </a:lnTo>
              <a:lnTo>
                <a:pt x="5575" y="375"/>
              </a:lnTo>
              <a:lnTo>
                <a:pt x="5658" y="369"/>
              </a:lnTo>
              <a:lnTo>
                <a:pt x="5920" y="357"/>
              </a:lnTo>
              <a:lnTo>
                <a:pt x="6003" y="349"/>
              </a:lnTo>
              <a:lnTo>
                <a:pt x="5992" y="349"/>
              </a:lnTo>
              <a:lnTo>
                <a:pt x="5995" y="345"/>
              </a:lnTo>
              <a:lnTo>
                <a:pt x="5991" y="341"/>
              </a:lnTo>
              <a:lnTo>
                <a:pt x="6078" y="339"/>
              </a:lnTo>
              <a:lnTo>
                <a:pt x="6165" y="343"/>
              </a:lnTo>
              <a:lnTo>
                <a:pt x="6252" y="351"/>
              </a:lnTo>
              <a:lnTo>
                <a:pt x="6417" y="371"/>
              </a:lnTo>
              <a:lnTo>
                <a:pt x="6494" y="375"/>
              </a:lnTo>
              <a:lnTo>
                <a:pt x="6433" y="357"/>
              </a:lnTo>
              <a:lnTo>
                <a:pt x="6381" y="339"/>
              </a:lnTo>
              <a:lnTo>
                <a:pt x="6363" y="333"/>
              </a:lnTo>
              <a:lnTo>
                <a:pt x="6317" y="319"/>
              </a:lnTo>
              <a:lnTo>
                <a:pt x="6297" y="313"/>
              </a:lnTo>
              <a:lnTo>
                <a:pt x="6290" y="311"/>
              </a:lnTo>
              <a:lnTo>
                <a:pt x="6247" y="305"/>
              </a:lnTo>
              <a:lnTo>
                <a:pt x="6218" y="301"/>
              </a:lnTo>
              <a:lnTo>
                <a:pt x="6153" y="305"/>
              </a:lnTo>
              <a:lnTo>
                <a:pt x="6125" y="297"/>
              </a:lnTo>
              <a:lnTo>
                <a:pt x="6094" y="297"/>
              </a:lnTo>
              <a:lnTo>
                <a:pt x="6067" y="295"/>
              </a:lnTo>
              <a:lnTo>
                <a:pt x="6050" y="287"/>
              </a:lnTo>
              <a:lnTo>
                <a:pt x="5959" y="285"/>
              </a:lnTo>
              <a:lnTo>
                <a:pt x="5885" y="295"/>
              </a:lnTo>
              <a:lnTo>
                <a:pt x="5811" y="307"/>
              </a:lnTo>
              <a:lnTo>
                <a:pt x="5723" y="313"/>
              </a:lnTo>
              <a:lnTo>
                <a:pt x="5704" y="309"/>
              </a:lnTo>
              <a:lnTo>
                <a:pt x="5708" y="305"/>
              </a:lnTo>
              <a:lnTo>
                <a:pt x="5636" y="315"/>
              </a:lnTo>
              <a:lnTo>
                <a:pt x="5565" y="319"/>
              </a:lnTo>
              <a:lnTo>
                <a:pt x="5494" y="319"/>
              </a:lnTo>
              <a:lnTo>
                <a:pt x="5422" y="317"/>
              </a:lnTo>
              <a:lnTo>
                <a:pt x="5346" y="319"/>
              </a:lnTo>
              <a:lnTo>
                <a:pt x="5319" y="319"/>
              </a:lnTo>
              <a:lnTo>
                <a:pt x="5294" y="317"/>
              </a:lnTo>
              <a:lnTo>
                <a:pt x="5273" y="313"/>
              </a:lnTo>
              <a:lnTo>
                <a:pt x="5263" y="307"/>
              </a:lnTo>
              <a:lnTo>
                <a:pt x="5273" y="305"/>
              </a:lnTo>
              <a:lnTo>
                <a:pt x="5276" y="301"/>
              </a:lnTo>
              <a:lnTo>
                <a:pt x="5278" y="297"/>
              </a:lnTo>
              <a:lnTo>
                <a:pt x="5286" y="293"/>
              </a:lnTo>
              <a:lnTo>
                <a:pt x="5265" y="301"/>
              </a:lnTo>
              <a:lnTo>
                <a:pt x="5258" y="311"/>
              </a:lnTo>
              <a:lnTo>
                <a:pt x="5247" y="319"/>
              </a:lnTo>
              <a:lnTo>
                <a:pt x="5214" y="319"/>
              </a:lnTo>
              <a:lnTo>
                <a:pt x="5219" y="301"/>
              </a:lnTo>
              <a:lnTo>
                <a:pt x="5223" y="289"/>
              </a:lnTo>
              <a:lnTo>
                <a:pt x="5198" y="301"/>
              </a:lnTo>
              <a:lnTo>
                <a:pt x="5166" y="299"/>
              </a:lnTo>
              <a:lnTo>
                <a:pt x="5130" y="295"/>
              </a:lnTo>
              <a:lnTo>
                <a:pt x="5093" y="299"/>
              </a:lnTo>
              <a:lnTo>
                <a:pt x="5089" y="291"/>
              </a:lnTo>
              <a:lnTo>
                <a:pt x="5092" y="289"/>
              </a:lnTo>
              <a:lnTo>
                <a:pt x="5099" y="285"/>
              </a:lnTo>
              <a:lnTo>
                <a:pt x="5119" y="281"/>
              </a:lnTo>
              <a:lnTo>
                <a:pt x="5145" y="281"/>
              </a:lnTo>
              <a:lnTo>
                <a:pt x="5120" y="279"/>
              </a:lnTo>
              <a:lnTo>
                <a:pt x="5102" y="283"/>
              </a:lnTo>
              <a:lnTo>
                <a:pt x="5086" y="289"/>
              </a:lnTo>
              <a:lnTo>
                <a:pt x="5066" y="289"/>
              </a:lnTo>
              <a:lnTo>
                <a:pt x="5084" y="275"/>
              </a:lnTo>
              <a:lnTo>
                <a:pt x="5087" y="273"/>
              </a:lnTo>
              <a:lnTo>
                <a:pt x="5098" y="265"/>
              </a:lnTo>
              <a:lnTo>
                <a:pt x="5072" y="273"/>
              </a:lnTo>
              <a:lnTo>
                <a:pt x="5050" y="269"/>
              </a:lnTo>
              <a:lnTo>
                <a:pt x="5031" y="259"/>
              </a:lnTo>
              <a:lnTo>
                <a:pt x="5015" y="249"/>
              </a:lnTo>
              <a:lnTo>
                <a:pt x="5015" y="255"/>
              </a:lnTo>
              <a:lnTo>
                <a:pt x="5016" y="265"/>
              </a:lnTo>
              <a:lnTo>
                <a:pt x="5009" y="271"/>
              </a:lnTo>
              <a:lnTo>
                <a:pt x="4986" y="273"/>
              </a:lnTo>
              <a:lnTo>
                <a:pt x="4967" y="269"/>
              </a:lnTo>
              <a:lnTo>
                <a:pt x="4977" y="263"/>
              </a:lnTo>
              <a:lnTo>
                <a:pt x="4973" y="259"/>
              </a:lnTo>
              <a:lnTo>
                <a:pt x="4968" y="265"/>
              </a:lnTo>
              <a:lnTo>
                <a:pt x="4944" y="275"/>
              </a:lnTo>
              <a:lnTo>
                <a:pt x="4924" y="275"/>
              </a:lnTo>
              <a:lnTo>
                <a:pt x="4920" y="269"/>
              </a:lnTo>
              <a:lnTo>
                <a:pt x="4919" y="267"/>
              </a:lnTo>
              <a:lnTo>
                <a:pt x="4944" y="263"/>
              </a:lnTo>
              <a:lnTo>
                <a:pt x="4946" y="255"/>
              </a:lnTo>
              <a:lnTo>
                <a:pt x="4916" y="255"/>
              </a:lnTo>
              <a:lnTo>
                <a:pt x="4902" y="253"/>
              </a:lnTo>
              <a:lnTo>
                <a:pt x="4890" y="247"/>
              </a:lnTo>
              <a:lnTo>
                <a:pt x="4874" y="253"/>
              </a:lnTo>
              <a:lnTo>
                <a:pt x="4873" y="257"/>
              </a:lnTo>
              <a:lnTo>
                <a:pt x="4876" y="263"/>
              </a:lnTo>
              <a:lnTo>
                <a:pt x="4868" y="269"/>
              </a:lnTo>
              <a:lnTo>
                <a:pt x="4842" y="261"/>
              </a:lnTo>
              <a:lnTo>
                <a:pt x="4840" y="249"/>
              </a:lnTo>
              <a:lnTo>
                <a:pt x="4846" y="235"/>
              </a:lnTo>
              <a:lnTo>
                <a:pt x="4841" y="219"/>
              </a:lnTo>
              <a:lnTo>
                <a:pt x="4877" y="213"/>
              </a:lnTo>
              <a:lnTo>
                <a:pt x="4914" y="209"/>
              </a:lnTo>
              <a:lnTo>
                <a:pt x="4946" y="205"/>
              </a:lnTo>
              <a:lnTo>
                <a:pt x="4970" y="201"/>
              </a:lnTo>
              <a:lnTo>
                <a:pt x="4883" y="205"/>
              </a:lnTo>
              <a:lnTo>
                <a:pt x="4877" y="197"/>
              </a:lnTo>
              <a:lnTo>
                <a:pt x="4862" y="191"/>
              </a:lnTo>
              <a:lnTo>
                <a:pt x="4854" y="183"/>
              </a:lnTo>
              <a:lnTo>
                <a:pt x="4871" y="177"/>
              </a:lnTo>
              <a:lnTo>
                <a:pt x="4803" y="171"/>
              </a:lnTo>
              <a:lnTo>
                <a:pt x="4778" y="171"/>
              </a:lnTo>
              <a:lnTo>
                <a:pt x="4786" y="166"/>
              </a:lnTo>
              <a:lnTo>
                <a:pt x="4813" y="158"/>
              </a:lnTo>
              <a:lnTo>
                <a:pt x="4877" y="164"/>
              </a:lnTo>
              <a:lnTo>
                <a:pt x="4952" y="165"/>
              </a:lnTo>
              <a:lnTo>
                <a:pt x="5020" y="163"/>
              </a:lnTo>
              <a:lnTo>
                <a:pt x="5063" y="163"/>
              </a:lnTo>
              <a:lnTo>
                <a:pt x="5068" y="168"/>
              </a:lnTo>
              <a:lnTo>
                <a:pt x="5056" y="172"/>
              </a:lnTo>
              <a:lnTo>
                <a:pt x="5038" y="176"/>
              </a:lnTo>
              <a:lnTo>
                <a:pt x="5023" y="179"/>
              </a:lnTo>
              <a:lnTo>
                <a:pt x="5076" y="173"/>
              </a:lnTo>
              <a:lnTo>
                <a:pt x="5113" y="166"/>
              </a:lnTo>
              <a:lnTo>
                <a:pt x="5154" y="161"/>
              </a:lnTo>
              <a:lnTo>
                <a:pt x="5219" y="161"/>
              </a:lnTo>
              <a:lnTo>
                <a:pt x="5221" y="166"/>
              </a:lnTo>
              <a:lnTo>
                <a:pt x="5296" y="162"/>
              </a:lnTo>
              <a:lnTo>
                <a:pt x="5374" y="160"/>
              </a:lnTo>
              <a:lnTo>
                <a:pt x="5454" y="161"/>
              </a:lnTo>
              <a:lnTo>
                <a:pt x="5536" y="162"/>
              </a:lnTo>
              <a:lnTo>
                <a:pt x="5620" y="166"/>
              </a:lnTo>
              <a:lnTo>
                <a:pt x="5705" y="170"/>
              </a:lnTo>
              <a:lnTo>
                <a:pt x="5790" y="175"/>
              </a:lnTo>
              <a:lnTo>
                <a:pt x="6044" y="191"/>
              </a:lnTo>
              <a:lnTo>
                <a:pt x="6126" y="195"/>
              </a:lnTo>
              <a:lnTo>
                <a:pt x="6106" y="192"/>
              </a:lnTo>
              <a:lnTo>
                <a:pt x="6112" y="189"/>
              </a:lnTo>
              <a:lnTo>
                <a:pt x="6104" y="185"/>
              </a:lnTo>
              <a:lnTo>
                <a:pt x="6184" y="192"/>
              </a:lnTo>
              <a:lnTo>
                <a:pt x="6347" y="207"/>
              </a:lnTo>
              <a:lnTo>
                <a:pt x="6592" y="232"/>
              </a:lnTo>
              <a:lnTo>
                <a:pt x="6671" y="239"/>
              </a:lnTo>
              <a:lnTo>
                <a:pt x="6669" y="243"/>
              </a:lnTo>
              <a:lnTo>
                <a:pt x="6667" y="241"/>
              </a:lnTo>
              <a:lnTo>
                <a:pt x="6665" y="240"/>
              </a:lnTo>
              <a:lnTo>
                <a:pt x="6664" y="247"/>
              </a:lnTo>
              <a:lnTo>
                <a:pt x="6664" y="250"/>
              </a:lnTo>
              <a:lnTo>
                <a:pt x="6668" y="254"/>
              </a:lnTo>
              <a:lnTo>
                <a:pt x="6668" y="255"/>
              </a:lnTo>
              <a:lnTo>
                <a:pt x="6668" y="259"/>
              </a:lnTo>
              <a:lnTo>
                <a:pt x="6668" y="262"/>
              </a:lnTo>
              <a:lnTo>
                <a:pt x="6666" y="263"/>
              </a:lnTo>
              <a:lnTo>
                <a:pt x="6667" y="267"/>
              </a:lnTo>
              <a:lnTo>
                <a:pt x="6668" y="264"/>
              </a:lnTo>
              <a:lnTo>
                <a:pt x="6670" y="267"/>
              </a:lnTo>
              <a:lnTo>
                <a:pt x="6671" y="264"/>
              </a:lnTo>
              <a:lnTo>
                <a:pt x="6672" y="260"/>
              </a:lnTo>
              <a:lnTo>
                <a:pt x="6671" y="269"/>
              </a:lnTo>
              <a:lnTo>
                <a:pt x="6674" y="260"/>
              </a:lnTo>
              <a:lnTo>
                <a:pt x="6673" y="271"/>
              </a:lnTo>
              <a:lnTo>
                <a:pt x="6674" y="263"/>
              </a:lnTo>
              <a:lnTo>
                <a:pt x="6676" y="264"/>
              </a:lnTo>
              <a:lnTo>
                <a:pt x="6678" y="264"/>
              </a:lnTo>
              <a:lnTo>
                <a:pt x="6678" y="263"/>
              </a:lnTo>
              <a:lnTo>
                <a:pt x="6678" y="260"/>
              </a:lnTo>
              <a:lnTo>
                <a:pt x="6679" y="255"/>
              </a:lnTo>
              <a:lnTo>
                <a:pt x="6679" y="254"/>
              </a:lnTo>
              <a:lnTo>
                <a:pt x="6681" y="261"/>
              </a:lnTo>
              <a:lnTo>
                <a:pt x="6679" y="254"/>
              </a:lnTo>
              <a:lnTo>
                <a:pt x="6679" y="252"/>
              </a:lnTo>
              <a:lnTo>
                <a:pt x="6681" y="258"/>
              </a:lnTo>
              <a:lnTo>
                <a:pt x="6682" y="261"/>
              </a:lnTo>
              <a:lnTo>
                <a:pt x="6681" y="261"/>
              </a:lnTo>
              <a:lnTo>
                <a:pt x="6681" y="262"/>
              </a:lnTo>
              <a:lnTo>
                <a:pt x="6682" y="267"/>
              </a:lnTo>
              <a:lnTo>
                <a:pt x="6683" y="252"/>
              </a:lnTo>
              <a:lnTo>
                <a:pt x="6683" y="250"/>
              </a:lnTo>
              <a:lnTo>
                <a:pt x="6684" y="262"/>
              </a:lnTo>
              <a:lnTo>
                <a:pt x="6686" y="264"/>
              </a:lnTo>
              <a:lnTo>
                <a:pt x="6684" y="255"/>
              </a:lnTo>
              <a:lnTo>
                <a:pt x="6684" y="254"/>
              </a:lnTo>
              <a:lnTo>
                <a:pt x="6685" y="250"/>
              </a:lnTo>
              <a:lnTo>
                <a:pt x="6685" y="248"/>
              </a:lnTo>
              <a:lnTo>
                <a:pt x="6687" y="251"/>
              </a:lnTo>
              <a:lnTo>
                <a:pt x="6688" y="252"/>
              </a:lnTo>
              <a:lnTo>
                <a:pt x="6687" y="254"/>
              </a:lnTo>
              <a:lnTo>
                <a:pt x="6687" y="255"/>
              </a:lnTo>
              <a:lnTo>
                <a:pt x="6688" y="266"/>
              </a:lnTo>
              <a:lnTo>
                <a:pt x="6689" y="253"/>
              </a:lnTo>
              <a:lnTo>
                <a:pt x="6690" y="259"/>
              </a:lnTo>
              <a:lnTo>
                <a:pt x="6691" y="253"/>
              </a:lnTo>
              <a:lnTo>
                <a:pt x="6691" y="252"/>
              </a:lnTo>
              <a:lnTo>
                <a:pt x="6689" y="250"/>
              </a:lnTo>
              <a:lnTo>
                <a:pt x="6690" y="248"/>
              </a:lnTo>
              <a:lnTo>
                <a:pt x="6690" y="245"/>
              </a:lnTo>
              <a:lnTo>
                <a:pt x="6693" y="247"/>
              </a:lnTo>
              <a:lnTo>
                <a:pt x="6693" y="245"/>
              </a:lnTo>
              <a:lnTo>
                <a:pt x="6693" y="244"/>
              </a:lnTo>
              <a:lnTo>
                <a:pt x="6693" y="241"/>
              </a:lnTo>
              <a:lnTo>
                <a:pt x="6694" y="241"/>
              </a:lnTo>
              <a:lnTo>
                <a:pt x="6694" y="243"/>
              </a:lnTo>
              <a:lnTo>
                <a:pt x="6695" y="245"/>
              </a:lnTo>
              <a:lnTo>
                <a:pt x="6693" y="251"/>
              </a:lnTo>
              <a:lnTo>
                <a:pt x="6692" y="250"/>
              </a:lnTo>
              <a:lnTo>
                <a:pt x="6691" y="257"/>
              </a:lnTo>
              <a:lnTo>
                <a:pt x="6691" y="260"/>
              </a:lnTo>
              <a:lnTo>
                <a:pt x="6693" y="261"/>
              </a:lnTo>
              <a:lnTo>
                <a:pt x="6696" y="259"/>
              </a:lnTo>
              <a:lnTo>
                <a:pt x="6698" y="253"/>
              </a:lnTo>
              <a:lnTo>
                <a:pt x="6699" y="255"/>
              </a:lnTo>
              <a:lnTo>
                <a:pt x="6700" y="255"/>
              </a:lnTo>
              <a:lnTo>
                <a:pt x="6698" y="259"/>
              </a:lnTo>
              <a:lnTo>
                <a:pt x="6698" y="260"/>
              </a:lnTo>
              <a:lnTo>
                <a:pt x="6699" y="261"/>
              </a:lnTo>
              <a:lnTo>
                <a:pt x="6701" y="267"/>
              </a:lnTo>
              <a:lnTo>
                <a:pt x="6702" y="253"/>
              </a:lnTo>
              <a:lnTo>
                <a:pt x="6702" y="252"/>
              </a:lnTo>
              <a:lnTo>
                <a:pt x="6702" y="247"/>
              </a:lnTo>
              <a:lnTo>
                <a:pt x="6704" y="253"/>
              </a:lnTo>
              <a:lnTo>
                <a:pt x="6704" y="260"/>
              </a:lnTo>
              <a:lnTo>
                <a:pt x="6705" y="251"/>
              </a:lnTo>
              <a:lnTo>
                <a:pt x="6708" y="262"/>
              </a:lnTo>
              <a:lnTo>
                <a:pt x="6710" y="257"/>
              </a:lnTo>
              <a:lnTo>
                <a:pt x="6710" y="251"/>
              </a:lnTo>
              <a:lnTo>
                <a:pt x="6710" y="249"/>
              </a:lnTo>
              <a:lnTo>
                <a:pt x="6710" y="255"/>
              </a:lnTo>
              <a:lnTo>
                <a:pt x="6713" y="249"/>
              </a:lnTo>
              <a:lnTo>
                <a:pt x="6715" y="252"/>
              </a:lnTo>
              <a:lnTo>
                <a:pt x="6715" y="249"/>
              </a:lnTo>
              <a:lnTo>
                <a:pt x="6715" y="247"/>
              </a:lnTo>
              <a:lnTo>
                <a:pt x="6715" y="245"/>
              </a:lnTo>
              <a:lnTo>
                <a:pt x="6715" y="244"/>
              </a:lnTo>
              <a:lnTo>
                <a:pt x="6714" y="244"/>
              </a:lnTo>
              <a:lnTo>
                <a:pt x="6714" y="242"/>
              </a:lnTo>
              <a:lnTo>
                <a:pt x="6715" y="242"/>
              </a:lnTo>
              <a:lnTo>
                <a:pt x="6715" y="244"/>
              </a:lnTo>
              <a:lnTo>
                <a:pt x="6716" y="244"/>
              </a:lnTo>
              <a:lnTo>
                <a:pt x="6716" y="243"/>
              </a:lnTo>
              <a:lnTo>
                <a:pt x="6717" y="243"/>
              </a:lnTo>
              <a:lnTo>
                <a:pt x="6717" y="256"/>
              </a:lnTo>
              <a:lnTo>
                <a:pt x="6719" y="262"/>
              </a:lnTo>
              <a:lnTo>
                <a:pt x="6720" y="253"/>
              </a:lnTo>
              <a:lnTo>
                <a:pt x="6720" y="257"/>
              </a:lnTo>
              <a:lnTo>
                <a:pt x="6720" y="262"/>
              </a:lnTo>
              <a:lnTo>
                <a:pt x="6722" y="264"/>
              </a:lnTo>
              <a:lnTo>
                <a:pt x="6721" y="253"/>
              </a:lnTo>
              <a:lnTo>
                <a:pt x="6721" y="244"/>
              </a:lnTo>
              <a:lnTo>
                <a:pt x="6721" y="243"/>
              </a:lnTo>
              <a:lnTo>
                <a:pt x="6722" y="243"/>
              </a:lnTo>
              <a:lnTo>
                <a:pt x="6723" y="250"/>
              </a:lnTo>
              <a:lnTo>
                <a:pt x="6723" y="252"/>
              </a:lnTo>
              <a:lnTo>
                <a:pt x="6723" y="257"/>
              </a:lnTo>
              <a:lnTo>
                <a:pt x="6727" y="256"/>
              </a:lnTo>
              <a:lnTo>
                <a:pt x="6727" y="253"/>
              </a:lnTo>
              <a:lnTo>
                <a:pt x="6727" y="247"/>
              </a:lnTo>
              <a:lnTo>
                <a:pt x="6726" y="253"/>
              </a:lnTo>
              <a:lnTo>
                <a:pt x="6726" y="243"/>
              </a:lnTo>
              <a:lnTo>
                <a:pt x="6729" y="244"/>
              </a:lnTo>
              <a:lnTo>
                <a:pt x="6729" y="245"/>
              </a:lnTo>
              <a:lnTo>
                <a:pt x="6729" y="247"/>
              </a:lnTo>
              <a:lnTo>
                <a:pt x="6728" y="250"/>
              </a:lnTo>
              <a:lnTo>
                <a:pt x="6728" y="252"/>
              </a:lnTo>
              <a:lnTo>
                <a:pt x="6728" y="254"/>
              </a:lnTo>
              <a:lnTo>
                <a:pt x="6728" y="257"/>
              </a:lnTo>
              <a:lnTo>
                <a:pt x="6728" y="258"/>
              </a:lnTo>
              <a:lnTo>
                <a:pt x="6732" y="268"/>
              </a:lnTo>
              <a:lnTo>
                <a:pt x="6736" y="254"/>
              </a:lnTo>
              <a:lnTo>
                <a:pt x="6736" y="253"/>
              </a:lnTo>
              <a:lnTo>
                <a:pt x="6736" y="250"/>
              </a:lnTo>
              <a:lnTo>
                <a:pt x="6736" y="246"/>
              </a:lnTo>
              <a:lnTo>
                <a:pt x="6735" y="244"/>
              </a:lnTo>
              <a:lnTo>
                <a:pt x="6739" y="244"/>
              </a:lnTo>
              <a:lnTo>
                <a:pt x="6738" y="245"/>
              </a:lnTo>
              <a:lnTo>
                <a:pt x="6738" y="246"/>
              </a:lnTo>
              <a:lnTo>
                <a:pt x="6739" y="246"/>
              </a:lnTo>
              <a:lnTo>
                <a:pt x="6737" y="259"/>
              </a:lnTo>
              <a:lnTo>
                <a:pt x="6737" y="261"/>
              </a:lnTo>
              <a:lnTo>
                <a:pt x="6739" y="265"/>
              </a:lnTo>
              <a:lnTo>
                <a:pt x="6742" y="260"/>
              </a:lnTo>
              <a:lnTo>
                <a:pt x="6747" y="257"/>
              </a:lnTo>
              <a:lnTo>
                <a:pt x="6751" y="262"/>
              </a:lnTo>
              <a:lnTo>
                <a:pt x="6751" y="257"/>
              </a:lnTo>
              <a:lnTo>
                <a:pt x="6751" y="252"/>
              </a:lnTo>
              <a:lnTo>
                <a:pt x="6751" y="249"/>
              </a:lnTo>
              <a:lnTo>
                <a:pt x="6753" y="262"/>
              </a:lnTo>
              <a:lnTo>
                <a:pt x="6754" y="251"/>
              </a:lnTo>
              <a:lnTo>
                <a:pt x="6754" y="254"/>
              </a:lnTo>
              <a:lnTo>
                <a:pt x="6754" y="251"/>
              </a:lnTo>
              <a:lnTo>
                <a:pt x="6755" y="250"/>
              </a:lnTo>
              <a:lnTo>
                <a:pt x="6756" y="257"/>
              </a:lnTo>
              <a:lnTo>
                <a:pt x="6756" y="260"/>
              </a:lnTo>
              <a:lnTo>
                <a:pt x="6757" y="261"/>
              </a:lnTo>
              <a:lnTo>
                <a:pt x="6756" y="260"/>
              </a:lnTo>
              <a:lnTo>
                <a:pt x="6754" y="257"/>
              </a:lnTo>
              <a:lnTo>
                <a:pt x="6754" y="263"/>
              </a:lnTo>
              <a:lnTo>
                <a:pt x="6756" y="261"/>
              </a:lnTo>
              <a:lnTo>
                <a:pt x="6756" y="262"/>
              </a:lnTo>
              <a:lnTo>
                <a:pt x="6758" y="263"/>
              </a:lnTo>
              <a:lnTo>
                <a:pt x="6756" y="259"/>
              </a:lnTo>
              <a:lnTo>
                <a:pt x="6757" y="256"/>
              </a:lnTo>
              <a:lnTo>
                <a:pt x="6757" y="252"/>
              </a:lnTo>
              <a:lnTo>
                <a:pt x="6758" y="266"/>
              </a:lnTo>
              <a:lnTo>
                <a:pt x="6764" y="262"/>
              </a:lnTo>
              <a:lnTo>
                <a:pt x="6767" y="257"/>
              </a:lnTo>
              <a:lnTo>
                <a:pt x="6768" y="255"/>
              </a:lnTo>
              <a:lnTo>
                <a:pt x="6766" y="246"/>
              </a:lnTo>
              <a:lnTo>
                <a:pt x="6768" y="247"/>
              </a:lnTo>
              <a:lnTo>
                <a:pt x="6769" y="255"/>
              </a:lnTo>
              <a:lnTo>
                <a:pt x="6771" y="252"/>
              </a:lnTo>
              <a:lnTo>
                <a:pt x="6777" y="260"/>
              </a:lnTo>
              <a:lnTo>
                <a:pt x="6776" y="252"/>
              </a:lnTo>
              <a:lnTo>
                <a:pt x="6776" y="251"/>
              </a:lnTo>
              <a:lnTo>
                <a:pt x="6778" y="250"/>
              </a:lnTo>
              <a:lnTo>
                <a:pt x="6779" y="247"/>
              </a:lnTo>
              <a:lnTo>
                <a:pt x="6783" y="248"/>
              </a:lnTo>
              <a:lnTo>
                <a:pt x="6783" y="250"/>
              </a:lnTo>
              <a:lnTo>
                <a:pt x="6784" y="248"/>
              </a:lnTo>
              <a:lnTo>
                <a:pt x="6784" y="254"/>
              </a:lnTo>
              <a:lnTo>
                <a:pt x="6784" y="258"/>
              </a:lnTo>
              <a:lnTo>
                <a:pt x="6784" y="262"/>
              </a:lnTo>
              <a:lnTo>
                <a:pt x="6785" y="259"/>
              </a:lnTo>
              <a:lnTo>
                <a:pt x="6785" y="263"/>
              </a:lnTo>
              <a:lnTo>
                <a:pt x="6786" y="261"/>
              </a:lnTo>
              <a:lnTo>
                <a:pt x="6786" y="259"/>
              </a:lnTo>
              <a:lnTo>
                <a:pt x="6785" y="256"/>
              </a:lnTo>
              <a:lnTo>
                <a:pt x="6785" y="254"/>
              </a:lnTo>
              <a:lnTo>
                <a:pt x="6786" y="248"/>
              </a:lnTo>
              <a:lnTo>
                <a:pt x="6787" y="253"/>
              </a:lnTo>
              <a:lnTo>
                <a:pt x="6787" y="259"/>
              </a:lnTo>
              <a:lnTo>
                <a:pt x="6789" y="250"/>
              </a:lnTo>
              <a:lnTo>
                <a:pt x="6788" y="248"/>
              </a:lnTo>
              <a:lnTo>
                <a:pt x="6791" y="248"/>
              </a:lnTo>
              <a:lnTo>
                <a:pt x="6791" y="257"/>
              </a:lnTo>
              <a:lnTo>
                <a:pt x="6790" y="260"/>
              </a:lnTo>
              <a:lnTo>
                <a:pt x="6790" y="252"/>
              </a:lnTo>
              <a:lnTo>
                <a:pt x="6788" y="261"/>
              </a:lnTo>
              <a:lnTo>
                <a:pt x="6787" y="260"/>
              </a:lnTo>
              <a:lnTo>
                <a:pt x="6787" y="269"/>
              </a:lnTo>
              <a:lnTo>
                <a:pt x="6789" y="268"/>
              </a:lnTo>
              <a:lnTo>
                <a:pt x="6790" y="261"/>
              </a:lnTo>
              <a:lnTo>
                <a:pt x="6792" y="268"/>
              </a:lnTo>
              <a:lnTo>
                <a:pt x="6793" y="264"/>
              </a:lnTo>
              <a:lnTo>
                <a:pt x="6793" y="267"/>
              </a:lnTo>
              <a:lnTo>
                <a:pt x="6794" y="271"/>
              </a:lnTo>
              <a:lnTo>
                <a:pt x="6794" y="266"/>
              </a:lnTo>
              <a:lnTo>
                <a:pt x="6795" y="265"/>
              </a:lnTo>
              <a:lnTo>
                <a:pt x="6793" y="261"/>
              </a:lnTo>
              <a:lnTo>
                <a:pt x="6794" y="260"/>
              </a:lnTo>
              <a:lnTo>
                <a:pt x="6795" y="255"/>
              </a:lnTo>
              <a:lnTo>
                <a:pt x="6795" y="254"/>
              </a:lnTo>
              <a:lnTo>
                <a:pt x="6795" y="251"/>
              </a:lnTo>
              <a:lnTo>
                <a:pt x="6796" y="254"/>
              </a:lnTo>
              <a:lnTo>
                <a:pt x="6797" y="251"/>
              </a:lnTo>
              <a:lnTo>
                <a:pt x="6797" y="249"/>
              </a:lnTo>
              <a:lnTo>
                <a:pt x="6797" y="254"/>
              </a:lnTo>
              <a:lnTo>
                <a:pt x="6797" y="256"/>
              </a:lnTo>
              <a:lnTo>
                <a:pt x="6796" y="262"/>
              </a:lnTo>
              <a:lnTo>
                <a:pt x="6800" y="266"/>
              </a:lnTo>
              <a:lnTo>
                <a:pt x="6805" y="265"/>
              </a:lnTo>
              <a:lnTo>
                <a:pt x="6810" y="262"/>
              </a:lnTo>
              <a:lnTo>
                <a:pt x="6808" y="261"/>
              </a:lnTo>
              <a:lnTo>
                <a:pt x="6808" y="257"/>
              </a:lnTo>
              <a:lnTo>
                <a:pt x="6808" y="256"/>
              </a:lnTo>
              <a:lnTo>
                <a:pt x="6809" y="255"/>
              </a:lnTo>
              <a:lnTo>
                <a:pt x="6810" y="253"/>
              </a:lnTo>
              <a:lnTo>
                <a:pt x="6810" y="251"/>
              </a:lnTo>
              <a:lnTo>
                <a:pt x="6810" y="249"/>
              </a:lnTo>
              <a:lnTo>
                <a:pt x="6815" y="250"/>
              </a:lnTo>
              <a:lnTo>
                <a:pt x="6814" y="251"/>
              </a:lnTo>
              <a:lnTo>
                <a:pt x="6814" y="253"/>
              </a:lnTo>
              <a:lnTo>
                <a:pt x="6815" y="255"/>
              </a:lnTo>
              <a:lnTo>
                <a:pt x="6815" y="250"/>
              </a:lnTo>
              <a:lnTo>
                <a:pt x="6816" y="250"/>
              </a:lnTo>
              <a:lnTo>
                <a:pt x="6816" y="258"/>
              </a:lnTo>
              <a:lnTo>
                <a:pt x="6815" y="256"/>
              </a:lnTo>
              <a:lnTo>
                <a:pt x="6817" y="265"/>
              </a:lnTo>
              <a:lnTo>
                <a:pt x="6819" y="260"/>
              </a:lnTo>
              <a:lnTo>
                <a:pt x="6820" y="261"/>
              </a:lnTo>
              <a:lnTo>
                <a:pt x="6821" y="260"/>
              </a:lnTo>
              <a:lnTo>
                <a:pt x="6823" y="258"/>
              </a:lnTo>
              <a:lnTo>
                <a:pt x="6823" y="257"/>
              </a:lnTo>
              <a:lnTo>
                <a:pt x="6823" y="255"/>
              </a:lnTo>
              <a:lnTo>
                <a:pt x="6822" y="250"/>
              </a:lnTo>
              <a:lnTo>
                <a:pt x="6823" y="250"/>
              </a:lnTo>
              <a:lnTo>
                <a:pt x="6823" y="257"/>
              </a:lnTo>
              <a:lnTo>
                <a:pt x="6823" y="256"/>
              </a:lnTo>
              <a:lnTo>
                <a:pt x="6823" y="257"/>
              </a:lnTo>
              <a:lnTo>
                <a:pt x="6823" y="259"/>
              </a:lnTo>
              <a:lnTo>
                <a:pt x="6826" y="258"/>
              </a:lnTo>
              <a:lnTo>
                <a:pt x="6830" y="262"/>
              </a:lnTo>
              <a:lnTo>
                <a:pt x="6830" y="258"/>
              </a:lnTo>
              <a:lnTo>
                <a:pt x="6832" y="251"/>
              </a:lnTo>
              <a:lnTo>
                <a:pt x="6833" y="251"/>
              </a:lnTo>
              <a:lnTo>
                <a:pt x="6832" y="253"/>
              </a:lnTo>
              <a:lnTo>
                <a:pt x="6834" y="253"/>
              </a:lnTo>
              <a:lnTo>
                <a:pt x="6834" y="251"/>
              </a:lnTo>
              <a:lnTo>
                <a:pt x="6836" y="251"/>
              </a:lnTo>
              <a:lnTo>
                <a:pt x="6836" y="255"/>
              </a:lnTo>
              <a:lnTo>
                <a:pt x="6836" y="257"/>
              </a:lnTo>
              <a:lnTo>
                <a:pt x="6840" y="251"/>
              </a:lnTo>
              <a:lnTo>
                <a:pt x="6842" y="251"/>
              </a:lnTo>
              <a:lnTo>
                <a:pt x="6842" y="254"/>
              </a:lnTo>
              <a:lnTo>
                <a:pt x="6844" y="252"/>
              </a:lnTo>
              <a:lnTo>
                <a:pt x="6846" y="252"/>
              </a:lnTo>
              <a:lnTo>
                <a:pt x="6846" y="254"/>
              </a:lnTo>
              <a:lnTo>
                <a:pt x="6848" y="252"/>
              </a:lnTo>
              <a:lnTo>
                <a:pt x="6855" y="252"/>
              </a:lnTo>
              <a:lnTo>
                <a:pt x="6856" y="252"/>
              </a:lnTo>
              <a:lnTo>
                <a:pt x="6882" y="254"/>
              </a:lnTo>
              <a:lnTo>
                <a:pt x="6883" y="256"/>
              </a:lnTo>
              <a:lnTo>
                <a:pt x="6883" y="254"/>
              </a:lnTo>
              <a:lnTo>
                <a:pt x="6899" y="254"/>
              </a:lnTo>
              <a:lnTo>
                <a:pt x="6916" y="255"/>
              </a:lnTo>
              <a:lnTo>
                <a:pt x="6916" y="256"/>
              </a:lnTo>
              <a:lnTo>
                <a:pt x="6916" y="255"/>
              </a:lnTo>
              <a:lnTo>
                <a:pt x="6917" y="255"/>
              </a:lnTo>
              <a:lnTo>
                <a:pt x="6917" y="258"/>
              </a:lnTo>
              <a:lnTo>
                <a:pt x="6918" y="255"/>
              </a:lnTo>
              <a:lnTo>
                <a:pt x="6919" y="255"/>
              </a:lnTo>
              <a:lnTo>
                <a:pt x="6922" y="255"/>
              </a:lnTo>
              <a:lnTo>
                <a:pt x="6922" y="258"/>
              </a:lnTo>
              <a:lnTo>
                <a:pt x="6923" y="255"/>
              </a:lnTo>
              <a:lnTo>
                <a:pt x="6926" y="255"/>
              </a:lnTo>
              <a:lnTo>
                <a:pt x="6927" y="263"/>
              </a:lnTo>
              <a:lnTo>
                <a:pt x="6929" y="256"/>
              </a:lnTo>
              <a:lnTo>
                <a:pt x="6930" y="256"/>
              </a:lnTo>
              <a:lnTo>
                <a:pt x="6930" y="261"/>
              </a:lnTo>
              <a:lnTo>
                <a:pt x="6931" y="256"/>
              </a:lnTo>
              <a:lnTo>
                <a:pt x="6968" y="257"/>
              </a:lnTo>
              <a:lnTo>
                <a:pt x="7034" y="257"/>
              </a:lnTo>
              <a:close/>
            </a:path>
          </a:pathLst>
        </a:custGeom>
        <a:solidFill>
          <a:srgbClr val="F9CBD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3682</xdr:colOff>
      <xdr:row>24</xdr:row>
      <xdr:rowOff>225773</xdr:rowOff>
    </xdr:from>
    <xdr:to>
      <xdr:col>2</xdr:col>
      <xdr:colOff>1139317</xdr:colOff>
      <xdr:row>26</xdr:row>
      <xdr:rowOff>81415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664082" y="6353523"/>
          <a:ext cx="1535685" cy="312842"/>
          <a:chOff x="521068" y="5942138"/>
          <a:chExt cx="1312240" cy="256048"/>
        </a:xfrm>
      </xdr:grpSpPr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521068" y="5942138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チームエントリー</a:t>
            </a:r>
          </a:p>
        </xdr:txBody>
      </xdr:sp>
    </xdr:grpSp>
    <xdr:clientData/>
  </xdr:twoCellAnchor>
  <xdr:twoCellAnchor>
    <xdr:from>
      <xdr:col>1</xdr:col>
      <xdr:colOff>3682</xdr:colOff>
      <xdr:row>18</xdr:row>
      <xdr:rowOff>223277</xdr:rowOff>
    </xdr:from>
    <xdr:to>
      <xdr:col>2</xdr:col>
      <xdr:colOff>1269999</xdr:colOff>
      <xdr:row>20</xdr:row>
      <xdr:rowOff>69021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664082" y="5087377"/>
          <a:ext cx="1666367" cy="302944"/>
          <a:chOff x="521068" y="5942124"/>
          <a:chExt cx="1312240" cy="256048"/>
        </a:xfrm>
      </xdr:grpSpPr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521068" y="5942124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チームプロフィール</a:t>
            </a:r>
          </a:p>
        </xdr:txBody>
      </xdr:sp>
    </xdr:grpSp>
    <xdr:clientData/>
  </xdr:twoCellAnchor>
  <xdr:twoCellAnchor editAs="absolute">
    <xdr:from>
      <xdr:col>0</xdr:col>
      <xdr:colOff>651757</xdr:colOff>
      <xdr:row>0</xdr:row>
      <xdr:rowOff>127002</xdr:rowOff>
    </xdr:from>
    <xdr:to>
      <xdr:col>2</xdr:col>
      <xdr:colOff>501650</xdr:colOff>
      <xdr:row>4</xdr:row>
      <xdr:rowOff>349540</xdr:rowOff>
    </xdr:to>
    <xdr:pic>
      <xdr:nvPicPr>
        <xdr:cNvPr id="5" name="docshape1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757" y="127002"/>
          <a:ext cx="908226" cy="171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10583</xdr:colOff>
      <xdr:row>59</xdr:row>
      <xdr:rowOff>57156</xdr:rowOff>
    </xdr:from>
    <xdr:to>
      <xdr:col>16384</xdr:col>
      <xdr:colOff>10583</xdr:colOff>
      <xdr:row>64</xdr:row>
      <xdr:rowOff>220984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290"/>
        <a:stretch/>
      </xdr:blipFill>
      <xdr:spPr>
        <a:xfrm>
          <a:off x="10583" y="11423656"/>
          <a:ext cx="8741833" cy="132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A618-291D-42D0-8AAA-E2CB146B9E8F}">
  <sheetPr>
    <tabColor theme="7" tint="0.79998168889431442"/>
  </sheetPr>
  <dimension ref="A1:J7"/>
  <sheetViews>
    <sheetView workbookViewId="0">
      <selection activeCell="D2" sqref="D2"/>
    </sheetView>
  </sheetViews>
  <sheetFormatPr defaultColWidth="0" defaultRowHeight="18" zeroHeight="1" x14ac:dyDescent="0.55000000000000004"/>
  <cols>
    <col min="1" max="1" width="8.6640625" customWidth="1"/>
    <col min="2" max="2" width="14.33203125" bestFit="1" customWidth="1"/>
    <col min="3" max="4" width="4.58203125" customWidth="1"/>
    <col min="5" max="5" width="6.08203125" customWidth="1"/>
    <col min="6" max="6" width="10.58203125" customWidth="1"/>
    <col min="7" max="7" width="3.08203125" customWidth="1"/>
    <col min="8" max="8" width="8.6640625" customWidth="1"/>
    <col min="9" max="9" width="10.58203125" customWidth="1"/>
    <col min="10" max="10" width="8.6640625" customWidth="1"/>
    <col min="11" max="16384" width="8.6640625" hidden="1"/>
  </cols>
  <sheetData>
    <row r="1" spans="2:9" x14ac:dyDescent="0.55000000000000004"/>
    <row r="2" spans="2:9" x14ac:dyDescent="0.55000000000000004">
      <c r="B2" s="25" t="s">
        <v>81</v>
      </c>
      <c r="C2" s="26" t="s">
        <v>696</v>
      </c>
      <c r="D2" s="18">
        <v>33</v>
      </c>
      <c r="E2" s="28" t="s">
        <v>697</v>
      </c>
      <c r="F2" s="86" t="s">
        <v>698</v>
      </c>
      <c r="G2" s="86"/>
      <c r="H2" s="86"/>
      <c r="I2" s="87"/>
    </row>
    <row r="3" spans="2:9" x14ac:dyDescent="0.55000000000000004">
      <c r="B3" s="25" t="s">
        <v>82</v>
      </c>
      <c r="C3" s="19">
        <v>15</v>
      </c>
      <c r="D3" s="29" t="s">
        <v>83</v>
      </c>
    </row>
    <row r="4" spans="2:9" x14ac:dyDescent="0.55000000000000004">
      <c r="B4" s="30" t="s">
        <v>84</v>
      </c>
      <c r="C4" s="86" t="s">
        <v>126</v>
      </c>
      <c r="D4" s="87"/>
    </row>
    <row r="5" spans="2:9" x14ac:dyDescent="0.55000000000000004">
      <c r="B5" s="84" t="s">
        <v>85</v>
      </c>
      <c r="C5" s="88" t="s">
        <v>121</v>
      </c>
      <c r="D5" s="88"/>
      <c r="E5" s="89"/>
      <c r="F5" s="20">
        <v>51000</v>
      </c>
      <c r="G5" s="27" t="s">
        <v>87</v>
      </c>
      <c r="H5" s="18" t="s">
        <v>86</v>
      </c>
      <c r="I5" s="21">
        <v>50000</v>
      </c>
    </row>
    <row r="6" spans="2:9" x14ac:dyDescent="0.55000000000000004">
      <c r="B6" s="85"/>
      <c r="C6" s="90" t="s">
        <v>84</v>
      </c>
      <c r="D6" s="90"/>
      <c r="E6" s="91"/>
      <c r="F6" s="22">
        <v>51000</v>
      </c>
      <c r="G6" s="31" t="s">
        <v>87</v>
      </c>
      <c r="H6" s="23" t="s">
        <v>86</v>
      </c>
      <c r="I6" s="24">
        <v>50000</v>
      </c>
    </row>
    <row r="7" spans="2:9" x14ac:dyDescent="0.55000000000000004"/>
  </sheetData>
  <sheetProtection sheet="1" objects="1" scenarios="1" selectLockedCells="1"/>
  <mergeCells count="5">
    <mergeCell ref="B5:B6"/>
    <mergeCell ref="C4:D4"/>
    <mergeCell ref="C5:E5"/>
    <mergeCell ref="C6:E6"/>
    <mergeCell ref="F2:I2"/>
  </mergeCells>
  <phoneticPr fontId="4"/>
  <conditionalFormatting sqref="D2 F2 C3 C4 F5:F6 H5:I6">
    <cfRule type="containsBlanks" dxfId="10" priority="1">
      <formula>LEN(TRIM(C2))=0</formula>
    </cfRule>
  </conditionalFormatting>
  <dataValidations count="1">
    <dataValidation type="list" imeMode="disabled" allowBlank="1" showInputMessage="1" showErrorMessage="1" sqref="C4:D4" xr:uid="{DECDF4A8-7FCD-4EA0-AE02-D5AAE154293E}">
      <formula1>"有,無"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Spinner 2">
              <controlPr defaultSize="0" autoPict="0">
                <anchor moveWithCells="1" sizeWithCells="1">
                  <from>
                    <xdr:col>4</xdr:col>
                    <xdr:colOff>241300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4449-A859-49CC-8E86-7F9C1FA510E6}">
  <dimension ref="A1:J218"/>
  <sheetViews>
    <sheetView workbookViewId="0"/>
  </sheetViews>
  <sheetFormatPr defaultRowHeight="18" x14ac:dyDescent="0.55000000000000004"/>
  <cols>
    <col min="1" max="1" width="10.4140625" bestFit="1" customWidth="1"/>
    <col min="3" max="3" width="14.33203125" bestFit="1" customWidth="1"/>
    <col min="5" max="5" width="8.5" bestFit="1" customWidth="1"/>
    <col min="6" max="6" width="12.33203125" bestFit="1" customWidth="1"/>
    <col min="7" max="7" width="6.6640625" bestFit="1" customWidth="1"/>
    <col min="9" max="9" width="26.08203125" bestFit="1" customWidth="1"/>
    <col min="10" max="10" width="7.6640625" bestFit="1" customWidth="1"/>
  </cols>
  <sheetData>
    <row r="1" spans="1:10" x14ac:dyDescent="0.55000000000000004">
      <c r="A1" s="78" t="s">
        <v>119</v>
      </c>
      <c r="C1" s="78" t="s">
        <v>110</v>
      </c>
      <c r="E1" s="78" t="s">
        <v>179</v>
      </c>
      <c r="F1" s="78" t="s">
        <v>647</v>
      </c>
      <c r="G1" s="78" t="s">
        <v>180</v>
      </c>
      <c r="I1" s="78" t="s">
        <v>212</v>
      </c>
      <c r="J1" s="78" t="s">
        <v>213</v>
      </c>
    </row>
    <row r="2" spans="1:10" x14ac:dyDescent="0.55000000000000004">
      <c r="A2" s="78" t="s">
        <v>120</v>
      </c>
      <c r="C2" s="78" t="s">
        <v>637</v>
      </c>
      <c r="E2" s="78" t="s">
        <v>181</v>
      </c>
      <c r="F2" s="78"/>
      <c r="G2" s="78" t="s">
        <v>182</v>
      </c>
      <c r="I2" s="78" t="s">
        <v>214</v>
      </c>
      <c r="J2" s="78" t="s">
        <v>13</v>
      </c>
    </row>
    <row r="3" spans="1:10" x14ac:dyDescent="0.55000000000000004">
      <c r="A3" s="78" t="s">
        <v>643</v>
      </c>
      <c r="C3" s="78" t="s">
        <v>638</v>
      </c>
      <c r="E3" s="78" t="s">
        <v>40</v>
      </c>
      <c r="F3" s="78" t="s">
        <v>648</v>
      </c>
      <c r="G3" s="78" t="s">
        <v>41</v>
      </c>
      <c r="I3" s="78" t="s">
        <v>215</v>
      </c>
      <c r="J3" s="78" t="s">
        <v>216</v>
      </c>
    </row>
    <row r="4" spans="1:10" x14ac:dyDescent="0.55000000000000004">
      <c r="C4" s="78" t="s">
        <v>5360</v>
      </c>
      <c r="E4" s="78" t="s">
        <v>88</v>
      </c>
      <c r="F4" s="78" t="s">
        <v>649</v>
      </c>
      <c r="G4" s="78" t="s">
        <v>89</v>
      </c>
      <c r="I4" s="78" t="s">
        <v>217</v>
      </c>
      <c r="J4" s="78" t="s">
        <v>218</v>
      </c>
    </row>
    <row r="5" spans="1:10" x14ac:dyDescent="0.55000000000000004">
      <c r="C5" s="78" t="s">
        <v>639</v>
      </c>
      <c r="E5" s="78" t="s">
        <v>33</v>
      </c>
      <c r="F5" s="78" t="s">
        <v>650</v>
      </c>
      <c r="G5" s="78" t="s">
        <v>34</v>
      </c>
      <c r="I5" s="78" t="s">
        <v>219</v>
      </c>
      <c r="J5" s="78" t="s">
        <v>220</v>
      </c>
    </row>
    <row r="6" spans="1:10" x14ac:dyDescent="0.55000000000000004">
      <c r="C6" s="78" t="s">
        <v>640</v>
      </c>
      <c r="E6" s="78" t="s">
        <v>35</v>
      </c>
      <c r="F6" s="78" t="s">
        <v>651</v>
      </c>
      <c r="G6" s="78" t="s">
        <v>36</v>
      </c>
      <c r="I6" s="78" t="s">
        <v>221</v>
      </c>
      <c r="J6" s="78" t="s">
        <v>222</v>
      </c>
    </row>
    <row r="7" spans="1:10" x14ac:dyDescent="0.55000000000000004">
      <c r="C7" s="78" t="s">
        <v>641</v>
      </c>
      <c r="E7" s="78" t="s">
        <v>91</v>
      </c>
      <c r="F7" s="78" t="s">
        <v>652</v>
      </c>
      <c r="G7" s="78" t="s">
        <v>92</v>
      </c>
      <c r="I7" s="78" t="s">
        <v>223</v>
      </c>
      <c r="J7" s="78" t="s">
        <v>224</v>
      </c>
    </row>
    <row r="8" spans="1:10" x14ac:dyDescent="0.55000000000000004">
      <c r="C8" s="78" t="s">
        <v>642</v>
      </c>
      <c r="E8" s="78" t="s">
        <v>74</v>
      </c>
      <c r="F8" s="78" t="s">
        <v>653</v>
      </c>
      <c r="G8" s="78" t="s">
        <v>75</v>
      </c>
      <c r="I8" s="78" t="s">
        <v>225</v>
      </c>
      <c r="J8" s="78" t="s">
        <v>226</v>
      </c>
    </row>
    <row r="9" spans="1:10" x14ac:dyDescent="0.55000000000000004">
      <c r="E9" s="78" t="s">
        <v>95</v>
      </c>
      <c r="F9" s="78" t="s">
        <v>654</v>
      </c>
      <c r="G9" s="78" t="s">
        <v>96</v>
      </c>
      <c r="I9" s="78" t="s">
        <v>227</v>
      </c>
      <c r="J9" s="78" t="s">
        <v>228</v>
      </c>
    </row>
    <row r="10" spans="1:10" x14ac:dyDescent="0.55000000000000004">
      <c r="E10" s="78" t="s">
        <v>60</v>
      </c>
      <c r="F10" s="78" t="s">
        <v>655</v>
      </c>
      <c r="G10" s="78" t="s">
        <v>61</v>
      </c>
      <c r="I10" s="78" t="s">
        <v>229</v>
      </c>
      <c r="J10" s="78" t="s">
        <v>230</v>
      </c>
    </row>
    <row r="11" spans="1:10" x14ac:dyDescent="0.55000000000000004">
      <c r="E11" s="78" t="s">
        <v>64</v>
      </c>
      <c r="F11" s="78" t="s">
        <v>656</v>
      </c>
      <c r="G11" s="78" t="s">
        <v>65</v>
      </c>
      <c r="I11" s="78" t="s">
        <v>231</v>
      </c>
      <c r="J11" s="78" t="s">
        <v>232</v>
      </c>
    </row>
    <row r="12" spans="1:10" x14ac:dyDescent="0.55000000000000004">
      <c r="E12" s="78" t="s">
        <v>51</v>
      </c>
      <c r="F12" s="78" t="s">
        <v>657</v>
      </c>
      <c r="G12" s="78" t="s">
        <v>183</v>
      </c>
      <c r="I12" s="78" t="s">
        <v>233</v>
      </c>
      <c r="J12" s="78" t="s">
        <v>234</v>
      </c>
    </row>
    <row r="13" spans="1:10" x14ac:dyDescent="0.55000000000000004">
      <c r="E13" s="78" t="s">
        <v>62</v>
      </c>
      <c r="F13" s="78" t="s">
        <v>658</v>
      </c>
      <c r="G13" s="78" t="s">
        <v>184</v>
      </c>
      <c r="I13" s="78" t="s">
        <v>235</v>
      </c>
      <c r="J13" s="78" t="s">
        <v>232</v>
      </c>
    </row>
    <row r="14" spans="1:10" x14ac:dyDescent="0.55000000000000004">
      <c r="E14" s="78" t="s">
        <v>26</v>
      </c>
      <c r="F14" s="78" t="s">
        <v>659</v>
      </c>
      <c r="G14" s="78" t="s">
        <v>185</v>
      </c>
      <c r="I14" s="78" t="s">
        <v>236</v>
      </c>
      <c r="J14" s="78" t="s">
        <v>237</v>
      </c>
    </row>
    <row r="15" spans="1:10" x14ac:dyDescent="0.55000000000000004">
      <c r="E15" s="78" t="s">
        <v>44</v>
      </c>
      <c r="F15" s="78" t="s">
        <v>660</v>
      </c>
      <c r="G15" s="78" t="s">
        <v>186</v>
      </c>
      <c r="I15" s="78" t="s">
        <v>238</v>
      </c>
      <c r="J15" s="78" t="s">
        <v>239</v>
      </c>
    </row>
    <row r="16" spans="1:10" x14ac:dyDescent="0.55000000000000004">
      <c r="E16" s="78" t="s">
        <v>37</v>
      </c>
      <c r="F16" s="78" t="s">
        <v>692</v>
      </c>
      <c r="G16" s="78" t="s">
        <v>187</v>
      </c>
      <c r="I16" s="78" t="s">
        <v>240</v>
      </c>
      <c r="J16" s="78" t="s">
        <v>241</v>
      </c>
    </row>
    <row r="17" spans="5:10" x14ac:dyDescent="0.55000000000000004">
      <c r="E17" s="78" t="s">
        <v>66</v>
      </c>
      <c r="F17" s="78" t="s">
        <v>661</v>
      </c>
      <c r="G17" s="78" t="s">
        <v>188</v>
      </c>
      <c r="I17" s="78" t="s">
        <v>242</v>
      </c>
      <c r="J17" s="78" t="s">
        <v>243</v>
      </c>
    </row>
    <row r="18" spans="5:10" x14ac:dyDescent="0.55000000000000004">
      <c r="E18" s="78" t="s">
        <v>42</v>
      </c>
      <c r="F18" s="78" t="s">
        <v>662</v>
      </c>
      <c r="G18" s="78" t="s">
        <v>189</v>
      </c>
      <c r="I18" s="78" t="s">
        <v>244</v>
      </c>
      <c r="J18" s="78" t="s">
        <v>245</v>
      </c>
    </row>
    <row r="19" spans="5:10" x14ac:dyDescent="0.55000000000000004">
      <c r="E19" s="78" t="s">
        <v>25</v>
      </c>
      <c r="F19" s="78" t="s">
        <v>663</v>
      </c>
      <c r="G19" s="78" t="s">
        <v>190</v>
      </c>
      <c r="I19" s="78" t="s">
        <v>246</v>
      </c>
      <c r="J19" s="78" t="s">
        <v>247</v>
      </c>
    </row>
    <row r="20" spans="5:10" x14ac:dyDescent="0.55000000000000004">
      <c r="E20" s="78" t="s">
        <v>24</v>
      </c>
      <c r="F20" s="78" t="s">
        <v>664</v>
      </c>
      <c r="G20" s="78" t="s">
        <v>45</v>
      </c>
      <c r="I20" s="78" t="s">
        <v>248</v>
      </c>
      <c r="J20" s="78" t="s">
        <v>249</v>
      </c>
    </row>
    <row r="21" spans="5:10" x14ac:dyDescent="0.55000000000000004">
      <c r="E21" s="78" t="s">
        <v>28</v>
      </c>
      <c r="F21" s="78" t="s">
        <v>665</v>
      </c>
      <c r="G21" s="78" t="s">
        <v>43</v>
      </c>
      <c r="I21" s="78" t="s">
        <v>250</v>
      </c>
      <c r="J21" s="78" t="s">
        <v>251</v>
      </c>
    </row>
    <row r="22" spans="5:10" x14ac:dyDescent="0.55000000000000004">
      <c r="E22" s="78" t="s">
        <v>59</v>
      </c>
      <c r="F22" s="78" t="s">
        <v>666</v>
      </c>
      <c r="G22" s="78" t="s">
        <v>29</v>
      </c>
      <c r="I22" s="78" t="s">
        <v>252</v>
      </c>
      <c r="J22" s="78" t="s">
        <v>253</v>
      </c>
    </row>
    <row r="23" spans="5:10" x14ac:dyDescent="0.55000000000000004">
      <c r="E23" s="78" t="s">
        <v>12</v>
      </c>
      <c r="F23" s="78" t="s">
        <v>667</v>
      </c>
      <c r="G23" s="78" t="s">
        <v>11</v>
      </c>
      <c r="I23" s="78" t="s">
        <v>254</v>
      </c>
      <c r="J23" s="78" t="s">
        <v>255</v>
      </c>
    </row>
    <row r="24" spans="5:10" x14ac:dyDescent="0.55000000000000004">
      <c r="E24" s="78" t="s">
        <v>22</v>
      </c>
      <c r="F24" s="78" t="s">
        <v>668</v>
      </c>
      <c r="G24" s="78" t="s">
        <v>23</v>
      </c>
      <c r="I24" s="78" t="s">
        <v>256</v>
      </c>
      <c r="J24" s="78" t="s">
        <v>257</v>
      </c>
    </row>
    <row r="25" spans="5:10" x14ac:dyDescent="0.55000000000000004">
      <c r="E25" s="78" t="s">
        <v>14</v>
      </c>
      <c r="F25" s="78" t="s">
        <v>669</v>
      </c>
      <c r="G25" s="78" t="s">
        <v>21</v>
      </c>
      <c r="I25" s="78" t="s">
        <v>258</v>
      </c>
      <c r="J25" s="78" t="s">
        <v>259</v>
      </c>
    </row>
    <row r="26" spans="5:10" x14ac:dyDescent="0.55000000000000004">
      <c r="E26" s="78" t="s">
        <v>27</v>
      </c>
      <c r="F26" s="78" t="s">
        <v>670</v>
      </c>
      <c r="G26" s="78" t="s">
        <v>58</v>
      </c>
      <c r="I26" s="78" t="s">
        <v>260</v>
      </c>
      <c r="J26" s="78" t="s">
        <v>261</v>
      </c>
    </row>
    <row r="27" spans="5:10" x14ac:dyDescent="0.55000000000000004">
      <c r="E27" s="78" t="s">
        <v>15</v>
      </c>
      <c r="F27" s="78" t="s">
        <v>671</v>
      </c>
      <c r="G27" s="78" t="s">
        <v>63</v>
      </c>
      <c r="I27" s="78" t="s">
        <v>262</v>
      </c>
      <c r="J27" s="78" t="s">
        <v>263</v>
      </c>
    </row>
    <row r="28" spans="5:10" x14ac:dyDescent="0.55000000000000004">
      <c r="E28" s="78" t="s">
        <v>17</v>
      </c>
      <c r="F28" s="78" t="s">
        <v>672</v>
      </c>
      <c r="G28" s="78" t="s">
        <v>156</v>
      </c>
      <c r="I28" s="78" t="s">
        <v>264</v>
      </c>
      <c r="J28" s="78" t="s">
        <v>265</v>
      </c>
    </row>
    <row r="29" spans="5:10" x14ac:dyDescent="0.55000000000000004">
      <c r="E29" s="78" t="s">
        <v>20</v>
      </c>
      <c r="F29" s="78" t="s">
        <v>673</v>
      </c>
      <c r="G29" s="78" t="s">
        <v>71</v>
      </c>
      <c r="I29" s="78" t="s">
        <v>266</v>
      </c>
      <c r="J29" s="78" t="s">
        <v>267</v>
      </c>
    </row>
    <row r="30" spans="5:10" x14ac:dyDescent="0.55000000000000004">
      <c r="E30" s="78" t="s">
        <v>19</v>
      </c>
      <c r="F30" s="78" t="s">
        <v>674</v>
      </c>
      <c r="G30" s="78" t="s">
        <v>158</v>
      </c>
      <c r="I30" s="78" t="s">
        <v>268</v>
      </c>
      <c r="J30" s="78" t="s">
        <v>269</v>
      </c>
    </row>
    <row r="31" spans="5:10" x14ac:dyDescent="0.55000000000000004">
      <c r="E31" s="78" t="s">
        <v>16</v>
      </c>
      <c r="F31" s="78" t="s">
        <v>675</v>
      </c>
      <c r="G31" s="78" t="s">
        <v>191</v>
      </c>
      <c r="I31" s="78" t="s">
        <v>270</v>
      </c>
      <c r="J31" s="78" t="s">
        <v>271</v>
      </c>
    </row>
    <row r="32" spans="5:10" x14ac:dyDescent="0.55000000000000004">
      <c r="E32" s="78" t="s">
        <v>54</v>
      </c>
      <c r="F32" s="78" t="s">
        <v>693</v>
      </c>
      <c r="G32" s="78" t="s">
        <v>159</v>
      </c>
      <c r="I32" s="78" t="s">
        <v>272</v>
      </c>
      <c r="J32" s="78" t="s">
        <v>273</v>
      </c>
    </row>
    <row r="33" spans="5:10" x14ac:dyDescent="0.55000000000000004">
      <c r="E33" s="78" t="s">
        <v>39</v>
      </c>
      <c r="F33" s="78" t="s">
        <v>676</v>
      </c>
      <c r="G33" s="78" t="s">
        <v>192</v>
      </c>
      <c r="I33" s="78" t="s">
        <v>274</v>
      </c>
      <c r="J33" s="78" t="s">
        <v>275</v>
      </c>
    </row>
    <row r="34" spans="5:10" x14ac:dyDescent="0.55000000000000004">
      <c r="E34" s="78" t="s">
        <v>46</v>
      </c>
      <c r="F34" s="78" t="s">
        <v>677</v>
      </c>
      <c r="G34" s="78" t="s">
        <v>193</v>
      </c>
      <c r="I34" s="78" t="s">
        <v>276</v>
      </c>
      <c r="J34" s="78" t="s">
        <v>277</v>
      </c>
    </row>
    <row r="35" spans="5:10" x14ac:dyDescent="0.55000000000000004">
      <c r="E35" s="78" t="s">
        <v>31</v>
      </c>
      <c r="F35" s="78" t="s">
        <v>678</v>
      </c>
      <c r="G35" s="78" t="s">
        <v>194</v>
      </c>
      <c r="I35" s="78" t="s">
        <v>278</v>
      </c>
      <c r="J35" s="78" t="s">
        <v>279</v>
      </c>
    </row>
    <row r="36" spans="5:10" x14ac:dyDescent="0.55000000000000004">
      <c r="E36" s="78" t="s">
        <v>30</v>
      </c>
      <c r="F36" s="78" t="s">
        <v>679</v>
      </c>
      <c r="G36" s="78" t="s">
        <v>195</v>
      </c>
      <c r="I36" s="78" t="s">
        <v>280</v>
      </c>
      <c r="J36" s="78" t="s">
        <v>281</v>
      </c>
    </row>
    <row r="37" spans="5:10" x14ac:dyDescent="0.55000000000000004">
      <c r="E37" s="78" t="s">
        <v>32</v>
      </c>
      <c r="F37" s="78" t="s">
        <v>680</v>
      </c>
      <c r="G37" s="78" t="s">
        <v>196</v>
      </c>
      <c r="I37" s="78" t="s">
        <v>282</v>
      </c>
      <c r="J37" s="78" t="s">
        <v>283</v>
      </c>
    </row>
    <row r="38" spans="5:10" x14ac:dyDescent="0.55000000000000004">
      <c r="E38" s="78" t="s">
        <v>57</v>
      </c>
      <c r="F38" s="78" t="s">
        <v>681</v>
      </c>
      <c r="G38" s="78" t="s">
        <v>197</v>
      </c>
      <c r="I38" s="78" t="s">
        <v>284</v>
      </c>
      <c r="J38" s="78" t="s">
        <v>285</v>
      </c>
    </row>
    <row r="39" spans="5:10" x14ac:dyDescent="0.55000000000000004">
      <c r="E39" s="78" t="s">
        <v>18</v>
      </c>
      <c r="F39" s="78" t="s">
        <v>682</v>
      </c>
      <c r="G39" s="78" t="s">
        <v>198</v>
      </c>
      <c r="I39" s="78" t="s">
        <v>286</v>
      </c>
      <c r="J39" s="78" t="s">
        <v>287</v>
      </c>
    </row>
    <row r="40" spans="5:10" x14ac:dyDescent="0.55000000000000004">
      <c r="E40" s="78" t="s">
        <v>50</v>
      </c>
      <c r="F40" s="78" t="s">
        <v>683</v>
      </c>
      <c r="G40" s="78" t="s">
        <v>199</v>
      </c>
      <c r="I40" s="78" t="s">
        <v>288</v>
      </c>
      <c r="J40" s="78" t="s">
        <v>289</v>
      </c>
    </row>
    <row r="41" spans="5:10" x14ac:dyDescent="0.55000000000000004">
      <c r="E41" s="78" t="s">
        <v>49</v>
      </c>
      <c r="F41" s="78" t="s">
        <v>684</v>
      </c>
      <c r="G41" s="78" t="s">
        <v>200</v>
      </c>
      <c r="I41" s="78" t="s">
        <v>290</v>
      </c>
      <c r="J41" s="78" t="s">
        <v>291</v>
      </c>
    </row>
    <row r="42" spans="5:10" x14ac:dyDescent="0.55000000000000004">
      <c r="E42" s="78" t="s">
        <v>38</v>
      </c>
      <c r="F42" s="78" t="s">
        <v>685</v>
      </c>
      <c r="G42" s="78" t="s">
        <v>157</v>
      </c>
      <c r="I42" s="78" t="s">
        <v>292</v>
      </c>
      <c r="J42" s="78" t="s">
        <v>293</v>
      </c>
    </row>
    <row r="43" spans="5:10" x14ac:dyDescent="0.55000000000000004">
      <c r="E43" s="78" t="s">
        <v>56</v>
      </c>
      <c r="F43" s="78" t="s">
        <v>686</v>
      </c>
      <c r="G43" s="78" t="s">
        <v>201</v>
      </c>
      <c r="I43" s="78" t="s">
        <v>294</v>
      </c>
      <c r="J43" s="78" t="s">
        <v>295</v>
      </c>
    </row>
    <row r="44" spans="5:10" x14ac:dyDescent="0.55000000000000004">
      <c r="E44" s="78" t="s">
        <v>53</v>
      </c>
      <c r="F44" s="78" t="s">
        <v>687</v>
      </c>
      <c r="G44" s="78" t="s">
        <v>202</v>
      </c>
      <c r="I44" s="78" t="s">
        <v>296</v>
      </c>
      <c r="J44" s="78" t="s">
        <v>297</v>
      </c>
    </row>
    <row r="45" spans="5:10" x14ac:dyDescent="0.55000000000000004">
      <c r="E45" s="78" t="s">
        <v>47</v>
      </c>
      <c r="F45" s="78" t="s">
        <v>688</v>
      </c>
      <c r="G45" s="78" t="s">
        <v>203</v>
      </c>
      <c r="I45" s="78" t="s">
        <v>298</v>
      </c>
      <c r="J45" s="78" t="s">
        <v>299</v>
      </c>
    </row>
    <row r="46" spans="5:10" x14ac:dyDescent="0.55000000000000004">
      <c r="E46" s="78" t="s">
        <v>48</v>
      </c>
      <c r="F46" s="78" t="s">
        <v>689</v>
      </c>
      <c r="G46" s="78" t="s">
        <v>204</v>
      </c>
      <c r="I46" s="78" t="s">
        <v>300</v>
      </c>
      <c r="J46" s="78" t="s">
        <v>301</v>
      </c>
    </row>
    <row r="47" spans="5:10" x14ac:dyDescent="0.55000000000000004">
      <c r="E47" s="78" t="s">
        <v>72</v>
      </c>
      <c r="F47" s="78" t="s">
        <v>690</v>
      </c>
      <c r="G47" s="78" t="s">
        <v>205</v>
      </c>
      <c r="I47" s="78" t="s">
        <v>302</v>
      </c>
      <c r="J47" s="78" t="s">
        <v>303</v>
      </c>
    </row>
    <row r="48" spans="5:10" x14ac:dyDescent="0.55000000000000004">
      <c r="E48" s="78" t="s">
        <v>52</v>
      </c>
      <c r="F48" s="78" t="s">
        <v>694</v>
      </c>
      <c r="G48" s="78" t="s">
        <v>206</v>
      </c>
      <c r="I48" s="78" t="s">
        <v>304</v>
      </c>
      <c r="J48" s="78" t="s">
        <v>305</v>
      </c>
    </row>
    <row r="49" spans="5:10" x14ac:dyDescent="0.55000000000000004">
      <c r="E49" s="78" t="s">
        <v>70</v>
      </c>
      <c r="F49" s="78" t="s">
        <v>691</v>
      </c>
      <c r="G49" s="78" t="s">
        <v>207</v>
      </c>
      <c r="I49" s="78" t="s">
        <v>306</v>
      </c>
      <c r="J49" s="78" t="s">
        <v>73</v>
      </c>
    </row>
    <row r="50" spans="5:10" x14ac:dyDescent="0.55000000000000004">
      <c r="E50" s="78" t="s">
        <v>208</v>
      </c>
      <c r="F50" s="78"/>
      <c r="G50" s="78" t="s">
        <v>209</v>
      </c>
      <c r="I50" s="78" t="s">
        <v>307</v>
      </c>
      <c r="J50" s="78" t="s">
        <v>308</v>
      </c>
    </row>
    <row r="51" spans="5:10" x14ac:dyDescent="0.55000000000000004">
      <c r="E51" s="78" t="s">
        <v>210</v>
      </c>
      <c r="F51" s="78"/>
      <c r="G51" s="78" t="s">
        <v>211</v>
      </c>
      <c r="I51" s="78" t="s">
        <v>309</v>
      </c>
      <c r="J51" s="78" t="s">
        <v>310</v>
      </c>
    </row>
    <row r="52" spans="5:10" x14ac:dyDescent="0.55000000000000004">
      <c r="I52" s="78" t="s">
        <v>311</v>
      </c>
      <c r="J52" s="78" t="s">
        <v>312</v>
      </c>
    </row>
    <row r="53" spans="5:10" x14ac:dyDescent="0.55000000000000004">
      <c r="I53" s="78" t="s">
        <v>313</v>
      </c>
      <c r="J53" s="78" t="s">
        <v>314</v>
      </c>
    </row>
    <row r="54" spans="5:10" x14ac:dyDescent="0.55000000000000004">
      <c r="I54" s="78" t="s">
        <v>315</v>
      </c>
      <c r="J54" s="78" t="s">
        <v>316</v>
      </c>
    </row>
    <row r="55" spans="5:10" x14ac:dyDescent="0.55000000000000004">
      <c r="I55" s="78" t="s">
        <v>317</v>
      </c>
      <c r="J55" s="78" t="s">
        <v>318</v>
      </c>
    </row>
    <row r="56" spans="5:10" x14ac:dyDescent="0.55000000000000004">
      <c r="I56" s="78" t="s">
        <v>319</v>
      </c>
      <c r="J56" s="78" t="s">
        <v>320</v>
      </c>
    </row>
    <row r="57" spans="5:10" x14ac:dyDescent="0.55000000000000004">
      <c r="I57" s="78" t="s">
        <v>321</v>
      </c>
      <c r="J57" s="78" t="s">
        <v>322</v>
      </c>
    </row>
    <row r="58" spans="5:10" x14ac:dyDescent="0.55000000000000004">
      <c r="I58" s="78" t="s">
        <v>323</v>
      </c>
      <c r="J58" s="78" t="s">
        <v>324</v>
      </c>
    </row>
    <row r="59" spans="5:10" x14ac:dyDescent="0.55000000000000004">
      <c r="I59" s="78" t="s">
        <v>325</v>
      </c>
      <c r="J59" s="78" t="s">
        <v>326</v>
      </c>
    </row>
    <row r="60" spans="5:10" x14ac:dyDescent="0.55000000000000004">
      <c r="I60" s="78" t="s">
        <v>327</v>
      </c>
      <c r="J60" s="78" t="s">
        <v>328</v>
      </c>
    </row>
    <row r="61" spans="5:10" x14ac:dyDescent="0.55000000000000004">
      <c r="I61" s="78" t="s">
        <v>329</v>
      </c>
      <c r="J61" s="78" t="s">
        <v>330</v>
      </c>
    </row>
    <row r="62" spans="5:10" x14ac:dyDescent="0.55000000000000004">
      <c r="I62" s="78" t="s">
        <v>331</v>
      </c>
      <c r="J62" s="78" t="s">
        <v>332</v>
      </c>
    </row>
    <row r="63" spans="5:10" x14ac:dyDescent="0.55000000000000004">
      <c r="I63" s="78" t="s">
        <v>333</v>
      </c>
      <c r="J63" s="78" t="s">
        <v>334</v>
      </c>
    </row>
    <row r="64" spans="5:10" x14ac:dyDescent="0.55000000000000004">
      <c r="I64" s="78" t="s">
        <v>335</v>
      </c>
      <c r="J64" s="78" t="s">
        <v>336</v>
      </c>
    </row>
    <row r="65" spans="9:10" x14ac:dyDescent="0.55000000000000004">
      <c r="I65" s="78" t="s">
        <v>337</v>
      </c>
      <c r="J65" s="78" t="s">
        <v>338</v>
      </c>
    </row>
    <row r="66" spans="9:10" x14ac:dyDescent="0.55000000000000004">
      <c r="I66" s="78" t="s">
        <v>339</v>
      </c>
      <c r="J66" s="78" t="s">
        <v>340</v>
      </c>
    </row>
    <row r="67" spans="9:10" x14ac:dyDescent="0.55000000000000004">
      <c r="I67" s="78" t="s">
        <v>341</v>
      </c>
      <c r="J67" s="78" t="s">
        <v>342</v>
      </c>
    </row>
    <row r="68" spans="9:10" x14ac:dyDescent="0.55000000000000004">
      <c r="I68" s="78" t="s">
        <v>343</v>
      </c>
      <c r="J68" s="78" t="s">
        <v>344</v>
      </c>
    </row>
    <row r="69" spans="9:10" x14ac:dyDescent="0.55000000000000004">
      <c r="I69" s="78" t="s">
        <v>345</v>
      </c>
      <c r="J69" s="78" t="s">
        <v>94</v>
      </c>
    </row>
    <row r="70" spans="9:10" x14ac:dyDescent="0.55000000000000004">
      <c r="I70" s="78" t="s">
        <v>346</v>
      </c>
      <c r="J70" s="78" t="s">
        <v>90</v>
      </c>
    </row>
    <row r="71" spans="9:10" x14ac:dyDescent="0.55000000000000004">
      <c r="I71" s="78" t="s">
        <v>347</v>
      </c>
      <c r="J71" s="78" t="s">
        <v>348</v>
      </c>
    </row>
    <row r="72" spans="9:10" x14ac:dyDescent="0.55000000000000004">
      <c r="I72" s="78" t="s">
        <v>349</v>
      </c>
      <c r="J72" s="78" t="s">
        <v>350</v>
      </c>
    </row>
    <row r="73" spans="9:10" x14ac:dyDescent="0.55000000000000004">
      <c r="I73" s="78" t="s">
        <v>351</v>
      </c>
      <c r="J73" s="78" t="s">
        <v>352</v>
      </c>
    </row>
    <row r="74" spans="9:10" x14ac:dyDescent="0.55000000000000004">
      <c r="I74" s="78" t="s">
        <v>353</v>
      </c>
      <c r="J74" s="78" t="s">
        <v>354</v>
      </c>
    </row>
    <row r="75" spans="9:10" x14ac:dyDescent="0.55000000000000004">
      <c r="I75" s="78" t="s">
        <v>355</v>
      </c>
      <c r="J75" s="78" t="s">
        <v>356</v>
      </c>
    </row>
    <row r="76" spans="9:10" x14ac:dyDescent="0.55000000000000004">
      <c r="I76" s="78" t="s">
        <v>357</v>
      </c>
      <c r="J76" s="78" t="s">
        <v>358</v>
      </c>
    </row>
    <row r="77" spans="9:10" x14ac:dyDescent="0.55000000000000004">
      <c r="I77" s="78" t="s">
        <v>359</v>
      </c>
      <c r="J77" s="78" t="s">
        <v>360</v>
      </c>
    </row>
    <row r="78" spans="9:10" x14ac:dyDescent="0.55000000000000004">
      <c r="I78" s="78" t="s">
        <v>361</v>
      </c>
      <c r="J78" s="78" t="s">
        <v>362</v>
      </c>
    </row>
    <row r="79" spans="9:10" x14ac:dyDescent="0.55000000000000004">
      <c r="I79" s="78" t="s">
        <v>363</v>
      </c>
      <c r="J79" s="78" t="s">
        <v>364</v>
      </c>
    </row>
    <row r="80" spans="9:10" x14ac:dyDescent="0.55000000000000004">
      <c r="I80" s="78" t="s">
        <v>365</v>
      </c>
      <c r="J80" s="78" t="s">
        <v>366</v>
      </c>
    </row>
    <row r="81" spans="9:10" x14ac:dyDescent="0.55000000000000004">
      <c r="I81" s="78" t="s">
        <v>367</v>
      </c>
      <c r="J81" s="78" t="s">
        <v>368</v>
      </c>
    </row>
    <row r="82" spans="9:10" x14ac:dyDescent="0.55000000000000004">
      <c r="I82" s="78" t="s">
        <v>369</v>
      </c>
      <c r="J82" s="78" t="s">
        <v>370</v>
      </c>
    </row>
    <row r="83" spans="9:10" x14ac:dyDescent="0.55000000000000004">
      <c r="I83" s="78" t="s">
        <v>371</v>
      </c>
      <c r="J83" s="78" t="s">
        <v>372</v>
      </c>
    </row>
    <row r="84" spans="9:10" x14ac:dyDescent="0.55000000000000004">
      <c r="I84" s="78" t="s">
        <v>373</v>
      </c>
      <c r="J84" s="78" t="s">
        <v>374</v>
      </c>
    </row>
    <row r="85" spans="9:10" x14ac:dyDescent="0.55000000000000004">
      <c r="I85" s="78" t="s">
        <v>375</v>
      </c>
      <c r="J85" s="78" t="s">
        <v>376</v>
      </c>
    </row>
    <row r="86" spans="9:10" x14ac:dyDescent="0.55000000000000004">
      <c r="I86" s="78" t="s">
        <v>377</v>
      </c>
      <c r="J86" s="78" t="s">
        <v>378</v>
      </c>
    </row>
    <row r="87" spans="9:10" x14ac:dyDescent="0.55000000000000004">
      <c r="I87" s="78" t="s">
        <v>379</v>
      </c>
      <c r="J87" s="78" t="s">
        <v>380</v>
      </c>
    </row>
    <row r="88" spans="9:10" x14ac:dyDescent="0.55000000000000004">
      <c r="I88" s="78" t="s">
        <v>381</v>
      </c>
      <c r="J88" s="78" t="s">
        <v>382</v>
      </c>
    </row>
    <row r="89" spans="9:10" x14ac:dyDescent="0.55000000000000004">
      <c r="I89" s="78" t="s">
        <v>383</v>
      </c>
      <c r="J89" s="78" t="s">
        <v>384</v>
      </c>
    </row>
    <row r="90" spans="9:10" x14ac:dyDescent="0.55000000000000004">
      <c r="I90" s="78" t="s">
        <v>385</v>
      </c>
      <c r="J90" s="78" t="s">
        <v>386</v>
      </c>
    </row>
    <row r="91" spans="9:10" x14ac:dyDescent="0.55000000000000004">
      <c r="I91" s="78" t="s">
        <v>387</v>
      </c>
      <c r="J91" s="78" t="s">
        <v>388</v>
      </c>
    </row>
    <row r="92" spans="9:10" x14ac:dyDescent="0.55000000000000004">
      <c r="I92" s="78" t="s">
        <v>389</v>
      </c>
      <c r="J92" s="78" t="s">
        <v>390</v>
      </c>
    </row>
    <row r="93" spans="9:10" x14ac:dyDescent="0.55000000000000004">
      <c r="I93" s="78" t="s">
        <v>391</v>
      </c>
      <c r="J93" s="78" t="s">
        <v>392</v>
      </c>
    </row>
    <row r="94" spans="9:10" x14ac:dyDescent="0.55000000000000004">
      <c r="I94" s="78" t="s">
        <v>393</v>
      </c>
      <c r="J94" s="78" t="s">
        <v>394</v>
      </c>
    </row>
    <row r="95" spans="9:10" x14ac:dyDescent="0.55000000000000004">
      <c r="I95" s="78" t="s">
        <v>395</v>
      </c>
      <c r="J95" s="78" t="s">
        <v>396</v>
      </c>
    </row>
    <row r="96" spans="9:10" x14ac:dyDescent="0.55000000000000004">
      <c r="I96" s="78" t="s">
        <v>397</v>
      </c>
      <c r="J96" s="78" t="s">
        <v>398</v>
      </c>
    </row>
    <row r="97" spans="9:10" x14ac:dyDescent="0.55000000000000004">
      <c r="I97" s="78" t="s">
        <v>399</v>
      </c>
      <c r="J97" s="78" t="s">
        <v>400</v>
      </c>
    </row>
    <row r="98" spans="9:10" x14ac:dyDescent="0.55000000000000004">
      <c r="I98" s="78" t="s">
        <v>401</v>
      </c>
      <c r="J98" s="78" t="s">
        <v>402</v>
      </c>
    </row>
    <row r="99" spans="9:10" x14ac:dyDescent="0.55000000000000004">
      <c r="I99" s="78" t="s">
        <v>403</v>
      </c>
      <c r="J99" s="78" t="s">
        <v>404</v>
      </c>
    </row>
    <row r="100" spans="9:10" x14ac:dyDescent="0.55000000000000004">
      <c r="I100" s="78" t="s">
        <v>405</v>
      </c>
      <c r="J100" s="78" t="s">
        <v>406</v>
      </c>
    </row>
    <row r="101" spans="9:10" x14ac:dyDescent="0.55000000000000004">
      <c r="I101" s="78" t="s">
        <v>407</v>
      </c>
      <c r="J101" s="78" t="s">
        <v>408</v>
      </c>
    </row>
    <row r="102" spans="9:10" x14ac:dyDescent="0.55000000000000004">
      <c r="I102" s="78" t="s">
        <v>409</v>
      </c>
      <c r="J102" s="78" t="s">
        <v>410</v>
      </c>
    </row>
    <row r="103" spans="9:10" x14ac:dyDescent="0.55000000000000004">
      <c r="I103" s="78" t="s">
        <v>411</v>
      </c>
      <c r="J103" s="78" t="s">
        <v>412</v>
      </c>
    </row>
    <row r="104" spans="9:10" x14ac:dyDescent="0.55000000000000004">
      <c r="I104" s="78" t="s">
        <v>413</v>
      </c>
      <c r="J104" s="78" t="s">
        <v>414</v>
      </c>
    </row>
    <row r="105" spans="9:10" x14ac:dyDescent="0.55000000000000004">
      <c r="I105" s="78" t="s">
        <v>415</v>
      </c>
      <c r="J105" s="78" t="s">
        <v>416</v>
      </c>
    </row>
    <row r="106" spans="9:10" x14ac:dyDescent="0.55000000000000004">
      <c r="I106" s="78" t="s">
        <v>417</v>
      </c>
      <c r="J106" s="78" t="s">
        <v>418</v>
      </c>
    </row>
    <row r="107" spans="9:10" x14ac:dyDescent="0.55000000000000004">
      <c r="I107" s="78" t="s">
        <v>419</v>
      </c>
      <c r="J107" s="78" t="s">
        <v>420</v>
      </c>
    </row>
    <row r="108" spans="9:10" x14ac:dyDescent="0.55000000000000004">
      <c r="I108" s="78" t="s">
        <v>421</v>
      </c>
      <c r="J108" s="78" t="s">
        <v>422</v>
      </c>
    </row>
    <row r="109" spans="9:10" x14ac:dyDescent="0.55000000000000004">
      <c r="I109" s="78" t="s">
        <v>423</v>
      </c>
      <c r="J109" s="78" t="s">
        <v>69</v>
      </c>
    </row>
    <row r="110" spans="9:10" x14ac:dyDescent="0.55000000000000004">
      <c r="I110" s="78" t="s">
        <v>424</v>
      </c>
      <c r="J110" s="78" t="s">
        <v>68</v>
      </c>
    </row>
    <row r="111" spans="9:10" x14ac:dyDescent="0.55000000000000004">
      <c r="I111" s="78" t="s">
        <v>425</v>
      </c>
      <c r="J111" s="78" t="s">
        <v>426</v>
      </c>
    </row>
    <row r="112" spans="9:10" x14ac:dyDescent="0.55000000000000004">
      <c r="I112" s="78" t="s">
        <v>427</v>
      </c>
      <c r="J112" s="78" t="s">
        <v>76</v>
      </c>
    </row>
    <row r="113" spans="9:10" x14ac:dyDescent="0.55000000000000004">
      <c r="I113" s="78" t="s">
        <v>428</v>
      </c>
      <c r="J113" s="78" t="s">
        <v>429</v>
      </c>
    </row>
    <row r="114" spans="9:10" x14ac:dyDescent="0.55000000000000004">
      <c r="I114" s="78" t="s">
        <v>430</v>
      </c>
      <c r="J114" s="78" t="s">
        <v>431</v>
      </c>
    </row>
    <row r="115" spans="9:10" x14ac:dyDescent="0.55000000000000004">
      <c r="I115" s="78" t="s">
        <v>432</v>
      </c>
      <c r="J115" s="78" t="s">
        <v>433</v>
      </c>
    </row>
    <row r="116" spans="9:10" x14ac:dyDescent="0.55000000000000004">
      <c r="I116" s="78" t="s">
        <v>434</v>
      </c>
      <c r="J116" s="78" t="s">
        <v>67</v>
      </c>
    </row>
    <row r="117" spans="9:10" x14ac:dyDescent="0.55000000000000004">
      <c r="I117" s="78" t="s">
        <v>435</v>
      </c>
      <c r="J117" s="78" t="s">
        <v>436</v>
      </c>
    </row>
    <row r="118" spans="9:10" x14ac:dyDescent="0.55000000000000004">
      <c r="I118" s="78" t="s">
        <v>437</v>
      </c>
      <c r="J118" s="78" t="s">
        <v>438</v>
      </c>
    </row>
    <row r="119" spans="9:10" x14ac:dyDescent="0.55000000000000004">
      <c r="I119" s="78" t="s">
        <v>439</v>
      </c>
      <c r="J119" s="78" t="s">
        <v>440</v>
      </c>
    </row>
    <row r="120" spans="9:10" x14ac:dyDescent="0.55000000000000004">
      <c r="I120" s="78" t="s">
        <v>441</v>
      </c>
      <c r="J120" s="78" t="s">
        <v>93</v>
      </c>
    </row>
    <row r="121" spans="9:10" x14ac:dyDescent="0.55000000000000004">
      <c r="I121" s="78" t="s">
        <v>442</v>
      </c>
      <c r="J121" s="78" t="s">
        <v>443</v>
      </c>
    </row>
    <row r="122" spans="9:10" x14ac:dyDescent="0.55000000000000004">
      <c r="I122" s="78" t="s">
        <v>444</v>
      </c>
      <c r="J122" s="78" t="s">
        <v>445</v>
      </c>
    </row>
    <row r="123" spans="9:10" x14ac:dyDescent="0.55000000000000004">
      <c r="I123" s="78" t="s">
        <v>446</v>
      </c>
      <c r="J123" s="78" t="s">
        <v>447</v>
      </c>
    </row>
    <row r="124" spans="9:10" x14ac:dyDescent="0.55000000000000004">
      <c r="I124" s="78" t="s">
        <v>448</v>
      </c>
      <c r="J124" s="78" t="s">
        <v>449</v>
      </c>
    </row>
    <row r="125" spans="9:10" x14ac:dyDescent="0.55000000000000004">
      <c r="I125" s="78" t="s">
        <v>450</v>
      </c>
      <c r="J125" s="78" t="s">
        <v>451</v>
      </c>
    </row>
    <row r="126" spans="9:10" x14ac:dyDescent="0.55000000000000004">
      <c r="I126" s="78" t="s">
        <v>452</v>
      </c>
      <c r="J126" s="78" t="s">
        <v>453</v>
      </c>
    </row>
    <row r="127" spans="9:10" x14ac:dyDescent="0.55000000000000004">
      <c r="I127" s="78" t="s">
        <v>454</v>
      </c>
      <c r="J127" s="78" t="s">
        <v>455</v>
      </c>
    </row>
    <row r="128" spans="9:10" x14ac:dyDescent="0.55000000000000004">
      <c r="I128" s="78" t="s">
        <v>456</v>
      </c>
      <c r="J128" s="78" t="s">
        <v>457</v>
      </c>
    </row>
    <row r="129" spans="9:10" x14ac:dyDescent="0.55000000000000004">
      <c r="I129" s="78" t="s">
        <v>458</v>
      </c>
      <c r="J129" s="78" t="s">
        <v>459</v>
      </c>
    </row>
    <row r="130" spans="9:10" x14ac:dyDescent="0.55000000000000004">
      <c r="I130" s="78" t="s">
        <v>460</v>
      </c>
      <c r="J130" s="78" t="s">
        <v>461</v>
      </c>
    </row>
    <row r="131" spans="9:10" x14ac:dyDescent="0.55000000000000004">
      <c r="I131" s="78" t="s">
        <v>462</v>
      </c>
      <c r="J131" s="78" t="s">
        <v>463</v>
      </c>
    </row>
    <row r="132" spans="9:10" x14ac:dyDescent="0.55000000000000004">
      <c r="I132" s="78" t="s">
        <v>464</v>
      </c>
      <c r="J132" s="78" t="s">
        <v>465</v>
      </c>
    </row>
    <row r="133" spans="9:10" x14ac:dyDescent="0.55000000000000004">
      <c r="I133" s="78" t="s">
        <v>466</v>
      </c>
      <c r="J133" s="78" t="s">
        <v>467</v>
      </c>
    </row>
    <row r="134" spans="9:10" x14ac:dyDescent="0.55000000000000004">
      <c r="I134" s="78" t="s">
        <v>468</v>
      </c>
      <c r="J134" s="78" t="s">
        <v>469</v>
      </c>
    </row>
    <row r="135" spans="9:10" x14ac:dyDescent="0.55000000000000004">
      <c r="I135" s="78" t="s">
        <v>470</v>
      </c>
      <c r="J135" s="78" t="s">
        <v>471</v>
      </c>
    </row>
    <row r="136" spans="9:10" x14ac:dyDescent="0.55000000000000004">
      <c r="I136" s="78" t="s">
        <v>472</v>
      </c>
      <c r="J136" s="78" t="s">
        <v>473</v>
      </c>
    </row>
    <row r="137" spans="9:10" x14ac:dyDescent="0.55000000000000004">
      <c r="I137" s="78" t="s">
        <v>474</v>
      </c>
      <c r="J137" s="78" t="s">
        <v>475</v>
      </c>
    </row>
    <row r="138" spans="9:10" x14ac:dyDescent="0.55000000000000004">
      <c r="I138" s="78" t="s">
        <v>476</v>
      </c>
      <c r="J138" s="78" t="s">
        <v>477</v>
      </c>
    </row>
    <row r="139" spans="9:10" x14ac:dyDescent="0.55000000000000004">
      <c r="I139" s="78" t="s">
        <v>478</v>
      </c>
      <c r="J139" s="78" t="s">
        <v>479</v>
      </c>
    </row>
    <row r="140" spans="9:10" x14ac:dyDescent="0.55000000000000004">
      <c r="I140" s="78" t="s">
        <v>480</v>
      </c>
      <c r="J140" s="78" t="s">
        <v>481</v>
      </c>
    </row>
    <row r="141" spans="9:10" x14ac:dyDescent="0.55000000000000004">
      <c r="I141" s="78" t="s">
        <v>482</v>
      </c>
      <c r="J141" s="78" t="s">
        <v>483</v>
      </c>
    </row>
    <row r="142" spans="9:10" x14ac:dyDescent="0.55000000000000004">
      <c r="I142" s="78" t="s">
        <v>484</v>
      </c>
      <c r="J142" s="78" t="s">
        <v>485</v>
      </c>
    </row>
    <row r="143" spans="9:10" x14ac:dyDescent="0.55000000000000004">
      <c r="I143" s="78" t="s">
        <v>486</v>
      </c>
      <c r="J143" s="78" t="s">
        <v>487</v>
      </c>
    </row>
    <row r="144" spans="9:10" x14ac:dyDescent="0.55000000000000004">
      <c r="I144" s="78" t="s">
        <v>488</v>
      </c>
      <c r="J144" s="78" t="s">
        <v>489</v>
      </c>
    </row>
    <row r="145" spans="9:10" x14ac:dyDescent="0.55000000000000004">
      <c r="I145" s="78" t="s">
        <v>490</v>
      </c>
      <c r="J145" s="78" t="s">
        <v>491</v>
      </c>
    </row>
    <row r="146" spans="9:10" x14ac:dyDescent="0.55000000000000004">
      <c r="I146" s="78" t="s">
        <v>492</v>
      </c>
      <c r="J146" s="78" t="s">
        <v>493</v>
      </c>
    </row>
    <row r="147" spans="9:10" x14ac:dyDescent="0.55000000000000004">
      <c r="I147" s="78" t="s">
        <v>494</v>
      </c>
      <c r="J147" s="78" t="s">
        <v>495</v>
      </c>
    </row>
    <row r="148" spans="9:10" x14ac:dyDescent="0.55000000000000004">
      <c r="I148" s="78" t="s">
        <v>496</v>
      </c>
      <c r="J148" s="78" t="s">
        <v>497</v>
      </c>
    </row>
    <row r="149" spans="9:10" x14ac:dyDescent="0.55000000000000004">
      <c r="I149" s="78" t="s">
        <v>498</v>
      </c>
      <c r="J149" s="78" t="s">
        <v>499</v>
      </c>
    </row>
    <row r="150" spans="9:10" x14ac:dyDescent="0.55000000000000004">
      <c r="I150" s="78" t="s">
        <v>500</v>
      </c>
      <c r="J150" s="78" t="s">
        <v>501</v>
      </c>
    </row>
    <row r="151" spans="9:10" x14ac:dyDescent="0.55000000000000004">
      <c r="I151" s="78" t="s">
        <v>502</v>
      </c>
      <c r="J151" s="78" t="s">
        <v>503</v>
      </c>
    </row>
    <row r="152" spans="9:10" x14ac:dyDescent="0.55000000000000004">
      <c r="I152" s="78" t="s">
        <v>504</v>
      </c>
      <c r="J152" s="78" t="s">
        <v>55</v>
      </c>
    </row>
    <row r="153" spans="9:10" x14ac:dyDescent="0.55000000000000004">
      <c r="I153" s="78" t="s">
        <v>505</v>
      </c>
      <c r="J153" s="78" t="s">
        <v>506</v>
      </c>
    </row>
    <row r="154" spans="9:10" x14ac:dyDescent="0.55000000000000004">
      <c r="I154" s="78" t="s">
        <v>507</v>
      </c>
      <c r="J154" s="78" t="s">
        <v>508</v>
      </c>
    </row>
    <row r="155" spans="9:10" x14ac:dyDescent="0.55000000000000004">
      <c r="I155" s="78" t="s">
        <v>509</v>
      </c>
      <c r="J155" s="78" t="s">
        <v>510</v>
      </c>
    </row>
    <row r="156" spans="9:10" x14ac:dyDescent="0.55000000000000004">
      <c r="I156" s="78" t="s">
        <v>511</v>
      </c>
      <c r="J156" s="78" t="s">
        <v>512</v>
      </c>
    </row>
    <row r="157" spans="9:10" x14ac:dyDescent="0.55000000000000004">
      <c r="I157" s="78" t="s">
        <v>513</v>
      </c>
      <c r="J157" s="78" t="s">
        <v>514</v>
      </c>
    </row>
    <row r="158" spans="9:10" x14ac:dyDescent="0.55000000000000004">
      <c r="I158" s="78" t="s">
        <v>515</v>
      </c>
      <c r="J158" s="78" t="s">
        <v>516</v>
      </c>
    </row>
    <row r="159" spans="9:10" x14ac:dyDescent="0.55000000000000004">
      <c r="I159" s="78" t="s">
        <v>517</v>
      </c>
      <c r="J159" s="78" t="s">
        <v>518</v>
      </c>
    </row>
    <row r="160" spans="9:10" x14ac:dyDescent="0.55000000000000004">
      <c r="I160" s="78" t="s">
        <v>519</v>
      </c>
      <c r="J160" s="78" t="s">
        <v>520</v>
      </c>
    </row>
    <row r="161" spans="9:10" x14ac:dyDescent="0.55000000000000004">
      <c r="I161" s="78" t="s">
        <v>521</v>
      </c>
      <c r="J161" s="78" t="s">
        <v>522</v>
      </c>
    </row>
    <row r="162" spans="9:10" x14ac:dyDescent="0.55000000000000004">
      <c r="I162" s="78" t="s">
        <v>523</v>
      </c>
      <c r="J162" s="78" t="s">
        <v>524</v>
      </c>
    </row>
    <row r="163" spans="9:10" x14ac:dyDescent="0.55000000000000004">
      <c r="I163" s="78" t="s">
        <v>525</v>
      </c>
      <c r="J163" s="78" t="s">
        <v>526</v>
      </c>
    </row>
    <row r="164" spans="9:10" x14ac:dyDescent="0.55000000000000004">
      <c r="I164" s="78" t="s">
        <v>527</v>
      </c>
      <c r="J164" s="78" t="s">
        <v>528</v>
      </c>
    </row>
    <row r="165" spans="9:10" x14ac:dyDescent="0.55000000000000004">
      <c r="I165" s="78" t="s">
        <v>529</v>
      </c>
      <c r="J165" s="78" t="s">
        <v>530</v>
      </c>
    </row>
    <row r="166" spans="9:10" x14ac:dyDescent="0.55000000000000004">
      <c r="I166" s="78" t="s">
        <v>531</v>
      </c>
      <c r="J166" s="78" t="s">
        <v>532</v>
      </c>
    </row>
    <row r="167" spans="9:10" x14ac:dyDescent="0.55000000000000004">
      <c r="I167" s="78" t="s">
        <v>533</v>
      </c>
      <c r="J167" s="78" t="s">
        <v>534</v>
      </c>
    </row>
    <row r="168" spans="9:10" x14ac:dyDescent="0.55000000000000004">
      <c r="I168" s="78" t="s">
        <v>535</v>
      </c>
      <c r="J168" s="78" t="s">
        <v>536</v>
      </c>
    </row>
    <row r="169" spans="9:10" x14ac:dyDescent="0.55000000000000004">
      <c r="I169" s="78" t="s">
        <v>537</v>
      </c>
      <c r="J169" s="78" t="s">
        <v>538</v>
      </c>
    </row>
    <row r="170" spans="9:10" x14ac:dyDescent="0.55000000000000004">
      <c r="I170" s="78" t="s">
        <v>539</v>
      </c>
      <c r="J170" s="78" t="s">
        <v>540</v>
      </c>
    </row>
    <row r="171" spans="9:10" x14ac:dyDescent="0.55000000000000004">
      <c r="I171" s="78" t="s">
        <v>541</v>
      </c>
      <c r="J171" s="78" t="s">
        <v>542</v>
      </c>
    </row>
    <row r="172" spans="9:10" x14ac:dyDescent="0.55000000000000004">
      <c r="I172" s="78" t="s">
        <v>543</v>
      </c>
      <c r="J172" s="78" t="s">
        <v>544</v>
      </c>
    </row>
    <row r="173" spans="9:10" x14ac:dyDescent="0.55000000000000004">
      <c r="I173" s="78" t="s">
        <v>545</v>
      </c>
      <c r="J173" s="78" t="s">
        <v>546</v>
      </c>
    </row>
    <row r="174" spans="9:10" x14ac:dyDescent="0.55000000000000004">
      <c r="I174" s="78" t="s">
        <v>547</v>
      </c>
      <c r="J174" s="78" t="s">
        <v>548</v>
      </c>
    </row>
    <row r="175" spans="9:10" x14ac:dyDescent="0.55000000000000004">
      <c r="I175" s="78" t="s">
        <v>549</v>
      </c>
      <c r="J175" s="78" t="s">
        <v>550</v>
      </c>
    </row>
    <row r="176" spans="9:10" x14ac:dyDescent="0.55000000000000004">
      <c r="I176" s="78" t="s">
        <v>551</v>
      </c>
      <c r="J176" s="78" t="s">
        <v>552</v>
      </c>
    </row>
    <row r="177" spans="9:10" x14ac:dyDescent="0.55000000000000004">
      <c r="I177" s="78" t="s">
        <v>553</v>
      </c>
      <c r="J177" s="78" t="s">
        <v>554</v>
      </c>
    </row>
    <row r="178" spans="9:10" x14ac:dyDescent="0.55000000000000004">
      <c r="I178" s="78" t="s">
        <v>555</v>
      </c>
      <c r="J178" s="78" t="s">
        <v>556</v>
      </c>
    </row>
    <row r="179" spans="9:10" x14ac:dyDescent="0.55000000000000004">
      <c r="I179" s="78" t="s">
        <v>557</v>
      </c>
      <c r="J179" s="78" t="s">
        <v>558</v>
      </c>
    </row>
    <row r="180" spans="9:10" x14ac:dyDescent="0.55000000000000004">
      <c r="I180" s="78" t="s">
        <v>559</v>
      </c>
      <c r="J180" s="78" t="s">
        <v>560</v>
      </c>
    </row>
    <row r="181" spans="9:10" x14ac:dyDescent="0.55000000000000004">
      <c r="I181" s="78" t="s">
        <v>561</v>
      </c>
      <c r="J181" s="78" t="s">
        <v>562</v>
      </c>
    </row>
    <row r="182" spans="9:10" x14ac:dyDescent="0.55000000000000004">
      <c r="I182" s="78" t="s">
        <v>563</v>
      </c>
      <c r="J182" s="78" t="s">
        <v>564</v>
      </c>
    </row>
    <row r="183" spans="9:10" x14ac:dyDescent="0.55000000000000004">
      <c r="I183" s="78" t="s">
        <v>565</v>
      </c>
      <c r="J183" s="78" t="s">
        <v>566</v>
      </c>
    </row>
    <row r="184" spans="9:10" x14ac:dyDescent="0.55000000000000004">
      <c r="I184" s="78" t="s">
        <v>567</v>
      </c>
      <c r="J184" s="78" t="s">
        <v>568</v>
      </c>
    </row>
    <row r="185" spans="9:10" x14ac:dyDescent="0.55000000000000004">
      <c r="I185" s="78" t="s">
        <v>569</v>
      </c>
      <c r="J185" s="78" t="s">
        <v>570</v>
      </c>
    </row>
    <row r="186" spans="9:10" x14ac:dyDescent="0.55000000000000004">
      <c r="I186" s="78" t="s">
        <v>571</v>
      </c>
      <c r="J186" s="78" t="s">
        <v>572</v>
      </c>
    </row>
    <row r="187" spans="9:10" x14ac:dyDescent="0.55000000000000004">
      <c r="I187" s="78" t="s">
        <v>573</v>
      </c>
      <c r="J187" s="78" t="s">
        <v>574</v>
      </c>
    </row>
    <row r="188" spans="9:10" x14ac:dyDescent="0.55000000000000004">
      <c r="I188" s="78" t="s">
        <v>575</v>
      </c>
      <c r="J188" s="78" t="s">
        <v>576</v>
      </c>
    </row>
    <row r="189" spans="9:10" x14ac:dyDescent="0.55000000000000004">
      <c r="I189" s="78" t="s">
        <v>577</v>
      </c>
      <c r="J189" s="78" t="s">
        <v>578</v>
      </c>
    </row>
    <row r="190" spans="9:10" x14ac:dyDescent="0.55000000000000004">
      <c r="I190" s="78" t="s">
        <v>579</v>
      </c>
      <c r="J190" s="78" t="s">
        <v>580</v>
      </c>
    </row>
    <row r="191" spans="9:10" x14ac:dyDescent="0.55000000000000004">
      <c r="I191" s="78" t="s">
        <v>581</v>
      </c>
      <c r="J191" s="78" t="s">
        <v>582</v>
      </c>
    </row>
    <row r="192" spans="9:10" x14ac:dyDescent="0.55000000000000004">
      <c r="I192" s="78" t="s">
        <v>583</v>
      </c>
      <c r="J192" s="78" t="s">
        <v>584</v>
      </c>
    </row>
    <row r="193" spans="9:10" x14ac:dyDescent="0.55000000000000004">
      <c r="I193" s="78" t="s">
        <v>585</v>
      </c>
      <c r="J193" s="78" t="s">
        <v>586</v>
      </c>
    </row>
    <row r="194" spans="9:10" x14ac:dyDescent="0.55000000000000004">
      <c r="I194" s="78" t="s">
        <v>587</v>
      </c>
      <c r="J194" s="78" t="s">
        <v>588</v>
      </c>
    </row>
    <row r="195" spans="9:10" x14ac:dyDescent="0.55000000000000004">
      <c r="I195" s="78" t="s">
        <v>589</v>
      </c>
      <c r="J195" s="78" t="s">
        <v>590</v>
      </c>
    </row>
    <row r="196" spans="9:10" x14ac:dyDescent="0.55000000000000004">
      <c r="I196" s="78" t="s">
        <v>591</v>
      </c>
      <c r="J196" s="78" t="s">
        <v>592</v>
      </c>
    </row>
    <row r="197" spans="9:10" x14ac:dyDescent="0.55000000000000004">
      <c r="I197" s="78" t="s">
        <v>593</v>
      </c>
      <c r="J197" s="78" t="s">
        <v>594</v>
      </c>
    </row>
    <row r="198" spans="9:10" x14ac:dyDescent="0.55000000000000004">
      <c r="I198" s="78" t="s">
        <v>595</v>
      </c>
      <c r="J198" s="78" t="s">
        <v>596</v>
      </c>
    </row>
    <row r="199" spans="9:10" x14ac:dyDescent="0.55000000000000004">
      <c r="I199" s="78" t="s">
        <v>597</v>
      </c>
      <c r="J199" s="78" t="s">
        <v>598</v>
      </c>
    </row>
    <row r="200" spans="9:10" x14ac:dyDescent="0.55000000000000004">
      <c r="I200" s="78" t="s">
        <v>599</v>
      </c>
      <c r="J200" s="78" t="s">
        <v>600</v>
      </c>
    </row>
    <row r="201" spans="9:10" x14ac:dyDescent="0.55000000000000004">
      <c r="I201" s="78" t="s">
        <v>601</v>
      </c>
      <c r="J201" s="78" t="s">
        <v>602</v>
      </c>
    </row>
    <row r="202" spans="9:10" x14ac:dyDescent="0.55000000000000004">
      <c r="I202" s="78" t="s">
        <v>603</v>
      </c>
      <c r="J202" s="78" t="s">
        <v>604</v>
      </c>
    </row>
    <row r="203" spans="9:10" x14ac:dyDescent="0.55000000000000004">
      <c r="I203" s="78" t="s">
        <v>605</v>
      </c>
      <c r="J203" s="78" t="s">
        <v>606</v>
      </c>
    </row>
    <row r="204" spans="9:10" x14ac:dyDescent="0.55000000000000004">
      <c r="I204" s="78" t="s">
        <v>607</v>
      </c>
      <c r="J204" s="78" t="s">
        <v>608</v>
      </c>
    </row>
    <row r="205" spans="9:10" x14ac:dyDescent="0.55000000000000004">
      <c r="I205" s="78" t="s">
        <v>609</v>
      </c>
      <c r="J205" s="78" t="s">
        <v>610</v>
      </c>
    </row>
    <row r="206" spans="9:10" x14ac:dyDescent="0.55000000000000004">
      <c r="I206" s="78" t="s">
        <v>611</v>
      </c>
      <c r="J206" s="78" t="s">
        <v>612</v>
      </c>
    </row>
    <row r="207" spans="9:10" x14ac:dyDescent="0.55000000000000004">
      <c r="I207" s="78" t="s">
        <v>613</v>
      </c>
      <c r="J207" s="78" t="s">
        <v>614</v>
      </c>
    </row>
    <row r="208" spans="9:10" x14ac:dyDescent="0.55000000000000004">
      <c r="I208" s="78" t="s">
        <v>615</v>
      </c>
      <c r="J208" s="78" t="s">
        <v>616</v>
      </c>
    </row>
    <row r="209" spans="9:10" x14ac:dyDescent="0.55000000000000004">
      <c r="I209" s="78" t="s">
        <v>617</v>
      </c>
      <c r="J209" s="78" t="s">
        <v>618</v>
      </c>
    </row>
    <row r="210" spans="9:10" x14ac:dyDescent="0.55000000000000004">
      <c r="I210" s="78" t="s">
        <v>619</v>
      </c>
      <c r="J210" s="78" t="s">
        <v>620</v>
      </c>
    </row>
    <row r="211" spans="9:10" x14ac:dyDescent="0.55000000000000004">
      <c r="I211" s="78" t="s">
        <v>621</v>
      </c>
      <c r="J211" s="78" t="s">
        <v>622</v>
      </c>
    </row>
    <row r="212" spans="9:10" x14ac:dyDescent="0.55000000000000004">
      <c r="I212" s="78" t="s">
        <v>623</v>
      </c>
      <c r="J212" s="78" t="s">
        <v>624</v>
      </c>
    </row>
    <row r="213" spans="9:10" x14ac:dyDescent="0.55000000000000004">
      <c r="I213" s="78" t="s">
        <v>625</v>
      </c>
      <c r="J213" s="78" t="s">
        <v>626</v>
      </c>
    </row>
    <row r="214" spans="9:10" x14ac:dyDescent="0.55000000000000004">
      <c r="I214" s="78" t="s">
        <v>627</v>
      </c>
      <c r="J214" s="78" t="s">
        <v>628</v>
      </c>
    </row>
    <row r="215" spans="9:10" x14ac:dyDescent="0.55000000000000004">
      <c r="I215" s="78" t="s">
        <v>629</v>
      </c>
      <c r="J215" s="78" t="s">
        <v>630</v>
      </c>
    </row>
    <row r="216" spans="9:10" x14ac:dyDescent="0.55000000000000004">
      <c r="I216" s="78" t="s">
        <v>631</v>
      </c>
      <c r="J216" s="78" t="s">
        <v>632</v>
      </c>
    </row>
    <row r="217" spans="9:10" x14ac:dyDescent="0.55000000000000004">
      <c r="I217" s="78" t="s">
        <v>633</v>
      </c>
      <c r="J217" s="78" t="s">
        <v>634</v>
      </c>
    </row>
    <row r="218" spans="9:10" x14ac:dyDescent="0.55000000000000004">
      <c r="I218" s="78" t="s">
        <v>635</v>
      </c>
      <c r="J218" s="78" t="s">
        <v>636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228E-0405-41E0-8F67-B793D18C0AE4}">
  <sheetPr>
    <tabColor theme="7" tint="0.79998168889431442"/>
  </sheetPr>
  <dimension ref="A1:F77"/>
  <sheetViews>
    <sheetView workbookViewId="0">
      <selection activeCell="D2" sqref="D2"/>
    </sheetView>
  </sheetViews>
  <sheetFormatPr defaultColWidth="0" defaultRowHeight="18" x14ac:dyDescent="0.55000000000000004"/>
  <cols>
    <col min="1" max="4" width="30.58203125" customWidth="1"/>
    <col min="5" max="5" width="10.58203125" customWidth="1"/>
    <col min="6" max="6" width="8.6640625" customWidth="1"/>
    <col min="7" max="16384" width="8.6640625" hidden="1"/>
  </cols>
  <sheetData>
    <row r="1" spans="1:5" x14ac:dyDescent="0.55000000000000004">
      <c r="A1" s="61" t="s">
        <v>97</v>
      </c>
      <c r="B1" s="61" t="s">
        <v>161</v>
      </c>
      <c r="C1" s="61" t="s">
        <v>162</v>
      </c>
      <c r="D1" s="61" t="s">
        <v>163</v>
      </c>
      <c r="E1" s="61" t="s">
        <v>79</v>
      </c>
    </row>
    <row r="2" spans="1:5" x14ac:dyDescent="0.55000000000000004">
      <c r="A2" t="s">
        <v>4338</v>
      </c>
      <c r="B2" t="s">
        <v>5123</v>
      </c>
      <c r="C2" t="s">
        <v>5124</v>
      </c>
      <c r="D2" t="s">
        <v>5125</v>
      </c>
      <c r="E2">
        <v>490047</v>
      </c>
    </row>
    <row r="3" spans="1:5" x14ac:dyDescent="0.55000000000000004">
      <c r="A3" t="s">
        <v>2760</v>
      </c>
      <c r="B3" t="s">
        <v>5126</v>
      </c>
      <c r="C3" t="s">
        <v>5127</v>
      </c>
      <c r="D3" t="s">
        <v>5128</v>
      </c>
      <c r="E3">
        <v>490048</v>
      </c>
    </row>
    <row r="4" spans="1:5" x14ac:dyDescent="0.55000000000000004">
      <c r="A4" t="s">
        <v>2315</v>
      </c>
      <c r="B4" t="s">
        <v>5129</v>
      </c>
      <c r="C4" t="s">
        <v>5130</v>
      </c>
      <c r="D4" t="s">
        <v>5131</v>
      </c>
      <c r="E4">
        <v>490049</v>
      </c>
    </row>
    <row r="5" spans="1:5" x14ac:dyDescent="0.55000000000000004">
      <c r="A5" t="s">
        <v>3848</v>
      </c>
      <c r="B5" t="s">
        <v>5132</v>
      </c>
      <c r="C5" t="s">
        <v>5133</v>
      </c>
      <c r="D5" t="s">
        <v>5134</v>
      </c>
      <c r="E5">
        <v>490050</v>
      </c>
    </row>
    <row r="6" spans="1:5" x14ac:dyDescent="0.55000000000000004">
      <c r="A6" t="s">
        <v>3038</v>
      </c>
      <c r="B6" t="s">
        <v>5135</v>
      </c>
      <c r="C6" t="s">
        <v>5136</v>
      </c>
      <c r="D6" t="s">
        <v>5137</v>
      </c>
      <c r="E6">
        <v>490051</v>
      </c>
    </row>
    <row r="7" spans="1:5" x14ac:dyDescent="0.55000000000000004">
      <c r="A7" t="s">
        <v>2100</v>
      </c>
      <c r="B7" t="s">
        <v>5138</v>
      </c>
      <c r="C7" t="s">
        <v>5139</v>
      </c>
      <c r="D7" t="s">
        <v>5140</v>
      </c>
      <c r="E7">
        <v>490053</v>
      </c>
    </row>
    <row r="8" spans="1:5" x14ac:dyDescent="0.55000000000000004">
      <c r="A8" t="s">
        <v>3419</v>
      </c>
      <c r="B8" t="s">
        <v>5141</v>
      </c>
      <c r="C8" t="s">
        <v>5142</v>
      </c>
      <c r="D8" t="s">
        <v>5143</v>
      </c>
      <c r="E8">
        <v>490054</v>
      </c>
    </row>
    <row r="9" spans="1:5" x14ac:dyDescent="0.55000000000000004">
      <c r="A9" t="s">
        <v>4230</v>
      </c>
      <c r="B9" t="s">
        <v>5144</v>
      </c>
      <c r="C9" t="s">
        <v>5145</v>
      </c>
      <c r="D9" t="s">
        <v>5146</v>
      </c>
      <c r="E9">
        <v>490056</v>
      </c>
    </row>
    <row r="10" spans="1:5" x14ac:dyDescent="0.55000000000000004">
      <c r="A10" t="s">
        <v>4221</v>
      </c>
      <c r="B10" t="s">
        <v>5147</v>
      </c>
      <c r="C10" t="s">
        <v>5148</v>
      </c>
      <c r="D10" t="s">
        <v>5149</v>
      </c>
      <c r="E10">
        <v>490057</v>
      </c>
    </row>
    <row r="11" spans="1:5" x14ac:dyDescent="0.55000000000000004">
      <c r="A11" t="s">
        <v>3974</v>
      </c>
      <c r="B11" t="s">
        <v>5150</v>
      </c>
      <c r="C11" t="s">
        <v>5151</v>
      </c>
      <c r="D11" t="s">
        <v>5152</v>
      </c>
      <c r="E11">
        <v>490058</v>
      </c>
    </row>
    <row r="12" spans="1:5" x14ac:dyDescent="0.55000000000000004">
      <c r="A12" t="s">
        <v>5153</v>
      </c>
      <c r="B12" t="s">
        <v>5154</v>
      </c>
      <c r="C12" t="s">
        <v>5155</v>
      </c>
      <c r="D12" t="s">
        <v>5156</v>
      </c>
      <c r="E12">
        <v>490080</v>
      </c>
    </row>
    <row r="13" spans="1:5" x14ac:dyDescent="0.55000000000000004">
      <c r="A13" t="s">
        <v>3916</v>
      </c>
      <c r="B13" t="s">
        <v>5157</v>
      </c>
      <c r="C13" t="s">
        <v>5158</v>
      </c>
      <c r="D13" t="s">
        <v>5159</v>
      </c>
      <c r="E13">
        <v>490092</v>
      </c>
    </row>
    <row r="14" spans="1:5" x14ac:dyDescent="0.55000000000000004">
      <c r="A14" t="s">
        <v>5160</v>
      </c>
      <c r="B14" t="s">
        <v>5161</v>
      </c>
      <c r="C14" t="s">
        <v>5162</v>
      </c>
      <c r="D14" t="s">
        <v>5163</v>
      </c>
      <c r="E14">
        <v>400991</v>
      </c>
    </row>
    <row r="15" spans="1:5" x14ac:dyDescent="0.55000000000000004">
      <c r="A15" t="s">
        <v>4658</v>
      </c>
      <c r="B15" t="s">
        <v>5164</v>
      </c>
      <c r="C15" t="s">
        <v>5165</v>
      </c>
      <c r="D15" t="s">
        <v>5166</v>
      </c>
      <c r="E15">
        <v>491015</v>
      </c>
    </row>
    <row r="16" spans="1:5" x14ac:dyDescent="0.55000000000000004">
      <c r="A16" t="s">
        <v>3852</v>
      </c>
      <c r="B16" t="s">
        <v>5167</v>
      </c>
      <c r="C16" t="s">
        <v>5168</v>
      </c>
      <c r="D16" t="s">
        <v>5169</v>
      </c>
      <c r="E16">
        <v>491016</v>
      </c>
    </row>
    <row r="17" spans="1:5" x14ac:dyDescent="0.55000000000000004">
      <c r="A17" t="s">
        <v>4245</v>
      </c>
      <c r="B17" t="s">
        <v>5170</v>
      </c>
      <c r="C17" t="s">
        <v>5171</v>
      </c>
      <c r="D17" t="s">
        <v>5172</v>
      </c>
      <c r="E17">
        <v>491023</v>
      </c>
    </row>
    <row r="18" spans="1:5" x14ac:dyDescent="0.55000000000000004">
      <c r="A18" t="s">
        <v>4364</v>
      </c>
      <c r="B18" t="s">
        <v>5173</v>
      </c>
      <c r="C18" t="s">
        <v>5174</v>
      </c>
      <c r="D18" t="s">
        <v>5175</v>
      </c>
      <c r="E18">
        <v>491054</v>
      </c>
    </row>
    <row r="19" spans="1:5" x14ac:dyDescent="0.55000000000000004">
      <c r="A19" t="s">
        <v>3921</v>
      </c>
      <c r="B19" t="s">
        <v>5176</v>
      </c>
      <c r="C19" t="s">
        <v>5177</v>
      </c>
      <c r="D19" t="s">
        <v>5178</v>
      </c>
      <c r="E19">
        <v>491082</v>
      </c>
    </row>
    <row r="20" spans="1:5" x14ac:dyDescent="0.55000000000000004">
      <c r="A20" t="s">
        <v>4008</v>
      </c>
      <c r="B20" t="s">
        <v>5179</v>
      </c>
      <c r="C20" t="s">
        <v>5180</v>
      </c>
      <c r="D20" t="s">
        <v>5181</v>
      </c>
      <c r="E20">
        <v>492186</v>
      </c>
    </row>
    <row r="21" spans="1:5" x14ac:dyDescent="0.55000000000000004">
      <c r="A21" t="s">
        <v>3817</v>
      </c>
      <c r="B21" t="s">
        <v>5182</v>
      </c>
      <c r="C21" t="s">
        <v>5183</v>
      </c>
      <c r="D21" t="s">
        <v>5184</v>
      </c>
      <c r="E21">
        <v>492187</v>
      </c>
    </row>
    <row r="22" spans="1:5" x14ac:dyDescent="0.55000000000000004">
      <c r="A22" t="s">
        <v>2397</v>
      </c>
      <c r="B22" t="s">
        <v>5185</v>
      </c>
      <c r="C22" t="s">
        <v>5186</v>
      </c>
      <c r="D22" t="s">
        <v>5187</v>
      </c>
      <c r="E22">
        <v>492189</v>
      </c>
    </row>
    <row r="23" spans="1:5" x14ac:dyDescent="0.55000000000000004">
      <c r="A23" t="s">
        <v>3642</v>
      </c>
      <c r="B23" t="s">
        <v>5188</v>
      </c>
      <c r="C23" t="s">
        <v>5189</v>
      </c>
      <c r="D23" t="s">
        <v>5190</v>
      </c>
      <c r="E23">
        <v>492190</v>
      </c>
    </row>
    <row r="24" spans="1:5" x14ac:dyDescent="0.55000000000000004">
      <c r="A24" t="s">
        <v>3862</v>
      </c>
      <c r="B24" t="s">
        <v>5191</v>
      </c>
      <c r="C24" t="s">
        <v>5192</v>
      </c>
      <c r="D24" t="s">
        <v>5193</v>
      </c>
      <c r="E24">
        <v>492191</v>
      </c>
    </row>
    <row r="25" spans="1:5" x14ac:dyDescent="0.55000000000000004">
      <c r="A25" t="s">
        <v>3561</v>
      </c>
      <c r="B25" t="s">
        <v>5194</v>
      </c>
      <c r="C25" t="s">
        <v>5195</v>
      </c>
      <c r="D25" t="s">
        <v>5196</v>
      </c>
      <c r="E25">
        <v>492192</v>
      </c>
    </row>
    <row r="26" spans="1:5" x14ac:dyDescent="0.55000000000000004">
      <c r="A26" t="s">
        <v>3857</v>
      </c>
      <c r="B26" t="s">
        <v>5197</v>
      </c>
      <c r="C26" t="s">
        <v>5198</v>
      </c>
      <c r="D26" t="s">
        <v>5199</v>
      </c>
      <c r="E26">
        <v>492194</v>
      </c>
    </row>
    <row r="27" spans="1:5" x14ac:dyDescent="0.55000000000000004">
      <c r="A27" t="s">
        <v>1893</v>
      </c>
      <c r="B27" t="s">
        <v>5200</v>
      </c>
      <c r="C27" t="s">
        <v>5201</v>
      </c>
      <c r="D27" t="s">
        <v>5202</v>
      </c>
      <c r="E27">
        <v>492195</v>
      </c>
    </row>
    <row r="28" spans="1:5" x14ac:dyDescent="0.55000000000000004">
      <c r="A28" t="s">
        <v>3957</v>
      </c>
      <c r="B28" t="s">
        <v>5203</v>
      </c>
      <c r="C28" t="s">
        <v>5204</v>
      </c>
      <c r="D28" t="s">
        <v>5205</v>
      </c>
      <c r="E28">
        <v>492196</v>
      </c>
    </row>
    <row r="29" spans="1:5" x14ac:dyDescent="0.55000000000000004">
      <c r="A29" t="s">
        <v>3336</v>
      </c>
      <c r="B29" t="s">
        <v>5206</v>
      </c>
      <c r="C29" t="s">
        <v>5207</v>
      </c>
      <c r="D29" t="s">
        <v>5208</v>
      </c>
      <c r="E29">
        <v>492199</v>
      </c>
    </row>
    <row r="30" spans="1:5" x14ac:dyDescent="0.55000000000000004">
      <c r="A30" t="s">
        <v>707</v>
      </c>
      <c r="B30" t="s">
        <v>5209</v>
      </c>
      <c r="C30" t="s">
        <v>5210</v>
      </c>
      <c r="D30" t="s">
        <v>5211</v>
      </c>
      <c r="E30">
        <v>492200</v>
      </c>
    </row>
    <row r="31" spans="1:5" x14ac:dyDescent="0.55000000000000004">
      <c r="A31" t="s">
        <v>4414</v>
      </c>
      <c r="B31" t="s">
        <v>5212</v>
      </c>
      <c r="C31" t="s">
        <v>5213</v>
      </c>
      <c r="D31" t="s">
        <v>5214</v>
      </c>
      <c r="E31">
        <v>492201</v>
      </c>
    </row>
    <row r="32" spans="1:5" x14ac:dyDescent="0.55000000000000004">
      <c r="A32" t="s">
        <v>2702</v>
      </c>
      <c r="B32" t="s">
        <v>5215</v>
      </c>
      <c r="C32" t="s">
        <v>5216</v>
      </c>
      <c r="D32" t="s">
        <v>5217</v>
      </c>
      <c r="E32">
        <v>492204</v>
      </c>
    </row>
    <row r="33" spans="1:5" x14ac:dyDescent="0.55000000000000004">
      <c r="A33" t="s">
        <v>4204</v>
      </c>
      <c r="B33" t="s">
        <v>5218</v>
      </c>
      <c r="C33" t="s">
        <v>5219</v>
      </c>
      <c r="D33" t="s">
        <v>5220</v>
      </c>
      <c r="E33">
        <v>492205</v>
      </c>
    </row>
    <row r="34" spans="1:5" x14ac:dyDescent="0.55000000000000004">
      <c r="A34" t="s">
        <v>5221</v>
      </c>
      <c r="B34" t="s">
        <v>5222</v>
      </c>
      <c r="C34" t="s">
        <v>5223</v>
      </c>
      <c r="D34" t="s">
        <v>5224</v>
      </c>
      <c r="E34">
        <v>492206</v>
      </c>
    </row>
    <row r="35" spans="1:5" x14ac:dyDescent="0.55000000000000004">
      <c r="A35" t="s">
        <v>2629</v>
      </c>
      <c r="B35" t="s">
        <v>5225</v>
      </c>
      <c r="C35" t="s">
        <v>5226</v>
      </c>
      <c r="D35" t="s">
        <v>5227</v>
      </c>
      <c r="E35">
        <v>492207</v>
      </c>
    </row>
    <row r="36" spans="1:5" x14ac:dyDescent="0.55000000000000004">
      <c r="A36" t="s">
        <v>4186</v>
      </c>
      <c r="B36" t="s">
        <v>5228</v>
      </c>
      <c r="C36" t="s">
        <v>5229</v>
      </c>
      <c r="D36" t="s">
        <v>5230</v>
      </c>
      <c r="E36">
        <v>492208</v>
      </c>
    </row>
    <row r="37" spans="1:5" x14ac:dyDescent="0.55000000000000004">
      <c r="A37" t="s">
        <v>4195</v>
      </c>
      <c r="B37" t="s">
        <v>5231</v>
      </c>
      <c r="C37" t="s">
        <v>5232</v>
      </c>
      <c r="D37" t="s">
        <v>5233</v>
      </c>
      <c r="E37">
        <v>492209</v>
      </c>
    </row>
    <row r="38" spans="1:5" x14ac:dyDescent="0.55000000000000004">
      <c r="A38" t="s">
        <v>4497</v>
      </c>
      <c r="B38" t="s">
        <v>5234</v>
      </c>
      <c r="C38" t="s">
        <v>5235</v>
      </c>
      <c r="D38" t="s">
        <v>5236</v>
      </c>
      <c r="E38">
        <v>492212</v>
      </c>
    </row>
    <row r="39" spans="1:5" x14ac:dyDescent="0.55000000000000004">
      <c r="A39" t="s">
        <v>1396</v>
      </c>
      <c r="B39" t="s">
        <v>5237</v>
      </c>
      <c r="C39" t="s">
        <v>5238</v>
      </c>
      <c r="D39" t="s">
        <v>5239</v>
      </c>
      <c r="E39">
        <v>492213</v>
      </c>
    </row>
    <row r="40" spans="1:5" x14ac:dyDescent="0.55000000000000004">
      <c r="A40" t="s">
        <v>4176</v>
      </c>
      <c r="B40" t="s">
        <v>5240</v>
      </c>
      <c r="C40" t="s">
        <v>5241</v>
      </c>
      <c r="D40" t="s">
        <v>5242</v>
      </c>
      <c r="E40">
        <v>492216</v>
      </c>
    </row>
    <row r="41" spans="1:5" x14ac:dyDescent="0.55000000000000004">
      <c r="A41" t="s">
        <v>4471</v>
      </c>
      <c r="B41" t="s">
        <v>5243</v>
      </c>
      <c r="C41" t="s">
        <v>5244</v>
      </c>
      <c r="D41" t="s">
        <v>5245</v>
      </c>
      <c r="E41">
        <v>492217</v>
      </c>
    </row>
    <row r="42" spans="1:5" x14ac:dyDescent="0.55000000000000004">
      <c r="A42" t="s">
        <v>2488</v>
      </c>
      <c r="B42" t="s">
        <v>5246</v>
      </c>
      <c r="C42" t="s">
        <v>5247</v>
      </c>
      <c r="D42" t="s">
        <v>5248</v>
      </c>
      <c r="E42">
        <v>492218</v>
      </c>
    </row>
    <row r="43" spans="1:5" x14ac:dyDescent="0.55000000000000004">
      <c r="A43" t="s">
        <v>3748</v>
      </c>
      <c r="B43" t="s">
        <v>5249</v>
      </c>
      <c r="C43" t="s">
        <v>5250</v>
      </c>
      <c r="D43" t="s">
        <v>5251</v>
      </c>
      <c r="E43">
        <v>492219</v>
      </c>
    </row>
    <row r="44" spans="1:5" x14ac:dyDescent="0.55000000000000004">
      <c r="A44" t="s">
        <v>3219</v>
      </c>
      <c r="B44" t="s">
        <v>5252</v>
      </c>
      <c r="C44" t="s">
        <v>5253</v>
      </c>
      <c r="D44" t="s">
        <v>5254</v>
      </c>
      <c r="E44">
        <v>492220</v>
      </c>
    </row>
    <row r="45" spans="1:5" x14ac:dyDescent="0.55000000000000004">
      <c r="A45" t="s">
        <v>3617</v>
      </c>
      <c r="B45" t="s">
        <v>5255</v>
      </c>
      <c r="C45" t="s">
        <v>5256</v>
      </c>
      <c r="D45" t="s">
        <v>5257</v>
      </c>
      <c r="E45">
        <v>492221</v>
      </c>
    </row>
    <row r="46" spans="1:5" x14ac:dyDescent="0.55000000000000004">
      <c r="A46" t="s">
        <v>4517</v>
      </c>
      <c r="B46" t="s">
        <v>5258</v>
      </c>
      <c r="C46" t="s">
        <v>5259</v>
      </c>
      <c r="D46" t="s">
        <v>5260</v>
      </c>
      <c r="E46">
        <v>492222</v>
      </c>
    </row>
    <row r="47" spans="1:5" x14ac:dyDescent="0.55000000000000004">
      <c r="A47" t="s">
        <v>5261</v>
      </c>
      <c r="B47" t="s">
        <v>5262</v>
      </c>
      <c r="C47" t="s">
        <v>5263</v>
      </c>
      <c r="D47" t="s">
        <v>5264</v>
      </c>
      <c r="E47">
        <v>492227</v>
      </c>
    </row>
    <row r="48" spans="1:5" x14ac:dyDescent="0.55000000000000004">
      <c r="A48" t="s">
        <v>4326</v>
      </c>
      <c r="B48" t="s">
        <v>5265</v>
      </c>
      <c r="C48" t="s">
        <v>5266</v>
      </c>
      <c r="D48" t="s">
        <v>5267</v>
      </c>
      <c r="E48">
        <v>492228</v>
      </c>
    </row>
    <row r="49" spans="1:5" x14ac:dyDescent="0.55000000000000004">
      <c r="A49" t="s">
        <v>1787</v>
      </c>
      <c r="B49" t="s">
        <v>5268</v>
      </c>
      <c r="C49" t="s">
        <v>5269</v>
      </c>
      <c r="D49" t="s">
        <v>5270</v>
      </c>
      <c r="E49">
        <v>492232</v>
      </c>
    </row>
    <row r="50" spans="1:5" x14ac:dyDescent="0.55000000000000004">
      <c r="A50" t="s">
        <v>2197</v>
      </c>
      <c r="B50" t="s">
        <v>5271</v>
      </c>
      <c r="C50" t="s">
        <v>5272</v>
      </c>
      <c r="D50" t="s">
        <v>5273</v>
      </c>
      <c r="E50">
        <v>492234</v>
      </c>
    </row>
    <row r="51" spans="1:5" x14ac:dyDescent="0.55000000000000004">
      <c r="A51" t="s">
        <v>2955</v>
      </c>
      <c r="B51" t="s">
        <v>5274</v>
      </c>
      <c r="C51" t="s">
        <v>5275</v>
      </c>
      <c r="D51" t="s">
        <v>5276</v>
      </c>
      <c r="E51">
        <v>492237</v>
      </c>
    </row>
    <row r="52" spans="1:5" x14ac:dyDescent="0.55000000000000004">
      <c r="A52" t="s">
        <v>4372</v>
      </c>
      <c r="B52" t="s">
        <v>5277</v>
      </c>
      <c r="C52" t="s">
        <v>5278</v>
      </c>
      <c r="D52" t="s">
        <v>5279</v>
      </c>
      <c r="E52">
        <v>492240</v>
      </c>
    </row>
    <row r="53" spans="1:5" x14ac:dyDescent="0.55000000000000004">
      <c r="A53" t="s">
        <v>980</v>
      </c>
      <c r="B53" t="s">
        <v>5280</v>
      </c>
      <c r="C53" t="s">
        <v>5281</v>
      </c>
      <c r="D53" t="s">
        <v>5282</v>
      </c>
      <c r="E53">
        <v>492244</v>
      </c>
    </row>
    <row r="54" spans="1:5" x14ac:dyDescent="0.55000000000000004">
      <c r="A54" t="s">
        <v>1559</v>
      </c>
      <c r="B54" t="s">
        <v>5283</v>
      </c>
      <c r="C54" t="s">
        <v>5284</v>
      </c>
      <c r="D54" t="s">
        <v>5285</v>
      </c>
      <c r="E54">
        <v>492246</v>
      </c>
    </row>
    <row r="55" spans="1:5" x14ac:dyDescent="0.55000000000000004">
      <c r="A55" t="s">
        <v>4369</v>
      </c>
      <c r="B55" t="s">
        <v>5286</v>
      </c>
      <c r="C55" t="s">
        <v>5287</v>
      </c>
      <c r="D55" t="s">
        <v>5288</v>
      </c>
      <c r="E55">
        <v>492247</v>
      </c>
    </row>
    <row r="56" spans="1:5" x14ac:dyDescent="0.55000000000000004">
      <c r="A56" t="s">
        <v>5289</v>
      </c>
      <c r="B56" t="s">
        <v>5290</v>
      </c>
      <c r="C56" t="s">
        <v>5291</v>
      </c>
      <c r="D56" t="s">
        <v>5292</v>
      </c>
      <c r="E56">
        <v>492248</v>
      </c>
    </row>
    <row r="57" spans="1:5" x14ac:dyDescent="0.55000000000000004">
      <c r="A57" t="s">
        <v>2885</v>
      </c>
      <c r="B57" t="s">
        <v>5293</v>
      </c>
      <c r="C57" t="s">
        <v>5294</v>
      </c>
      <c r="D57" t="s">
        <v>5295</v>
      </c>
      <c r="E57">
        <v>492249</v>
      </c>
    </row>
    <row r="58" spans="1:5" x14ac:dyDescent="0.55000000000000004">
      <c r="A58" t="s">
        <v>4766</v>
      </c>
      <c r="B58" t="s">
        <v>5296</v>
      </c>
      <c r="C58" t="s">
        <v>5297</v>
      </c>
      <c r="D58" t="s">
        <v>5298</v>
      </c>
      <c r="E58">
        <v>492250</v>
      </c>
    </row>
    <row r="59" spans="1:5" x14ac:dyDescent="0.55000000000000004">
      <c r="A59" t="s">
        <v>4293</v>
      </c>
      <c r="B59" t="s">
        <v>5299</v>
      </c>
      <c r="C59" t="s">
        <v>5300</v>
      </c>
      <c r="D59" t="s">
        <v>5301</v>
      </c>
      <c r="E59">
        <v>492302</v>
      </c>
    </row>
    <row r="60" spans="1:5" x14ac:dyDescent="0.55000000000000004">
      <c r="A60" t="s">
        <v>3469</v>
      </c>
      <c r="B60" t="s">
        <v>5302</v>
      </c>
      <c r="C60" t="s">
        <v>5303</v>
      </c>
      <c r="D60" t="s">
        <v>5304</v>
      </c>
      <c r="E60">
        <v>492329</v>
      </c>
    </row>
    <row r="61" spans="1:5" x14ac:dyDescent="0.55000000000000004">
      <c r="A61" t="s">
        <v>4096</v>
      </c>
      <c r="B61" t="s">
        <v>5305</v>
      </c>
      <c r="C61" t="s">
        <v>5306</v>
      </c>
      <c r="D61" t="s">
        <v>5307</v>
      </c>
      <c r="E61">
        <v>492355</v>
      </c>
    </row>
    <row r="62" spans="1:5" x14ac:dyDescent="0.55000000000000004">
      <c r="A62" t="s">
        <v>5308</v>
      </c>
      <c r="B62" t="s">
        <v>5309</v>
      </c>
      <c r="C62" t="s">
        <v>5310</v>
      </c>
      <c r="D62" t="s">
        <v>5311</v>
      </c>
      <c r="E62">
        <v>492356</v>
      </c>
    </row>
    <row r="63" spans="1:5" x14ac:dyDescent="0.55000000000000004">
      <c r="A63" t="s">
        <v>3108</v>
      </c>
      <c r="B63" t="s">
        <v>5312</v>
      </c>
      <c r="C63" t="s">
        <v>5313</v>
      </c>
      <c r="D63" t="s">
        <v>5314</v>
      </c>
      <c r="E63">
        <v>492413</v>
      </c>
    </row>
    <row r="64" spans="1:5" x14ac:dyDescent="0.55000000000000004">
      <c r="A64" t="s">
        <v>4461</v>
      </c>
      <c r="B64" t="s">
        <v>5315</v>
      </c>
      <c r="C64" t="s">
        <v>5316</v>
      </c>
      <c r="D64" t="s">
        <v>5317</v>
      </c>
      <c r="E64">
        <v>500100</v>
      </c>
    </row>
    <row r="65" spans="1:5" x14ac:dyDescent="0.55000000000000004">
      <c r="A65" t="s">
        <v>3664</v>
      </c>
      <c r="B65" t="s">
        <v>5318</v>
      </c>
      <c r="C65" t="s">
        <v>5319</v>
      </c>
      <c r="D65" t="s">
        <v>5320</v>
      </c>
      <c r="E65">
        <v>492430</v>
      </c>
    </row>
    <row r="66" spans="1:5" x14ac:dyDescent="0.55000000000000004">
      <c r="A66" t="s">
        <v>5321</v>
      </c>
      <c r="B66" t="s">
        <v>5322</v>
      </c>
      <c r="C66" t="s">
        <v>5323</v>
      </c>
      <c r="D66" t="s">
        <v>5324</v>
      </c>
      <c r="E66">
        <v>492476</v>
      </c>
    </row>
    <row r="67" spans="1:5" x14ac:dyDescent="0.55000000000000004">
      <c r="A67" t="s">
        <v>5325</v>
      </c>
      <c r="B67" t="s">
        <v>5326</v>
      </c>
      <c r="C67" t="s">
        <v>5327</v>
      </c>
      <c r="D67" t="s">
        <v>5328</v>
      </c>
      <c r="E67">
        <v>492493</v>
      </c>
    </row>
    <row r="68" spans="1:5" x14ac:dyDescent="0.55000000000000004">
      <c r="A68" t="s">
        <v>4389</v>
      </c>
      <c r="B68" t="s">
        <v>5329</v>
      </c>
      <c r="C68" t="s">
        <v>5330</v>
      </c>
      <c r="D68" t="s">
        <v>5331</v>
      </c>
      <c r="E68">
        <v>492509</v>
      </c>
    </row>
    <row r="69" spans="1:5" x14ac:dyDescent="0.55000000000000004">
      <c r="A69" t="s">
        <v>3144</v>
      </c>
      <c r="B69" t="s">
        <v>5332</v>
      </c>
      <c r="C69" t="s">
        <v>5333</v>
      </c>
      <c r="D69" t="s">
        <v>5334</v>
      </c>
      <c r="E69">
        <v>492522</v>
      </c>
    </row>
    <row r="70" spans="1:5" x14ac:dyDescent="0.55000000000000004">
      <c r="A70" t="s">
        <v>2825</v>
      </c>
      <c r="B70" t="s">
        <v>5335</v>
      </c>
      <c r="C70" t="s">
        <v>5336</v>
      </c>
      <c r="D70" t="s">
        <v>5337</v>
      </c>
      <c r="E70">
        <v>492523</v>
      </c>
    </row>
    <row r="71" spans="1:5" x14ac:dyDescent="0.55000000000000004">
      <c r="A71" t="s">
        <v>2028</v>
      </c>
      <c r="B71" t="s">
        <v>5338</v>
      </c>
      <c r="C71" t="s">
        <v>5339</v>
      </c>
      <c r="D71" t="s">
        <v>5340</v>
      </c>
      <c r="E71">
        <v>492526</v>
      </c>
    </row>
    <row r="72" spans="1:5" x14ac:dyDescent="0.55000000000000004">
      <c r="A72" t="s">
        <v>5341</v>
      </c>
      <c r="B72" t="s">
        <v>5342</v>
      </c>
      <c r="C72" t="s">
        <v>5343</v>
      </c>
      <c r="D72" t="s">
        <v>5344</v>
      </c>
      <c r="E72">
        <v>492568</v>
      </c>
    </row>
    <row r="73" spans="1:5" x14ac:dyDescent="0.55000000000000004">
      <c r="A73" t="s">
        <v>4330</v>
      </c>
      <c r="B73" t="s">
        <v>5345</v>
      </c>
      <c r="C73" t="s">
        <v>5346</v>
      </c>
      <c r="D73" t="s">
        <v>5347</v>
      </c>
      <c r="E73">
        <v>492578</v>
      </c>
    </row>
    <row r="74" spans="1:5" x14ac:dyDescent="0.55000000000000004">
      <c r="A74" t="s">
        <v>3831</v>
      </c>
      <c r="B74" t="s">
        <v>5348</v>
      </c>
      <c r="C74" t="s">
        <v>5349</v>
      </c>
      <c r="D74" t="s">
        <v>5350</v>
      </c>
      <c r="E74">
        <v>492604</v>
      </c>
    </row>
    <row r="75" spans="1:5" x14ac:dyDescent="0.55000000000000004">
      <c r="A75" t="s">
        <v>3985</v>
      </c>
      <c r="B75" t="s">
        <v>5351</v>
      </c>
      <c r="C75" t="s">
        <v>5352</v>
      </c>
      <c r="D75" t="s">
        <v>5353</v>
      </c>
      <c r="E75">
        <v>500004</v>
      </c>
    </row>
    <row r="76" spans="1:5" x14ac:dyDescent="0.55000000000000004">
      <c r="A76" t="s">
        <v>4039</v>
      </c>
      <c r="B76" t="s">
        <v>5354</v>
      </c>
      <c r="C76" t="s">
        <v>5355</v>
      </c>
      <c r="D76" t="s">
        <v>5356</v>
      </c>
      <c r="E76">
        <v>500005</v>
      </c>
    </row>
    <row r="77" spans="1:5" x14ac:dyDescent="0.55000000000000004">
      <c r="A77" t="s">
        <v>4013</v>
      </c>
      <c r="B77" t="s">
        <v>5357</v>
      </c>
      <c r="C77" t="s">
        <v>5358</v>
      </c>
      <c r="D77" t="s">
        <v>5359</v>
      </c>
      <c r="E77">
        <v>501018</v>
      </c>
    </row>
  </sheetData>
  <sheetProtection selectLockedCells="1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568D-C0B6-40A1-A1FC-C1CCF0141B73}">
  <sheetPr>
    <tabColor theme="7" tint="0.79998168889431442"/>
  </sheetPr>
  <dimension ref="A1:L22"/>
  <sheetViews>
    <sheetView zoomScaleNormal="100" workbookViewId="0">
      <pane ySplit="1" topLeftCell="A2" activePane="bottomLeft" state="frozen"/>
      <selection activeCell="D3" sqref="D3:E3"/>
      <selection pane="bottomLeft"/>
    </sheetView>
  </sheetViews>
  <sheetFormatPr defaultColWidth="0" defaultRowHeight="18" zeroHeight="1" x14ac:dyDescent="0.55000000000000004"/>
  <cols>
    <col min="1" max="1" width="10.58203125" customWidth="1"/>
    <col min="2" max="2" width="15.58203125" customWidth="1"/>
    <col min="3" max="3" width="10.58203125" customWidth="1"/>
    <col min="4" max="4" width="20.58203125" customWidth="1"/>
    <col min="5" max="6" width="3.58203125" customWidth="1"/>
    <col min="7" max="7" width="7.58203125" customWidth="1"/>
    <col min="8" max="8" width="5.58203125" customWidth="1"/>
    <col min="9" max="10" width="3.58203125" customWidth="1"/>
    <col min="11" max="11" width="6.58203125" customWidth="1"/>
    <col min="12" max="12" width="8.6640625" customWidth="1"/>
    <col min="13" max="16384" width="8.6640625" hidden="1"/>
  </cols>
  <sheetData>
    <row r="1" spans="1:1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4</v>
      </c>
      <c r="I1" t="s">
        <v>8</v>
      </c>
      <c r="J1" t="s">
        <v>9</v>
      </c>
      <c r="K1" t="s">
        <v>10</v>
      </c>
    </row>
    <row r="2" spans="1:11" x14ac:dyDescent="0.55000000000000004">
      <c r="A2" s="9" t="str">
        <f>IFERROR(IF($K2="","",INDEX(女子登録情報!$U:$U,MATCH($K2,女子登録情報!$B:$B,0))),"")</f>
        <v/>
      </c>
      <c r="B2" s="9" t="str">
        <f>IFERROR(IF($K2="","",INDEX(女子登録情報!$P:$P,MATCH($K2,女子登録情報!$B:$B,0))),"")</f>
        <v/>
      </c>
      <c r="C2" s="9" t="str">
        <f>IFERROR(IF($K2="","",INDEX(女子登録情報!$Q:$Q,MATCH($K2,女子登録情報!$B:$B,0))),"")</f>
        <v/>
      </c>
      <c r="D2" s="9" t="str">
        <f>IFERROR(IF($K2="","",INDEX(女子登録情報!$R:$R,MATCH($K2,女子登録情報!$B:$B,0))),"")</f>
        <v/>
      </c>
      <c r="E2" s="9" t="str">
        <f>IF($K2="","","2")</f>
        <v/>
      </c>
      <c r="F2" s="9" t="str">
        <f>IFERROR(IF($K2="","",INDEX(女子登録情報!$S:$S,MATCH($K2,女子登録情報!$B:$B,0))),"")</f>
        <v/>
      </c>
      <c r="G2" s="9" t="str">
        <f>IFERROR(IF($K2="","",INDEX(女子登録情報!$O:$O,MATCH($K2,女子登録情報!$B:$B,0))),"")</f>
        <v/>
      </c>
      <c r="H2" s="9" t="str">
        <f>IFERROR(IF($K2="","",INDEX(女子登録情報!$T:$T,MATCH($K2,女子登録情報!$B:$B,0))),"")</f>
        <v/>
      </c>
      <c r="I2" s="9"/>
      <c r="J2" s="9"/>
      <c r="K2" s="9" t="str">
        <f>IF(②チーム申込!$C10="","",②チーム申込!$C10)</f>
        <v/>
      </c>
    </row>
    <row r="3" spans="1:11" x14ac:dyDescent="0.55000000000000004">
      <c r="A3" s="9" t="str">
        <f>IFERROR(IF($K3="","",INDEX(女子登録情報!$U:$U,MATCH($K3,女子登録情報!$B:$B,0))),"")</f>
        <v/>
      </c>
      <c r="B3" s="9" t="str">
        <f>IFERROR(IF($K3="","",INDEX(女子登録情報!$P:$P,MATCH($K3,女子登録情報!$B:$B,0))),"")</f>
        <v/>
      </c>
      <c r="C3" s="9" t="str">
        <f>IFERROR(IF($K3="","",INDEX(女子登録情報!$Q:$Q,MATCH($K3,女子登録情報!$B:$B,0))),"")</f>
        <v/>
      </c>
      <c r="D3" s="9" t="str">
        <f>IFERROR(IF($K3="","",INDEX(女子登録情報!$R:$R,MATCH($K3,女子登録情報!$B:$B,0))),"")</f>
        <v/>
      </c>
      <c r="E3" s="9" t="str">
        <f t="shared" ref="E3:E21" si="0">IF($K3="","","2")</f>
        <v/>
      </c>
      <c r="F3" s="9" t="str">
        <f>IFERROR(IF($K3="","",INDEX(女子登録情報!$S:$S,MATCH($K3,女子登録情報!$B:$B,0))),"")</f>
        <v/>
      </c>
      <c r="G3" s="9" t="str">
        <f>IFERROR(IF($K3="","",INDEX(女子登録情報!$O:$O,MATCH($K3,女子登録情報!$B:$B,0))),"")</f>
        <v/>
      </c>
      <c r="H3" s="9" t="str">
        <f>IFERROR(IF($K3="","",INDEX(女子登録情報!$T:$T,MATCH($K3,女子登録情報!$B:$B,0))),"")</f>
        <v/>
      </c>
      <c r="I3" s="9"/>
      <c r="J3" s="9"/>
      <c r="K3" s="9" t="str">
        <f>IF(②チーム申込!$C11="","",②チーム申込!$C11)</f>
        <v/>
      </c>
    </row>
    <row r="4" spans="1:11" x14ac:dyDescent="0.55000000000000004">
      <c r="A4" s="9" t="str">
        <f>IFERROR(IF($K4="","",INDEX(女子登録情報!$U:$U,MATCH($K4,女子登録情報!$B:$B,0))),"")</f>
        <v/>
      </c>
      <c r="B4" s="9" t="str">
        <f>IFERROR(IF($K4="","",INDEX(女子登録情報!$P:$P,MATCH($K4,女子登録情報!$B:$B,0))),"")</f>
        <v/>
      </c>
      <c r="C4" s="9" t="str">
        <f>IFERROR(IF($K4="","",INDEX(女子登録情報!$Q:$Q,MATCH($K4,女子登録情報!$B:$B,0))),"")</f>
        <v/>
      </c>
      <c r="D4" s="9" t="str">
        <f>IFERROR(IF($K4="","",INDEX(女子登録情報!$R:$R,MATCH($K4,女子登録情報!$B:$B,0))),"")</f>
        <v/>
      </c>
      <c r="E4" s="9" t="str">
        <f t="shared" si="0"/>
        <v/>
      </c>
      <c r="F4" s="9" t="str">
        <f>IFERROR(IF($K4="","",INDEX(女子登録情報!$S:$S,MATCH($K4,女子登録情報!$B:$B,0))),"")</f>
        <v/>
      </c>
      <c r="G4" s="9" t="str">
        <f>IFERROR(IF($K4="","",INDEX(女子登録情報!$O:$O,MATCH($K4,女子登録情報!$B:$B,0))),"")</f>
        <v/>
      </c>
      <c r="H4" s="9" t="str">
        <f>IFERROR(IF($K4="","",INDEX(女子登録情報!$T:$T,MATCH($K4,女子登録情報!$B:$B,0))),"")</f>
        <v/>
      </c>
      <c r="I4" s="9"/>
      <c r="J4" s="9"/>
      <c r="K4" s="9" t="str">
        <f>IF(②チーム申込!$C12="","",②チーム申込!$C12)</f>
        <v/>
      </c>
    </row>
    <row r="5" spans="1:11" x14ac:dyDescent="0.55000000000000004">
      <c r="A5" s="9" t="str">
        <f>IFERROR(IF($K5="","",INDEX(女子登録情報!$U:$U,MATCH($K5,女子登録情報!$B:$B,0))),"")</f>
        <v/>
      </c>
      <c r="B5" s="9" t="str">
        <f>IFERROR(IF($K5="","",INDEX(女子登録情報!$P:$P,MATCH($K5,女子登録情報!$B:$B,0))),"")</f>
        <v/>
      </c>
      <c r="C5" s="9" t="str">
        <f>IFERROR(IF($K5="","",INDEX(女子登録情報!$Q:$Q,MATCH($K5,女子登録情報!$B:$B,0))),"")</f>
        <v/>
      </c>
      <c r="D5" s="9" t="str">
        <f>IFERROR(IF($K5="","",INDEX(女子登録情報!$R:$R,MATCH($K5,女子登録情報!$B:$B,0))),"")</f>
        <v/>
      </c>
      <c r="E5" s="9" t="str">
        <f t="shared" si="0"/>
        <v/>
      </c>
      <c r="F5" s="9" t="str">
        <f>IFERROR(IF($K5="","",INDEX(女子登録情報!$S:$S,MATCH($K5,女子登録情報!$B:$B,0))),"")</f>
        <v/>
      </c>
      <c r="G5" s="9" t="str">
        <f>IFERROR(IF($K5="","",INDEX(女子登録情報!$O:$O,MATCH($K5,女子登録情報!$B:$B,0))),"")</f>
        <v/>
      </c>
      <c r="H5" s="9" t="str">
        <f>IFERROR(IF($K5="","",INDEX(女子登録情報!$T:$T,MATCH($K5,女子登録情報!$B:$B,0))),"")</f>
        <v/>
      </c>
      <c r="I5" s="9"/>
      <c r="J5" s="9"/>
      <c r="K5" s="9" t="str">
        <f>IF(②チーム申込!$C13="","",②チーム申込!$C13)</f>
        <v/>
      </c>
    </row>
    <row r="6" spans="1:11" x14ac:dyDescent="0.55000000000000004">
      <c r="A6" s="9" t="str">
        <f>IFERROR(IF($K6="","",INDEX(女子登録情報!$U:$U,MATCH($K6,女子登録情報!$B:$B,0))),"")</f>
        <v/>
      </c>
      <c r="B6" s="9" t="str">
        <f>IFERROR(IF($K6="","",INDEX(女子登録情報!$P:$P,MATCH($K6,女子登録情報!$B:$B,0))),"")</f>
        <v/>
      </c>
      <c r="C6" s="9" t="str">
        <f>IFERROR(IF($K6="","",INDEX(女子登録情報!$Q:$Q,MATCH($K6,女子登録情報!$B:$B,0))),"")</f>
        <v/>
      </c>
      <c r="D6" s="9" t="str">
        <f>IFERROR(IF($K6="","",INDEX(女子登録情報!$R:$R,MATCH($K6,女子登録情報!$B:$B,0))),"")</f>
        <v/>
      </c>
      <c r="E6" s="9" t="str">
        <f t="shared" si="0"/>
        <v/>
      </c>
      <c r="F6" s="9" t="str">
        <f>IFERROR(IF($K6="","",INDEX(女子登録情報!$S:$S,MATCH($K6,女子登録情報!$B:$B,0))),"")</f>
        <v/>
      </c>
      <c r="G6" s="9" t="str">
        <f>IFERROR(IF($K6="","",INDEX(女子登録情報!$O:$O,MATCH($K6,女子登録情報!$B:$B,0))),"")</f>
        <v/>
      </c>
      <c r="H6" s="9" t="str">
        <f>IFERROR(IF($K6="","",INDEX(女子登録情報!$T:$T,MATCH($K6,女子登録情報!$B:$B,0))),"")</f>
        <v/>
      </c>
      <c r="I6" s="9"/>
      <c r="J6" s="9"/>
      <c r="K6" s="9" t="str">
        <f>IF(②チーム申込!$C14="","",②チーム申込!$C14)</f>
        <v/>
      </c>
    </row>
    <row r="7" spans="1:11" x14ac:dyDescent="0.55000000000000004">
      <c r="A7" s="9" t="str">
        <f>IFERROR(IF($K7="","",INDEX(女子登録情報!$U:$U,MATCH($K7,女子登録情報!$B:$B,0))),"")</f>
        <v/>
      </c>
      <c r="B7" s="9" t="str">
        <f>IFERROR(IF($K7="","",INDEX(女子登録情報!$P:$P,MATCH($K7,女子登録情報!$B:$B,0))),"")</f>
        <v/>
      </c>
      <c r="C7" s="9" t="str">
        <f>IFERROR(IF($K7="","",INDEX(女子登録情報!$Q:$Q,MATCH($K7,女子登録情報!$B:$B,0))),"")</f>
        <v/>
      </c>
      <c r="D7" s="9" t="str">
        <f>IFERROR(IF($K7="","",INDEX(女子登録情報!$R:$R,MATCH($K7,女子登録情報!$B:$B,0))),"")</f>
        <v/>
      </c>
      <c r="E7" s="9" t="str">
        <f t="shared" si="0"/>
        <v/>
      </c>
      <c r="F7" s="9" t="str">
        <f>IFERROR(IF($K7="","",INDEX(女子登録情報!$S:$S,MATCH($K7,女子登録情報!$B:$B,0))),"")</f>
        <v/>
      </c>
      <c r="G7" s="9" t="str">
        <f>IFERROR(IF($K7="","",INDEX(女子登録情報!$O:$O,MATCH($K7,女子登録情報!$B:$B,0))),"")</f>
        <v/>
      </c>
      <c r="H7" s="9" t="str">
        <f>IFERROR(IF($K7="","",INDEX(女子登録情報!$T:$T,MATCH($K7,女子登録情報!$B:$B,0))),"")</f>
        <v/>
      </c>
      <c r="I7" s="9"/>
      <c r="J7" s="9"/>
      <c r="K7" s="9" t="str">
        <f>IF(②チーム申込!$C15="","",②チーム申込!$C15)</f>
        <v/>
      </c>
    </row>
    <row r="8" spans="1:11" x14ac:dyDescent="0.55000000000000004">
      <c r="A8" s="9" t="str">
        <f>IFERROR(IF($K8="","",INDEX(女子登録情報!$U:$U,MATCH($K8,女子登録情報!$B:$B,0))),"")</f>
        <v/>
      </c>
      <c r="B8" s="9" t="str">
        <f>IFERROR(IF($K8="","",INDEX(女子登録情報!$P:$P,MATCH($K8,女子登録情報!$B:$B,0))),"")</f>
        <v/>
      </c>
      <c r="C8" s="9" t="str">
        <f>IFERROR(IF($K8="","",INDEX(女子登録情報!$Q:$Q,MATCH($K8,女子登録情報!$B:$B,0))),"")</f>
        <v/>
      </c>
      <c r="D8" s="9" t="str">
        <f>IFERROR(IF($K8="","",INDEX(女子登録情報!$R:$R,MATCH($K8,女子登録情報!$B:$B,0))),"")</f>
        <v/>
      </c>
      <c r="E8" s="9" t="str">
        <f t="shared" si="0"/>
        <v/>
      </c>
      <c r="F8" s="9" t="str">
        <f>IFERROR(IF($K8="","",INDEX(女子登録情報!$S:$S,MATCH($K8,女子登録情報!$B:$B,0))),"")</f>
        <v/>
      </c>
      <c r="G8" s="9" t="str">
        <f>IFERROR(IF($K8="","",INDEX(女子登録情報!$O:$O,MATCH($K8,女子登録情報!$B:$B,0))),"")</f>
        <v/>
      </c>
      <c r="H8" s="9" t="str">
        <f>IFERROR(IF($K8="","",INDEX(女子登録情報!$T:$T,MATCH($K8,女子登録情報!$B:$B,0))),"")</f>
        <v/>
      </c>
      <c r="I8" s="9"/>
      <c r="J8" s="9"/>
      <c r="K8" s="9" t="str">
        <f>IF(②チーム申込!$C16="","",②チーム申込!$C16)</f>
        <v/>
      </c>
    </row>
    <row r="9" spans="1:11" x14ac:dyDescent="0.55000000000000004">
      <c r="A9" s="9" t="str">
        <f>IFERROR(IF($K9="","",INDEX(女子登録情報!$U:$U,MATCH($K9,女子登録情報!$B:$B,0))),"")</f>
        <v/>
      </c>
      <c r="B9" s="9" t="str">
        <f>IFERROR(IF($K9="","",INDEX(女子登録情報!$P:$P,MATCH($K9,女子登録情報!$B:$B,0))),"")</f>
        <v/>
      </c>
      <c r="C9" s="9" t="str">
        <f>IFERROR(IF($K9="","",INDEX(女子登録情報!$Q:$Q,MATCH($K9,女子登録情報!$B:$B,0))),"")</f>
        <v/>
      </c>
      <c r="D9" s="9" t="str">
        <f>IFERROR(IF($K9="","",INDEX(女子登録情報!$R:$R,MATCH($K9,女子登録情報!$B:$B,0))),"")</f>
        <v/>
      </c>
      <c r="E9" s="9" t="str">
        <f t="shared" si="0"/>
        <v/>
      </c>
      <c r="F9" s="9" t="str">
        <f>IFERROR(IF($K9="","",INDEX(女子登録情報!$S:$S,MATCH($K9,女子登録情報!$B:$B,0))),"")</f>
        <v/>
      </c>
      <c r="G9" s="9" t="str">
        <f>IFERROR(IF($K9="","",INDEX(女子登録情報!$O:$O,MATCH($K9,女子登録情報!$B:$B,0))),"")</f>
        <v/>
      </c>
      <c r="H9" s="9" t="str">
        <f>IFERROR(IF($K9="","",INDEX(女子登録情報!$T:$T,MATCH($K9,女子登録情報!$B:$B,0))),"")</f>
        <v/>
      </c>
      <c r="I9" s="9"/>
      <c r="J9" s="9"/>
      <c r="K9" s="9" t="str">
        <f>IF(②チーム申込!$C17="","",②チーム申込!$C17)</f>
        <v/>
      </c>
    </row>
    <row r="10" spans="1:11" x14ac:dyDescent="0.55000000000000004">
      <c r="A10" s="9" t="str">
        <f>IFERROR(IF($K10="","",INDEX(女子登録情報!$U:$U,MATCH($K10,女子登録情報!$B:$B,0))),"")</f>
        <v/>
      </c>
      <c r="B10" s="9" t="str">
        <f>IFERROR(IF($K10="","",INDEX(女子登録情報!$P:$P,MATCH($K10,女子登録情報!$B:$B,0))),"")</f>
        <v/>
      </c>
      <c r="C10" s="9" t="str">
        <f>IFERROR(IF($K10="","",INDEX(女子登録情報!$Q:$Q,MATCH($K10,女子登録情報!$B:$B,0))),"")</f>
        <v/>
      </c>
      <c r="D10" s="9" t="str">
        <f>IFERROR(IF($K10="","",INDEX(女子登録情報!$R:$R,MATCH($K10,女子登録情報!$B:$B,0))),"")</f>
        <v/>
      </c>
      <c r="E10" s="9" t="str">
        <f t="shared" si="0"/>
        <v/>
      </c>
      <c r="F10" s="9" t="str">
        <f>IFERROR(IF($K10="","",INDEX(女子登録情報!$S:$S,MATCH($K10,女子登録情報!$B:$B,0))),"")</f>
        <v/>
      </c>
      <c r="G10" s="9" t="str">
        <f>IFERROR(IF($K10="","",INDEX(女子登録情報!$O:$O,MATCH($K10,女子登録情報!$B:$B,0))),"")</f>
        <v/>
      </c>
      <c r="H10" s="9" t="str">
        <f>IFERROR(IF($K10="","",INDEX(女子登録情報!$T:$T,MATCH($K10,女子登録情報!$B:$B,0))),"")</f>
        <v/>
      </c>
      <c r="I10" s="9"/>
      <c r="J10" s="9"/>
      <c r="K10" s="9" t="str">
        <f>IF(②チーム申込!$C18="","",②チーム申込!$C18)</f>
        <v/>
      </c>
    </row>
    <row r="11" spans="1:11" x14ac:dyDescent="0.55000000000000004">
      <c r="A11" s="9" t="str">
        <f>IFERROR(IF($K11="","",INDEX(女子登録情報!$U:$U,MATCH($K11,女子登録情報!$B:$B,0))),"")</f>
        <v/>
      </c>
      <c r="B11" s="9" t="str">
        <f>IFERROR(IF($K11="","",INDEX(女子登録情報!$P:$P,MATCH($K11,女子登録情報!$B:$B,0))),"")</f>
        <v/>
      </c>
      <c r="C11" s="9" t="str">
        <f>IFERROR(IF($K11="","",INDEX(女子登録情報!$Q:$Q,MATCH($K11,女子登録情報!$B:$B,0))),"")</f>
        <v/>
      </c>
      <c r="D11" s="9" t="str">
        <f>IFERROR(IF($K11="","",INDEX(女子登録情報!$R:$R,MATCH($K11,女子登録情報!$B:$B,0))),"")</f>
        <v/>
      </c>
      <c r="E11" s="9" t="str">
        <f t="shared" si="0"/>
        <v/>
      </c>
      <c r="F11" s="9" t="str">
        <f>IFERROR(IF($K11="","",INDEX(女子登録情報!$S:$S,MATCH($K11,女子登録情報!$B:$B,0))),"")</f>
        <v/>
      </c>
      <c r="G11" s="9" t="str">
        <f>IFERROR(IF($K11="","",INDEX(女子登録情報!$O:$O,MATCH($K11,女子登録情報!$B:$B,0))),"")</f>
        <v/>
      </c>
      <c r="H11" s="9" t="str">
        <f>IFERROR(IF($K11="","",INDEX(女子登録情報!$T:$T,MATCH($K11,女子登録情報!$B:$B,0))),"")</f>
        <v/>
      </c>
      <c r="I11" s="9"/>
      <c r="J11" s="9"/>
      <c r="K11" s="9" t="str">
        <f>IF(②チーム申込!$C19="","",②チーム申込!$C19)</f>
        <v/>
      </c>
    </row>
    <row r="12" spans="1:11" x14ac:dyDescent="0.55000000000000004">
      <c r="A12" s="9" t="str">
        <f>IFERROR(IF($K12="","",INDEX(女子登録情報!$U:$U,MATCH($K12,女子登録情報!$B:$B,0))),"")</f>
        <v/>
      </c>
      <c r="B12" s="9" t="str">
        <f>IFERROR(IF($K12="","",INDEX(女子登録情報!$P:$P,MATCH($K12,女子登録情報!$B:$B,0))),"")</f>
        <v/>
      </c>
      <c r="C12" s="9" t="str">
        <f>IFERROR(IF($K12="","",INDEX(女子登録情報!$Q:$Q,MATCH($K12,女子登録情報!$B:$B,0))),"")</f>
        <v/>
      </c>
      <c r="D12" s="9" t="str">
        <f>IFERROR(IF($K12="","",INDEX(女子登録情報!$R:$R,MATCH($K12,女子登録情報!$B:$B,0))),"")</f>
        <v/>
      </c>
      <c r="E12" s="9" t="str">
        <f t="shared" si="0"/>
        <v/>
      </c>
      <c r="F12" s="9" t="str">
        <f>IFERROR(IF($K12="","",INDEX(女子登録情報!$S:$S,MATCH($K12,女子登録情報!$B:$B,0))),"")</f>
        <v/>
      </c>
      <c r="G12" s="9" t="str">
        <f>IFERROR(IF($K12="","",INDEX(女子登録情報!$O:$O,MATCH($K12,女子登録情報!$B:$B,0))),"")</f>
        <v/>
      </c>
      <c r="H12" s="9" t="str">
        <f>IFERROR(IF($K12="","",INDEX(女子登録情報!$T:$T,MATCH($K12,女子登録情報!$B:$B,0))),"")</f>
        <v/>
      </c>
      <c r="I12" s="9"/>
      <c r="J12" s="9"/>
      <c r="K12" s="9" t="str">
        <f>IF(②チーム申込!$C20="","",②チーム申込!$C20)</f>
        <v/>
      </c>
    </row>
    <row r="13" spans="1:11" x14ac:dyDescent="0.55000000000000004">
      <c r="A13" s="9" t="str">
        <f>IFERROR(IF($K13="","",INDEX(女子登録情報!$U:$U,MATCH($K13,女子登録情報!$B:$B,0))),"")</f>
        <v/>
      </c>
      <c r="B13" s="9" t="str">
        <f>IFERROR(IF($K13="","",INDEX(女子登録情報!$P:$P,MATCH($K13,女子登録情報!$B:$B,0))),"")</f>
        <v/>
      </c>
      <c r="C13" s="9" t="str">
        <f>IFERROR(IF($K13="","",INDEX(女子登録情報!$Q:$Q,MATCH($K13,女子登録情報!$B:$B,0))),"")</f>
        <v/>
      </c>
      <c r="D13" s="9" t="str">
        <f>IFERROR(IF($K13="","",INDEX(女子登録情報!$R:$R,MATCH($K13,女子登録情報!$B:$B,0))),"")</f>
        <v/>
      </c>
      <c r="E13" s="9" t="str">
        <f t="shared" si="0"/>
        <v/>
      </c>
      <c r="F13" s="9" t="str">
        <f>IFERROR(IF($K13="","",INDEX(女子登録情報!$S:$S,MATCH($K13,女子登録情報!$B:$B,0))),"")</f>
        <v/>
      </c>
      <c r="G13" s="9" t="str">
        <f>IFERROR(IF($K13="","",INDEX(女子登録情報!$O:$O,MATCH($K13,女子登録情報!$B:$B,0))),"")</f>
        <v/>
      </c>
      <c r="H13" s="9" t="str">
        <f>IFERROR(IF($K13="","",INDEX(女子登録情報!$T:$T,MATCH($K13,女子登録情報!$B:$B,0))),"")</f>
        <v/>
      </c>
      <c r="I13" s="9"/>
      <c r="J13" s="9"/>
      <c r="K13" s="9" t="str">
        <f>IF(②チーム申込!$C21="","",②チーム申込!$C21)</f>
        <v/>
      </c>
    </row>
    <row r="14" spans="1:11" x14ac:dyDescent="0.55000000000000004">
      <c r="A14" s="9" t="str">
        <f>IFERROR(IF($K14="","",INDEX(女子登録情報!$U:$U,MATCH($K14,女子登録情報!$B:$B,0))),"")</f>
        <v/>
      </c>
      <c r="B14" s="9" t="str">
        <f>IFERROR(IF($K14="","",INDEX(女子登録情報!$P:$P,MATCH($K14,女子登録情報!$B:$B,0))),"")</f>
        <v/>
      </c>
      <c r="C14" s="9" t="str">
        <f>IFERROR(IF($K14="","",INDEX(女子登録情報!$Q:$Q,MATCH($K14,女子登録情報!$B:$B,0))),"")</f>
        <v/>
      </c>
      <c r="D14" s="9" t="str">
        <f>IFERROR(IF($K14="","",INDEX(女子登録情報!$R:$R,MATCH($K14,女子登録情報!$B:$B,0))),"")</f>
        <v/>
      </c>
      <c r="E14" s="9" t="str">
        <f t="shared" si="0"/>
        <v/>
      </c>
      <c r="F14" s="9" t="str">
        <f>IFERROR(IF($K14="","",INDEX(女子登録情報!$S:$S,MATCH($K14,女子登録情報!$B:$B,0))),"")</f>
        <v/>
      </c>
      <c r="G14" s="9" t="str">
        <f>IFERROR(IF($K14="","",INDEX(女子登録情報!$O:$O,MATCH($K14,女子登録情報!$B:$B,0))),"")</f>
        <v/>
      </c>
      <c r="H14" s="9" t="str">
        <f>IFERROR(IF($K14="","",INDEX(女子登録情報!$T:$T,MATCH($K14,女子登録情報!$B:$B,0))),"")</f>
        <v/>
      </c>
      <c r="I14" s="9"/>
      <c r="J14" s="9"/>
      <c r="K14" s="9" t="str">
        <f>IF(②チーム申込!$C22="","",②チーム申込!$C22)</f>
        <v/>
      </c>
    </row>
    <row r="15" spans="1:11" x14ac:dyDescent="0.55000000000000004">
      <c r="A15" s="9" t="str">
        <f>IFERROR(IF($K15="","",INDEX(女子登録情報!$U:$U,MATCH($K15,女子登録情報!$B:$B,0))),"")</f>
        <v/>
      </c>
      <c r="B15" s="9" t="str">
        <f>IFERROR(IF($K15="","",INDEX(女子登録情報!$P:$P,MATCH($K15,女子登録情報!$B:$B,0))),"")</f>
        <v/>
      </c>
      <c r="C15" s="9" t="str">
        <f>IFERROR(IF($K15="","",INDEX(女子登録情報!$Q:$Q,MATCH($K15,女子登録情報!$B:$B,0))),"")</f>
        <v/>
      </c>
      <c r="D15" s="9" t="str">
        <f>IFERROR(IF($K15="","",INDEX(女子登録情報!$R:$R,MATCH($K15,女子登録情報!$B:$B,0))),"")</f>
        <v/>
      </c>
      <c r="E15" s="9" t="str">
        <f t="shared" si="0"/>
        <v/>
      </c>
      <c r="F15" s="9" t="str">
        <f>IFERROR(IF($K15="","",INDEX(女子登録情報!$S:$S,MATCH($K15,女子登録情報!$B:$B,0))),"")</f>
        <v/>
      </c>
      <c r="G15" s="9" t="str">
        <f>IFERROR(IF($K15="","",INDEX(女子登録情報!$O:$O,MATCH($K15,女子登録情報!$B:$B,0))),"")</f>
        <v/>
      </c>
      <c r="H15" s="9" t="str">
        <f>IFERROR(IF($K15="","",INDEX(女子登録情報!$T:$T,MATCH($K15,女子登録情報!$B:$B,0))),"")</f>
        <v/>
      </c>
      <c r="I15" s="9"/>
      <c r="J15" s="9"/>
      <c r="K15" s="9" t="str">
        <f>IF(②チーム申込!$C23="","",②チーム申込!$C23)</f>
        <v/>
      </c>
    </row>
    <row r="16" spans="1:11" x14ac:dyDescent="0.55000000000000004">
      <c r="A16" s="9" t="str">
        <f>IFERROR(IF($K16="","",INDEX(女子登録情報!$U:$U,MATCH($K16,女子登録情報!$B:$B,0))),"")</f>
        <v/>
      </c>
      <c r="B16" s="9" t="str">
        <f>IFERROR(IF($K16="","",INDEX(女子登録情報!$P:$P,MATCH($K16,女子登録情報!$B:$B,0))),"")</f>
        <v/>
      </c>
      <c r="C16" s="9" t="str">
        <f>IFERROR(IF($K16="","",INDEX(女子登録情報!$Q:$Q,MATCH($K16,女子登録情報!$B:$B,0))),"")</f>
        <v/>
      </c>
      <c r="D16" s="9" t="str">
        <f>IFERROR(IF($K16="","",INDEX(女子登録情報!$R:$R,MATCH($K16,女子登録情報!$B:$B,0))),"")</f>
        <v/>
      </c>
      <c r="E16" s="9" t="str">
        <f t="shared" si="0"/>
        <v/>
      </c>
      <c r="F16" s="9" t="str">
        <f>IFERROR(IF($K16="","",INDEX(女子登録情報!$S:$S,MATCH($K16,女子登録情報!$B:$B,0))),"")</f>
        <v/>
      </c>
      <c r="G16" s="9" t="str">
        <f>IFERROR(IF($K16="","",INDEX(女子登録情報!$O:$O,MATCH($K16,女子登録情報!$B:$B,0))),"")</f>
        <v/>
      </c>
      <c r="H16" s="9" t="str">
        <f>IFERROR(IF($K16="","",INDEX(女子登録情報!$T:$T,MATCH($K16,女子登録情報!$B:$B,0))),"")</f>
        <v/>
      </c>
      <c r="I16" s="9"/>
      <c r="J16" s="9"/>
      <c r="K16" s="9" t="str">
        <f>IF(②チーム申込!$C24="","",②チーム申込!$C24)</f>
        <v/>
      </c>
    </row>
    <row r="17" spans="1:11" x14ac:dyDescent="0.55000000000000004">
      <c r="A17" s="9" t="str">
        <f>IFERROR(IF($K17="","",INDEX(女子登録情報!$U:$U,MATCH($K17,女子登録情報!$B:$B,0))),"")</f>
        <v/>
      </c>
      <c r="B17" s="9" t="str">
        <f>IFERROR(IF($K17="","",INDEX(女子登録情報!$P:$P,MATCH($K17,女子登録情報!$B:$B,0))),"")</f>
        <v/>
      </c>
      <c r="C17" s="9" t="str">
        <f>IFERROR(IF($K17="","",INDEX(女子登録情報!$Q:$Q,MATCH($K17,女子登録情報!$B:$B,0))),"")</f>
        <v/>
      </c>
      <c r="D17" s="9" t="str">
        <f>IFERROR(IF($K17="","",INDEX(女子登録情報!$R:$R,MATCH($K17,女子登録情報!$B:$B,0))),"")</f>
        <v/>
      </c>
      <c r="E17" s="9" t="str">
        <f t="shared" si="0"/>
        <v/>
      </c>
      <c r="F17" s="9" t="str">
        <f>IFERROR(IF($K17="","",INDEX(女子登録情報!$S:$S,MATCH($K17,女子登録情報!$B:$B,0))),"")</f>
        <v/>
      </c>
      <c r="G17" s="9" t="str">
        <f>IFERROR(IF($K17="","",INDEX(女子登録情報!$O:$O,MATCH($K17,女子登録情報!$B:$B,0))),"")</f>
        <v/>
      </c>
      <c r="H17" s="9" t="str">
        <f>IFERROR(IF($K17="","",INDEX(女子登録情報!$T:$T,MATCH($K17,女子登録情報!$B:$B,0))),"")</f>
        <v/>
      </c>
      <c r="I17" s="9"/>
      <c r="J17" s="9"/>
      <c r="K17" s="9" t="str">
        <f>IF(②チーム申込!$C25="","",②チーム申込!$C25)</f>
        <v/>
      </c>
    </row>
    <row r="18" spans="1:11" x14ac:dyDescent="0.55000000000000004">
      <c r="A18" s="9" t="str">
        <f>IFERROR(IF($K18="","",INDEX(女子登録情報!$U:$U,MATCH($K18,女子登録情報!$B:$B,0))),"")</f>
        <v/>
      </c>
      <c r="B18" s="9" t="str">
        <f>IFERROR(IF($K18="","",INDEX(女子登録情報!$P:$P,MATCH($K18,女子登録情報!$B:$B,0))),"")</f>
        <v/>
      </c>
      <c r="C18" s="9" t="str">
        <f>IFERROR(IF($K18="","",INDEX(女子登録情報!$Q:$Q,MATCH($K18,女子登録情報!$B:$B,0))),"")</f>
        <v/>
      </c>
      <c r="D18" s="9" t="str">
        <f>IFERROR(IF($K18="","",INDEX(女子登録情報!$R:$R,MATCH($K18,女子登録情報!$B:$B,0))),"")</f>
        <v/>
      </c>
      <c r="E18" s="9" t="str">
        <f t="shared" si="0"/>
        <v/>
      </c>
      <c r="F18" s="9" t="str">
        <f>IFERROR(IF($K18="","",INDEX(女子登録情報!$S:$S,MATCH($K18,女子登録情報!$B:$B,0))),"")</f>
        <v/>
      </c>
      <c r="G18" s="9" t="str">
        <f>IFERROR(IF($K18="","",INDEX(女子登録情報!$O:$O,MATCH($K18,女子登録情報!$B:$B,0))),"")</f>
        <v/>
      </c>
      <c r="H18" s="9" t="str">
        <f>IFERROR(IF($K18="","",INDEX(女子登録情報!$T:$T,MATCH($K18,女子登録情報!$B:$B,0))),"")</f>
        <v/>
      </c>
      <c r="I18" s="9"/>
      <c r="J18" s="9"/>
      <c r="K18" s="9" t="str">
        <f>IF(②チーム申込!$C26="","",②チーム申込!$C26)</f>
        <v/>
      </c>
    </row>
    <row r="19" spans="1:11" x14ac:dyDescent="0.55000000000000004">
      <c r="A19" s="9" t="str">
        <f>IFERROR(IF($K19="","",INDEX(女子登録情報!$U:$U,MATCH($K19,女子登録情報!$B:$B,0))),"")</f>
        <v/>
      </c>
      <c r="B19" s="9" t="str">
        <f>IFERROR(IF($K19="","",INDEX(女子登録情報!$P:$P,MATCH($K19,女子登録情報!$B:$B,0))),"")</f>
        <v/>
      </c>
      <c r="C19" s="9" t="str">
        <f>IFERROR(IF($K19="","",INDEX(女子登録情報!$Q:$Q,MATCH($K19,女子登録情報!$B:$B,0))),"")</f>
        <v/>
      </c>
      <c r="D19" s="9" t="str">
        <f>IFERROR(IF($K19="","",INDEX(女子登録情報!$R:$R,MATCH($K19,女子登録情報!$B:$B,0))),"")</f>
        <v/>
      </c>
      <c r="E19" s="9" t="str">
        <f t="shared" si="0"/>
        <v/>
      </c>
      <c r="F19" s="9" t="str">
        <f>IFERROR(IF($K19="","",INDEX(女子登録情報!$S:$S,MATCH($K19,女子登録情報!$B:$B,0))),"")</f>
        <v/>
      </c>
      <c r="G19" s="9" t="str">
        <f>IFERROR(IF($K19="","",INDEX(女子登録情報!$O:$O,MATCH($K19,女子登録情報!$B:$B,0))),"")</f>
        <v/>
      </c>
      <c r="H19" s="9" t="str">
        <f>IFERROR(IF($K19="","",INDEX(女子登録情報!$T:$T,MATCH($K19,女子登録情報!$B:$B,0))),"")</f>
        <v/>
      </c>
      <c r="I19" s="9"/>
      <c r="J19" s="9"/>
      <c r="K19" s="9" t="str">
        <f>IF(②チーム申込!$C27="","",②チーム申込!$C27)</f>
        <v/>
      </c>
    </row>
    <row r="20" spans="1:11" x14ac:dyDescent="0.55000000000000004">
      <c r="A20" s="9" t="str">
        <f>IFERROR(IF($K20="","",INDEX(女子登録情報!$U:$U,MATCH($K20,女子登録情報!$B:$B,0))),"")</f>
        <v/>
      </c>
      <c r="B20" s="9" t="str">
        <f>IFERROR(IF($K20="","",INDEX(女子登録情報!$P:$P,MATCH($K20,女子登録情報!$B:$B,0))),"")</f>
        <v/>
      </c>
      <c r="C20" s="9" t="str">
        <f>IFERROR(IF($K20="","",INDEX(女子登録情報!$Q:$Q,MATCH($K20,女子登録情報!$B:$B,0))),"")</f>
        <v/>
      </c>
      <c r="D20" s="9" t="str">
        <f>IFERROR(IF($K20="","",INDEX(女子登録情報!$R:$R,MATCH($K20,女子登録情報!$B:$B,0))),"")</f>
        <v/>
      </c>
      <c r="E20" s="9" t="str">
        <f t="shared" si="0"/>
        <v/>
      </c>
      <c r="F20" s="9" t="str">
        <f>IFERROR(IF($K20="","",INDEX(女子登録情報!$S:$S,MATCH($K20,女子登録情報!$B:$B,0))),"")</f>
        <v/>
      </c>
      <c r="G20" s="9" t="str">
        <f>IFERROR(IF($K20="","",INDEX(女子登録情報!$O:$O,MATCH($K20,女子登録情報!$B:$B,0))),"")</f>
        <v/>
      </c>
      <c r="H20" s="9" t="str">
        <f>IFERROR(IF($K20="","",INDEX(女子登録情報!$T:$T,MATCH($K20,女子登録情報!$B:$B,0))),"")</f>
        <v/>
      </c>
      <c r="I20" s="9"/>
      <c r="J20" s="9"/>
      <c r="K20" s="9" t="str">
        <f>IF(②チーム申込!$C28="","",②チーム申込!$C28)</f>
        <v/>
      </c>
    </row>
    <row r="21" spans="1:11" x14ac:dyDescent="0.55000000000000004">
      <c r="A21" s="9" t="str">
        <f>IFERROR(IF($K21="","",INDEX(女子登録情報!$U:$U,MATCH($K21,女子登録情報!$B:$B,0))),"")</f>
        <v/>
      </c>
      <c r="B21" s="9" t="str">
        <f>IFERROR(IF($K21="","",INDEX(女子登録情報!$P:$P,MATCH($K21,女子登録情報!$B:$B,0))),"")</f>
        <v/>
      </c>
      <c r="C21" s="9" t="str">
        <f>IFERROR(IF($K21="","",INDEX(女子登録情報!$Q:$Q,MATCH($K21,女子登録情報!$B:$B,0))),"")</f>
        <v/>
      </c>
      <c r="D21" s="9" t="str">
        <f>IFERROR(IF($K21="","",INDEX(女子登録情報!$R:$R,MATCH($K21,女子登録情報!$B:$B,0))),"")</f>
        <v/>
      </c>
      <c r="E21" s="9" t="str">
        <f t="shared" si="0"/>
        <v/>
      </c>
      <c r="F21" s="9" t="str">
        <f>IFERROR(IF($K21="","",INDEX(女子登録情報!$S:$S,MATCH($K21,女子登録情報!$B:$B,0))),"")</f>
        <v/>
      </c>
      <c r="G21" s="9" t="str">
        <f>IFERROR(IF($K21="","",INDEX(女子登録情報!$O:$O,MATCH($K21,女子登録情報!$B:$B,0))),"")</f>
        <v/>
      </c>
      <c r="H21" s="9" t="str">
        <f>IFERROR(IF($K21="","",INDEX(女子登録情報!$T:$T,MATCH($K21,女子登録情報!$B:$B,0))),"")</f>
        <v/>
      </c>
      <c r="I21" s="9"/>
      <c r="J21" s="9"/>
      <c r="K21" s="9" t="str">
        <f>IF(②チーム申込!$C29="","",②チーム申込!$C29)</f>
        <v/>
      </c>
    </row>
    <row r="22" spans="1:11" x14ac:dyDescent="0.55000000000000004"/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08D9-F0D7-415A-BA9E-A4B1E457A525}">
  <sheetPr>
    <tabColor theme="7" tint="0.79998168889431442"/>
    <pageSetUpPr fitToPage="1"/>
  </sheetPr>
  <dimension ref="A1:K65"/>
  <sheetViews>
    <sheetView zoomScaleNormal="100" workbookViewId="0"/>
  </sheetViews>
  <sheetFormatPr defaultColWidth="0" defaultRowHeight="18" zeroHeight="1" x14ac:dyDescent="0.55000000000000004"/>
  <cols>
    <col min="1" max="1" width="8.6640625" customWidth="1"/>
    <col min="2" max="2" width="5.25" customWidth="1"/>
    <col min="3" max="3" width="19.1640625" customWidth="1"/>
    <col min="4" max="4" width="6.6640625" customWidth="1"/>
    <col min="5" max="5" width="5.25" bestFit="1" customWidth="1"/>
    <col min="6" max="6" width="14.75" customWidth="1"/>
    <col min="7" max="7" width="5.6640625" customWidth="1"/>
    <col min="8" max="9" width="10.58203125" customWidth="1"/>
    <col min="10" max="10" width="19.58203125" customWidth="1"/>
    <col min="11" max="11" width="8.6640625" customWidth="1"/>
    <col min="12" max="16384" width="8.6640625" hidden="1"/>
  </cols>
  <sheetData>
    <row r="1" spans="1:10" x14ac:dyDescent="0.55000000000000004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21.5" x14ac:dyDescent="0.65">
      <c r="A2" s="78"/>
      <c r="B2" s="78"/>
      <c r="C2" s="101" t="str">
        <f>IF(OR(設定!$D$2="",設定!$F$2=""),"","　　　"&amp;設定!$C$2&amp;設定!$D$2&amp;設定!$E$2&amp;設定!$F$2)</f>
        <v>　　　第33回関西学生対校女子駅伝競走大会</v>
      </c>
      <c r="D2" s="101"/>
      <c r="E2" s="101"/>
      <c r="F2" s="101"/>
      <c r="G2" s="78"/>
      <c r="H2" s="78"/>
      <c r="I2" s="78"/>
      <c r="J2" s="78"/>
    </row>
    <row r="3" spans="1:10" ht="12.5" customHeight="1" x14ac:dyDescent="0.55000000000000004">
      <c r="A3" s="78"/>
      <c r="B3" s="78"/>
      <c r="C3" s="78"/>
      <c r="D3" s="78"/>
      <c r="E3" s="78"/>
      <c r="F3" s="78"/>
      <c r="G3" s="78"/>
      <c r="H3" s="78"/>
      <c r="I3" s="78"/>
      <c r="J3" s="98"/>
    </row>
    <row r="4" spans="1:10" ht="65" customHeight="1" x14ac:dyDescent="0.55000000000000004">
      <c r="A4" s="78"/>
      <c r="B4" s="78"/>
      <c r="C4" s="79"/>
      <c r="D4" s="104" t="str">
        <f>IF(②チーム申込!$B$5="","",②チーム申込!$B$5)</f>
        <v/>
      </c>
      <c r="E4" s="104"/>
      <c r="F4" s="104"/>
      <c r="G4" s="104"/>
      <c r="H4" s="104"/>
      <c r="I4" s="104"/>
      <c r="J4" s="98"/>
    </row>
    <row r="5" spans="1:10" ht="32" customHeight="1" x14ac:dyDescent="0.65">
      <c r="A5" s="78"/>
      <c r="B5" s="78"/>
      <c r="C5" s="78"/>
      <c r="D5" s="78"/>
      <c r="E5" s="80" t="s">
        <v>125</v>
      </c>
      <c r="F5" s="81" t="str">
        <f>IF(②チーム申込!$G$5="","",②チーム申込!$G$5)</f>
        <v/>
      </c>
      <c r="G5" s="80" t="s">
        <v>124</v>
      </c>
      <c r="H5" s="99" t="str">
        <f>IF(②チーム申込!$O$5="","",②チーム申込!$O$5)</f>
        <v/>
      </c>
      <c r="I5" s="99"/>
      <c r="J5" s="98"/>
    </row>
    <row r="6" spans="1:10" x14ac:dyDescent="0.55000000000000004">
      <c r="A6" s="78"/>
      <c r="B6" s="98"/>
      <c r="C6" s="98"/>
      <c r="D6" s="98"/>
      <c r="E6" s="98"/>
      <c r="F6" s="98"/>
      <c r="G6" s="98"/>
      <c r="H6" s="98"/>
      <c r="I6" s="98"/>
      <c r="J6" s="98"/>
    </row>
    <row r="7" spans="1:10" x14ac:dyDescent="0.55000000000000004">
      <c r="A7" s="78"/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55000000000000004">
      <c r="A8" s="78"/>
      <c r="B8" s="98"/>
      <c r="C8" s="98"/>
      <c r="D8" s="98"/>
      <c r="E8" s="98"/>
      <c r="F8" s="98"/>
      <c r="G8" s="98"/>
      <c r="H8" s="98"/>
      <c r="I8" s="98"/>
      <c r="J8" s="98"/>
    </row>
    <row r="9" spans="1:10" x14ac:dyDescent="0.55000000000000004">
      <c r="A9" s="78"/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55000000000000004">
      <c r="A10" s="78"/>
      <c r="B10" s="98"/>
      <c r="C10" s="98"/>
      <c r="D10" s="98"/>
      <c r="E10" s="98"/>
      <c r="F10" s="98"/>
      <c r="G10" s="98"/>
      <c r="H10" s="98"/>
      <c r="I10" s="98"/>
      <c r="J10" s="98"/>
    </row>
    <row r="11" spans="1:10" x14ac:dyDescent="0.55000000000000004">
      <c r="A11" s="78"/>
      <c r="B11" s="98"/>
      <c r="C11" s="98"/>
      <c r="D11" s="98"/>
      <c r="E11" s="98"/>
      <c r="F11" s="98"/>
      <c r="G11" s="98"/>
      <c r="H11" s="98"/>
      <c r="I11" s="98"/>
      <c r="J11" s="98"/>
    </row>
    <row r="12" spans="1:10" x14ac:dyDescent="0.55000000000000004">
      <c r="A12" s="78"/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55000000000000004">
      <c r="A13" s="7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55000000000000004">
      <c r="A14" s="7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55000000000000004">
      <c r="A15" s="7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55000000000000004">
      <c r="A16" s="7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55000000000000004">
      <c r="A17" s="7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55000000000000004">
      <c r="A18" s="7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55000000000000004">
      <c r="A19" s="78"/>
      <c r="B19" s="98"/>
      <c r="C19" s="98"/>
      <c r="D19" s="98"/>
      <c r="E19" s="98"/>
      <c r="F19" s="98"/>
      <c r="G19" s="98"/>
      <c r="H19" s="98"/>
      <c r="I19" s="98"/>
      <c r="J19" s="98"/>
    </row>
    <row r="20" spans="1:10" x14ac:dyDescent="0.55000000000000004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9.5" customHeight="1" x14ac:dyDescent="0.55000000000000004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x14ac:dyDescent="0.55000000000000004">
      <c r="A22" s="78"/>
      <c r="B22" s="113" t="str">
        <f>IF(③チームプロフィール!$B$3="","",③チームプロフィール!$B$3)</f>
        <v/>
      </c>
      <c r="C22" s="113"/>
      <c r="D22" s="113"/>
      <c r="E22" s="113"/>
      <c r="F22" s="113"/>
      <c r="G22" s="113"/>
      <c r="H22" s="113"/>
      <c r="I22" s="113"/>
      <c r="J22" s="113"/>
    </row>
    <row r="23" spans="1:10" x14ac:dyDescent="0.55000000000000004">
      <c r="A23" s="78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x14ac:dyDescent="0.55000000000000004">
      <c r="A24" s="78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x14ac:dyDescent="0.55000000000000004">
      <c r="A25" s="78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8" customHeight="1" x14ac:dyDescent="0.55000000000000004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9.5" customHeight="1" x14ac:dyDescent="0.55000000000000004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" customHeight="1" x14ac:dyDescent="0.55000000000000004">
      <c r="A28" s="78"/>
      <c r="B28" s="105" t="s">
        <v>123</v>
      </c>
      <c r="C28" s="105"/>
      <c r="D28" s="105" t="s">
        <v>105</v>
      </c>
      <c r="E28" s="105" t="s">
        <v>80</v>
      </c>
      <c r="F28" s="105"/>
      <c r="G28" s="105"/>
      <c r="H28" s="100" t="s">
        <v>122</v>
      </c>
      <c r="I28" s="100"/>
      <c r="J28" s="100"/>
    </row>
    <row r="29" spans="1:10" ht="12" customHeight="1" x14ac:dyDescent="0.55000000000000004">
      <c r="A29" s="78"/>
      <c r="B29" s="105"/>
      <c r="C29" s="105"/>
      <c r="D29" s="105"/>
      <c r="E29" s="105"/>
      <c r="F29" s="105"/>
      <c r="G29" s="105"/>
      <c r="H29" s="82" t="s">
        <v>699</v>
      </c>
      <c r="I29" s="82" t="s">
        <v>108</v>
      </c>
      <c r="J29" s="82" t="s">
        <v>109</v>
      </c>
    </row>
    <row r="30" spans="1:10" ht="8" customHeight="1" x14ac:dyDescent="0.55000000000000004">
      <c r="A30" s="83"/>
      <c r="B30" s="93" t="str">
        <f>IF(②チーム申込!$E10="","",②チーム申込!$E10)</f>
        <v/>
      </c>
      <c r="C30" s="93"/>
      <c r="D30" s="92" t="str">
        <f>IF(②チーム申込!$F10="","",②チーム申込!$F10)</f>
        <v/>
      </c>
      <c r="E30" s="92" t="str">
        <f>IF(②チーム申込!$C10="","",INDEX(女子登録情報!$V:$V,MATCH(②チーム申込!$C10,女子登録情報!$B:$B,0)))</f>
        <v/>
      </c>
      <c r="F30" s="92" t="s">
        <v>154</v>
      </c>
      <c r="G30" s="92" t="s">
        <v>154</v>
      </c>
      <c r="H30" s="92" t="str">
        <f>IF(②チーム申込!$C10="","",IF(②チーム申込!$J10="","－",②チーム申込!$J10&amp;"'"&amp;RIGHT(100+②チーム申込!$L10,2)&amp;""""&amp;RIGHT(100+②チーム申込!$N10,2)))</f>
        <v/>
      </c>
      <c r="I30" s="92" t="str">
        <f>IF(②チーム申込!$C10="","",IF(②チーム申込!$O10="","－",②チーム申込!$O10&amp;"'"&amp;RIGHT(100+②チーム申込!$Q10,2)&amp;""""&amp;RIGHT(100+②チーム申込!$S10,2)))</f>
        <v/>
      </c>
      <c r="J30" s="92" t="str">
        <f>IF(②チーム申込!$C10="","",IF(②チーム申込!$T10="","－",②チーム申込!$T10&amp;"/"&amp;IF(OR(②チーム申込!$U10="",②チーム申込!$U10="0"),②チーム申込!$W10&amp;"'"&amp;RIGHT(100+②チーム申込!$Y10,2)&amp;""""&amp;RIGHT(100+②チーム申込!$AA10,2),IF(②チーム申込!$T10="ハーフマラソン",②チーム申込!$U10&amp;"ﾟ"&amp;RIGHT(100+②チーム申込!$W10,2)&amp;"'"&amp;RIGHT(100+②チーム申込!$Y10,2),②チーム申込!$U10&amp;"ﾟ"&amp;RIGHT(100+②チーム申込!$W10,2)&amp;"'"&amp;RIGHT(100+②チーム申込!$Y10,2)&amp;""""&amp;RIGHT(100+②チーム申込!$AA10,2)))))</f>
        <v/>
      </c>
    </row>
    <row r="31" spans="1:10" ht="14" customHeight="1" x14ac:dyDescent="0.55000000000000004">
      <c r="A31" s="78"/>
      <c r="B31" s="94" t="str">
        <f>IF(②チーム申込!$D10="","",②チーム申込!$D10)</f>
        <v/>
      </c>
      <c r="C31" s="94"/>
      <c r="D31" s="92"/>
      <c r="E31" s="92" t="s">
        <v>154</v>
      </c>
      <c r="F31" s="92" t="s">
        <v>154</v>
      </c>
      <c r="G31" s="92" t="s">
        <v>154</v>
      </c>
      <c r="H31" s="92" t="s">
        <v>127</v>
      </c>
      <c r="I31" s="92" t="s">
        <v>128</v>
      </c>
      <c r="J31" s="92" t="s">
        <v>129</v>
      </c>
    </row>
    <row r="32" spans="1:10" ht="8" customHeight="1" x14ac:dyDescent="0.55000000000000004">
      <c r="A32" s="83"/>
      <c r="B32" s="93" t="str">
        <f>IF(②チーム申込!$E11="","",②チーム申込!$E11)</f>
        <v/>
      </c>
      <c r="C32" s="93"/>
      <c r="D32" s="102" t="str">
        <f>IF(②チーム申込!$F11="","",②チーム申込!$F11)</f>
        <v/>
      </c>
      <c r="E32" s="95" t="str">
        <f>IF(②チーム申込!$C11="","",INDEX(女子登録情報!$V:$V,MATCH(②チーム申込!$C11,女子登録情報!$B:$B,0)))</f>
        <v/>
      </c>
      <c r="F32" s="96"/>
      <c r="G32" s="97"/>
      <c r="H32" s="92" t="str">
        <f>IF(②チーム申込!$C11="","",IF(②チーム申込!$J11="","－",②チーム申込!$J11&amp;"'"&amp;RIGHT(100+②チーム申込!$L11,2)&amp;""""&amp;RIGHT(100+②チーム申込!$N11,2)))</f>
        <v/>
      </c>
      <c r="I32" s="92" t="str">
        <f>IF(②チーム申込!$C11="","",IF(②チーム申込!$O11="","－",②チーム申込!$O11&amp;"'"&amp;RIGHT(100+②チーム申込!$Q11,2)&amp;""""&amp;RIGHT(100+②チーム申込!$S11,2)))</f>
        <v/>
      </c>
      <c r="J32" s="92" t="str">
        <f>IF(②チーム申込!$C11="","",IF(②チーム申込!$T11="","－",②チーム申込!$T11&amp;"/"&amp;IF(OR(②チーム申込!$U11="",②チーム申込!$U11="0"),②チーム申込!$W11&amp;"'"&amp;RIGHT(100+②チーム申込!$Y11,2)&amp;""""&amp;RIGHT(100+②チーム申込!$AA11,2),IF(②チーム申込!$T11="ハーフマラソン",②チーム申込!$U11&amp;"ﾟ"&amp;RIGHT(100+②チーム申込!$W11,2)&amp;"'"&amp;RIGHT(100+②チーム申込!$Y11,2),②チーム申込!$U11&amp;"ﾟ"&amp;RIGHT(100+②チーム申込!$W11,2)&amp;"'"&amp;RIGHT(100+②チーム申込!$Y11,2)&amp;""""&amp;RIGHT(100+②チーム申込!$AA11,2)))))</f>
        <v/>
      </c>
    </row>
    <row r="33" spans="1:10" ht="14" customHeight="1" x14ac:dyDescent="0.55000000000000004">
      <c r="A33" s="78"/>
      <c r="B33" s="94" t="str">
        <f>IF(②チーム申込!$D11="","",②チーム申込!$D11)</f>
        <v/>
      </c>
      <c r="C33" s="94"/>
      <c r="D33" s="103"/>
      <c r="E33" s="95"/>
      <c r="F33" s="96"/>
      <c r="G33" s="97"/>
      <c r="H33" s="92" t="s">
        <v>130</v>
      </c>
      <c r="I33" s="92" t="s">
        <v>131</v>
      </c>
      <c r="J33" s="92" t="s">
        <v>146</v>
      </c>
    </row>
    <row r="34" spans="1:10" ht="8" customHeight="1" x14ac:dyDescent="0.55000000000000004">
      <c r="A34" s="83"/>
      <c r="B34" s="93" t="str">
        <f>IF(②チーム申込!$E12="","",②チーム申込!$E12)</f>
        <v/>
      </c>
      <c r="C34" s="93"/>
      <c r="D34" s="102" t="str">
        <f>IF(②チーム申込!$F12="","",②チーム申込!$F12)</f>
        <v/>
      </c>
      <c r="E34" s="95" t="str">
        <f>IF(②チーム申込!$C12="","",INDEX(女子登録情報!$V:$V,MATCH(②チーム申込!$C12,女子登録情報!$B:$B,0)))</f>
        <v/>
      </c>
      <c r="F34" s="96"/>
      <c r="G34" s="97"/>
      <c r="H34" s="92" t="str">
        <f>IF(②チーム申込!$C12="","",IF(②チーム申込!$J12="","－",②チーム申込!$J12&amp;"'"&amp;RIGHT(100+②チーム申込!$L12,2)&amp;""""&amp;RIGHT(100+②チーム申込!$N12,2)))</f>
        <v/>
      </c>
      <c r="I34" s="92" t="str">
        <f>IF(②チーム申込!$C12="","",IF(②チーム申込!$O12="","－",②チーム申込!$O12&amp;"'"&amp;RIGHT(100+②チーム申込!$Q12,2)&amp;""""&amp;RIGHT(100+②チーム申込!$S12,2)))</f>
        <v/>
      </c>
      <c r="J34" s="92" t="str">
        <f>IF(②チーム申込!$C12="","",IF(②チーム申込!$T12="","－",②チーム申込!$T12&amp;"/"&amp;IF(OR(②チーム申込!$U12="",②チーム申込!$U12="0"),②チーム申込!$W12&amp;"'"&amp;RIGHT(100+②チーム申込!$Y12,2)&amp;""""&amp;RIGHT(100+②チーム申込!$AA12,2),IF(②チーム申込!$T12="ハーフマラソン",②チーム申込!$U12&amp;"ﾟ"&amp;RIGHT(100+②チーム申込!$W12,2)&amp;"'"&amp;RIGHT(100+②チーム申込!$Y12,2),②チーム申込!$U12&amp;"ﾟ"&amp;RIGHT(100+②チーム申込!$W12,2)&amp;"'"&amp;RIGHT(100+②チーム申込!$Y12,2)&amp;""""&amp;RIGHT(100+②チーム申込!$AA12,2)))))</f>
        <v/>
      </c>
    </row>
    <row r="35" spans="1:10" ht="14" customHeight="1" x14ac:dyDescent="0.55000000000000004">
      <c r="A35" s="78"/>
      <c r="B35" s="94" t="str">
        <f>IF(②チーム申込!$D12="","",②チーム申込!$D12)</f>
        <v/>
      </c>
      <c r="C35" s="94"/>
      <c r="D35" s="103"/>
      <c r="E35" s="95"/>
      <c r="F35" s="96"/>
      <c r="G35" s="97"/>
      <c r="H35" s="92" t="s">
        <v>132</v>
      </c>
      <c r="I35" s="92" t="s">
        <v>133</v>
      </c>
      <c r="J35" s="92" t="s">
        <v>147</v>
      </c>
    </row>
    <row r="36" spans="1:10" ht="8" customHeight="1" x14ac:dyDescent="0.55000000000000004">
      <c r="A36" s="83"/>
      <c r="B36" s="93" t="str">
        <f>IF(②チーム申込!$E13="","",②チーム申込!$E13)</f>
        <v/>
      </c>
      <c r="C36" s="93"/>
      <c r="D36" s="102" t="str">
        <f>IF(②チーム申込!$F13="","",②チーム申込!$F13)</f>
        <v/>
      </c>
      <c r="E36" s="95" t="str">
        <f>IF(②チーム申込!$C13="","",INDEX(女子登録情報!$V:$V,MATCH(②チーム申込!$C13,女子登録情報!$B:$B,0)))</f>
        <v/>
      </c>
      <c r="F36" s="96"/>
      <c r="G36" s="97"/>
      <c r="H36" s="92" t="str">
        <f>IF(②チーム申込!$C13="","",IF(②チーム申込!$J13="","－",②チーム申込!$J13&amp;"'"&amp;RIGHT(100+②チーム申込!$L13,2)&amp;""""&amp;RIGHT(100+②チーム申込!$N13,2)))</f>
        <v/>
      </c>
      <c r="I36" s="92" t="str">
        <f>IF(②チーム申込!$C13="","",IF(②チーム申込!$O13="","－",②チーム申込!$O13&amp;"'"&amp;RIGHT(100+②チーム申込!$Q13,2)&amp;""""&amp;RIGHT(100+②チーム申込!$S13,2)))</f>
        <v/>
      </c>
      <c r="J36" s="92" t="str">
        <f>IF(②チーム申込!$C13="","",IF(②チーム申込!$T13="","－",②チーム申込!$T13&amp;"/"&amp;IF(OR(②チーム申込!$U13="",②チーム申込!$U13="0"),②チーム申込!$W13&amp;"'"&amp;RIGHT(100+②チーム申込!$Y13,2)&amp;""""&amp;RIGHT(100+②チーム申込!$AA13,2),IF(②チーム申込!$T13="ハーフマラソン",②チーム申込!$U13&amp;"ﾟ"&amp;RIGHT(100+②チーム申込!$W13,2)&amp;"'"&amp;RIGHT(100+②チーム申込!$Y13,2),②チーム申込!$U13&amp;"ﾟ"&amp;RIGHT(100+②チーム申込!$W13,2)&amp;"'"&amp;RIGHT(100+②チーム申込!$Y13,2)&amp;""""&amp;RIGHT(100+②チーム申込!$AA13,2)))))</f>
        <v/>
      </c>
    </row>
    <row r="37" spans="1:10" ht="14" customHeight="1" x14ac:dyDescent="0.55000000000000004">
      <c r="A37" s="78"/>
      <c r="B37" s="94" t="str">
        <f>IF(②チーム申込!$D13="","",②チーム申込!$D13)</f>
        <v/>
      </c>
      <c r="C37" s="94"/>
      <c r="D37" s="103"/>
      <c r="E37" s="95"/>
      <c r="F37" s="96"/>
      <c r="G37" s="97"/>
      <c r="H37" s="92" t="s">
        <v>134</v>
      </c>
      <c r="I37" s="92" t="s">
        <v>135</v>
      </c>
      <c r="J37" s="92" t="s">
        <v>148</v>
      </c>
    </row>
    <row r="38" spans="1:10" ht="8" customHeight="1" x14ac:dyDescent="0.55000000000000004">
      <c r="A38" s="83"/>
      <c r="B38" s="93" t="str">
        <f>IF(②チーム申込!$E14="","",②チーム申込!$E14)</f>
        <v/>
      </c>
      <c r="C38" s="93"/>
      <c r="D38" s="102" t="str">
        <f>IF(②チーム申込!$F14="","",②チーム申込!$F14)</f>
        <v/>
      </c>
      <c r="E38" s="95" t="str">
        <f>IF(②チーム申込!$C14="","",INDEX(女子登録情報!$V:$V,MATCH(②チーム申込!$C14,女子登録情報!$B:$B,0)))</f>
        <v/>
      </c>
      <c r="F38" s="96"/>
      <c r="G38" s="97"/>
      <c r="H38" s="92" t="str">
        <f>IF(②チーム申込!$C14="","",IF(②チーム申込!$J14="","－",②チーム申込!$J14&amp;"'"&amp;RIGHT(100+②チーム申込!$L14,2)&amp;""""&amp;RIGHT(100+②チーム申込!$N14,2)))</f>
        <v/>
      </c>
      <c r="I38" s="92" t="str">
        <f>IF(②チーム申込!$C14="","",IF(②チーム申込!$O14="","－",②チーム申込!$O14&amp;"'"&amp;RIGHT(100+②チーム申込!$Q14,2)&amp;""""&amp;RIGHT(100+②チーム申込!$S14,2)))</f>
        <v/>
      </c>
      <c r="J38" s="92" t="str">
        <f>IF(②チーム申込!$C14="","",IF(②チーム申込!$T14="","－",②チーム申込!$T14&amp;"/"&amp;IF(OR(②チーム申込!$U14="",②チーム申込!$U14="0"),②チーム申込!$W14&amp;"'"&amp;RIGHT(100+②チーム申込!$Y14,2)&amp;""""&amp;RIGHT(100+②チーム申込!$AA14,2),IF(②チーム申込!$T14="ハーフマラソン",②チーム申込!$U14&amp;"ﾟ"&amp;RIGHT(100+②チーム申込!$W14,2)&amp;"'"&amp;RIGHT(100+②チーム申込!$Y14,2),②チーム申込!$U14&amp;"ﾟ"&amp;RIGHT(100+②チーム申込!$W14,2)&amp;"'"&amp;RIGHT(100+②チーム申込!$Y14,2)&amp;""""&amp;RIGHT(100+②チーム申込!$AA14,2)))))</f>
        <v/>
      </c>
    </row>
    <row r="39" spans="1:10" ht="14" customHeight="1" x14ac:dyDescent="0.55000000000000004">
      <c r="A39" s="78"/>
      <c r="B39" s="94" t="str">
        <f>IF(②チーム申込!$D14="","",②チーム申込!$D14)</f>
        <v/>
      </c>
      <c r="C39" s="94"/>
      <c r="D39" s="103"/>
      <c r="E39" s="95"/>
      <c r="F39" s="96"/>
      <c r="G39" s="97"/>
      <c r="H39" s="92" t="s">
        <v>136</v>
      </c>
      <c r="I39" s="92" t="s">
        <v>137</v>
      </c>
      <c r="J39" s="92" t="s">
        <v>149</v>
      </c>
    </row>
    <row r="40" spans="1:10" ht="8" customHeight="1" x14ac:dyDescent="0.55000000000000004">
      <c r="A40" s="83"/>
      <c r="B40" s="93" t="str">
        <f>IF(②チーム申込!$E15="","",②チーム申込!$E15)</f>
        <v/>
      </c>
      <c r="C40" s="93"/>
      <c r="D40" s="102" t="str">
        <f>IF(②チーム申込!$F15="","",②チーム申込!$F15)</f>
        <v/>
      </c>
      <c r="E40" s="95" t="str">
        <f>IF(②チーム申込!$C15="","",INDEX(女子登録情報!$V:$V,MATCH(②チーム申込!$C15,女子登録情報!$B:$B,0)))</f>
        <v/>
      </c>
      <c r="F40" s="96"/>
      <c r="G40" s="97"/>
      <c r="H40" s="92" t="str">
        <f>IF(②チーム申込!$C15="","",IF(②チーム申込!$J15="","－",②チーム申込!$J15&amp;"'"&amp;RIGHT(100+②チーム申込!$L15,2)&amp;""""&amp;RIGHT(100+②チーム申込!$N15,2)))</f>
        <v/>
      </c>
      <c r="I40" s="92" t="str">
        <f>IF(②チーム申込!$C15="","",IF(②チーム申込!$O15="","－",②チーム申込!$O15&amp;"'"&amp;RIGHT(100+②チーム申込!$Q15,2)&amp;""""&amp;RIGHT(100+②チーム申込!$S15,2)))</f>
        <v/>
      </c>
      <c r="J40" s="92" t="str">
        <f>IF(②チーム申込!$C15="","",IF(②チーム申込!$T15="","－",②チーム申込!$T15&amp;"/"&amp;IF(OR(②チーム申込!$U15="",②チーム申込!$U15="0"),②チーム申込!$W15&amp;"'"&amp;RIGHT(100+②チーム申込!$Y15,2)&amp;""""&amp;RIGHT(100+②チーム申込!$AA15,2),IF(②チーム申込!$T15="ハーフマラソン",②チーム申込!$U15&amp;"ﾟ"&amp;RIGHT(100+②チーム申込!$W15,2)&amp;"'"&amp;RIGHT(100+②チーム申込!$Y15,2),②チーム申込!$U15&amp;"ﾟ"&amp;RIGHT(100+②チーム申込!$W15,2)&amp;"'"&amp;RIGHT(100+②チーム申込!$Y15,2)&amp;""""&amp;RIGHT(100+②チーム申込!$AA15,2)))))</f>
        <v/>
      </c>
    </row>
    <row r="41" spans="1:10" ht="14" customHeight="1" x14ac:dyDescent="0.55000000000000004">
      <c r="A41" s="78"/>
      <c r="B41" s="94" t="str">
        <f>IF(②チーム申込!$D15="","",②チーム申込!$D15)</f>
        <v/>
      </c>
      <c r="C41" s="94"/>
      <c r="D41" s="103"/>
      <c r="E41" s="95"/>
      <c r="F41" s="96"/>
      <c r="G41" s="97"/>
      <c r="H41" s="92" t="s">
        <v>138</v>
      </c>
      <c r="I41" s="92" t="s">
        <v>139</v>
      </c>
      <c r="J41" s="92" t="s">
        <v>150</v>
      </c>
    </row>
    <row r="42" spans="1:10" ht="8" customHeight="1" x14ac:dyDescent="0.55000000000000004">
      <c r="A42" s="83"/>
      <c r="B42" s="93" t="str">
        <f>IF(②チーム申込!$E16="","",②チーム申込!$E16)</f>
        <v/>
      </c>
      <c r="C42" s="93"/>
      <c r="D42" s="102" t="str">
        <f>IF(②チーム申込!$F16="","",②チーム申込!$F16)</f>
        <v/>
      </c>
      <c r="E42" s="95" t="str">
        <f>IF(②チーム申込!$C16="","",INDEX(女子登録情報!$V:$V,MATCH(②チーム申込!$C16,女子登録情報!$B:$B,0)))</f>
        <v/>
      </c>
      <c r="F42" s="96"/>
      <c r="G42" s="97"/>
      <c r="H42" s="92" t="str">
        <f>IF(②チーム申込!$C16="","",IF(②チーム申込!$J16="","－",②チーム申込!$J16&amp;"'"&amp;RIGHT(100+②チーム申込!$L16,2)&amp;""""&amp;RIGHT(100+②チーム申込!$N16,2)))</f>
        <v/>
      </c>
      <c r="I42" s="92" t="str">
        <f>IF(②チーム申込!$C16="","",IF(②チーム申込!$O16="","－",②チーム申込!$O16&amp;"'"&amp;RIGHT(100+②チーム申込!$Q16,2)&amp;""""&amp;RIGHT(100+②チーム申込!$S16,2)))</f>
        <v/>
      </c>
      <c r="J42" s="92" t="str">
        <f>IF(②チーム申込!$C16="","",IF(②チーム申込!$T16="","－",②チーム申込!$T16&amp;"/"&amp;IF(OR(②チーム申込!$U16="",②チーム申込!$U16="0"),②チーム申込!$W16&amp;"'"&amp;RIGHT(100+②チーム申込!$Y16,2)&amp;""""&amp;RIGHT(100+②チーム申込!$AA16,2),IF(②チーム申込!$T16="ハーフマラソン",②チーム申込!$U16&amp;"ﾟ"&amp;RIGHT(100+②チーム申込!$W16,2)&amp;"'"&amp;RIGHT(100+②チーム申込!$Y16,2),②チーム申込!$U16&amp;"ﾟ"&amp;RIGHT(100+②チーム申込!$W16,2)&amp;"'"&amp;RIGHT(100+②チーム申込!$Y16,2)&amp;""""&amp;RIGHT(100+②チーム申込!$AA16,2)))))</f>
        <v/>
      </c>
    </row>
    <row r="43" spans="1:10" ht="14" customHeight="1" x14ac:dyDescent="0.55000000000000004">
      <c r="A43" s="78"/>
      <c r="B43" s="94" t="str">
        <f>IF(②チーム申込!$D16="","",②チーム申込!$D16)</f>
        <v/>
      </c>
      <c r="C43" s="94"/>
      <c r="D43" s="103"/>
      <c r="E43" s="95"/>
      <c r="F43" s="96"/>
      <c r="G43" s="97"/>
      <c r="H43" s="92" t="s">
        <v>140</v>
      </c>
      <c r="I43" s="92" t="s">
        <v>141</v>
      </c>
      <c r="J43" s="92" t="s">
        <v>151</v>
      </c>
    </row>
    <row r="44" spans="1:10" ht="8" customHeight="1" x14ac:dyDescent="0.55000000000000004">
      <c r="A44" s="83"/>
      <c r="B44" s="93" t="str">
        <f>IF(②チーム申込!$E17="","",②チーム申込!$E17)</f>
        <v/>
      </c>
      <c r="C44" s="93"/>
      <c r="D44" s="102" t="str">
        <f>IF(②チーム申込!$F17="","",②チーム申込!$F17)</f>
        <v/>
      </c>
      <c r="E44" s="95" t="str">
        <f>IF(②チーム申込!$C17="","",INDEX(女子登録情報!$V:$V,MATCH(②チーム申込!$C17,女子登録情報!$B:$B,0)))</f>
        <v/>
      </c>
      <c r="F44" s="96"/>
      <c r="G44" s="97"/>
      <c r="H44" s="92" t="str">
        <f>IF(②チーム申込!$C17="","",IF(②チーム申込!$J17="","－",②チーム申込!$J17&amp;"'"&amp;RIGHT(100+②チーム申込!$L17,2)&amp;""""&amp;RIGHT(100+②チーム申込!$N17,2)))</f>
        <v/>
      </c>
      <c r="I44" s="92" t="str">
        <f>IF(②チーム申込!$C17="","",IF(②チーム申込!$O17="","－",②チーム申込!$O17&amp;"'"&amp;RIGHT(100+②チーム申込!$Q17,2)&amp;""""&amp;RIGHT(100+②チーム申込!$S17,2)))</f>
        <v/>
      </c>
      <c r="J44" s="92" t="str">
        <f>IF(②チーム申込!$C17="","",IF(②チーム申込!$T17="","－",②チーム申込!$T17&amp;"/"&amp;IF(OR(②チーム申込!$U17="",②チーム申込!$U17="0"),②チーム申込!$W17&amp;"'"&amp;RIGHT(100+②チーム申込!$Y17,2)&amp;""""&amp;RIGHT(100+②チーム申込!$AA17,2),IF(②チーム申込!$T17="ハーフマラソン",②チーム申込!$U17&amp;"ﾟ"&amp;RIGHT(100+②チーム申込!$W17,2)&amp;"'"&amp;RIGHT(100+②チーム申込!$Y17,2),②チーム申込!$U17&amp;"ﾟ"&amp;RIGHT(100+②チーム申込!$W17,2)&amp;"'"&amp;RIGHT(100+②チーム申込!$Y17,2)&amp;""""&amp;RIGHT(100+②チーム申込!$AA17,2)))))</f>
        <v/>
      </c>
    </row>
    <row r="45" spans="1:10" ht="14" customHeight="1" x14ac:dyDescent="0.55000000000000004">
      <c r="A45" s="78"/>
      <c r="B45" s="94" t="str">
        <f>IF(②チーム申込!$D17="","",②チーム申込!$D17)</f>
        <v/>
      </c>
      <c r="C45" s="94"/>
      <c r="D45" s="103"/>
      <c r="E45" s="95"/>
      <c r="F45" s="96"/>
      <c r="G45" s="97"/>
      <c r="H45" s="92" t="s">
        <v>142</v>
      </c>
      <c r="I45" s="92" t="s">
        <v>143</v>
      </c>
      <c r="J45" s="92" t="s">
        <v>152</v>
      </c>
    </row>
    <row r="46" spans="1:10" ht="8" customHeight="1" x14ac:dyDescent="0.55000000000000004">
      <c r="A46" s="83"/>
      <c r="B46" s="93" t="str">
        <f>IF(②チーム申込!$E18="","",②チーム申込!$E18)</f>
        <v/>
      </c>
      <c r="C46" s="93"/>
      <c r="D46" s="102" t="str">
        <f>IF(②チーム申込!$F18="","",②チーム申込!$F18)</f>
        <v/>
      </c>
      <c r="E46" s="95" t="str">
        <f>IF(②チーム申込!$C18="","",INDEX(女子登録情報!$V:$V,MATCH(②チーム申込!$C18,女子登録情報!$B:$B,0)))</f>
        <v/>
      </c>
      <c r="F46" s="96"/>
      <c r="G46" s="97"/>
      <c r="H46" s="92" t="str">
        <f>IF(②チーム申込!$C18="","",IF(②チーム申込!$J18="","－",②チーム申込!$J18&amp;"'"&amp;RIGHT(100+②チーム申込!$L18,2)&amp;""""&amp;RIGHT(100+②チーム申込!$N18,2)))</f>
        <v/>
      </c>
      <c r="I46" s="92" t="str">
        <f>IF(②チーム申込!$C18="","",IF(②チーム申込!$O18="","－",②チーム申込!$O18&amp;"'"&amp;RIGHT(100+②チーム申込!$Q18,2)&amp;""""&amp;RIGHT(100+②チーム申込!$S18,2)))</f>
        <v/>
      </c>
      <c r="J46" s="92" t="str">
        <f>IF(②チーム申込!$C18="","",IF(②チーム申込!$T18="","－",②チーム申込!$T18&amp;"/"&amp;IF(OR(②チーム申込!$U18="",②チーム申込!$U18="0"),②チーム申込!$W18&amp;"'"&amp;RIGHT(100+②チーム申込!$Y18,2)&amp;""""&amp;RIGHT(100+②チーム申込!$AA18,2),IF(②チーム申込!$T18="ハーフマラソン",②チーム申込!$U18&amp;"ﾟ"&amp;RIGHT(100+②チーム申込!$W18,2)&amp;"'"&amp;RIGHT(100+②チーム申込!$Y18,2),②チーム申込!$U18&amp;"ﾟ"&amp;RIGHT(100+②チーム申込!$W18,2)&amp;"'"&amp;RIGHT(100+②チーム申込!$Y18,2)&amp;""""&amp;RIGHT(100+②チーム申込!$AA18,2)))))</f>
        <v/>
      </c>
    </row>
    <row r="47" spans="1:10" ht="14" customHeight="1" x14ac:dyDescent="0.55000000000000004">
      <c r="A47" s="78"/>
      <c r="B47" s="94" t="str">
        <f>IF(②チーム申込!$D18="","",②チーム申込!$D18)</f>
        <v/>
      </c>
      <c r="C47" s="94"/>
      <c r="D47" s="103"/>
      <c r="E47" s="95"/>
      <c r="F47" s="96"/>
      <c r="G47" s="97"/>
      <c r="H47" s="92" t="s">
        <v>144</v>
      </c>
      <c r="I47" s="92" t="s">
        <v>145</v>
      </c>
      <c r="J47" s="92" t="s">
        <v>153</v>
      </c>
    </row>
    <row r="48" spans="1:10" ht="8" customHeight="1" x14ac:dyDescent="0.55000000000000004">
      <c r="A48" s="78"/>
      <c r="B48" s="93" t="str">
        <f>IF(②チーム申込!$E19="","",②チーム申込!$E19)</f>
        <v/>
      </c>
      <c r="C48" s="93"/>
      <c r="D48" s="102" t="str">
        <f>IF(②チーム申込!$F19="","",②チーム申込!$F19)</f>
        <v/>
      </c>
      <c r="E48" s="95" t="str">
        <f>IF(②チーム申込!$C19="","",INDEX(女子登録情報!$V:$V,MATCH(②チーム申込!$C19,女子登録情報!$B:$B,0)))</f>
        <v/>
      </c>
      <c r="F48" s="96"/>
      <c r="G48" s="97"/>
      <c r="H48" s="92" t="str">
        <f>IF(②チーム申込!$C19="","",IF(②チーム申込!$J19="","－",②チーム申込!$J19&amp;"'"&amp;RIGHT(100+②チーム申込!$L19,2)&amp;""""&amp;RIGHT(100+②チーム申込!$N19,2)))</f>
        <v/>
      </c>
      <c r="I48" s="92" t="str">
        <f>IF(②チーム申込!$C19="","",IF(②チーム申込!$O19="","－",②チーム申込!$O19&amp;"'"&amp;RIGHT(100+②チーム申込!$Q19,2)&amp;""""&amp;RIGHT(100+②チーム申込!$S19,2)))</f>
        <v/>
      </c>
      <c r="J48" s="92" t="str">
        <f>IF(②チーム申込!$C19="","",IF(②チーム申込!$T19="","－",②チーム申込!$T19&amp;"/"&amp;IF(OR(②チーム申込!$U19="",②チーム申込!$U19="0"),②チーム申込!$W19&amp;"'"&amp;RIGHT(100+②チーム申込!$Y19,2)&amp;""""&amp;RIGHT(100+②チーム申込!$AA19,2),IF(②チーム申込!$T19="ハーフマラソン",②チーム申込!$U19&amp;"ﾟ"&amp;RIGHT(100+②チーム申込!$W19,2)&amp;"'"&amp;RIGHT(100+②チーム申込!$Y19,2),②チーム申込!$U19&amp;"ﾟ"&amp;RIGHT(100+②チーム申込!$W19,2)&amp;"'"&amp;RIGHT(100+②チーム申込!$Y19,2)&amp;""""&amp;RIGHT(100+②チーム申込!$AA19,2)))))</f>
        <v/>
      </c>
    </row>
    <row r="49" spans="1:10" ht="14" customHeight="1" x14ac:dyDescent="0.55000000000000004">
      <c r="A49" s="78"/>
      <c r="B49" s="94" t="str">
        <f>IF(②チーム申込!$D19="","",②チーム申込!$D19)</f>
        <v/>
      </c>
      <c r="C49" s="94"/>
      <c r="D49" s="112"/>
      <c r="E49" s="95"/>
      <c r="F49" s="96"/>
      <c r="G49" s="97"/>
      <c r="H49" s="92" t="s">
        <v>144</v>
      </c>
      <c r="I49" s="92" t="s">
        <v>145</v>
      </c>
      <c r="J49" s="92" t="s">
        <v>153</v>
      </c>
    </row>
    <row r="50" spans="1:10" ht="8" customHeight="1" x14ac:dyDescent="0.55000000000000004">
      <c r="A50" s="78"/>
      <c r="B50" s="93" t="str">
        <f>IF(②チーム申込!$E20="","",②チーム申込!$E20)</f>
        <v/>
      </c>
      <c r="C50" s="93"/>
      <c r="D50" s="102" t="str">
        <f>IF(②チーム申込!$F20="","",②チーム申込!$F20)</f>
        <v/>
      </c>
      <c r="E50" s="95" t="str">
        <f>IF(②チーム申込!$C20="","",INDEX(女子登録情報!$V:$V,MATCH(②チーム申込!$C20,女子登録情報!$B:$B,0)))</f>
        <v/>
      </c>
      <c r="F50" s="96"/>
      <c r="G50" s="97"/>
      <c r="H50" s="92" t="str">
        <f>IF(②チーム申込!$C20="","",IF(②チーム申込!$J20="","－",②チーム申込!$J20&amp;"'"&amp;RIGHT(100+②チーム申込!$L20,2)&amp;""""&amp;RIGHT(100+②チーム申込!$N20,2)))</f>
        <v/>
      </c>
      <c r="I50" s="92" t="str">
        <f>IF(②チーム申込!$C20="","",IF(②チーム申込!$O20="","－",②チーム申込!$O20&amp;"'"&amp;RIGHT(100+②チーム申込!$Q20,2)&amp;""""&amp;RIGHT(100+②チーム申込!$S20,2)))</f>
        <v/>
      </c>
      <c r="J50" s="92" t="str">
        <f>IF(②チーム申込!$C20="","",IF(②チーム申込!$T20="","－",②チーム申込!$T20&amp;"/"&amp;IF(OR(②チーム申込!$U20="",②チーム申込!$U20="0"),②チーム申込!$W20&amp;"'"&amp;RIGHT(100+②チーム申込!$Y20,2)&amp;""""&amp;RIGHT(100+②チーム申込!$AA20,2),IF(②チーム申込!$T20="ハーフマラソン",②チーム申込!$U20&amp;"ﾟ"&amp;RIGHT(100+②チーム申込!$W20,2)&amp;"'"&amp;RIGHT(100+②チーム申込!$Y20,2),②チーム申込!$U20&amp;"ﾟ"&amp;RIGHT(100+②チーム申込!$W20,2)&amp;"'"&amp;RIGHT(100+②チーム申込!$Y20,2)&amp;""""&amp;RIGHT(100+②チーム申込!$AA20,2)))))</f>
        <v/>
      </c>
    </row>
    <row r="51" spans="1:10" ht="14" customHeight="1" x14ac:dyDescent="0.55000000000000004">
      <c r="A51" s="78"/>
      <c r="B51" s="94" t="str">
        <f>IF(②チーム申込!$D20="","",②チーム申込!$D20)</f>
        <v/>
      </c>
      <c r="C51" s="94"/>
      <c r="D51" s="103"/>
      <c r="E51" s="95"/>
      <c r="F51" s="96"/>
      <c r="G51" s="97"/>
      <c r="H51" s="92" t="s">
        <v>144</v>
      </c>
      <c r="I51" s="92" t="s">
        <v>145</v>
      </c>
      <c r="J51" s="92" t="s">
        <v>153</v>
      </c>
    </row>
    <row r="52" spans="1:10" ht="8" customHeight="1" x14ac:dyDescent="0.55000000000000004">
      <c r="A52" s="78"/>
      <c r="B52" s="93" t="str">
        <f>IF(②チーム申込!$E21="","",②チーム申込!$E21)</f>
        <v/>
      </c>
      <c r="C52" s="93"/>
      <c r="D52" s="112" t="str">
        <f>IF(②チーム申込!$F21="","",②チーム申込!$F21)</f>
        <v/>
      </c>
      <c r="E52" s="106" t="str">
        <f>IF(②チーム申込!$C21="","",INDEX(女子登録情報!$V:$V,MATCH(②チーム申込!$C21,女子登録情報!$B:$B,0)))</f>
        <v/>
      </c>
      <c r="F52" s="107"/>
      <c r="G52" s="108"/>
      <c r="H52" s="92" t="str">
        <f>IF(②チーム申込!$C21="","",IF(②チーム申込!$J21="","－",②チーム申込!$J21&amp;"'"&amp;RIGHT(100+②チーム申込!$L21,2)&amp;""""&amp;RIGHT(100+②チーム申込!$N21,2)))</f>
        <v/>
      </c>
      <c r="I52" s="92" t="str">
        <f>IF(②チーム申込!$C21="","",IF(②チーム申込!$O21="","－",②チーム申込!$O21&amp;"'"&amp;RIGHT(100+②チーム申込!$Q21,2)&amp;""""&amp;RIGHT(100+②チーム申込!$S21,2)))</f>
        <v/>
      </c>
      <c r="J52" s="92" t="str">
        <f>IF(②チーム申込!$C21="","",IF(②チーム申込!$T21="","－",②チーム申込!$T21&amp;"/"&amp;IF(OR(②チーム申込!$U21="",②チーム申込!$U21="0"),②チーム申込!$W21&amp;"'"&amp;RIGHT(100+②チーム申込!$Y21,2)&amp;""""&amp;RIGHT(100+②チーム申込!$AA21,2),IF(②チーム申込!$T21="ハーフマラソン",②チーム申込!$U21&amp;"ﾟ"&amp;RIGHT(100+②チーム申込!$W21,2)&amp;"'"&amp;RIGHT(100+②チーム申込!$Y21,2),②チーム申込!$U21&amp;"ﾟ"&amp;RIGHT(100+②チーム申込!$W21,2)&amp;"'"&amp;RIGHT(100+②チーム申込!$Y21,2)&amp;""""&amp;RIGHT(100+②チーム申込!$AA21,2)))))</f>
        <v/>
      </c>
    </row>
    <row r="53" spans="1:10" ht="14" customHeight="1" x14ac:dyDescent="0.55000000000000004">
      <c r="A53" s="78"/>
      <c r="B53" s="94" t="str">
        <f>IF(②チーム申込!$D21="","",②チーム申込!$D21)</f>
        <v/>
      </c>
      <c r="C53" s="94"/>
      <c r="D53" s="112"/>
      <c r="E53" s="109"/>
      <c r="F53" s="110"/>
      <c r="G53" s="111"/>
      <c r="H53" s="92" t="s">
        <v>144</v>
      </c>
      <c r="I53" s="92" t="s">
        <v>145</v>
      </c>
      <c r="J53" s="92" t="s">
        <v>153</v>
      </c>
    </row>
    <row r="54" spans="1:10" ht="8" customHeight="1" x14ac:dyDescent="0.55000000000000004">
      <c r="A54" s="78"/>
      <c r="B54" s="93" t="str">
        <f>IF(②チーム申込!$E22="","",②チーム申込!$E22)</f>
        <v/>
      </c>
      <c r="C54" s="93"/>
      <c r="D54" s="102" t="str">
        <f>IF(②チーム申込!$F22="","",②チーム申込!$F22)</f>
        <v/>
      </c>
      <c r="E54" s="106" t="str">
        <f>IF(②チーム申込!$C22="","",INDEX(女子登録情報!$V:$V,MATCH(②チーム申込!$C22,女子登録情報!$B:$B,0)))</f>
        <v/>
      </c>
      <c r="F54" s="107"/>
      <c r="G54" s="108"/>
      <c r="H54" s="92" t="str">
        <f>IF(②チーム申込!$C22="","",IF(②チーム申込!$J22="","－",②チーム申込!$J22&amp;"'"&amp;RIGHT(100+②チーム申込!$L22,2)&amp;""""&amp;RIGHT(100+②チーム申込!$N22,2)))</f>
        <v/>
      </c>
      <c r="I54" s="92" t="str">
        <f>IF(②チーム申込!$C22="","",IF(②チーム申込!$O22="","－",②チーム申込!$O22&amp;"'"&amp;RIGHT(100+②チーム申込!$Q22,2)&amp;""""&amp;RIGHT(100+②チーム申込!$S22,2)))</f>
        <v/>
      </c>
      <c r="J54" s="92" t="str">
        <f>IF(②チーム申込!$C22="","",IF(②チーム申込!$T22="","－",②チーム申込!$T22&amp;"/"&amp;IF(OR(②チーム申込!$U22="",②チーム申込!$U22="0"),②チーム申込!$W22&amp;"'"&amp;RIGHT(100+②チーム申込!$Y22,2)&amp;""""&amp;RIGHT(100+②チーム申込!$AA22,2),IF(②チーム申込!$T22="ハーフマラソン",②チーム申込!$U22&amp;"ﾟ"&amp;RIGHT(100+②チーム申込!$W22,2)&amp;"'"&amp;RIGHT(100+②チーム申込!$Y22,2),②チーム申込!$U22&amp;"ﾟ"&amp;RIGHT(100+②チーム申込!$W22,2)&amp;"'"&amp;RIGHT(100+②チーム申込!$Y22,2)&amp;""""&amp;RIGHT(100+②チーム申込!$AA22,2)))))</f>
        <v/>
      </c>
    </row>
    <row r="55" spans="1:10" ht="14" customHeight="1" x14ac:dyDescent="0.55000000000000004">
      <c r="A55" s="78"/>
      <c r="B55" s="94" t="str">
        <f>IF(②チーム申込!$D22="","",②チーム申込!$D22)</f>
        <v/>
      </c>
      <c r="C55" s="94"/>
      <c r="D55" s="103"/>
      <c r="E55" s="109"/>
      <c r="F55" s="110"/>
      <c r="G55" s="111"/>
      <c r="H55" s="92" t="s">
        <v>144</v>
      </c>
      <c r="I55" s="92" t="s">
        <v>145</v>
      </c>
      <c r="J55" s="92" t="s">
        <v>153</v>
      </c>
    </row>
    <row r="56" spans="1:10" ht="8" customHeight="1" x14ac:dyDescent="0.55000000000000004">
      <c r="A56" s="78"/>
      <c r="B56" s="93" t="str">
        <f>IF(②チーム申込!$E23="","",②チーム申込!$E23)</f>
        <v/>
      </c>
      <c r="C56" s="93"/>
      <c r="D56" s="112" t="str">
        <f>IF(②チーム申込!$F23="","",②チーム申込!$F23)</f>
        <v/>
      </c>
      <c r="E56" s="106" t="str">
        <f>IF(②チーム申込!$C23="","",INDEX(女子登録情報!$V:$V,MATCH(②チーム申込!$C23,女子登録情報!$B:$B,0)))</f>
        <v/>
      </c>
      <c r="F56" s="107"/>
      <c r="G56" s="108"/>
      <c r="H56" s="92" t="str">
        <f>IF(②チーム申込!$C23="","",IF(②チーム申込!$J23="","－",②チーム申込!$J23&amp;"'"&amp;RIGHT(100+②チーム申込!$L23,2)&amp;""""&amp;RIGHT(100+②チーム申込!$N23,2)))</f>
        <v/>
      </c>
      <c r="I56" s="92" t="str">
        <f>IF(②チーム申込!$C23="","",IF(②チーム申込!$O23="","－",②チーム申込!$O23&amp;"'"&amp;RIGHT(100+②チーム申込!$Q23,2)&amp;""""&amp;RIGHT(100+②チーム申込!$S23,2)))</f>
        <v/>
      </c>
      <c r="J56" s="92" t="str">
        <f>IF(②チーム申込!$C23="","",IF(②チーム申込!$T23="","－",②チーム申込!$T23&amp;"/"&amp;IF(OR(②チーム申込!$U23="",②チーム申込!$U23="0"),②チーム申込!$W23&amp;"'"&amp;RIGHT(100+②チーム申込!$Y23,2)&amp;""""&amp;RIGHT(100+②チーム申込!$AA23,2),IF(②チーム申込!$T23="ハーフマラソン",②チーム申込!$U23&amp;"ﾟ"&amp;RIGHT(100+②チーム申込!$W23,2)&amp;"'"&amp;RIGHT(100+②チーム申込!$Y23,2),②チーム申込!$U23&amp;"ﾟ"&amp;RIGHT(100+②チーム申込!$W23,2)&amp;"'"&amp;RIGHT(100+②チーム申込!$Y23,2)&amp;""""&amp;RIGHT(100+②チーム申込!$AA23,2)))))</f>
        <v/>
      </c>
    </row>
    <row r="57" spans="1:10" ht="14" customHeight="1" x14ac:dyDescent="0.55000000000000004">
      <c r="A57" s="78"/>
      <c r="B57" s="94" t="str">
        <f>IF(②チーム申込!$D23="","",②チーム申込!$D23)</f>
        <v/>
      </c>
      <c r="C57" s="94"/>
      <c r="D57" s="103"/>
      <c r="E57" s="109"/>
      <c r="F57" s="110"/>
      <c r="G57" s="111"/>
      <c r="H57" s="92" t="s">
        <v>144</v>
      </c>
      <c r="I57" s="92" t="s">
        <v>145</v>
      </c>
      <c r="J57" s="92" t="s">
        <v>153</v>
      </c>
    </row>
    <row r="58" spans="1:10" ht="8" customHeight="1" x14ac:dyDescent="0.55000000000000004">
      <c r="A58" s="83"/>
      <c r="B58" s="93" t="str">
        <f>IF(②チーム申込!$E24="","",②チーム申込!$E24)</f>
        <v/>
      </c>
      <c r="C58" s="93"/>
      <c r="D58" s="102" t="str">
        <f>IF(②チーム申込!$F24="","",②チーム申込!$F24)</f>
        <v/>
      </c>
      <c r="E58" s="106" t="str">
        <f>IF(②チーム申込!$C24="","",INDEX(女子登録情報!$V:$V,MATCH(②チーム申込!$C24,女子登録情報!$B:$B,0)))</f>
        <v/>
      </c>
      <c r="F58" s="107"/>
      <c r="G58" s="108"/>
      <c r="H58" s="92" t="str">
        <f>IF(②チーム申込!$C24="","",IF(②チーム申込!$J24="","－",②チーム申込!$J24&amp;"'"&amp;RIGHT(100+②チーム申込!$L24,2)&amp;""""&amp;RIGHT(100+②チーム申込!$N24,2)))</f>
        <v/>
      </c>
      <c r="I58" s="92" t="str">
        <f>IF(②チーム申込!$C24="","",IF(②チーム申込!$O24="","－",②チーム申込!$O24&amp;"'"&amp;RIGHT(100+②チーム申込!$Q24,2)&amp;""""&amp;RIGHT(100+②チーム申込!$S24,2)))</f>
        <v/>
      </c>
      <c r="J58" s="92" t="str">
        <f>IF(②チーム申込!$C24="","",IF(②チーム申込!$T24="","－",②チーム申込!$T24&amp;"/"&amp;IF(OR(②チーム申込!$U24="",②チーム申込!$U24="0"),②チーム申込!$W24&amp;"'"&amp;RIGHT(100+②チーム申込!$Y24,2)&amp;""""&amp;RIGHT(100+②チーム申込!$AA24,2),IF(②チーム申込!$T24="ハーフマラソン",②チーム申込!$U24&amp;"ﾟ"&amp;RIGHT(100+②チーム申込!$W24,2)&amp;"'"&amp;RIGHT(100+②チーム申込!$Y24,2),②チーム申込!$U24&amp;"ﾟ"&amp;RIGHT(100+②チーム申込!$W24,2)&amp;"'"&amp;RIGHT(100+②チーム申込!$Y24,2)&amp;""""&amp;RIGHT(100+②チーム申込!$AA24,2)))))</f>
        <v/>
      </c>
    </row>
    <row r="59" spans="1:10" ht="14" customHeight="1" x14ac:dyDescent="0.55000000000000004">
      <c r="A59" s="78"/>
      <c r="B59" s="94" t="str">
        <f>IF(②チーム申込!$D24="","",②チーム申込!$D24)</f>
        <v/>
      </c>
      <c r="C59" s="94"/>
      <c r="D59" s="103"/>
      <c r="E59" s="109"/>
      <c r="F59" s="110"/>
      <c r="G59" s="111"/>
      <c r="H59" s="92" t="s">
        <v>144</v>
      </c>
      <c r="I59" s="92" t="s">
        <v>145</v>
      </c>
      <c r="J59" s="92" t="s">
        <v>153</v>
      </c>
    </row>
    <row r="60" spans="1:10" x14ac:dyDescent="0.55000000000000004"/>
    <row r="61" spans="1:10" x14ac:dyDescent="0.55000000000000004"/>
    <row r="62" spans="1:10" x14ac:dyDescent="0.55000000000000004"/>
    <row r="63" spans="1:10" x14ac:dyDescent="0.55000000000000004"/>
    <row r="64" spans="1:10" x14ac:dyDescent="0.55000000000000004"/>
    <row r="65" x14ac:dyDescent="0.55000000000000004"/>
  </sheetData>
  <sheetProtection sheet="1" objects="1" scenarios="1" selectLockedCells="1" selectUnlockedCells="1"/>
  <mergeCells count="115">
    <mergeCell ref="B28:C29"/>
    <mergeCell ref="B30:C30"/>
    <mergeCell ref="B6:J19"/>
    <mergeCell ref="D28:D29"/>
    <mergeCell ref="H30:H31"/>
    <mergeCell ref="I30:I31"/>
    <mergeCell ref="J30:J31"/>
    <mergeCell ref="E30:G31"/>
    <mergeCell ref="B31:C31"/>
    <mergeCell ref="B22:J25"/>
    <mergeCell ref="E46:G47"/>
    <mergeCell ref="E58:G59"/>
    <mergeCell ref="B58:C58"/>
    <mergeCell ref="B59:C59"/>
    <mergeCell ref="D58:D59"/>
    <mergeCell ref="D46:D47"/>
    <mergeCell ref="B46:C46"/>
    <mergeCell ref="B47:C47"/>
    <mergeCell ref="E56:G57"/>
    <mergeCell ref="E54:G55"/>
    <mergeCell ref="E52:G53"/>
    <mergeCell ref="E50:G51"/>
    <mergeCell ref="B57:C57"/>
    <mergeCell ref="B56:C56"/>
    <mergeCell ref="B55:C55"/>
    <mergeCell ref="B54:C54"/>
    <mergeCell ref="D56:D57"/>
    <mergeCell ref="D54:D55"/>
    <mergeCell ref="D52:D53"/>
    <mergeCell ref="D50:D51"/>
    <mergeCell ref="D48:D49"/>
    <mergeCell ref="E34:G35"/>
    <mergeCell ref="E36:G37"/>
    <mergeCell ref="D32:D33"/>
    <mergeCell ref="D30:D31"/>
    <mergeCell ref="H58:H59"/>
    <mergeCell ref="I58:I59"/>
    <mergeCell ref="J58:J59"/>
    <mergeCell ref="E38:G39"/>
    <mergeCell ref="E40:G41"/>
    <mergeCell ref="E42:G43"/>
    <mergeCell ref="E44:G45"/>
    <mergeCell ref="H44:H45"/>
    <mergeCell ref="I44:I45"/>
    <mergeCell ref="J44:J45"/>
    <mergeCell ref="J46:J47"/>
    <mergeCell ref="H46:H47"/>
    <mergeCell ref="I46:I47"/>
    <mergeCell ref="H40:H41"/>
    <mergeCell ref="I40:I41"/>
    <mergeCell ref="J40:J41"/>
    <mergeCell ref="H32:H33"/>
    <mergeCell ref="I32:I33"/>
    <mergeCell ref="J32:J33"/>
    <mergeCell ref="J42:J43"/>
    <mergeCell ref="C2:F2"/>
    <mergeCell ref="D44:D45"/>
    <mergeCell ref="D42:D43"/>
    <mergeCell ref="D40:D41"/>
    <mergeCell ref="D38:D39"/>
    <mergeCell ref="D36:D37"/>
    <mergeCell ref="D34:D35"/>
    <mergeCell ref="B42:C42"/>
    <mergeCell ref="B43:C43"/>
    <mergeCell ref="B44:C44"/>
    <mergeCell ref="B45:C45"/>
    <mergeCell ref="D4:I4"/>
    <mergeCell ref="E28:G29"/>
    <mergeCell ref="B38:C38"/>
    <mergeCell ref="B39:C39"/>
    <mergeCell ref="B40:C40"/>
    <mergeCell ref="B41:C41"/>
    <mergeCell ref="B37:C37"/>
    <mergeCell ref="B32:C32"/>
    <mergeCell ref="B33:C33"/>
    <mergeCell ref="B34:C34"/>
    <mergeCell ref="B35:C35"/>
    <mergeCell ref="B36:C36"/>
    <mergeCell ref="E32:G33"/>
    <mergeCell ref="J56:J57"/>
    <mergeCell ref="I56:I57"/>
    <mergeCell ref="I54:I55"/>
    <mergeCell ref="J54:J55"/>
    <mergeCell ref="J52:J53"/>
    <mergeCell ref="I52:I53"/>
    <mergeCell ref="J50:J51"/>
    <mergeCell ref="I50:I51"/>
    <mergeCell ref="J3:J5"/>
    <mergeCell ref="H5:I5"/>
    <mergeCell ref="I42:I43"/>
    <mergeCell ref="H42:H43"/>
    <mergeCell ref="I34:I35"/>
    <mergeCell ref="H34:H35"/>
    <mergeCell ref="H36:H37"/>
    <mergeCell ref="I36:I37"/>
    <mergeCell ref="J36:J37"/>
    <mergeCell ref="J38:J39"/>
    <mergeCell ref="I38:I39"/>
    <mergeCell ref="H38:H39"/>
    <mergeCell ref="J34:J35"/>
    <mergeCell ref="H28:J28"/>
    <mergeCell ref="H56:H57"/>
    <mergeCell ref="H54:H55"/>
    <mergeCell ref="H52:H53"/>
    <mergeCell ref="H50:H51"/>
    <mergeCell ref="B48:C48"/>
    <mergeCell ref="B53:C53"/>
    <mergeCell ref="B52:C52"/>
    <mergeCell ref="B51:C51"/>
    <mergeCell ref="B50:C50"/>
    <mergeCell ref="B49:C49"/>
    <mergeCell ref="J48:J49"/>
    <mergeCell ref="I48:I49"/>
    <mergeCell ref="H48:H49"/>
    <mergeCell ref="E48:G49"/>
  </mergeCells>
  <phoneticPr fontId="4"/>
  <printOptions horizontalCentered="1" verticalCentered="1"/>
  <pageMargins left="0.11811023622047245" right="0.11811023622047245" top="0.15748031496062992" bottom="0.19685039370078741" header="0.11811023622047245" footer="0.19685039370078741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8415-23FA-4756-A818-2B51F76E1ABF}">
  <sheetPr>
    <tabColor theme="9" tint="0.79998168889431442"/>
  </sheetPr>
  <dimension ref="A1:D14"/>
  <sheetViews>
    <sheetView tabSelected="1" workbookViewId="0">
      <selection activeCell="C3" sqref="C3"/>
    </sheetView>
  </sheetViews>
  <sheetFormatPr defaultColWidth="0" defaultRowHeight="18" customHeight="1" zeroHeight="1" x14ac:dyDescent="0.55000000000000004"/>
  <cols>
    <col min="1" max="1" width="8.6640625" customWidth="1"/>
    <col min="2" max="2" width="12.58203125" customWidth="1"/>
    <col min="3" max="3" width="34.58203125" customWidth="1"/>
    <col min="4" max="4" width="8.6640625" customWidth="1"/>
    <col min="5" max="16384" width="8.6640625" hidden="1"/>
  </cols>
  <sheetData>
    <row r="1" spans="2:3" ht="18" customHeight="1" thickBot="1" x14ac:dyDescent="0.6"/>
    <row r="2" spans="2:3" ht="20" customHeight="1" thickBot="1" x14ac:dyDescent="0.6">
      <c r="B2" s="54" t="s">
        <v>81</v>
      </c>
      <c r="C2" s="55" t="str">
        <f>IF(OR(設定!$D$2="",設定!$F$2=""),"",設定!$C$2&amp;設定!$D$2&amp;設定!$E$2&amp;設定!$F$2)</f>
        <v>第33回関西学生対校女子駅伝競走大会</v>
      </c>
    </row>
    <row r="3" spans="2:3" ht="20" customHeight="1" thickBot="1" x14ac:dyDescent="0.6">
      <c r="B3" s="56" t="s">
        <v>113</v>
      </c>
      <c r="C3" s="10"/>
    </row>
    <row r="4" spans="2:3" ht="20" customHeight="1" thickBot="1" x14ac:dyDescent="0.6">
      <c r="B4" s="114" t="s">
        <v>98</v>
      </c>
      <c r="C4" s="115"/>
    </row>
    <row r="5" spans="2:3" ht="20" customHeight="1" x14ac:dyDescent="0.55000000000000004">
      <c r="B5" s="57" t="s">
        <v>103</v>
      </c>
      <c r="C5" s="11"/>
    </row>
    <row r="6" spans="2:3" ht="20" customHeight="1" x14ac:dyDescent="0.55000000000000004">
      <c r="B6" s="58" t="s">
        <v>77</v>
      </c>
      <c r="C6" s="12"/>
    </row>
    <row r="7" spans="2:3" ht="20" customHeight="1" thickBot="1" x14ac:dyDescent="0.6">
      <c r="B7" s="59" t="s">
        <v>115</v>
      </c>
      <c r="C7" s="60" t="s">
        <v>99</v>
      </c>
    </row>
    <row r="8" spans="2:3" ht="20" customHeight="1" thickTop="1" x14ac:dyDescent="0.55000000000000004">
      <c r="B8" s="13"/>
      <c r="C8" s="14"/>
    </row>
    <row r="9" spans="2:3" ht="20" customHeight="1" thickBot="1" x14ac:dyDescent="0.6">
      <c r="B9" s="116" t="s">
        <v>100</v>
      </c>
      <c r="C9" s="117"/>
    </row>
    <row r="10" spans="2:3" ht="20" customHeight="1" thickTop="1" x14ac:dyDescent="0.55000000000000004">
      <c r="B10" s="118"/>
      <c r="C10" s="119"/>
    </row>
    <row r="11" spans="2:3" ht="20" customHeight="1" x14ac:dyDescent="0.55000000000000004">
      <c r="B11" s="120"/>
      <c r="C11" s="121"/>
    </row>
    <row r="12" spans="2:3" ht="20" customHeight="1" thickBot="1" x14ac:dyDescent="0.6">
      <c r="B12" s="116" t="s">
        <v>695</v>
      </c>
      <c r="C12" s="117"/>
    </row>
    <row r="13" spans="2:3" ht="20" customHeight="1" thickTop="1" thickBot="1" x14ac:dyDescent="0.6">
      <c r="B13" s="122"/>
      <c r="C13" s="123"/>
    </row>
    <row r="14" spans="2:3" ht="18" customHeight="1" x14ac:dyDescent="0.55000000000000004"/>
  </sheetData>
  <sheetProtection sheet="1" objects="1" scenarios="1" selectLockedCells="1"/>
  <mergeCells count="5">
    <mergeCell ref="B4:C4"/>
    <mergeCell ref="B9:C9"/>
    <mergeCell ref="B10:C11"/>
    <mergeCell ref="B12:C12"/>
    <mergeCell ref="B13:C13"/>
  </mergeCells>
  <phoneticPr fontId="4"/>
  <conditionalFormatting sqref="C3 C5:C6 B8:C8 B10:C11 B13:C13">
    <cfRule type="cellIs" dxfId="9" priority="2" operator="equal">
      <formula>""</formula>
    </cfRule>
  </conditionalFormatting>
  <conditionalFormatting sqref="C3 C5:C6 B8:C8 B10:C11 B13:C13">
    <cfRule type="cellIs" dxfId="8" priority="1" operator="notEqual">
      <formula>""</formula>
    </cfRule>
  </conditionalFormatting>
  <dataValidations count="6">
    <dataValidation imeMode="hiragana" allowBlank="1" showInputMessage="1" showErrorMessage="1" sqref="C6" xr:uid="{22D4091B-A663-40D7-AF0B-84E05120A128}"/>
    <dataValidation imeMode="halfKatakana" allowBlank="1" showInputMessage="1" showErrorMessage="1" sqref="C5" xr:uid="{18C899EF-8052-495D-9C36-F5936378C5A3}"/>
    <dataValidation imeMode="hiragana" allowBlank="1" showInputMessage="1" showErrorMessage="1" prompt="マンション名、部屋番号まで必ず入力してください" sqref="B10:C11" xr:uid="{B827AACF-96B8-4E10-96E4-409AA986D01A}"/>
    <dataValidation imeMode="disabled" allowBlank="1" showInputMessage="1" showErrorMessage="1" sqref="C8 B13:C13" xr:uid="{DB27F11C-0962-44E0-8950-500199BF914B}"/>
    <dataValidation type="textLength" imeMode="disabled" operator="lessThanOrEqual" allowBlank="1" showInputMessage="1" showErrorMessage="1" errorTitle="入力エラー" error="正しい郵便番号を入力してください" prompt="郵便番号を半角数字7桁で入力してください_x000a_ハイフン(-)を入力する必要はありません" sqref="B8" xr:uid="{00FBD13C-1A82-425E-B6BA-448C410C11E2}">
      <formula1>7</formula1>
    </dataValidation>
    <dataValidation type="list" errorStyle="warning" imeMode="hiragana" allowBlank="1" showInputMessage="1" showErrorMessage="1" errorTitle="入力エラー" error="リストにない団体名です_x000a__x000a_該当する所属がリストに存在せず、直接入力した場合は「はい」を選択してください" prompt="所属団体名をリストから選択してください" sqref="C3" xr:uid="{045E79EA-12F8-4357-BE40-EED7EE365FD3}">
      <formula1>所属団体名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verticalDpi="0" r:id="rId1"/>
  <headerFooter>
    <oddFooter>&amp;C関西学生陸上競技連盟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1117-7E8A-4E75-82CC-8BB6BCB8DAD9}">
  <sheetPr>
    <tabColor theme="9" tint="0.79998168889431442"/>
  </sheetPr>
  <dimension ref="A1:AB30"/>
  <sheetViews>
    <sheetView zoomScale="90" zoomScaleNormal="90" workbookViewId="0">
      <selection activeCell="C10" sqref="C10"/>
    </sheetView>
  </sheetViews>
  <sheetFormatPr defaultColWidth="0" defaultRowHeight="18" zeroHeight="1" x14ac:dyDescent="0.55000000000000004"/>
  <cols>
    <col min="1" max="1" width="8.6640625" customWidth="1"/>
    <col min="2" max="2" width="4.1640625" bestFit="1" customWidth="1"/>
    <col min="3" max="3" width="6.4140625" customWidth="1"/>
    <col min="4" max="4" width="12.58203125" customWidth="1"/>
    <col min="5" max="5" width="12.25" customWidth="1"/>
    <col min="6" max="6" width="5" customWidth="1"/>
    <col min="7" max="7" width="12.58203125" customWidth="1"/>
    <col min="8" max="8" width="8.6640625" bestFit="1" customWidth="1"/>
    <col min="9" max="9" width="12.58203125" customWidth="1"/>
    <col min="10" max="10" width="3.33203125" customWidth="1"/>
    <col min="11" max="11" width="3.1640625" customWidth="1"/>
    <col min="12" max="12" width="3.33203125" customWidth="1"/>
    <col min="13" max="13" width="3.1640625" customWidth="1"/>
    <col min="14" max="15" width="3.33203125" customWidth="1"/>
    <col min="16" max="16" width="3.1640625" customWidth="1"/>
    <col min="17" max="17" width="3.33203125" customWidth="1"/>
    <col min="18" max="18" width="3.1640625" customWidth="1"/>
    <col min="19" max="19" width="3.33203125" customWidth="1"/>
    <col min="20" max="20" width="9.5" customWidth="1"/>
    <col min="21" max="21" width="2.58203125" customWidth="1"/>
    <col min="22" max="22" width="4.83203125" bestFit="1" customWidth="1"/>
    <col min="23" max="23" width="3.33203125" customWidth="1"/>
    <col min="24" max="24" width="3.1640625" customWidth="1"/>
    <col min="25" max="25" width="3.33203125" customWidth="1"/>
    <col min="26" max="26" width="3.1640625" customWidth="1"/>
    <col min="27" max="27" width="3.33203125" customWidth="1"/>
    <col min="28" max="28" width="8.6640625" customWidth="1"/>
    <col min="29" max="16384" width="8.6640625" hidden="1"/>
  </cols>
  <sheetData>
    <row r="1" spans="2:27" ht="23" thickBot="1" x14ac:dyDescent="0.6">
      <c r="B1" s="148" t="str">
        <f>IF(OR(設定!$D$2="",設定!$F$2=""),"",設定!$C$2&amp;設定!$D$2&amp;設定!$E$2&amp;設定!$F$2)</f>
        <v>第33回関西学生対校女子駅伝競走大会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2:27" ht="18.5" thickBot="1" x14ac:dyDescent="0.6">
      <c r="B2" s="149" t="s">
        <v>113</v>
      </c>
      <c r="C2" s="150"/>
      <c r="D2" s="150"/>
      <c r="E2" s="150"/>
      <c r="F2" s="151"/>
      <c r="G2" s="124" t="s">
        <v>701</v>
      </c>
      <c r="H2" s="124"/>
      <c r="I2" s="124"/>
      <c r="J2" s="124"/>
      <c r="K2" s="124"/>
      <c r="L2" s="124"/>
      <c r="M2" s="124"/>
      <c r="N2" s="124"/>
      <c r="O2" s="124" t="s">
        <v>700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5"/>
    </row>
    <row r="3" spans="2:27" ht="19" thickTop="1" thickBot="1" x14ac:dyDescent="0.6">
      <c r="B3" s="152" t="str">
        <f>IF(①申込書!$C$3="","",①申込書!$C$3)</f>
        <v/>
      </c>
      <c r="C3" s="153"/>
      <c r="D3" s="153"/>
      <c r="E3" s="153"/>
      <c r="F3" s="154"/>
      <c r="G3" s="126" t="str">
        <f>IF(①申込書!$C$6="","",①申込書!$C$6)</f>
        <v/>
      </c>
      <c r="H3" s="126"/>
      <c r="I3" s="126"/>
      <c r="J3" s="126"/>
      <c r="K3" s="127"/>
      <c r="L3" s="128" t="s">
        <v>114</v>
      </c>
      <c r="M3" s="129"/>
      <c r="N3" s="129"/>
      <c r="O3" s="141" t="str">
        <f>IF(①申込書!$C$8="","",①申込書!$C$8)</f>
        <v/>
      </c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2"/>
    </row>
    <row r="4" spans="2:27" ht="18.5" thickBot="1" x14ac:dyDescent="0.6">
      <c r="B4" s="149" t="s">
        <v>101</v>
      </c>
      <c r="C4" s="150"/>
      <c r="D4" s="150"/>
      <c r="E4" s="150"/>
      <c r="F4" s="151"/>
      <c r="G4" s="131" t="s">
        <v>102</v>
      </c>
      <c r="H4" s="131"/>
      <c r="I4" s="131"/>
      <c r="J4" s="131" t="s">
        <v>119</v>
      </c>
      <c r="K4" s="131"/>
      <c r="L4" s="131"/>
      <c r="M4" s="131"/>
      <c r="N4" s="131"/>
      <c r="O4" s="131" t="s">
        <v>118</v>
      </c>
      <c r="P4" s="131"/>
      <c r="Q4" s="131"/>
      <c r="R4" s="131"/>
      <c r="S4" s="131"/>
      <c r="T4" s="131"/>
      <c r="U4" s="131" t="s">
        <v>116</v>
      </c>
      <c r="V4" s="131"/>
      <c r="W4" s="131"/>
      <c r="X4" s="131"/>
      <c r="Y4" s="131" t="s">
        <v>117</v>
      </c>
      <c r="Z4" s="131"/>
      <c r="AA4" s="133"/>
    </row>
    <row r="5" spans="2:27" ht="19" thickTop="1" thickBot="1" x14ac:dyDescent="0.6">
      <c r="B5" s="155"/>
      <c r="C5" s="156"/>
      <c r="D5" s="156"/>
      <c r="E5" s="156"/>
      <c r="F5" s="157"/>
      <c r="G5" s="132"/>
      <c r="H5" s="132"/>
      <c r="I5" s="132"/>
      <c r="J5" s="130"/>
      <c r="K5" s="130"/>
      <c r="L5" s="130"/>
      <c r="M5" s="130"/>
      <c r="N5" s="130"/>
      <c r="O5" s="132"/>
      <c r="P5" s="132"/>
      <c r="Q5" s="132"/>
      <c r="R5" s="132"/>
      <c r="S5" s="132"/>
      <c r="T5" s="132"/>
      <c r="U5" s="126" t="str">
        <f>IF(設定!$C$3="","－",設定!$C$3&amp;"名")</f>
        <v>15名</v>
      </c>
      <c r="V5" s="126"/>
      <c r="W5" s="126"/>
      <c r="X5" s="126"/>
      <c r="Y5" s="126" t="str">
        <f>COUNTA($C$10:$C$29)&amp;"名"</f>
        <v>0名</v>
      </c>
      <c r="Z5" s="126"/>
      <c r="AA5" s="134"/>
    </row>
    <row r="6" spans="2:27" ht="18.5" thickBot="1" x14ac:dyDescent="0.6"/>
    <row r="7" spans="2:27" ht="14" customHeight="1" x14ac:dyDescent="0.55000000000000004">
      <c r="B7" s="145" t="s">
        <v>702</v>
      </c>
      <c r="C7" s="135" t="s">
        <v>112</v>
      </c>
      <c r="D7" s="138" t="s">
        <v>77</v>
      </c>
      <c r="E7" s="138" t="s">
        <v>103</v>
      </c>
      <c r="F7" s="138" t="s">
        <v>105</v>
      </c>
      <c r="G7" s="143" t="s">
        <v>104</v>
      </c>
      <c r="H7" s="138" t="s">
        <v>106</v>
      </c>
      <c r="I7" s="138" t="s">
        <v>80</v>
      </c>
      <c r="J7" s="158" t="s">
        <v>107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</row>
    <row r="8" spans="2:27" ht="13" customHeight="1" x14ac:dyDescent="0.55000000000000004">
      <c r="B8" s="146"/>
      <c r="C8" s="136"/>
      <c r="D8" s="139"/>
      <c r="E8" s="139"/>
      <c r="F8" s="139"/>
      <c r="G8" s="144"/>
      <c r="H8" s="139"/>
      <c r="I8" s="139"/>
      <c r="J8" s="139" t="s">
        <v>699</v>
      </c>
      <c r="K8" s="139"/>
      <c r="L8" s="139"/>
      <c r="M8" s="139"/>
      <c r="N8" s="139"/>
      <c r="O8" s="139" t="s">
        <v>108</v>
      </c>
      <c r="P8" s="139"/>
      <c r="Q8" s="139"/>
      <c r="R8" s="139"/>
      <c r="S8" s="139"/>
      <c r="T8" s="161" t="s">
        <v>109</v>
      </c>
      <c r="U8" s="161"/>
      <c r="V8" s="161"/>
      <c r="W8" s="161"/>
      <c r="X8" s="161"/>
      <c r="Y8" s="161"/>
      <c r="Z8" s="161"/>
      <c r="AA8" s="162"/>
    </row>
    <row r="9" spans="2:27" ht="13" customHeight="1" thickBot="1" x14ac:dyDescent="0.6">
      <c r="B9" s="147"/>
      <c r="C9" s="137"/>
      <c r="D9" s="140"/>
      <c r="E9" s="140"/>
      <c r="F9" s="140"/>
      <c r="G9" s="131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33" t="s">
        <v>110</v>
      </c>
      <c r="U9" s="163" t="s">
        <v>111</v>
      </c>
      <c r="V9" s="163"/>
      <c r="W9" s="163"/>
      <c r="X9" s="163"/>
      <c r="Y9" s="163"/>
      <c r="Z9" s="163"/>
      <c r="AA9" s="164"/>
    </row>
    <row r="10" spans="2:27" ht="18.5" thickTop="1" x14ac:dyDescent="0.55000000000000004">
      <c r="B10" s="42">
        <v>1</v>
      </c>
      <c r="C10" s="32"/>
      <c r="D10" s="16" t="str">
        <f>IFERROR(INDEX(女子登録情報!$C:$C,MATCH($C10,女子登録情報!$B:$B,0)),"")</f>
        <v/>
      </c>
      <c r="E10" s="16" t="str">
        <f>IFERROR(INDEX(女子登録情報!$Q:$Q,MATCH($C10,女子登録情報!$B:$B,0)),"")</f>
        <v/>
      </c>
      <c r="F10" s="16" t="str">
        <f>IFERROR(INDEX(女子登録情報!$E:$E,MATCH($C10,女子登録情報!$B:$B,0)),"")</f>
        <v/>
      </c>
      <c r="G10" s="16" t="str">
        <f>IFERROR(INDEX(女子登録情報!$A:$A,MATCH($C10,女子登録情報!$B:$B,0)),"")</f>
        <v/>
      </c>
      <c r="H10" s="16" t="str">
        <f>IFERROR(INDEX(女子登録情報!$F:$F,MATCH($C10,女子登録情報!$B:$B,0)),"")</f>
        <v/>
      </c>
      <c r="I10" s="16" t="str">
        <f>IFERROR(IF(INDEX(女子登録情報!$M:$M,MATCH($C10,女子登録情報!$B:$B,0))="","-",INDEX(女子登録情報!$M:$M,MATCH($C10,女子登録情報!$B:$B,0))),"")</f>
        <v/>
      </c>
      <c r="J10" s="3"/>
      <c r="K10" s="34" t="str">
        <f>IF($C10="","","分")</f>
        <v/>
      </c>
      <c r="L10" s="4"/>
      <c r="M10" s="34" t="str">
        <f>IF($C10="","","秒")</f>
        <v/>
      </c>
      <c r="N10" s="5"/>
      <c r="O10" s="3"/>
      <c r="P10" s="34" t="str">
        <f>IF($C10="","","分")</f>
        <v/>
      </c>
      <c r="Q10" s="4"/>
      <c r="R10" s="34" t="str">
        <f>IF($C10="","","秒")</f>
        <v/>
      </c>
      <c r="S10" s="5"/>
      <c r="T10" s="1"/>
      <c r="U10" s="3"/>
      <c r="V10" s="34" t="str">
        <f>IF($T10="","",IF(OR($T10="ハーフマラソン",$T10="10000mW"),"時間",""))</f>
        <v/>
      </c>
      <c r="W10" s="4"/>
      <c r="X10" s="34" t="str">
        <f>IF($T10="","","分")</f>
        <v/>
      </c>
      <c r="Y10" s="4"/>
      <c r="Z10" s="34" t="str">
        <f>IF($T10="","","秒")</f>
        <v/>
      </c>
      <c r="AA10" s="43"/>
    </row>
    <row r="11" spans="2:27" x14ac:dyDescent="0.55000000000000004">
      <c r="B11" s="36">
        <v>2</v>
      </c>
      <c r="C11" s="44"/>
      <c r="D11" s="17" t="str">
        <f>IFERROR(INDEX(女子登録情報!$C:$C,MATCH($C11,女子登録情報!$B:$B,0)),"")</f>
        <v/>
      </c>
      <c r="E11" s="17" t="str">
        <f>IFERROR(INDEX(女子登録情報!$Q:$Q,MATCH($C11,女子登録情報!$B:$B,0)),"")</f>
        <v/>
      </c>
      <c r="F11" s="17" t="str">
        <f>IFERROR(INDEX(女子登録情報!$E:$E,MATCH($C11,女子登録情報!$B:$B,0)),"")</f>
        <v/>
      </c>
      <c r="G11" s="17" t="str">
        <f>IFERROR(INDEX(女子登録情報!$A:$A,MATCH($C11,女子登録情報!$B:$B,0)),"")</f>
        <v/>
      </c>
      <c r="H11" s="17" t="str">
        <f>IFERROR(INDEX(女子登録情報!$F:$F,MATCH($C11,女子登録情報!$B:$B,0)),"")</f>
        <v/>
      </c>
      <c r="I11" s="17" t="str">
        <f>IFERROR(IF(INDEX(女子登録情報!$M:$M,MATCH($C11,女子登録情報!$B:$B,0))="","-",INDEX(女子登録情報!$M:$M,MATCH($C11,女子登録情報!$B:$B,0))),"")</f>
        <v/>
      </c>
      <c r="J11" s="6"/>
      <c r="K11" s="35" t="str">
        <f t="shared" ref="K11:K29" si="0">IF($C11="","","分")</f>
        <v/>
      </c>
      <c r="L11" s="7"/>
      <c r="M11" s="35" t="str">
        <f t="shared" ref="M11:M29" si="1">IF($C11="","","秒")</f>
        <v/>
      </c>
      <c r="N11" s="8"/>
      <c r="O11" s="6"/>
      <c r="P11" s="35" t="str">
        <f t="shared" ref="P11:P29" si="2">IF($C11="","","分")</f>
        <v/>
      </c>
      <c r="Q11" s="7"/>
      <c r="R11" s="35" t="str">
        <f t="shared" ref="R11:R29" si="3">IF($C11="","","秒")</f>
        <v/>
      </c>
      <c r="S11" s="8"/>
      <c r="T11" s="2"/>
      <c r="U11" s="6"/>
      <c r="V11" s="35" t="str">
        <f t="shared" ref="V11:V29" si="4">IF($T11="","",IF(OR($T11="ハーフマラソン",$T11="10000mW"),"時間",""))</f>
        <v/>
      </c>
      <c r="W11" s="7"/>
      <c r="X11" s="35" t="str">
        <f t="shared" ref="X11:X29" si="5">IF($T11="","","分")</f>
        <v/>
      </c>
      <c r="Y11" s="7"/>
      <c r="Z11" s="35" t="str">
        <f t="shared" ref="Z11:Z29" si="6">IF($T11="","","秒")</f>
        <v/>
      </c>
      <c r="AA11" s="45"/>
    </row>
    <row r="12" spans="2:27" x14ac:dyDescent="0.55000000000000004">
      <c r="B12" s="36">
        <v>3</v>
      </c>
      <c r="C12" s="44"/>
      <c r="D12" s="17" t="str">
        <f>IFERROR(INDEX(女子登録情報!$C:$C,MATCH($C12,女子登録情報!$B:$B,0)),"")</f>
        <v/>
      </c>
      <c r="E12" s="17" t="str">
        <f>IFERROR(INDEX(女子登録情報!$Q:$Q,MATCH($C12,女子登録情報!$B:$B,0)),"")</f>
        <v/>
      </c>
      <c r="F12" s="17" t="str">
        <f>IFERROR(INDEX(女子登録情報!$E:$E,MATCH($C12,女子登録情報!$B:$B,0)),"")</f>
        <v/>
      </c>
      <c r="G12" s="17" t="str">
        <f>IFERROR(INDEX(女子登録情報!$A:$A,MATCH($C12,女子登録情報!$B:$B,0)),"")</f>
        <v/>
      </c>
      <c r="H12" s="17" t="str">
        <f>IFERROR(INDEX(女子登録情報!$F:$F,MATCH($C12,女子登録情報!$B:$B,0)),"")</f>
        <v/>
      </c>
      <c r="I12" s="17" t="str">
        <f>IFERROR(IF(INDEX(女子登録情報!$M:$M,MATCH($C12,女子登録情報!$B:$B,0))="","-",INDEX(女子登録情報!$M:$M,MATCH($C12,女子登録情報!$B:$B,0))),"")</f>
        <v/>
      </c>
      <c r="J12" s="6"/>
      <c r="K12" s="35" t="str">
        <f t="shared" si="0"/>
        <v/>
      </c>
      <c r="L12" s="7"/>
      <c r="M12" s="35" t="str">
        <f t="shared" si="1"/>
        <v/>
      </c>
      <c r="N12" s="8"/>
      <c r="O12" s="6"/>
      <c r="P12" s="35" t="str">
        <f t="shared" si="2"/>
        <v/>
      </c>
      <c r="Q12" s="7"/>
      <c r="R12" s="35" t="str">
        <f t="shared" si="3"/>
        <v/>
      </c>
      <c r="S12" s="8"/>
      <c r="T12" s="2"/>
      <c r="U12" s="6"/>
      <c r="V12" s="35" t="str">
        <f t="shared" si="4"/>
        <v/>
      </c>
      <c r="W12" s="7"/>
      <c r="X12" s="35" t="str">
        <f t="shared" si="5"/>
        <v/>
      </c>
      <c r="Y12" s="7"/>
      <c r="Z12" s="35" t="str">
        <f t="shared" si="6"/>
        <v/>
      </c>
      <c r="AA12" s="45"/>
    </row>
    <row r="13" spans="2:27" x14ac:dyDescent="0.55000000000000004">
      <c r="B13" s="36">
        <v>4</v>
      </c>
      <c r="C13" s="44"/>
      <c r="D13" s="17" t="str">
        <f>IFERROR(INDEX(女子登録情報!$C:$C,MATCH($C13,女子登録情報!$B:$B,0)),"")</f>
        <v/>
      </c>
      <c r="E13" s="17" t="str">
        <f>IFERROR(INDEX(女子登録情報!$Q:$Q,MATCH($C13,女子登録情報!$B:$B,0)),"")</f>
        <v/>
      </c>
      <c r="F13" s="17" t="str">
        <f>IFERROR(INDEX(女子登録情報!$E:$E,MATCH($C13,女子登録情報!$B:$B,0)),"")</f>
        <v/>
      </c>
      <c r="G13" s="17" t="str">
        <f>IFERROR(INDEX(女子登録情報!$A:$A,MATCH($C13,女子登録情報!$B:$B,0)),"")</f>
        <v/>
      </c>
      <c r="H13" s="17" t="str">
        <f>IFERROR(INDEX(女子登録情報!$F:$F,MATCH($C13,女子登録情報!$B:$B,0)),"")</f>
        <v/>
      </c>
      <c r="I13" s="17" t="str">
        <f>IFERROR(IF(INDEX(女子登録情報!$M:$M,MATCH($C13,女子登録情報!$B:$B,0))="","-",INDEX(女子登録情報!$M:$M,MATCH($C13,女子登録情報!$B:$B,0))),"")</f>
        <v/>
      </c>
      <c r="J13" s="6"/>
      <c r="K13" s="35" t="str">
        <f t="shared" si="0"/>
        <v/>
      </c>
      <c r="L13" s="7"/>
      <c r="M13" s="35" t="str">
        <f t="shared" si="1"/>
        <v/>
      </c>
      <c r="N13" s="8"/>
      <c r="O13" s="6"/>
      <c r="P13" s="35" t="str">
        <f t="shared" si="2"/>
        <v/>
      </c>
      <c r="Q13" s="7"/>
      <c r="R13" s="35" t="str">
        <f t="shared" si="3"/>
        <v/>
      </c>
      <c r="S13" s="8"/>
      <c r="T13" s="2"/>
      <c r="U13" s="6"/>
      <c r="V13" s="35" t="str">
        <f t="shared" si="4"/>
        <v/>
      </c>
      <c r="W13" s="7"/>
      <c r="X13" s="35" t="str">
        <f t="shared" si="5"/>
        <v/>
      </c>
      <c r="Y13" s="7"/>
      <c r="Z13" s="35" t="str">
        <f t="shared" si="6"/>
        <v/>
      </c>
      <c r="AA13" s="45"/>
    </row>
    <row r="14" spans="2:27" ht="18.5" thickBot="1" x14ac:dyDescent="0.6">
      <c r="B14" s="63">
        <v>5</v>
      </c>
      <c r="C14" s="64"/>
      <c r="D14" s="15" t="str">
        <f>IFERROR(INDEX(女子登録情報!$C:$C,MATCH($C14,女子登録情報!$B:$B,0)),"")</f>
        <v/>
      </c>
      <c r="E14" s="15" t="str">
        <f>IFERROR(INDEX(女子登録情報!$Q:$Q,MATCH($C14,女子登録情報!$B:$B,0)),"")</f>
        <v/>
      </c>
      <c r="F14" s="15" t="str">
        <f>IFERROR(INDEX(女子登録情報!$E:$E,MATCH($C14,女子登録情報!$B:$B,0)),"")</f>
        <v/>
      </c>
      <c r="G14" s="15" t="str">
        <f>IFERROR(INDEX(女子登録情報!$A:$A,MATCH($C14,女子登録情報!$B:$B,0)),"")</f>
        <v/>
      </c>
      <c r="H14" s="15" t="str">
        <f>IFERROR(INDEX(女子登録情報!$F:$F,MATCH($C14,女子登録情報!$B:$B,0)),"")</f>
        <v/>
      </c>
      <c r="I14" s="15" t="str">
        <f>IFERROR(IF(INDEX(女子登録情報!$M:$M,MATCH($C14,女子登録情報!$B:$B,0))="","-",INDEX(女子登録情報!$M:$M,MATCH($C14,女子登録情報!$B:$B,0))),"")</f>
        <v/>
      </c>
      <c r="J14" s="65"/>
      <c r="K14" s="62" t="str">
        <f t="shared" si="0"/>
        <v/>
      </c>
      <c r="L14" s="66"/>
      <c r="M14" s="62" t="str">
        <f t="shared" si="1"/>
        <v/>
      </c>
      <c r="N14" s="67"/>
      <c r="O14" s="65"/>
      <c r="P14" s="62" t="str">
        <f t="shared" si="2"/>
        <v/>
      </c>
      <c r="Q14" s="66"/>
      <c r="R14" s="62" t="str">
        <f t="shared" si="3"/>
        <v/>
      </c>
      <c r="S14" s="67"/>
      <c r="T14" s="68"/>
      <c r="U14" s="65"/>
      <c r="V14" s="62" t="str">
        <f t="shared" si="4"/>
        <v/>
      </c>
      <c r="W14" s="66"/>
      <c r="X14" s="62" t="str">
        <f t="shared" si="5"/>
        <v/>
      </c>
      <c r="Y14" s="66"/>
      <c r="Z14" s="62" t="str">
        <f t="shared" si="6"/>
        <v/>
      </c>
      <c r="AA14" s="69"/>
    </row>
    <row r="15" spans="2:27" x14ac:dyDescent="0.55000000000000004">
      <c r="B15" s="39">
        <v>6</v>
      </c>
      <c r="C15" s="70"/>
      <c r="D15" s="71" t="str">
        <f>IFERROR(INDEX(女子登録情報!$C:$C,MATCH($C15,女子登録情報!$B:$B,0)),"")</f>
        <v/>
      </c>
      <c r="E15" s="71" t="str">
        <f>IFERROR(INDEX(女子登録情報!$Q:$Q,MATCH($C15,女子登録情報!$B:$B,0)),"")</f>
        <v/>
      </c>
      <c r="F15" s="71" t="str">
        <f>IFERROR(INDEX(女子登録情報!$E:$E,MATCH($C15,女子登録情報!$B:$B,0)),"")</f>
        <v/>
      </c>
      <c r="G15" s="71" t="str">
        <f>IFERROR(INDEX(女子登録情報!$A:$A,MATCH($C15,女子登録情報!$B:$B,0)),"")</f>
        <v/>
      </c>
      <c r="H15" s="71" t="str">
        <f>IFERROR(INDEX(女子登録情報!$F:$F,MATCH($C15,女子登録情報!$B:$B,0)),"")</f>
        <v/>
      </c>
      <c r="I15" s="71" t="str">
        <f>IFERROR(IF(INDEX(女子登録情報!$M:$M,MATCH($C15,女子登録情報!$B:$B,0))="","-",INDEX(女子登録情報!$M:$M,MATCH($C15,女子登録情報!$B:$B,0))),"")</f>
        <v/>
      </c>
      <c r="J15" s="72"/>
      <c r="K15" s="73" t="str">
        <f t="shared" si="0"/>
        <v/>
      </c>
      <c r="L15" s="74"/>
      <c r="M15" s="73" t="str">
        <f t="shared" si="1"/>
        <v/>
      </c>
      <c r="N15" s="75"/>
      <c r="O15" s="72"/>
      <c r="P15" s="73" t="str">
        <f t="shared" si="2"/>
        <v/>
      </c>
      <c r="Q15" s="74"/>
      <c r="R15" s="73" t="str">
        <f t="shared" si="3"/>
        <v/>
      </c>
      <c r="S15" s="75"/>
      <c r="T15" s="76"/>
      <c r="U15" s="72"/>
      <c r="V15" s="73" t="str">
        <f t="shared" si="4"/>
        <v/>
      </c>
      <c r="W15" s="74"/>
      <c r="X15" s="73" t="str">
        <f t="shared" si="5"/>
        <v/>
      </c>
      <c r="Y15" s="74"/>
      <c r="Z15" s="73" t="str">
        <f t="shared" si="6"/>
        <v/>
      </c>
      <c r="AA15" s="77"/>
    </row>
    <row r="16" spans="2:27" x14ac:dyDescent="0.55000000000000004">
      <c r="B16" s="36">
        <v>7</v>
      </c>
      <c r="C16" s="44"/>
      <c r="D16" s="17" t="str">
        <f>IFERROR(INDEX(女子登録情報!$C:$C,MATCH($C16,女子登録情報!$B:$B,0)),"")</f>
        <v/>
      </c>
      <c r="E16" s="17" t="str">
        <f>IFERROR(INDEX(女子登録情報!$Q:$Q,MATCH($C16,女子登録情報!$B:$B,0)),"")</f>
        <v/>
      </c>
      <c r="F16" s="17" t="str">
        <f>IFERROR(INDEX(女子登録情報!$E:$E,MATCH($C16,女子登録情報!$B:$B,0)),"")</f>
        <v/>
      </c>
      <c r="G16" s="17" t="str">
        <f>IFERROR(INDEX(女子登録情報!$A:$A,MATCH($C16,女子登録情報!$B:$B,0)),"")</f>
        <v/>
      </c>
      <c r="H16" s="17" t="str">
        <f>IFERROR(INDEX(女子登録情報!$F:$F,MATCH($C16,女子登録情報!$B:$B,0)),"")</f>
        <v/>
      </c>
      <c r="I16" s="17" t="str">
        <f>IFERROR(IF(INDEX(女子登録情報!$M:$M,MATCH($C16,女子登録情報!$B:$B,0))="","-",INDEX(女子登録情報!$M:$M,MATCH($C16,女子登録情報!$B:$B,0))),"")</f>
        <v/>
      </c>
      <c r="J16" s="6"/>
      <c r="K16" s="35" t="str">
        <f t="shared" si="0"/>
        <v/>
      </c>
      <c r="L16" s="7"/>
      <c r="M16" s="35" t="str">
        <f t="shared" si="1"/>
        <v/>
      </c>
      <c r="N16" s="8"/>
      <c r="O16" s="6"/>
      <c r="P16" s="35" t="str">
        <f t="shared" si="2"/>
        <v/>
      </c>
      <c r="Q16" s="7"/>
      <c r="R16" s="35" t="str">
        <f t="shared" si="3"/>
        <v/>
      </c>
      <c r="S16" s="8"/>
      <c r="T16" s="2"/>
      <c r="U16" s="6"/>
      <c r="V16" s="35" t="str">
        <f t="shared" si="4"/>
        <v/>
      </c>
      <c r="W16" s="7"/>
      <c r="X16" s="35" t="str">
        <f t="shared" si="5"/>
        <v/>
      </c>
      <c r="Y16" s="7"/>
      <c r="Z16" s="35" t="str">
        <f t="shared" si="6"/>
        <v/>
      </c>
      <c r="AA16" s="45"/>
    </row>
    <row r="17" spans="2:27" x14ac:dyDescent="0.55000000000000004">
      <c r="B17" s="36">
        <v>8</v>
      </c>
      <c r="C17" s="44"/>
      <c r="D17" s="17" t="str">
        <f>IFERROR(INDEX(女子登録情報!$C:$C,MATCH($C17,女子登録情報!$B:$B,0)),"")</f>
        <v/>
      </c>
      <c r="E17" s="17" t="str">
        <f>IFERROR(INDEX(女子登録情報!$Q:$Q,MATCH($C17,女子登録情報!$B:$B,0)),"")</f>
        <v/>
      </c>
      <c r="F17" s="17" t="str">
        <f>IFERROR(INDEX(女子登録情報!$E:$E,MATCH($C17,女子登録情報!$B:$B,0)),"")</f>
        <v/>
      </c>
      <c r="G17" s="17" t="str">
        <f>IFERROR(INDEX(女子登録情報!$A:$A,MATCH($C17,女子登録情報!$B:$B,0)),"")</f>
        <v/>
      </c>
      <c r="H17" s="17" t="str">
        <f>IFERROR(INDEX(女子登録情報!$F:$F,MATCH($C17,女子登録情報!$B:$B,0)),"")</f>
        <v/>
      </c>
      <c r="I17" s="17" t="str">
        <f>IFERROR(IF(INDEX(女子登録情報!$M:$M,MATCH($C17,女子登録情報!$B:$B,0))="","-",INDEX(女子登録情報!$M:$M,MATCH($C17,女子登録情報!$B:$B,0))),"")</f>
        <v/>
      </c>
      <c r="J17" s="6"/>
      <c r="K17" s="35" t="str">
        <f t="shared" si="0"/>
        <v/>
      </c>
      <c r="L17" s="7"/>
      <c r="M17" s="35" t="str">
        <f t="shared" si="1"/>
        <v/>
      </c>
      <c r="N17" s="8"/>
      <c r="O17" s="6"/>
      <c r="P17" s="35" t="str">
        <f t="shared" si="2"/>
        <v/>
      </c>
      <c r="Q17" s="7"/>
      <c r="R17" s="35" t="str">
        <f t="shared" si="3"/>
        <v/>
      </c>
      <c r="S17" s="8"/>
      <c r="T17" s="2"/>
      <c r="U17" s="6"/>
      <c r="V17" s="35" t="str">
        <f t="shared" si="4"/>
        <v/>
      </c>
      <c r="W17" s="7"/>
      <c r="X17" s="35" t="str">
        <f t="shared" si="5"/>
        <v/>
      </c>
      <c r="Y17" s="7"/>
      <c r="Z17" s="35" t="str">
        <f t="shared" si="6"/>
        <v/>
      </c>
      <c r="AA17" s="45"/>
    </row>
    <row r="18" spans="2:27" x14ac:dyDescent="0.55000000000000004">
      <c r="B18" s="36">
        <v>9</v>
      </c>
      <c r="C18" s="44"/>
      <c r="D18" s="17" t="str">
        <f>IFERROR(INDEX(女子登録情報!$C:$C,MATCH($C18,女子登録情報!$B:$B,0)),"")</f>
        <v/>
      </c>
      <c r="E18" s="17" t="str">
        <f>IFERROR(INDEX(女子登録情報!$Q:$Q,MATCH($C18,女子登録情報!$B:$B,0)),"")</f>
        <v/>
      </c>
      <c r="F18" s="17" t="str">
        <f>IFERROR(INDEX(女子登録情報!$E:$E,MATCH($C18,女子登録情報!$B:$B,0)),"")</f>
        <v/>
      </c>
      <c r="G18" s="17" t="str">
        <f>IFERROR(INDEX(女子登録情報!$A:$A,MATCH($C18,女子登録情報!$B:$B,0)),"")</f>
        <v/>
      </c>
      <c r="H18" s="17" t="str">
        <f>IFERROR(INDEX(女子登録情報!$F:$F,MATCH($C18,女子登録情報!$B:$B,0)),"")</f>
        <v/>
      </c>
      <c r="I18" s="17" t="str">
        <f>IFERROR(IF(INDEX(女子登録情報!$M:$M,MATCH($C18,女子登録情報!$B:$B,0))="","-",INDEX(女子登録情報!$M:$M,MATCH($C18,女子登録情報!$B:$B,0))),"")</f>
        <v/>
      </c>
      <c r="J18" s="6"/>
      <c r="K18" s="35" t="str">
        <f t="shared" si="0"/>
        <v/>
      </c>
      <c r="L18" s="7"/>
      <c r="M18" s="35" t="str">
        <f t="shared" si="1"/>
        <v/>
      </c>
      <c r="N18" s="8"/>
      <c r="O18" s="6"/>
      <c r="P18" s="35" t="str">
        <f t="shared" si="2"/>
        <v/>
      </c>
      <c r="Q18" s="7"/>
      <c r="R18" s="35" t="str">
        <f t="shared" si="3"/>
        <v/>
      </c>
      <c r="S18" s="8"/>
      <c r="T18" s="2"/>
      <c r="U18" s="6"/>
      <c r="V18" s="35" t="str">
        <f t="shared" si="4"/>
        <v/>
      </c>
      <c r="W18" s="7"/>
      <c r="X18" s="35" t="str">
        <f t="shared" si="5"/>
        <v/>
      </c>
      <c r="Y18" s="7"/>
      <c r="Z18" s="35" t="str">
        <f t="shared" si="6"/>
        <v/>
      </c>
      <c r="AA18" s="45"/>
    </row>
    <row r="19" spans="2:27" ht="18.5" thickBot="1" x14ac:dyDescent="0.6">
      <c r="B19" s="63">
        <v>10</v>
      </c>
      <c r="C19" s="64"/>
      <c r="D19" s="15" t="str">
        <f>IFERROR(INDEX(女子登録情報!$C:$C,MATCH($C19,女子登録情報!$B:$B,0)),"")</f>
        <v/>
      </c>
      <c r="E19" s="15" t="str">
        <f>IFERROR(INDEX(女子登録情報!$Q:$Q,MATCH($C19,女子登録情報!$B:$B,0)),"")</f>
        <v/>
      </c>
      <c r="F19" s="15" t="str">
        <f>IFERROR(INDEX(女子登録情報!$E:$E,MATCH($C19,女子登録情報!$B:$B,0)),"")</f>
        <v/>
      </c>
      <c r="G19" s="15" t="str">
        <f>IFERROR(INDEX(女子登録情報!$A:$A,MATCH($C19,女子登録情報!$B:$B,0)),"")</f>
        <v/>
      </c>
      <c r="H19" s="15" t="str">
        <f>IFERROR(INDEX(女子登録情報!$F:$F,MATCH($C19,女子登録情報!$B:$B,0)),"")</f>
        <v/>
      </c>
      <c r="I19" s="15" t="str">
        <f>IFERROR(IF(INDEX(女子登録情報!$M:$M,MATCH($C19,女子登録情報!$B:$B,0))="","-",INDEX(女子登録情報!$M:$M,MATCH($C19,女子登録情報!$B:$B,0))),"")</f>
        <v/>
      </c>
      <c r="J19" s="65"/>
      <c r="K19" s="62" t="str">
        <f t="shared" si="0"/>
        <v/>
      </c>
      <c r="L19" s="66"/>
      <c r="M19" s="62" t="str">
        <f t="shared" si="1"/>
        <v/>
      </c>
      <c r="N19" s="67"/>
      <c r="O19" s="65"/>
      <c r="P19" s="62" t="str">
        <f t="shared" si="2"/>
        <v/>
      </c>
      <c r="Q19" s="66"/>
      <c r="R19" s="62" t="str">
        <f t="shared" si="3"/>
        <v/>
      </c>
      <c r="S19" s="67"/>
      <c r="T19" s="68"/>
      <c r="U19" s="65"/>
      <c r="V19" s="62" t="str">
        <f t="shared" si="4"/>
        <v/>
      </c>
      <c r="W19" s="66"/>
      <c r="X19" s="62" t="str">
        <f t="shared" si="5"/>
        <v/>
      </c>
      <c r="Y19" s="66"/>
      <c r="Z19" s="62" t="str">
        <f t="shared" si="6"/>
        <v/>
      </c>
      <c r="AA19" s="69"/>
    </row>
    <row r="20" spans="2:27" x14ac:dyDescent="0.55000000000000004">
      <c r="B20" s="39">
        <v>11</v>
      </c>
      <c r="C20" s="70"/>
      <c r="D20" s="71" t="str">
        <f>IFERROR(INDEX(女子登録情報!$C:$C,MATCH($C20,女子登録情報!$B:$B,0)),"")</f>
        <v/>
      </c>
      <c r="E20" s="71" t="str">
        <f>IFERROR(INDEX(女子登録情報!$Q:$Q,MATCH($C20,女子登録情報!$B:$B,0)),"")</f>
        <v/>
      </c>
      <c r="F20" s="71" t="str">
        <f>IFERROR(INDEX(女子登録情報!$E:$E,MATCH($C20,女子登録情報!$B:$B,0)),"")</f>
        <v/>
      </c>
      <c r="G20" s="71" t="str">
        <f>IFERROR(INDEX(女子登録情報!$A:$A,MATCH($C20,女子登録情報!$B:$B,0)),"")</f>
        <v/>
      </c>
      <c r="H20" s="71" t="str">
        <f>IFERROR(INDEX(女子登録情報!$F:$F,MATCH($C20,女子登録情報!$B:$B,0)),"")</f>
        <v/>
      </c>
      <c r="I20" s="71" t="str">
        <f>IFERROR(IF(INDEX(女子登録情報!$M:$M,MATCH($C20,女子登録情報!$B:$B,0))="","-",INDEX(女子登録情報!$M:$M,MATCH($C20,女子登録情報!$B:$B,0))),"")</f>
        <v/>
      </c>
      <c r="J20" s="72"/>
      <c r="K20" s="73" t="str">
        <f t="shared" si="0"/>
        <v/>
      </c>
      <c r="L20" s="74"/>
      <c r="M20" s="73" t="str">
        <f t="shared" si="1"/>
        <v/>
      </c>
      <c r="N20" s="75"/>
      <c r="O20" s="72"/>
      <c r="P20" s="73" t="str">
        <f t="shared" si="2"/>
        <v/>
      </c>
      <c r="Q20" s="74"/>
      <c r="R20" s="73" t="str">
        <f t="shared" si="3"/>
        <v/>
      </c>
      <c r="S20" s="75"/>
      <c r="T20" s="76"/>
      <c r="U20" s="72"/>
      <c r="V20" s="73" t="str">
        <f t="shared" si="4"/>
        <v/>
      </c>
      <c r="W20" s="74"/>
      <c r="X20" s="73" t="str">
        <f t="shared" si="5"/>
        <v/>
      </c>
      <c r="Y20" s="74"/>
      <c r="Z20" s="73" t="str">
        <f t="shared" si="6"/>
        <v/>
      </c>
      <c r="AA20" s="77"/>
    </row>
    <row r="21" spans="2:27" x14ac:dyDescent="0.55000000000000004">
      <c r="B21" s="36">
        <v>12</v>
      </c>
      <c r="C21" s="44"/>
      <c r="D21" s="17" t="str">
        <f>IFERROR(INDEX(女子登録情報!$C:$C,MATCH($C21,女子登録情報!$B:$B,0)),"")</f>
        <v/>
      </c>
      <c r="E21" s="17" t="str">
        <f>IFERROR(INDEX(女子登録情報!$Q:$Q,MATCH($C21,女子登録情報!$B:$B,0)),"")</f>
        <v/>
      </c>
      <c r="F21" s="17" t="str">
        <f>IFERROR(INDEX(女子登録情報!$E:$E,MATCH($C21,女子登録情報!$B:$B,0)),"")</f>
        <v/>
      </c>
      <c r="G21" s="17" t="str">
        <f>IFERROR(INDEX(女子登録情報!$A:$A,MATCH($C21,女子登録情報!$B:$B,0)),"")</f>
        <v/>
      </c>
      <c r="H21" s="17" t="str">
        <f>IFERROR(INDEX(女子登録情報!$F:$F,MATCH($C21,女子登録情報!$B:$B,0)),"")</f>
        <v/>
      </c>
      <c r="I21" s="17" t="str">
        <f>IFERROR(IF(INDEX(女子登録情報!$M:$M,MATCH($C21,女子登録情報!$B:$B,0))="","-",INDEX(女子登録情報!$M:$M,MATCH($C21,女子登録情報!$B:$B,0))),"")</f>
        <v/>
      </c>
      <c r="J21" s="6"/>
      <c r="K21" s="35" t="str">
        <f t="shared" si="0"/>
        <v/>
      </c>
      <c r="L21" s="7"/>
      <c r="M21" s="35" t="str">
        <f t="shared" si="1"/>
        <v/>
      </c>
      <c r="N21" s="8"/>
      <c r="O21" s="6"/>
      <c r="P21" s="35" t="str">
        <f t="shared" si="2"/>
        <v/>
      </c>
      <c r="Q21" s="7"/>
      <c r="R21" s="35" t="str">
        <f t="shared" si="3"/>
        <v/>
      </c>
      <c r="S21" s="8"/>
      <c r="T21" s="2"/>
      <c r="U21" s="6"/>
      <c r="V21" s="35" t="str">
        <f t="shared" si="4"/>
        <v/>
      </c>
      <c r="W21" s="7"/>
      <c r="X21" s="35" t="str">
        <f t="shared" si="5"/>
        <v/>
      </c>
      <c r="Y21" s="7"/>
      <c r="Z21" s="35" t="str">
        <f t="shared" si="6"/>
        <v/>
      </c>
      <c r="AA21" s="45"/>
    </row>
    <row r="22" spans="2:27" x14ac:dyDescent="0.55000000000000004">
      <c r="B22" s="36">
        <v>13</v>
      </c>
      <c r="C22" s="44"/>
      <c r="D22" s="17" t="str">
        <f>IFERROR(INDEX(女子登録情報!$C:$C,MATCH($C22,女子登録情報!$B:$B,0)),"")</f>
        <v/>
      </c>
      <c r="E22" s="17" t="str">
        <f>IFERROR(INDEX(女子登録情報!$Q:$Q,MATCH($C22,女子登録情報!$B:$B,0)),"")</f>
        <v/>
      </c>
      <c r="F22" s="17" t="str">
        <f>IFERROR(INDEX(女子登録情報!$E:$E,MATCH($C22,女子登録情報!$B:$B,0)),"")</f>
        <v/>
      </c>
      <c r="G22" s="17" t="str">
        <f>IFERROR(INDEX(女子登録情報!$A:$A,MATCH($C22,女子登録情報!$B:$B,0)),"")</f>
        <v/>
      </c>
      <c r="H22" s="17" t="str">
        <f>IFERROR(INDEX(女子登録情報!$F:$F,MATCH($C22,女子登録情報!$B:$B,0)),"")</f>
        <v/>
      </c>
      <c r="I22" s="17" t="str">
        <f>IFERROR(IF(INDEX(女子登録情報!$M:$M,MATCH($C22,女子登録情報!$B:$B,0))="","-",INDEX(女子登録情報!$M:$M,MATCH($C22,女子登録情報!$B:$B,0))),"")</f>
        <v/>
      </c>
      <c r="J22" s="6"/>
      <c r="K22" s="35" t="str">
        <f t="shared" si="0"/>
        <v/>
      </c>
      <c r="L22" s="7"/>
      <c r="M22" s="35" t="str">
        <f t="shared" si="1"/>
        <v/>
      </c>
      <c r="N22" s="8"/>
      <c r="O22" s="6"/>
      <c r="P22" s="35" t="str">
        <f t="shared" si="2"/>
        <v/>
      </c>
      <c r="Q22" s="7"/>
      <c r="R22" s="35" t="str">
        <f t="shared" si="3"/>
        <v/>
      </c>
      <c r="S22" s="8"/>
      <c r="T22" s="2"/>
      <c r="U22" s="6"/>
      <c r="V22" s="35" t="str">
        <f t="shared" si="4"/>
        <v/>
      </c>
      <c r="W22" s="7"/>
      <c r="X22" s="35" t="str">
        <f t="shared" si="5"/>
        <v/>
      </c>
      <c r="Y22" s="7"/>
      <c r="Z22" s="35" t="str">
        <f t="shared" si="6"/>
        <v/>
      </c>
      <c r="AA22" s="45"/>
    </row>
    <row r="23" spans="2:27" x14ac:dyDescent="0.55000000000000004">
      <c r="B23" s="36">
        <v>14</v>
      </c>
      <c r="C23" s="44"/>
      <c r="D23" s="17" t="str">
        <f>IFERROR(INDEX(女子登録情報!$C:$C,MATCH($C23,女子登録情報!$B:$B,0)),"")</f>
        <v/>
      </c>
      <c r="E23" s="17" t="str">
        <f>IFERROR(INDEX(女子登録情報!$Q:$Q,MATCH($C23,女子登録情報!$B:$B,0)),"")</f>
        <v/>
      </c>
      <c r="F23" s="17" t="str">
        <f>IFERROR(INDEX(女子登録情報!$E:$E,MATCH($C23,女子登録情報!$B:$B,0)),"")</f>
        <v/>
      </c>
      <c r="G23" s="17" t="str">
        <f>IFERROR(INDEX(女子登録情報!$A:$A,MATCH($C23,女子登録情報!$B:$B,0)),"")</f>
        <v/>
      </c>
      <c r="H23" s="17" t="str">
        <f>IFERROR(INDEX(女子登録情報!$F:$F,MATCH($C23,女子登録情報!$B:$B,0)),"")</f>
        <v/>
      </c>
      <c r="I23" s="17" t="str">
        <f>IFERROR(IF(INDEX(女子登録情報!$M:$M,MATCH($C23,女子登録情報!$B:$B,0))="","-",INDEX(女子登録情報!$M:$M,MATCH($C23,女子登録情報!$B:$B,0))),"")</f>
        <v/>
      </c>
      <c r="J23" s="6"/>
      <c r="K23" s="35" t="str">
        <f t="shared" si="0"/>
        <v/>
      </c>
      <c r="L23" s="7"/>
      <c r="M23" s="35" t="str">
        <f t="shared" si="1"/>
        <v/>
      </c>
      <c r="N23" s="8"/>
      <c r="O23" s="6"/>
      <c r="P23" s="35" t="str">
        <f t="shared" si="2"/>
        <v/>
      </c>
      <c r="Q23" s="7"/>
      <c r="R23" s="35" t="str">
        <f t="shared" si="3"/>
        <v/>
      </c>
      <c r="S23" s="8"/>
      <c r="T23" s="2"/>
      <c r="U23" s="6"/>
      <c r="V23" s="35" t="str">
        <f t="shared" si="4"/>
        <v/>
      </c>
      <c r="W23" s="7"/>
      <c r="X23" s="35" t="str">
        <f t="shared" si="5"/>
        <v/>
      </c>
      <c r="Y23" s="7"/>
      <c r="Z23" s="35" t="str">
        <f t="shared" si="6"/>
        <v/>
      </c>
      <c r="AA23" s="45"/>
    </row>
    <row r="24" spans="2:27" ht="18.5" thickBot="1" x14ac:dyDescent="0.6">
      <c r="B24" s="63">
        <v>15</v>
      </c>
      <c r="C24" s="64"/>
      <c r="D24" s="15" t="str">
        <f>IFERROR(INDEX(女子登録情報!$C:$C,MATCH($C24,女子登録情報!$B:$B,0)),"")</f>
        <v/>
      </c>
      <c r="E24" s="15" t="str">
        <f>IFERROR(INDEX(女子登録情報!$Q:$Q,MATCH($C24,女子登録情報!$B:$B,0)),"")</f>
        <v/>
      </c>
      <c r="F24" s="15" t="str">
        <f>IFERROR(INDEX(女子登録情報!$E:$E,MATCH($C24,女子登録情報!$B:$B,0)),"")</f>
        <v/>
      </c>
      <c r="G24" s="15" t="str">
        <f>IFERROR(INDEX(女子登録情報!$A:$A,MATCH($C24,女子登録情報!$B:$B,0)),"")</f>
        <v/>
      </c>
      <c r="H24" s="15" t="str">
        <f>IFERROR(INDEX(女子登録情報!$F:$F,MATCH($C24,女子登録情報!$B:$B,0)),"")</f>
        <v/>
      </c>
      <c r="I24" s="15" t="str">
        <f>IFERROR(IF(INDEX(女子登録情報!$M:$M,MATCH($C24,女子登録情報!$B:$B,0))="","-",INDEX(女子登録情報!$M:$M,MATCH($C24,女子登録情報!$B:$B,0))),"")</f>
        <v/>
      </c>
      <c r="J24" s="65"/>
      <c r="K24" s="62" t="str">
        <f t="shared" si="0"/>
        <v/>
      </c>
      <c r="L24" s="66"/>
      <c r="M24" s="62" t="str">
        <f t="shared" si="1"/>
        <v/>
      </c>
      <c r="N24" s="67"/>
      <c r="O24" s="65"/>
      <c r="P24" s="62" t="str">
        <f t="shared" si="2"/>
        <v/>
      </c>
      <c r="Q24" s="66"/>
      <c r="R24" s="62" t="str">
        <f t="shared" si="3"/>
        <v/>
      </c>
      <c r="S24" s="67"/>
      <c r="T24" s="68"/>
      <c r="U24" s="65"/>
      <c r="V24" s="62" t="str">
        <f t="shared" si="4"/>
        <v/>
      </c>
      <c r="W24" s="66"/>
      <c r="X24" s="62" t="str">
        <f t="shared" si="5"/>
        <v/>
      </c>
      <c r="Y24" s="66"/>
      <c r="Z24" s="62" t="str">
        <f t="shared" si="6"/>
        <v/>
      </c>
      <c r="AA24" s="69"/>
    </row>
    <row r="25" spans="2:27" x14ac:dyDescent="0.55000000000000004">
      <c r="B25" s="39">
        <v>16</v>
      </c>
      <c r="C25" s="70"/>
      <c r="D25" s="71" t="str">
        <f>IFERROR(INDEX(女子登録情報!$C:$C,MATCH($C25,女子登録情報!$B:$B,0)),"")</f>
        <v/>
      </c>
      <c r="E25" s="71" t="str">
        <f>IFERROR(INDEX(女子登録情報!$Q:$Q,MATCH($C25,女子登録情報!$B:$B,0)),"")</f>
        <v/>
      </c>
      <c r="F25" s="71" t="str">
        <f>IFERROR(INDEX(女子登録情報!$E:$E,MATCH($C25,女子登録情報!$B:$B,0)),"")</f>
        <v/>
      </c>
      <c r="G25" s="71" t="str">
        <f>IFERROR(INDEX(女子登録情報!$A:$A,MATCH($C25,女子登録情報!$B:$B,0)),"")</f>
        <v/>
      </c>
      <c r="H25" s="71" t="str">
        <f>IFERROR(INDEX(女子登録情報!$F:$F,MATCH($C25,女子登録情報!$B:$B,0)),"")</f>
        <v/>
      </c>
      <c r="I25" s="71" t="str">
        <f>IFERROR(IF(INDEX(女子登録情報!$M:$M,MATCH($C25,女子登録情報!$B:$B,0))="","-",INDEX(女子登録情報!$M:$M,MATCH($C25,女子登録情報!$B:$B,0))),"")</f>
        <v/>
      </c>
      <c r="J25" s="72"/>
      <c r="K25" s="73" t="str">
        <f t="shared" si="0"/>
        <v/>
      </c>
      <c r="L25" s="74"/>
      <c r="M25" s="73" t="str">
        <f t="shared" si="1"/>
        <v/>
      </c>
      <c r="N25" s="75"/>
      <c r="O25" s="72"/>
      <c r="P25" s="73" t="str">
        <f t="shared" si="2"/>
        <v/>
      </c>
      <c r="Q25" s="74"/>
      <c r="R25" s="73" t="str">
        <f t="shared" si="3"/>
        <v/>
      </c>
      <c r="S25" s="75"/>
      <c r="T25" s="76"/>
      <c r="U25" s="72"/>
      <c r="V25" s="73" t="str">
        <f t="shared" si="4"/>
        <v/>
      </c>
      <c r="W25" s="74"/>
      <c r="X25" s="73" t="str">
        <f t="shared" si="5"/>
        <v/>
      </c>
      <c r="Y25" s="74"/>
      <c r="Z25" s="73" t="str">
        <f t="shared" si="6"/>
        <v/>
      </c>
      <c r="AA25" s="77"/>
    </row>
    <row r="26" spans="2:27" x14ac:dyDescent="0.55000000000000004">
      <c r="B26" s="36">
        <v>17</v>
      </c>
      <c r="C26" s="44"/>
      <c r="D26" s="17" t="str">
        <f>IFERROR(INDEX(女子登録情報!$C:$C,MATCH($C26,女子登録情報!$B:$B,0)),"")</f>
        <v/>
      </c>
      <c r="E26" s="17" t="str">
        <f>IFERROR(INDEX(女子登録情報!$Q:$Q,MATCH($C26,女子登録情報!$B:$B,0)),"")</f>
        <v/>
      </c>
      <c r="F26" s="17" t="str">
        <f>IFERROR(INDEX(女子登録情報!$E:$E,MATCH($C26,女子登録情報!$B:$B,0)),"")</f>
        <v/>
      </c>
      <c r="G26" s="17" t="str">
        <f>IFERROR(INDEX(女子登録情報!$A:$A,MATCH($C26,女子登録情報!$B:$B,0)),"")</f>
        <v/>
      </c>
      <c r="H26" s="17" t="str">
        <f>IFERROR(INDEX(女子登録情報!$F:$F,MATCH($C26,女子登録情報!$B:$B,0)),"")</f>
        <v/>
      </c>
      <c r="I26" s="17" t="str">
        <f>IFERROR(IF(INDEX(女子登録情報!$M:$M,MATCH($C26,女子登録情報!$B:$B,0))="","-",INDEX(女子登録情報!$M:$M,MATCH($C26,女子登録情報!$B:$B,0))),"")</f>
        <v/>
      </c>
      <c r="J26" s="6"/>
      <c r="K26" s="35" t="str">
        <f t="shared" si="0"/>
        <v/>
      </c>
      <c r="L26" s="7"/>
      <c r="M26" s="35" t="str">
        <f t="shared" si="1"/>
        <v/>
      </c>
      <c r="N26" s="8"/>
      <c r="O26" s="6"/>
      <c r="P26" s="35" t="str">
        <f t="shared" si="2"/>
        <v/>
      </c>
      <c r="Q26" s="7"/>
      <c r="R26" s="35" t="str">
        <f t="shared" si="3"/>
        <v/>
      </c>
      <c r="S26" s="8"/>
      <c r="T26" s="2"/>
      <c r="U26" s="6"/>
      <c r="V26" s="35" t="str">
        <f t="shared" si="4"/>
        <v/>
      </c>
      <c r="W26" s="7"/>
      <c r="X26" s="35" t="str">
        <f t="shared" si="5"/>
        <v/>
      </c>
      <c r="Y26" s="7"/>
      <c r="Z26" s="35" t="str">
        <f t="shared" si="6"/>
        <v/>
      </c>
      <c r="AA26" s="45"/>
    </row>
    <row r="27" spans="2:27" x14ac:dyDescent="0.55000000000000004">
      <c r="B27" s="36">
        <v>18</v>
      </c>
      <c r="C27" s="44"/>
      <c r="D27" s="17" t="str">
        <f>IFERROR(INDEX(女子登録情報!$C:$C,MATCH($C27,女子登録情報!$B:$B,0)),"")</f>
        <v/>
      </c>
      <c r="E27" s="17" t="str">
        <f>IFERROR(INDEX(女子登録情報!$Q:$Q,MATCH($C27,女子登録情報!$B:$B,0)),"")</f>
        <v/>
      </c>
      <c r="F27" s="17" t="str">
        <f>IFERROR(INDEX(女子登録情報!$E:$E,MATCH($C27,女子登録情報!$B:$B,0)),"")</f>
        <v/>
      </c>
      <c r="G27" s="17" t="str">
        <f>IFERROR(INDEX(女子登録情報!$A:$A,MATCH($C27,女子登録情報!$B:$B,0)),"")</f>
        <v/>
      </c>
      <c r="H27" s="17" t="str">
        <f>IFERROR(INDEX(女子登録情報!$F:$F,MATCH($C27,女子登録情報!$B:$B,0)),"")</f>
        <v/>
      </c>
      <c r="I27" s="17" t="str">
        <f>IFERROR(IF(INDEX(女子登録情報!$M:$M,MATCH($C27,女子登録情報!$B:$B,0))="","-",INDEX(女子登録情報!$M:$M,MATCH($C27,女子登録情報!$B:$B,0))),"")</f>
        <v/>
      </c>
      <c r="J27" s="6"/>
      <c r="K27" s="35" t="str">
        <f t="shared" si="0"/>
        <v/>
      </c>
      <c r="L27" s="7"/>
      <c r="M27" s="35" t="str">
        <f t="shared" si="1"/>
        <v/>
      </c>
      <c r="N27" s="8"/>
      <c r="O27" s="6"/>
      <c r="P27" s="35" t="str">
        <f t="shared" si="2"/>
        <v/>
      </c>
      <c r="Q27" s="7"/>
      <c r="R27" s="35" t="str">
        <f t="shared" si="3"/>
        <v/>
      </c>
      <c r="S27" s="8"/>
      <c r="T27" s="2"/>
      <c r="U27" s="6"/>
      <c r="V27" s="35" t="str">
        <f t="shared" si="4"/>
        <v/>
      </c>
      <c r="W27" s="7"/>
      <c r="X27" s="35" t="str">
        <f t="shared" si="5"/>
        <v/>
      </c>
      <c r="Y27" s="7"/>
      <c r="Z27" s="35" t="str">
        <f t="shared" si="6"/>
        <v/>
      </c>
      <c r="AA27" s="45"/>
    </row>
    <row r="28" spans="2:27" x14ac:dyDescent="0.55000000000000004">
      <c r="B28" s="36">
        <v>19</v>
      </c>
      <c r="C28" s="44"/>
      <c r="D28" s="17" t="str">
        <f>IFERROR(INDEX(女子登録情報!$C:$C,MATCH($C28,女子登録情報!$B:$B,0)),"")</f>
        <v/>
      </c>
      <c r="E28" s="17" t="str">
        <f>IFERROR(INDEX(女子登録情報!$Q:$Q,MATCH($C28,女子登録情報!$B:$B,0)),"")</f>
        <v/>
      </c>
      <c r="F28" s="17" t="str">
        <f>IFERROR(INDEX(女子登録情報!$E:$E,MATCH($C28,女子登録情報!$B:$B,0)),"")</f>
        <v/>
      </c>
      <c r="G28" s="17" t="str">
        <f>IFERROR(INDEX(女子登録情報!$A:$A,MATCH($C28,女子登録情報!$B:$B,0)),"")</f>
        <v/>
      </c>
      <c r="H28" s="17" t="str">
        <f>IFERROR(INDEX(女子登録情報!$F:$F,MATCH($C28,女子登録情報!$B:$B,0)),"")</f>
        <v/>
      </c>
      <c r="I28" s="17" t="str">
        <f>IFERROR(IF(INDEX(女子登録情報!$M:$M,MATCH($C28,女子登録情報!$B:$B,0))="","-",INDEX(女子登録情報!$M:$M,MATCH($C28,女子登録情報!$B:$B,0))),"")</f>
        <v/>
      </c>
      <c r="J28" s="6"/>
      <c r="K28" s="35" t="str">
        <f t="shared" si="0"/>
        <v/>
      </c>
      <c r="L28" s="7"/>
      <c r="M28" s="35" t="str">
        <f t="shared" si="1"/>
        <v/>
      </c>
      <c r="N28" s="8"/>
      <c r="O28" s="6"/>
      <c r="P28" s="35" t="str">
        <f t="shared" si="2"/>
        <v/>
      </c>
      <c r="Q28" s="7"/>
      <c r="R28" s="35" t="str">
        <f t="shared" si="3"/>
        <v/>
      </c>
      <c r="S28" s="8"/>
      <c r="T28" s="2"/>
      <c r="U28" s="6"/>
      <c r="V28" s="35" t="str">
        <f t="shared" si="4"/>
        <v/>
      </c>
      <c r="W28" s="7"/>
      <c r="X28" s="35" t="str">
        <f t="shared" si="5"/>
        <v/>
      </c>
      <c r="Y28" s="7"/>
      <c r="Z28" s="35" t="str">
        <f t="shared" si="6"/>
        <v/>
      </c>
      <c r="AA28" s="45"/>
    </row>
    <row r="29" spans="2:27" ht="18.5" thickBot="1" x14ac:dyDescent="0.6">
      <c r="B29" s="41">
        <v>20</v>
      </c>
      <c r="C29" s="46"/>
      <c r="D29" s="37" t="str">
        <f>IFERROR(INDEX(女子登録情報!$C:$C,MATCH($C29,女子登録情報!$B:$B,0)),"")</f>
        <v/>
      </c>
      <c r="E29" s="37" t="str">
        <f>IFERROR(INDEX(女子登録情報!$Q:$Q,MATCH($C29,女子登録情報!$B:$B,0)),"")</f>
        <v/>
      </c>
      <c r="F29" s="37" t="str">
        <f>IFERROR(INDEX(女子登録情報!$E:$E,MATCH($C29,女子登録情報!$B:$B,0)),"")</f>
        <v/>
      </c>
      <c r="G29" s="37" t="str">
        <f>IFERROR(INDEX(女子登録情報!$A:$A,MATCH($C29,女子登録情報!$B:$B,0)),"")</f>
        <v/>
      </c>
      <c r="H29" s="37" t="str">
        <f>IFERROR(INDEX(女子登録情報!$F:$F,MATCH($C29,女子登録情報!$B:$B,0)),"")</f>
        <v/>
      </c>
      <c r="I29" s="37" t="str">
        <f>IFERROR(IF(INDEX(女子登録情報!$M:$M,MATCH($C29,女子登録情報!$B:$B,0))="","-",INDEX(女子登録情報!$M:$M,MATCH($C29,女子登録情報!$B:$B,0))),"")</f>
        <v/>
      </c>
      <c r="J29" s="48"/>
      <c r="K29" s="38" t="str">
        <f t="shared" si="0"/>
        <v/>
      </c>
      <c r="L29" s="49"/>
      <c r="M29" s="38" t="str">
        <f t="shared" si="1"/>
        <v/>
      </c>
      <c r="N29" s="50"/>
      <c r="O29" s="48"/>
      <c r="P29" s="38" t="str">
        <f t="shared" si="2"/>
        <v/>
      </c>
      <c r="Q29" s="49"/>
      <c r="R29" s="38" t="str">
        <f t="shared" si="3"/>
        <v/>
      </c>
      <c r="S29" s="50"/>
      <c r="T29" s="47"/>
      <c r="U29" s="48"/>
      <c r="V29" s="38" t="str">
        <f t="shared" si="4"/>
        <v/>
      </c>
      <c r="W29" s="49"/>
      <c r="X29" s="38" t="str">
        <f t="shared" si="5"/>
        <v/>
      </c>
      <c r="Y29" s="49"/>
      <c r="Z29" s="38" t="str">
        <f t="shared" si="6"/>
        <v/>
      </c>
      <c r="AA29" s="51"/>
    </row>
    <row r="30" spans="2:27" x14ac:dyDescent="0.55000000000000004"/>
  </sheetData>
  <sheetProtection sheet="1" objects="1" scenarios="1" selectLockedCells="1"/>
  <mergeCells count="33">
    <mergeCell ref="B7:B9"/>
    <mergeCell ref="B1:AA1"/>
    <mergeCell ref="B2:F2"/>
    <mergeCell ref="B3:F3"/>
    <mergeCell ref="B4:F4"/>
    <mergeCell ref="B5:F5"/>
    <mergeCell ref="H7:H9"/>
    <mergeCell ref="I7:I9"/>
    <mergeCell ref="J7:AA7"/>
    <mergeCell ref="T8:AA8"/>
    <mergeCell ref="U9:AA9"/>
    <mergeCell ref="O8:S9"/>
    <mergeCell ref="J8:N9"/>
    <mergeCell ref="C7:C9"/>
    <mergeCell ref="D7:D9"/>
    <mergeCell ref="O5:T5"/>
    <mergeCell ref="F7:F9"/>
    <mergeCell ref="O3:AA3"/>
    <mergeCell ref="E7:E9"/>
    <mergeCell ref="G7:G9"/>
    <mergeCell ref="O4:T4"/>
    <mergeCell ref="O2:AA2"/>
    <mergeCell ref="G2:N2"/>
    <mergeCell ref="G3:K3"/>
    <mergeCell ref="L3:N3"/>
    <mergeCell ref="J5:N5"/>
    <mergeCell ref="J4:N4"/>
    <mergeCell ref="G5:I5"/>
    <mergeCell ref="G4:I4"/>
    <mergeCell ref="U4:X4"/>
    <mergeCell ref="U5:X5"/>
    <mergeCell ref="Y4:AA4"/>
    <mergeCell ref="Y5:AA5"/>
  </mergeCells>
  <phoneticPr fontId="4"/>
  <conditionalFormatting sqref="B5:T5">
    <cfRule type="cellIs" dxfId="7" priority="13" operator="equal">
      <formula>""</formula>
    </cfRule>
  </conditionalFormatting>
  <conditionalFormatting sqref="C11:C29">
    <cfRule type="expression" dxfId="6" priority="12">
      <formula>$C10&lt;&gt;""</formula>
    </cfRule>
  </conditionalFormatting>
  <conditionalFormatting sqref="J10:J29 L10:L29 N10:O29 Q10:Q29 S10:T29">
    <cfRule type="expression" dxfId="5" priority="10">
      <formula>$C10&lt;&gt;""</formula>
    </cfRule>
  </conditionalFormatting>
  <conditionalFormatting sqref="C10:AA29">
    <cfRule type="cellIs" dxfId="4" priority="5" operator="notEqual">
      <formula>""</formula>
    </cfRule>
  </conditionalFormatting>
  <conditionalFormatting sqref="W10:W29 Y10:Y29">
    <cfRule type="expression" dxfId="3" priority="9">
      <formula>$T10&lt;&gt;""</formula>
    </cfRule>
  </conditionalFormatting>
  <conditionalFormatting sqref="U10:U29">
    <cfRule type="expression" dxfId="2" priority="8">
      <formula>OR($T10="ハーフマラソン",$T10="10000mW")</formula>
    </cfRule>
  </conditionalFormatting>
  <conditionalFormatting sqref="AA10:AA29">
    <cfRule type="expression" dxfId="1" priority="7">
      <formula>AND($T10&lt;&gt;"ハーフマラソン",$T10&lt;&gt;"")</formula>
    </cfRule>
  </conditionalFormatting>
  <conditionalFormatting sqref="C10">
    <cfRule type="expression" dxfId="0" priority="21">
      <formula>AND($B$5&lt;&gt;"",$G$5&lt;&gt;"",$J$5&lt;&gt;"",$O$5&lt;&gt;"")</formula>
    </cfRule>
  </conditionalFormatting>
  <dataValidations count="7">
    <dataValidation type="list" imeMode="disabled" allowBlank="1" showInputMessage="1" showErrorMessage="1" errorTitle="入力エラー" error="正しいチーム属性を選択してください" prompt="「正規参加」または「オープン参加」を選択してください" sqref="J5" xr:uid="{23B755C2-CFB9-4B39-9C3D-D7224E40A0D3}">
      <formula1>チーム属性</formula1>
    </dataValidation>
    <dataValidation type="list" imeMode="disabled" allowBlank="1" showInputMessage="1" showErrorMessage="1" errorTitle="入力エラー" error="正しい種目を選択してください" sqref="T10:T29" xr:uid="{32742F1C-645B-44CC-95A9-EA488FBCE366}">
      <formula1>その他種目</formula1>
    </dataValidation>
    <dataValidation type="whole" imeMode="disabled" allowBlank="1" showInputMessage="1" showErrorMessage="1" errorTitle="入力エラー" error="正しい記録を入力してください" sqref="J10:J29 L10:L29 Y10:Y29 Q10:Q29 W10:W29 O10:O29" xr:uid="{9A1873AA-1751-44E9-BF8B-78ED2372720E}">
      <formula1>0</formula1>
      <formula2>59</formula2>
    </dataValidation>
    <dataValidation type="whole" imeMode="disabled" allowBlank="1" showInputMessage="1" showErrorMessage="1" errorTitle="入力エラー" error="正しい記録を入力してください" sqref="N10:N29 S10:S29 AA10:AA29" xr:uid="{18D16117-CB40-4EB9-B5A6-B293EACB7559}">
      <formula1>0</formula1>
      <formula2>99</formula2>
    </dataValidation>
    <dataValidation imeMode="hiragana" allowBlank="1" showInputMessage="1" showErrorMessage="1" prompt="監督者の氏名を入力してください_x000a_姓と名の間は半角空白をいれてください_x000a_例：学連 栄一" sqref="O5" xr:uid="{7E98C382-0655-4283-8EB8-1BA36D7A6014}"/>
    <dataValidation imeMode="hiragana" allowBlank="1" showInputMessage="1" showErrorMessage="1" prompt="チーム名の略称を3～5字程度で設定してください" sqref="G5" xr:uid="{D2639762-C1B5-4970-B8BC-AC7E9BF7C03A}"/>
    <dataValidation type="whole" imeMode="disabled" allowBlank="1" showInputMessage="1" showErrorMessage="1" errorTitle="入力エラー" error="正しい記録を入力してください" sqref="U10:U29" xr:uid="{03F0A100-02FB-4DB3-9F51-6FC31053DB49}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&amp;C関西学生陸上競技連盟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imeMode="disabled" allowBlank="1" showInputMessage="1" showErrorMessage="1" errorTitle="エントリー人数超過" error="最大エントリー人数に達しています" xr:uid="{CC2A80B3-5372-4AC5-8399-223D07161A98}">
          <x14:formula1>
            <xm:f>COUNTA($C$10:$C$29)&lt;=設定!$C$3</xm:f>
          </x14:formula1>
          <xm:sqref>C10:C29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4F82-5C15-4569-9108-5DC0A7C04BB7}">
  <sheetPr>
    <tabColor theme="9" tint="0.79998168889431442"/>
  </sheetPr>
  <dimension ref="A1:K8"/>
  <sheetViews>
    <sheetView zoomScaleNormal="100" workbookViewId="0">
      <selection activeCell="B3" sqref="B3:J7"/>
    </sheetView>
  </sheetViews>
  <sheetFormatPr defaultColWidth="0" defaultRowHeight="18" zeroHeight="1" x14ac:dyDescent="0.55000000000000004"/>
  <cols>
    <col min="1" max="1" width="8.6640625" customWidth="1"/>
    <col min="2" max="9" width="10.83203125" customWidth="1"/>
    <col min="10" max="10" width="11" customWidth="1"/>
    <col min="11" max="11" width="8.6640625" customWidth="1"/>
    <col min="12" max="16384" width="8.6640625" hidden="1"/>
  </cols>
  <sheetData>
    <row r="1" spans="2:10" x14ac:dyDescent="0.55000000000000004"/>
    <row r="2" spans="2:10" ht="20" x14ac:dyDescent="0.55000000000000004">
      <c r="B2" s="166" t="s">
        <v>160</v>
      </c>
      <c r="C2" s="166"/>
      <c r="D2" s="166"/>
      <c r="E2" s="166"/>
      <c r="F2" s="166"/>
      <c r="G2" s="166"/>
      <c r="H2" s="166"/>
      <c r="I2" s="167" t="str">
        <f>"残り"&amp;250-LEN($B$3)&amp;"文字"</f>
        <v>残り250文字</v>
      </c>
      <c r="J2" s="167"/>
    </row>
    <row r="3" spans="2:10" x14ac:dyDescent="0.55000000000000004">
      <c r="B3" s="165"/>
      <c r="C3" s="165"/>
      <c r="D3" s="165"/>
      <c r="E3" s="165"/>
      <c r="F3" s="165"/>
      <c r="G3" s="165"/>
      <c r="H3" s="165"/>
      <c r="I3" s="165"/>
      <c r="J3" s="165"/>
    </row>
    <row r="4" spans="2:10" x14ac:dyDescent="0.55000000000000004">
      <c r="B4" s="165"/>
      <c r="C4" s="165"/>
      <c r="D4" s="165"/>
      <c r="E4" s="165"/>
      <c r="F4" s="165"/>
      <c r="G4" s="165"/>
      <c r="H4" s="165"/>
      <c r="I4" s="165"/>
      <c r="J4" s="165"/>
    </row>
    <row r="5" spans="2:10" x14ac:dyDescent="0.55000000000000004">
      <c r="B5" s="165"/>
      <c r="C5" s="165"/>
      <c r="D5" s="165"/>
      <c r="E5" s="165"/>
      <c r="F5" s="165"/>
      <c r="G5" s="165"/>
      <c r="H5" s="165"/>
      <c r="I5" s="165"/>
      <c r="J5" s="165"/>
    </row>
    <row r="6" spans="2:10" x14ac:dyDescent="0.55000000000000004">
      <c r="B6" s="165"/>
      <c r="C6" s="165"/>
      <c r="D6" s="165"/>
      <c r="E6" s="165"/>
      <c r="F6" s="165"/>
      <c r="G6" s="165"/>
      <c r="H6" s="165"/>
      <c r="I6" s="165"/>
      <c r="J6" s="165"/>
    </row>
    <row r="7" spans="2:10" x14ac:dyDescent="0.55000000000000004">
      <c r="B7" s="165"/>
      <c r="C7" s="165"/>
      <c r="D7" s="165"/>
      <c r="E7" s="165"/>
      <c r="F7" s="165"/>
      <c r="G7" s="165"/>
      <c r="H7" s="165"/>
      <c r="I7" s="165"/>
      <c r="J7" s="165"/>
    </row>
    <row r="8" spans="2:10" x14ac:dyDescent="0.55000000000000004"/>
  </sheetData>
  <sheetProtection sheet="1" objects="1" scenarios="1" selectLockedCells="1"/>
  <mergeCells count="3">
    <mergeCell ref="B3:J7"/>
    <mergeCell ref="B2:H2"/>
    <mergeCell ref="I2:J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B0AB-C342-4F69-B3BF-3CB7ED1F5EA9}">
  <sheetPr>
    <tabColor theme="9" tint="0.79998168889431442"/>
  </sheetPr>
  <dimension ref="A1:E11"/>
  <sheetViews>
    <sheetView zoomScaleNormal="100" workbookViewId="0"/>
  </sheetViews>
  <sheetFormatPr defaultColWidth="0" defaultRowHeight="18" customHeight="1" zeroHeight="1" x14ac:dyDescent="0.55000000000000004"/>
  <cols>
    <col min="1" max="1" width="8.6640625" customWidth="1"/>
    <col min="2" max="2" width="14.33203125" bestFit="1" customWidth="1"/>
    <col min="3" max="4" width="12.58203125" customWidth="1"/>
    <col min="5" max="5" width="8.6640625" customWidth="1"/>
    <col min="6" max="16384" width="8.6640625" hidden="1"/>
  </cols>
  <sheetData>
    <row r="1" spans="2:4" ht="18" customHeight="1" x14ac:dyDescent="0.55000000000000004"/>
    <row r="2" spans="2:4" ht="20" customHeight="1" x14ac:dyDescent="0.55000000000000004">
      <c r="B2" s="169" t="str">
        <f>IF(OR(設定!$D$2="",設定!$F$2=""),"",設定!$C$2&amp;設定!$D$2&amp;設定!$E$2&amp;設定!$F$2)</f>
        <v>第33回関西学生対校女子駅伝競走大会</v>
      </c>
      <c r="C2" s="169"/>
      <c r="D2" s="169"/>
    </row>
    <row r="3" spans="2:4" ht="18" customHeight="1" x14ac:dyDescent="0.55000000000000004">
      <c r="B3" s="52" t="s">
        <v>113</v>
      </c>
      <c r="C3" s="170" t="str">
        <f>IF(①申込書!$C$3="","",①申込書!$C$3)</f>
        <v/>
      </c>
      <c r="D3" s="169"/>
    </row>
    <row r="4" spans="2:4" ht="18" customHeight="1" x14ac:dyDescent="0.55000000000000004">
      <c r="B4" s="52" t="s">
        <v>101</v>
      </c>
      <c r="C4" s="171" t="str">
        <f>IF(②チーム申込!$B$5="","",②チーム申込!$B$5)</f>
        <v/>
      </c>
      <c r="D4" s="172"/>
    </row>
    <row r="5" spans="2:4" ht="18" customHeight="1" x14ac:dyDescent="0.55000000000000004">
      <c r="B5" s="52" t="s">
        <v>704</v>
      </c>
      <c r="C5" s="171" t="str">
        <f>IF(②チーム申込!$G$5="","",②チーム申込!$G$5)</f>
        <v/>
      </c>
      <c r="D5" s="172"/>
    </row>
    <row r="6" spans="2:4" ht="18" customHeight="1" x14ac:dyDescent="0.55000000000000004">
      <c r="B6" s="52" t="s">
        <v>703</v>
      </c>
      <c r="C6" s="171" t="str">
        <f>IF(②チーム申込!$J$5="","",②チーム申込!$J$5)</f>
        <v/>
      </c>
      <c r="D6" s="172"/>
    </row>
    <row r="7" spans="2:4" ht="18" customHeight="1" x14ac:dyDescent="0.55000000000000004">
      <c r="B7" s="52" t="s">
        <v>82</v>
      </c>
      <c r="C7" s="97" t="str">
        <f>COUNTA(②チーム申込!$C$10:$C$29)&amp;"名"</f>
        <v>0名</v>
      </c>
      <c r="D7" s="92"/>
    </row>
    <row r="8" spans="2:4" ht="18" customHeight="1" x14ac:dyDescent="0.55000000000000004">
      <c r="B8" s="168" t="s">
        <v>706</v>
      </c>
      <c r="C8" s="40" t="s">
        <v>155</v>
      </c>
      <c r="D8" s="53">
        <f>IF(②チーム申込!$J$5="",0,IF(②チーム申込!$J$5="オープン",設定!$F$6,設定!$F$5))</f>
        <v>0</v>
      </c>
    </row>
    <row r="9" spans="2:4" ht="18" customHeight="1" x14ac:dyDescent="0.55000000000000004">
      <c r="B9" s="168"/>
      <c r="C9" s="40" t="str">
        <f>IF(②チーム申込!$J$5="","",IF(②チーム申込!$J$5="オープン",設定!$H$6,設定!$H$5))</f>
        <v/>
      </c>
      <c r="D9" s="53">
        <f>IF(②チーム申込!$J$5="",0,IF(②チーム申込!$J$5="オープン",設定!$I$6,設定!$I$5))</f>
        <v>0</v>
      </c>
    </row>
    <row r="10" spans="2:4" ht="18" customHeight="1" x14ac:dyDescent="0.55000000000000004">
      <c r="B10" s="168"/>
      <c r="C10" s="40" t="s">
        <v>705</v>
      </c>
      <c r="D10" s="53">
        <f>SUM($D$8:$D$9)</f>
        <v>0</v>
      </c>
    </row>
    <row r="11" spans="2:4" ht="18" customHeight="1" x14ac:dyDescent="0.55000000000000004"/>
  </sheetData>
  <sheetProtection sheet="1" objects="1" scenarios="1" selectLockedCells="1" selectUnlockedCells="1"/>
  <mergeCells count="7">
    <mergeCell ref="C7:D7"/>
    <mergeCell ref="B8:B10"/>
    <mergeCell ref="B2:D2"/>
    <mergeCell ref="C3:D3"/>
    <mergeCell ref="C4:D4"/>
    <mergeCell ref="C5:D5"/>
    <mergeCell ref="C6:D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&amp;R&amp;D&amp;T</oddHeader>
    <oddFooter>&amp;C関西学生陸上競技連盟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9F0B-81C5-41F9-A0C6-CA2149E0D83D}">
  <dimension ref="A1:V3001"/>
  <sheetViews>
    <sheetView workbookViewId="0"/>
  </sheetViews>
  <sheetFormatPr defaultColWidth="8.6640625" defaultRowHeight="18" customHeight="1" x14ac:dyDescent="0.55000000000000004"/>
  <cols>
    <col min="1" max="13" width="8.6640625" customWidth="1"/>
    <col min="14" max="14" width="3.08203125" customWidth="1"/>
    <col min="15" max="21" width="8.6640625" customWidth="1"/>
  </cols>
  <sheetData>
    <row r="1" spans="1:22" ht="18" customHeight="1" x14ac:dyDescent="0.55000000000000004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I1" t="s">
        <v>172</v>
      </c>
      <c r="J1" t="s">
        <v>173</v>
      </c>
      <c r="K1" t="s">
        <v>174</v>
      </c>
      <c r="L1" t="s">
        <v>644</v>
      </c>
      <c r="M1" t="s">
        <v>645</v>
      </c>
      <c r="O1" s="9" t="s">
        <v>79</v>
      </c>
      <c r="P1" s="9" t="s">
        <v>175</v>
      </c>
      <c r="Q1" s="9" t="s">
        <v>78</v>
      </c>
      <c r="R1" s="9" t="s">
        <v>176</v>
      </c>
      <c r="S1" s="9" t="s">
        <v>177</v>
      </c>
      <c r="T1" s="9" t="s">
        <v>178</v>
      </c>
      <c r="U1" s="9" t="s">
        <v>0</v>
      </c>
      <c r="V1" s="9" t="s">
        <v>646</v>
      </c>
    </row>
    <row r="2" spans="1:22" ht="18" customHeight="1" x14ac:dyDescent="0.55000000000000004">
      <c r="A2" t="s">
        <v>707</v>
      </c>
      <c r="B2">
        <v>1</v>
      </c>
      <c r="C2" t="s">
        <v>708</v>
      </c>
      <c r="D2" t="s">
        <v>709</v>
      </c>
      <c r="E2" t="s">
        <v>710</v>
      </c>
      <c r="F2" t="s">
        <v>20</v>
      </c>
      <c r="G2">
        <v>20001121</v>
      </c>
      <c r="H2" t="s">
        <v>711</v>
      </c>
      <c r="I2" t="s">
        <v>712</v>
      </c>
      <c r="J2" t="s">
        <v>713</v>
      </c>
      <c r="K2" t="s">
        <v>214</v>
      </c>
      <c r="O2" s="9">
        <f>IFERROR(IF($B2="","",INDEX(所属情報!$E:$E,MATCH($A2,所属情報!$A:$A,0))),"")</f>
        <v>492200</v>
      </c>
      <c r="P2" s="9" t="str">
        <f>IF($C2="","",IF($E2="",$C2,$C2&amp;" ("&amp;$E2&amp;")"))</f>
        <v>西川　明花 (M1)</v>
      </c>
      <c r="Q2" s="9" t="str">
        <f>IF($D2="","",ASC($D2))</f>
        <v>ﾆｼｶﾜ ｻﾔｶ</v>
      </c>
      <c r="R2" s="9" t="str">
        <f>IF($I2="","",UPPER($I2)&amp;" "&amp;UPPER(LEFT($J2,1))&amp;LOWER(RIGHT($J2,LEN($J2)-1))&amp;" ("&amp;MID($G2,3,2)&amp;")")</f>
        <v>NISHIKAWA Sayaka (00)</v>
      </c>
      <c r="S2" s="9" t="str">
        <f>IFERROR(IF($F2="","",INDEX(リスト!$G:$G,MATCH($F2,リスト!$E:$E,0))),"")</f>
        <v>27</v>
      </c>
      <c r="T2" s="9" t="str">
        <f>IFERROR(IF($K2="","",INDEX(リスト!$J:$J,MATCH($K2,リスト!$I:$I,0))),"")</f>
        <v>JPN</v>
      </c>
      <c r="U2" s="9" t="str">
        <f>IF($B2="","",RIGHT($G2*1000+200+COUNTIF($G$2:$G2,$G2),9))</f>
        <v>001121201</v>
      </c>
      <c r="V2" s="9" t="str">
        <f>IFERROR(IF($M2="","",$M2&amp;"・"&amp;INDEX(リスト!$F:$F,MATCH($L2,リスト!$E:$E,0))),"")</f>
        <v/>
      </c>
    </row>
    <row r="3" spans="1:22" ht="18" customHeight="1" x14ac:dyDescent="0.55000000000000004">
      <c r="A3" t="s">
        <v>707</v>
      </c>
      <c r="B3">
        <v>2</v>
      </c>
      <c r="C3" t="s">
        <v>714</v>
      </c>
      <c r="D3" t="s">
        <v>715</v>
      </c>
      <c r="E3">
        <v>4</v>
      </c>
      <c r="F3" t="s">
        <v>20</v>
      </c>
      <c r="G3">
        <v>20010809</v>
      </c>
      <c r="H3" t="s">
        <v>716</v>
      </c>
      <c r="I3" t="s">
        <v>717</v>
      </c>
      <c r="J3" t="s">
        <v>718</v>
      </c>
      <c r="K3" t="s">
        <v>214</v>
      </c>
      <c r="O3" s="9">
        <f>IFERROR(IF($B3="","",INDEX(所属情報!$E:$E,MATCH($A3,所属情報!$A:$A,0))),"")</f>
        <v>492200</v>
      </c>
      <c r="P3" s="9" t="str">
        <f t="shared" ref="P3:P66" si="0">IF($C3="","",IF($E3="",$C3,$C3&amp;" ("&amp;$E3&amp;")"))</f>
        <v>麻野　涼葉 (4)</v>
      </c>
      <c r="Q3" s="9" t="str">
        <f t="shared" ref="Q3:Q66" si="1">IF($D3="","",ASC($D3))</f>
        <v>ｱｻﾉ ｽｽﾞﾊ</v>
      </c>
      <c r="R3" s="9" t="str">
        <f t="shared" ref="R3:R66" si="2">IF($I3="","",UPPER($I3)&amp;" "&amp;UPPER(LEFT($J3,1))&amp;LOWER(RIGHT($J3,LEN($J3)-1))&amp;" ("&amp;MID($G3,3,2)&amp;")")</f>
        <v>ASANO Suzuha (01)</v>
      </c>
      <c r="S3" s="9" t="str">
        <f>IFERROR(IF($F3="","",INDEX(リスト!$G:$G,MATCH($F3,リスト!$E:$E,0))),"")</f>
        <v>27</v>
      </c>
      <c r="T3" s="9" t="str">
        <f>IFERROR(IF($K3="","",INDEX(リスト!$J:$J,MATCH($K3,リスト!$I:$I,0))),"")</f>
        <v>JPN</v>
      </c>
      <c r="U3" s="9" t="str">
        <f>IF($B3="","",RIGHT($G3*1000+200+COUNTIF($G$2:$G3,$G3),9))</f>
        <v>010809201</v>
      </c>
      <c r="V3" s="9" t="str">
        <f>IFERROR(IF($M3="","",$M3&amp;"・"&amp;INDEX(リスト!$F:$F,MATCH($L3,リスト!$E:$E,0))),"")</f>
        <v/>
      </c>
    </row>
    <row r="4" spans="1:22" ht="18" customHeight="1" x14ac:dyDescent="0.55000000000000004">
      <c r="A4" t="s">
        <v>707</v>
      </c>
      <c r="B4">
        <v>3</v>
      </c>
      <c r="C4" t="s">
        <v>719</v>
      </c>
      <c r="D4" t="s">
        <v>720</v>
      </c>
      <c r="E4">
        <v>4</v>
      </c>
      <c r="F4" t="s">
        <v>18</v>
      </c>
      <c r="G4">
        <v>20010503</v>
      </c>
      <c r="H4" t="s">
        <v>721</v>
      </c>
      <c r="I4" t="s">
        <v>722</v>
      </c>
      <c r="J4" t="s">
        <v>723</v>
      </c>
      <c r="K4" t="s">
        <v>214</v>
      </c>
      <c r="O4" s="9">
        <f>IFERROR(IF($B4="","",INDEX(所属情報!$E:$E,MATCH($A4,所属情報!$A:$A,0))),"")</f>
        <v>492200</v>
      </c>
      <c r="P4" s="9" t="str">
        <f t="shared" si="0"/>
        <v>榎本　樹羅 (4)</v>
      </c>
      <c r="Q4" s="9" t="str">
        <f t="shared" si="1"/>
        <v>ｴﾉﾓﾄ ｼﾞｭﾗ</v>
      </c>
      <c r="R4" s="9" t="str">
        <f t="shared" si="2"/>
        <v>ENOMOTO Jura (01)</v>
      </c>
      <c r="S4" s="9" t="str">
        <f>IFERROR(IF($F4="","",INDEX(リスト!$G:$G,MATCH($F4,リスト!$E:$E,0))),"")</f>
        <v>37</v>
      </c>
      <c r="T4" s="9" t="str">
        <f>IFERROR(IF($K4="","",INDEX(リスト!$J:$J,MATCH($K4,リスト!$I:$I,0))),"")</f>
        <v>JPN</v>
      </c>
      <c r="U4" s="9" t="str">
        <f>IF($B4="","",RIGHT($G4*1000+200+COUNTIF($G$2:$G4,$G4),9))</f>
        <v>010503201</v>
      </c>
      <c r="V4" s="9" t="str">
        <f>IFERROR(IF($M4="","",$M4&amp;"・"&amp;INDEX(リスト!$F:$F,MATCH($L4,リスト!$E:$E,0))),"")</f>
        <v/>
      </c>
    </row>
    <row r="5" spans="1:22" ht="18" customHeight="1" x14ac:dyDescent="0.55000000000000004">
      <c r="A5" t="s">
        <v>707</v>
      </c>
      <c r="B5">
        <v>4</v>
      </c>
      <c r="C5" t="s">
        <v>724</v>
      </c>
      <c r="D5" t="s">
        <v>725</v>
      </c>
      <c r="E5">
        <v>4</v>
      </c>
      <c r="F5" t="s">
        <v>19</v>
      </c>
      <c r="G5">
        <v>20010927</v>
      </c>
      <c r="H5" t="s">
        <v>726</v>
      </c>
      <c r="I5" t="s">
        <v>727</v>
      </c>
      <c r="J5" t="s">
        <v>728</v>
      </c>
      <c r="K5" t="s">
        <v>214</v>
      </c>
      <c r="O5" s="9">
        <f>IFERROR(IF($B5="","",INDEX(所属情報!$E:$E,MATCH($A5,所属情報!$A:$A,0))),"")</f>
        <v>492200</v>
      </c>
      <c r="P5" s="9" t="str">
        <f t="shared" si="0"/>
        <v>佃　光紗 (4)</v>
      </c>
      <c r="Q5" s="9" t="str">
        <f t="shared" si="1"/>
        <v>ﾂｸﾀﾞ ﾐｽｽﾞ</v>
      </c>
      <c r="R5" s="9" t="str">
        <f t="shared" si="2"/>
        <v>TSUKUDA Misuzu (01)</v>
      </c>
      <c r="S5" s="9" t="str">
        <f>IFERROR(IF($F5="","",INDEX(リスト!$G:$G,MATCH($F5,リスト!$E:$E,0))),"")</f>
        <v>28</v>
      </c>
      <c r="T5" s="9" t="str">
        <f>IFERROR(IF($K5="","",INDEX(リスト!$J:$J,MATCH($K5,リスト!$I:$I,0))),"")</f>
        <v>JPN</v>
      </c>
      <c r="U5" s="9" t="str">
        <f>IF($B5="","",RIGHT($G5*1000+200+COUNTIF($G$2:$G5,$G5),9))</f>
        <v>010927201</v>
      </c>
      <c r="V5" s="9" t="str">
        <f>IFERROR(IF($M5="","",$M5&amp;"・"&amp;INDEX(リスト!$F:$F,MATCH($L5,リスト!$E:$E,0))),"")</f>
        <v/>
      </c>
    </row>
    <row r="6" spans="1:22" ht="18" customHeight="1" x14ac:dyDescent="0.55000000000000004">
      <c r="A6" t="s">
        <v>707</v>
      </c>
      <c r="B6">
        <v>5</v>
      </c>
      <c r="C6" t="s">
        <v>729</v>
      </c>
      <c r="D6" t="s">
        <v>730</v>
      </c>
      <c r="E6">
        <v>4</v>
      </c>
      <c r="F6" t="s">
        <v>24</v>
      </c>
      <c r="G6">
        <v>20010608</v>
      </c>
      <c r="H6" t="s">
        <v>731</v>
      </c>
      <c r="I6" t="s">
        <v>732</v>
      </c>
      <c r="J6" t="s">
        <v>733</v>
      </c>
      <c r="K6" t="s">
        <v>214</v>
      </c>
      <c r="O6" s="9">
        <f>IFERROR(IF($B6="","",INDEX(所属情報!$E:$E,MATCH($A6,所属情報!$A:$A,0))),"")</f>
        <v>492200</v>
      </c>
      <c r="P6" s="9" t="str">
        <f t="shared" si="0"/>
        <v>中嶋　美羽 (4)</v>
      </c>
      <c r="Q6" s="9" t="str">
        <f t="shared" si="1"/>
        <v>ﾅｶｼﾞﾏ ﾐｳ</v>
      </c>
      <c r="R6" s="9" t="str">
        <f t="shared" si="2"/>
        <v>NAKAJIMA Miu (01)</v>
      </c>
      <c r="S6" s="9" t="str">
        <f>IFERROR(IF($F6="","",INDEX(リスト!$G:$G,MATCH($F6,リスト!$E:$E,0))),"")</f>
        <v>18</v>
      </c>
      <c r="T6" s="9" t="str">
        <f>IFERROR(IF($K6="","",INDEX(リスト!$J:$J,MATCH($K6,リスト!$I:$I,0))),"")</f>
        <v>JPN</v>
      </c>
      <c r="U6" s="9" t="str">
        <f>IF($B6="","",RIGHT($G6*1000+200+COUNTIF($G$2:$G6,$G6),9))</f>
        <v>010608201</v>
      </c>
      <c r="V6" s="9" t="str">
        <f>IFERROR(IF($M6="","",$M6&amp;"・"&amp;INDEX(リスト!$F:$F,MATCH($L6,リスト!$E:$E,0))),"")</f>
        <v/>
      </c>
    </row>
    <row r="7" spans="1:22" ht="18" customHeight="1" x14ac:dyDescent="0.55000000000000004">
      <c r="A7" t="s">
        <v>707</v>
      </c>
      <c r="B7">
        <v>6</v>
      </c>
      <c r="C7" t="s">
        <v>734</v>
      </c>
      <c r="D7" t="s">
        <v>735</v>
      </c>
      <c r="E7">
        <v>4</v>
      </c>
      <c r="F7" t="s">
        <v>15</v>
      </c>
      <c r="G7">
        <v>20010820</v>
      </c>
      <c r="H7" t="s">
        <v>736</v>
      </c>
      <c r="I7" t="s">
        <v>737</v>
      </c>
      <c r="J7" t="s">
        <v>738</v>
      </c>
      <c r="K7" t="s">
        <v>214</v>
      </c>
      <c r="O7" s="9">
        <f>IFERROR(IF($B7="","",INDEX(所属情報!$E:$E,MATCH($A7,所属情報!$A:$A,0))),"")</f>
        <v>492200</v>
      </c>
      <c r="P7" s="9" t="str">
        <f t="shared" si="0"/>
        <v>西村　純夏 (4)</v>
      </c>
      <c r="Q7" s="9" t="str">
        <f t="shared" si="1"/>
        <v>ﾆｼﾑﾗ ｽﾐｶ</v>
      </c>
      <c r="R7" s="9" t="str">
        <f t="shared" si="2"/>
        <v>NISHIMURA Sumika (01)</v>
      </c>
      <c r="S7" s="9" t="str">
        <f>IFERROR(IF($F7="","",INDEX(リスト!$G:$G,MATCH($F7,リスト!$E:$E,0))),"")</f>
        <v>25</v>
      </c>
      <c r="T7" s="9" t="str">
        <f>IFERROR(IF($K7="","",INDEX(リスト!$J:$J,MATCH($K7,リスト!$I:$I,0))),"")</f>
        <v>JPN</v>
      </c>
      <c r="U7" s="9" t="str">
        <f>IF($B7="","",RIGHT($G7*1000+200+COUNTIF($G$2:$G7,$G7),9))</f>
        <v>010820201</v>
      </c>
      <c r="V7" s="9" t="str">
        <f>IFERROR(IF($M7="","",$M7&amp;"・"&amp;INDEX(リスト!$F:$F,MATCH($L7,リスト!$E:$E,0))),"")</f>
        <v/>
      </c>
    </row>
    <row r="8" spans="1:22" ht="18" customHeight="1" x14ac:dyDescent="0.55000000000000004">
      <c r="A8" t="s">
        <v>707</v>
      </c>
      <c r="B8">
        <v>7</v>
      </c>
      <c r="C8" t="s">
        <v>739</v>
      </c>
      <c r="D8" t="s">
        <v>740</v>
      </c>
      <c r="E8">
        <v>4</v>
      </c>
      <c r="F8" t="s">
        <v>31</v>
      </c>
      <c r="G8">
        <v>20010921</v>
      </c>
      <c r="H8" t="s">
        <v>741</v>
      </c>
      <c r="I8" t="s">
        <v>742</v>
      </c>
      <c r="J8" t="s">
        <v>743</v>
      </c>
      <c r="K8" t="s">
        <v>214</v>
      </c>
      <c r="O8" s="9">
        <f>IFERROR(IF($B8="","",INDEX(所属情報!$E:$E,MATCH($A8,所属情報!$A:$A,0))),"")</f>
        <v>492200</v>
      </c>
      <c r="P8" s="9" t="str">
        <f t="shared" si="0"/>
        <v>藤田　英里 (4)</v>
      </c>
      <c r="Q8" s="9" t="str">
        <f t="shared" si="1"/>
        <v>ﾌｼﾞﾀ ｴﾘ</v>
      </c>
      <c r="R8" s="9" t="str">
        <f t="shared" si="2"/>
        <v>FUJITA Eri (01)</v>
      </c>
      <c r="S8" s="9" t="str">
        <f>IFERROR(IF($F8="","",INDEX(リスト!$G:$G,MATCH($F8,リスト!$E:$E,0))),"")</f>
        <v>33</v>
      </c>
      <c r="T8" s="9" t="str">
        <f>IFERROR(IF($K8="","",INDEX(リスト!$J:$J,MATCH($K8,リスト!$I:$I,0))),"")</f>
        <v>JPN</v>
      </c>
      <c r="U8" s="9" t="str">
        <f>IF($B8="","",RIGHT($G8*1000+200+COUNTIF($G$2:$G8,$G8),9))</f>
        <v>010921201</v>
      </c>
      <c r="V8" s="9" t="str">
        <f>IFERROR(IF($M8="","",$M8&amp;"・"&amp;INDEX(リスト!$F:$F,MATCH($L8,リスト!$E:$E,0))),"")</f>
        <v/>
      </c>
    </row>
    <row r="9" spans="1:22" ht="18" customHeight="1" x14ac:dyDescent="0.55000000000000004">
      <c r="A9" t="s">
        <v>707</v>
      </c>
      <c r="B9">
        <v>8</v>
      </c>
      <c r="C9" t="s">
        <v>744</v>
      </c>
      <c r="D9" t="s">
        <v>745</v>
      </c>
      <c r="E9">
        <v>4</v>
      </c>
      <c r="F9" t="s">
        <v>17</v>
      </c>
      <c r="G9">
        <v>20010503</v>
      </c>
      <c r="H9" t="s">
        <v>746</v>
      </c>
      <c r="I9" t="s">
        <v>742</v>
      </c>
      <c r="J9" t="s">
        <v>747</v>
      </c>
      <c r="K9" t="s">
        <v>214</v>
      </c>
      <c r="O9" s="9">
        <f>IFERROR(IF($B9="","",INDEX(所属情報!$E:$E,MATCH($A9,所属情報!$A:$A,0))),"")</f>
        <v>492200</v>
      </c>
      <c r="P9" s="9" t="str">
        <f t="shared" si="0"/>
        <v>藤田　詩乃 (4)</v>
      </c>
      <c r="Q9" s="9" t="str">
        <f t="shared" si="1"/>
        <v>ﾌｼﾞﾀ ｼﾉ</v>
      </c>
      <c r="R9" s="9" t="str">
        <f t="shared" si="2"/>
        <v>FUJITA Shino (01)</v>
      </c>
      <c r="S9" s="9" t="str">
        <f>IFERROR(IF($F9="","",INDEX(リスト!$G:$G,MATCH($F9,リスト!$E:$E,0))),"")</f>
        <v>26</v>
      </c>
      <c r="T9" s="9" t="str">
        <f>IFERROR(IF($K9="","",INDEX(リスト!$J:$J,MATCH($K9,リスト!$I:$I,0))),"")</f>
        <v>JPN</v>
      </c>
      <c r="U9" s="9" t="str">
        <f>IF($B9="","",RIGHT($G9*1000+200+COUNTIF($G$2:$G9,$G9),9))</f>
        <v>010503202</v>
      </c>
      <c r="V9" s="9" t="str">
        <f>IFERROR(IF($M9="","",$M9&amp;"・"&amp;INDEX(リスト!$F:$F,MATCH($L9,リスト!$E:$E,0))),"")</f>
        <v/>
      </c>
    </row>
    <row r="10" spans="1:22" ht="18" customHeight="1" x14ac:dyDescent="0.55000000000000004">
      <c r="A10" t="s">
        <v>707</v>
      </c>
      <c r="B10">
        <v>9</v>
      </c>
      <c r="C10" t="s">
        <v>748</v>
      </c>
      <c r="D10" t="s">
        <v>749</v>
      </c>
      <c r="E10">
        <v>4</v>
      </c>
      <c r="F10" t="s">
        <v>15</v>
      </c>
      <c r="G10">
        <v>20020124</v>
      </c>
      <c r="H10" t="s">
        <v>750</v>
      </c>
      <c r="I10" t="s">
        <v>751</v>
      </c>
      <c r="J10" t="s">
        <v>752</v>
      </c>
      <c r="K10" t="s">
        <v>214</v>
      </c>
      <c r="O10" s="9">
        <f>IFERROR(IF($B10="","",INDEX(所属情報!$E:$E,MATCH($A10,所属情報!$A:$A,0))),"")</f>
        <v>492200</v>
      </c>
      <c r="P10" s="9" t="str">
        <f t="shared" si="0"/>
        <v>宮川　千緒里 (4)</v>
      </c>
      <c r="Q10" s="9" t="str">
        <f t="shared" si="1"/>
        <v>ﾐﾔｶﾞﾜ ﾁｵﾘ</v>
      </c>
      <c r="R10" s="9" t="str">
        <f t="shared" si="2"/>
        <v>MIYAGAWA Chiori (02)</v>
      </c>
      <c r="S10" s="9" t="str">
        <f>IFERROR(IF($F10="","",INDEX(リスト!$G:$G,MATCH($F10,リスト!$E:$E,0))),"")</f>
        <v>25</v>
      </c>
      <c r="T10" s="9" t="str">
        <f>IFERROR(IF($K10="","",INDEX(リスト!$J:$J,MATCH($K10,リスト!$I:$I,0))),"")</f>
        <v>JPN</v>
      </c>
      <c r="U10" s="9" t="str">
        <f>IF($B10="","",RIGHT($G10*1000+200+COUNTIF($G$2:$G10,$G10),9))</f>
        <v>020124201</v>
      </c>
      <c r="V10" s="9" t="str">
        <f>IFERROR(IF($M10="","",$M10&amp;"・"&amp;INDEX(リスト!$F:$F,MATCH($L10,リスト!$E:$E,0))),"")</f>
        <v/>
      </c>
    </row>
    <row r="11" spans="1:22" ht="18" customHeight="1" x14ac:dyDescent="0.55000000000000004">
      <c r="A11" t="s">
        <v>707</v>
      </c>
      <c r="B11">
        <v>10</v>
      </c>
      <c r="C11" t="s">
        <v>753</v>
      </c>
      <c r="D11" t="s">
        <v>754</v>
      </c>
      <c r="E11">
        <v>4</v>
      </c>
      <c r="F11" t="s">
        <v>17</v>
      </c>
      <c r="G11">
        <v>20010417</v>
      </c>
      <c r="H11" t="s">
        <v>755</v>
      </c>
      <c r="I11" t="s">
        <v>756</v>
      </c>
      <c r="J11" t="s">
        <v>757</v>
      </c>
      <c r="K11" t="s">
        <v>214</v>
      </c>
      <c r="O11" s="9">
        <f>IFERROR(IF($B11="","",INDEX(所属情報!$E:$E,MATCH($A11,所属情報!$A:$A,0))),"")</f>
        <v>492200</v>
      </c>
      <c r="P11" s="9" t="str">
        <f t="shared" si="0"/>
        <v>吉岡　里奈 (4)</v>
      </c>
      <c r="Q11" s="9" t="str">
        <f t="shared" si="1"/>
        <v>ﾖｼｵｶ ﾘﾅ</v>
      </c>
      <c r="R11" s="9" t="str">
        <f t="shared" si="2"/>
        <v>YOSHIOKA Rina (01)</v>
      </c>
      <c r="S11" s="9" t="str">
        <f>IFERROR(IF($F11="","",INDEX(リスト!$G:$G,MATCH($F11,リスト!$E:$E,0))),"")</f>
        <v>26</v>
      </c>
      <c r="T11" s="9" t="str">
        <f>IFERROR(IF($K11="","",INDEX(リスト!$J:$J,MATCH($K11,リスト!$I:$I,0))),"")</f>
        <v>JPN</v>
      </c>
      <c r="U11" s="9" t="str">
        <f>IF($B11="","",RIGHT($G11*1000+200+COUNTIF($G$2:$G11,$G11),9))</f>
        <v>010417201</v>
      </c>
      <c r="V11" s="9" t="str">
        <f>IFERROR(IF($M11="","",$M11&amp;"・"&amp;INDEX(リスト!$F:$F,MATCH($L11,リスト!$E:$E,0))),"")</f>
        <v/>
      </c>
    </row>
    <row r="12" spans="1:22" ht="18" customHeight="1" x14ac:dyDescent="0.55000000000000004">
      <c r="A12" t="s">
        <v>707</v>
      </c>
      <c r="B12">
        <v>11</v>
      </c>
      <c r="C12" t="s">
        <v>758</v>
      </c>
      <c r="D12" t="s">
        <v>759</v>
      </c>
      <c r="E12">
        <v>4</v>
      </c>
      <c r="F12" t="s">
        <v>28</v>
      </c>
      <c r="G12">
        <v>20020111</v>
      </c>
      <c r="H12" t="s">
        <v>760</v>
      </c>
      <c r="I12" t="s">
        <v>761</v>
      </c>
      <c r="J12" t="s">
        <v>762</v>
      </c>
      <c r="K12" t="s">
        <v>214</v>
      </c>
      <c r="O12" s="9">
        <f>IFERROR(IF($B12="","",INDEX(所属情報!$E:$E,MATCH($A12,所属情報!$A:$A,0))),"")</f>
        <v>492200</v>
      </c>
      <c r="P12" s="9" t="str">
        <f t="shared" si="0"/>
        <v>伊藤　夢 (4)</v>
      </c>
      <c r="Q12" s="9" t="str">
        <f t="shared" si="1"/>
        <v>ｲﾄｳ ﾕﾒ</v>
      </c>
      <c r="R12" s="9" t="str">
        <f t="shared" si="2"/>
        <v>ITO Yume (02)</v>
      </c>
      <c r="S12" s="9" t="str">
        <f>IFERROR(IF($F12="","",INDEX(リスト!$G:$G,MATCH($F12,リスト!$E:$E,0))),"")</f>
        <v>19</v>
      </c>
      <c r="T12" s="9" t="str">
        <f>IFERROR(IF($K12="","",INDEX(リスト!$J:$J,MATCH($K12,リスト!$I:$I,0))),"")</f>
        <v>JPN</v>
      </c>
      <c r="U12" s="9" t="str">
        <f>IF($B12="","",RIGHT($G12*1000+200+COUNTIF($G$2:$G12,$G12),9))</f>
        <v>020111201</v>
      </c>
      <c r="V12" s="9" t="str">
        <f>IFERROR(IF($M12="","",$M12&amp;"・"&amp;INDEX(リスト!$F:$F,MATCH($L12,リスト!$E:$E,0))),"")</f>
        <v/>
      </c>
    </row>
    <row r="13" spans="1:22" ht="18" customHeight="1" x14ac:dyDescent="0.55000000000000004">
      <c r="A13" t="s">
        <v>707</v>
      </c>
      <c r="B13">
        <v>12</v>
      </c>
      <c r="C13" t="s">
        <v>763</v>
      </c>
      <c r="D13" t="s">
        <v>764</v>
      </c>
      <c r="E13">
        <v>4</v>
      </c>
      <c r="F13" t="s">
        <v>17</v>
      </c>
      <c r="G13">
        <v>20010530</v>
      </c>
      <c r="H13" t="s">
        <v>765</v>
      </c>
      <c r="I13" t="s">
        <v>766</v>
      </c>
      <c r="J13" t="s">
        <v>767</v>
      </c>
      <c r="K13" t="s">
        <v>214</v>
      </c>
      <c r="O13" s="9">
        <f>IFERROR(IF($B13="","",INDEX(所属情報!$E:$E,MATCH($A13,所属情報!$A:$A,0))),"")</f>
        <v>492200</v>
      </c>
      <c r="P13" s="9" t="str">
        <f t="shared" si="0"/>
        <v>桶谷　南実 (4)</v>
      </c>
      <c r="Q13" s="9" t="str">
        <f t="shared" si="1"/>
        <v>ｵｹﾀﾆ ﾐﾅﾐ</v>
      </c>
      <c r="R13" s="9" t="str">
        <f t="shared" si="2"/>
        <v>OKETANI Minami (01)</v>
      </c>
      <c r="S13" s="9" t="str">
        <f>IFERROR(IF($F13="","",INDEX(リスト!$G:$G,MATCH($F13,リスト!$E:$E,0))),"")</f>
        <v>26</v>
      </c>
      <c r="T13" s="9" t="str">
        <f>IFERROR(IF($K13="","",INDEX(リスト!$J:$J,MATCH($K13,リスト!$I:$I,0))),"")</f>
        <v>JPN</v>
      </c>
      <c r="U13" s="9" t="str">
        <f>IF($B13="","",RIGHT($G13*1000+200+COUNTIF($G$2:$G13,$G13),9))</f>
        <v>010530201</v>
      </c>
      <c r="V13" s="9" t="str">
        <f>IFERROR(IF($M13="","",$M13&amp;"・"&amp;INDEX(リスト!$F:$F,MATCH($L13,リスト!$E:$E,0))),"")</f>
        <v/>
      </c>
    </row>
    <row r="14" spans="1:22" ht="18" customHeight="1" x14ac:dyDescent="0.55000000000000004">
      <c r="A14" t="s">
        <v>707</v>
      </c>
      <c r="B14">
        <v>13</v>
      </c>
      <c r="C14" t="s">
        <v>768</v>
      </c>
      <c r="D14" t="s">
        <v>769</v>
      </c>
      <c r="E14">
        <v>4</v>
      </c>
      <c r="F14" t="s">
        <v>19</v>
      </c>
      <c r="G14">
        <v>20020308</v>
      </c>
      <c r="H14" t="s">
        <v>770</v>
      </c>
      <c r="I14" t="s">
        <v>771</v>
      </c>
      <c r="J14" t="s">
        <v>772</v>
      </c>
      <c r="K14" t="s">
        <v>214</v>
      </c>
      <c r="O14" s="9">
        <f>IFERROR(IF($B14="","",INDEX(所属情報!$E:$E,MATCH($A14,所属情報!$A:$A,0))),"")</f>
        <v>492200</v>
      </c>
      <c r="P14" s="9" t="str">
        <f t="shared" si="0"/>
        <v>小林　朝 (4)</v>
      </c>
      <c r="Q14" s="9" t="str">
        <f t="shared" si="1"/>
        <v>ｺﾊﾞﾔｼ ｱｻ</v>
      </c>
      <c r="R14" s="9" t="str">
        <f t="shared" si="2"/>
        <v>KOBAYASHI Asa (02)</v>
      </c>
      <c r="S14" s="9" t="str">
        <f>IFERROR(IF($F14="","",INDEX(リスト!$G:$G,MATCH($F14,リスト!$E:$E,0))),"")</f>
        <v>28</v>
      </c>
      <c r="T14" s="9" t="str">
        <f>IFERROR(IF($K14="","",INDEX(リスト!$J:$J,MATCH($K14,リスト!$I:$I,0))),"")</f>
        <v>JPN</v>
      </c>
      <c r="U14" s="9" t="str">
        <f>IF($B14="","",RIGHT($G14*1000+200+COUNTIF($G$2:$G14,$G14),9))</f>
        <v>020308201</v>
      </c>
      <c r="V14" s="9" t="str">
        <f>IFERROR(IF($M14="","",$M14&amp;"・"&amp;INDEX(リスト!$F:$F,MATCH($L14,リスト!$E:$E,0))),"")</f>
        <v/>
      </c>
    </row>
    <row r="15" spans="1:22" ht="18" customHeight="1" x14ac:dyDescent="0.55000000000000004">
      <c r="A15" t="s">
        <v>707</v>
      </c>
      <c r="B15">
        <v>14</v>
      </c>
      <c r="C15" t="s">
        <v>773</v>
      </c>
      <c r="D15" t="s">
        <v>774</v>
      </c>
      <c r="E15">
        <v>4</v>
      </c>
      <c r="F15" t="s">
        <v>17</v>
      </c>
      <c r="G15">
        <v>20011130</v>
      </c>
      <c r="H15" t="s">
        <v>775</v>
      </c>
      <c r="I15" t="s">
        <v>776</v>
      </c>
      <c r="J15" t="s">
        <v>777</v>
      </c>
      <c r="K15" t="s">
        <v>214</v>
      </c>
      <c r="O15" s="9">
        <f>IFERROR(IF($B15="","",INDEX(所属情報!$E:$E,MATCH($A15,所属情報!$A:$A,0))),"")</f>
        <v>492200</v>
      </c>
      <c r="P15" s="9" t="str">
        <f t="shared" si="0"/>
        <v>曽根　野乃花 (4)</v>
      </c>
      <c r="Q15" s="9" t="str">
        <f t="shared" si="1"/>
        <v>ｿﾈ ﾉﾉｶ</v>
      </c>
      <c r="R15" s="9" t="str">
        <f t="shared" si="2"/>
        <v>SONE Nonoka (01)</v>
      </c>
      <c r="S15" s="9" t="str">
        <f>IFERROR(IF($F15="","",INDEX(リスト!$G:$G,MATCH($F15,リスト!$E:$E,0))),"")</f>
        <v>26</v>
      </c>
      <c r="T15" s="9" t="str">
        <f>IFERROR(IF($K15="","",INDEX(リスト!$J:$J,MATCH($K15,リスト!$I:$I,0))),"")</f>
        <v>JPN</v>
      </c>
      <c r="U15" s="9" t="str">
        <f>IF($B15="","",RIGHT($G15*1000+200+COUNTIF($G$2:$G15,$G15),9))</f>
        <v>011130201</v>
      </c>
      <c r="V15" s="9" t="str">
        <f>IFERROR(IF($M15="","",$M15&amp;"・"&amp;INDEX(リスト!$F:$F,MATCH($L15,リスト!$E:$E,0))),"")</f>
        <v/>
      </c>
    </row>
    <row r="16" spans="1:22" ht="18" customHeight="1" x14ac:dyDescent="0.55000000000000004">
      <c r="A16" t="s">
        <v>707</v>
      </c>
      <c r="B16">
        <v>15</v>
      </c>
      <c r="C16" t="s">
        <v>778</v>
      </c>
      <c r="D16" t="s">
        <v>779</v>
      </c>
      <c r="E16">
        <v>4</v>
      </c>
      <c r="F16" t="s">
        <v>50</v>
      </c>
      <c r="G16">
        <v>20020111</v>
      </c>
      <c r="H16" t="s">
        <v>780</v>
      </c>
      <c r="I16" t="s">
        <v>781</v>
      </c>
      <c r="J16" t="s">
        <v>782</v>
      </c>
      <c r="K16" t="s">
        <v>214</v>
      </c>
      <c r="O16" s="9">
        <f>IFERROR(IF($B16="","",INDEX(所属情報!$E:$E,MATCH($A16,所属情報!$A:$A,0))),"")</f>
        <v>492200</v>
      </c>
      <c r="P16" s="9" t="str">
        <f t="shared" si="0"/>
        <v>西原　愛華 (4)</v>
      </c>
      <c r="Q16" s="9" t="str">
        <f t="shared" si="1"/>
        <v>ﾆｼﾊﾗ ｱｲｶ</v>
      </c>
      <c r="R16" s="9" t="str">
        <f t="shared" si="2"/>
        <v>NISHIHARA Aika (02)</v>
      </c>
      <c r="S16" s="9" t="str">
        <f>IFERROR(IF($F16="","",INDEX(リスト!$G:$G,MATCH($F16,リスト!$E:$E,0))),"")</f>
        <v>38</v>
      </c>
      <c r="T16" s="9" t="str">
        <f>IFERROR(IF($K16="","",INDEX(リスト!$J:$J,MATCH($K16,リスト!$I:$I,0))),"")</f>
        <v>JPN</v>
      </c>
      <c r="U16" s="9" t="str">
        <f>IF($B16="","",RIGHT($G16*1000+200+COUNTIF($G$2:$G16,$G16),9))</f>
        <v>020111202</v>
      </c>
      <c r="V16" s="9" t="str">
        <f>IFERROR(IF($M16="","",$M16&amp;"・"&amp;INDEX(リスト!$F:$F,MATCH($L16,リスト!$E:$E,0))),"")</f>
        <v/>
      </c>
    </row>
    <row r="17" spans="1:22" ht="18" customHeight="1" x14ac:dyDescent="0.55000000000000004">
      <c r="A17" t="s">
        <v>707</v>
      </c>
      <c r="B17">
        <v>16</v>
      </c>
      <c r="C17" t="s">
        <v>783</v>
      </c>
      <c r="D17" t="s">
        <v>784</v>
      </c>
      <c r="E17">
        <v>3</v>
      </c>
      <c r="F17" t="s">
        <v>20</v>
      </c>
      <c r="G17">
        <v>20021118</v>
      </c>
      <c r="H17" t="s">
        <v>785</v>
      </c>
      <c r="I17" t="s">
        <v>786</v>
      </c>
      <c r="J17" t="s">
        <v>787</v>
      </c>
      <c r="K17" t="s">
        <v>214</v>
      </c>
      <c r="O17" s="9">
        <f>IFERROR(IF($B17="","",INDEX(所属情報!$E:$E,MATCH($A17,所属情報!$A:$A,0))),"")</f>
        <v>492200</v>
      </c>
      <c r="P17" s="9" t="str">
        <f t="shared" si="0"/>
        <v>工藤　芽衣 (3)</v>
      </c>
      <c r="Q17" s="9" t="str">
        <f t="shared" si="1"/>
        <v>ｸﾄﾞｳ ﾒｲ</v>
      </c>
      <c r="R17" s="9" t="str">
        <f t="shared" si="2"/>
        <v>KUDO Mei (02)</v>
      </c>
      <c r="S17" s="9" t="str">
        <f>IFERROR(IF($F17="","",INDEX(リスト!$G:$G,MATCH($F17,リスト!$E:$E,0))),"")</f>
        <v>27</v>
      </c>
      <c r="T17" s="9" t="str">
        <f>IFERROR(IF($K17="","",INDEX(リスト!$J:$J,MATCH($K17,リスト!$I:$I,0))),"")</f>
        <v>JPN</v>
      </c>
      <c r="U17" s="9" t="str">
        <f>IF($B17="","",RIGHT($G17*1000+200+COUNTIF($G$2:$G17,$G17),9))</f>
        <v>021118201</v>
      </c>
      <c r="V17" s="9" t="str">
        <f>IFERROR(IF($M17="","",$M17&amp;"・"&amp;INDEX(リスト!$F:$F,MATCH($L17,リスト!$E:$E,0))),"")</f>
        <v/>
      </c>
    </row>
    <row r="18" spans="1:22" ht="18" customHeight="1" x14ac:dyDescent="0.55000000000000004">
      <c r="A18" t="s">
        <v>707</v>
      </c>
      <c r="B18">
        <v>17</v>
      </c>
      <c r="C18" t="s">
        <v>788</v>
      </c>
      <c r="D18" t="s">
        <v>789</v>
      </c>
      <c r="E18">
        <v>3</v>
      </c>
      <c r="F18" t="s">
        <v>20</v>
      </c>
      <c r="G18">
        <v>20020619</v>
      </c>
      <c r="H18" t="s">
        <v>790</v>
      </c>
      <c r="I18" t="s">
        <v>791</v>
      </c>
      <c r="J18" t="s">
        <v>792</v>
      </c>
      <c r="K18" t="s">
        <v>214</v>
      </c>
      <c r="O18" s="9">
        <f>IFERROR(IF($B18="","",INDEX(所属情報!$E:$E,MATCH($A18,所属情報!$A:$A,0))),"")</f>
        <v>492200</v>
      </c>
      <c r="P18" s="9" t="str">
        <f t="shared" si="0"/>
        <v>西田　好伽 (3)</v>
      </c>
      <c r="Q18" s="9" t="str">
        <f t="shared" si="1"/>
        <v>ﾆｼﾀﾞ ｺﾉｶ</v>
      </c>
      <c r="R18" s="9" t="str">
        <f t="shared" si="2"/>
        <v>NISHIDA Konoka (02)</v>
      </c>
      <c r="S18" s="9" t="str">
        <f>IFERROR(IF($F18="","",INDEX(リスト!$G:$G,MATCH($F18,リスト!$E:$E,0))),"")</f>
        <v>27</v>
      </c>
      <c r="T18" s="9" t="str">
        <f>IFERROR(IF($K18="","",INDEX(リスト!$J:$J,MATCH($K18,リスト!$I:$I,0))),"")</f>
        <v>JPN</v>
      </c>
      <c r="U18" s="9" t="str">
        <f>IF($B18="","",RIGHT($G18*1000+200+COUNTIF($G$2:$G18,$G18),9))</f>
        <v>020619201</v>
      </c>
      <c r="V18" s="9" t="str">
        <f>IFERROR(IF($M18="","",$M18&amp;"・"&amp;INDEX(リスト!$F:$F,MATCH($L18,リスト!$E:$E,0))),"")</f>
        <v/>
      </c>
    </row>
    <row r="19" spans="1:22" ht="18" customHeight="1" x14ac:dyDescent="0.55000000000000004">
      <c r="A19" t="s">
        <v>707</v>
      </c>
      <c r="B19">
        <v>18</v>
      </c>
      <c r="C19" t="s">
        <v>793</v>
      </c>
      <c r="D19" t="s">
        <v>794</v>
      </c>
      <c r="E19">
        <v>3</v>
      </c>
      <c r="F19" t="s">
        <v>22</v>
      </c>
      <c r="G19">
        <v>20020611</v>
      </c>
      <c r="H19" t="s">
        <v>795</v>
      </c>
      <c r="I19" t="s">
        <v>796</v>
      </c>
      <c r="J19" t="s">
        <v>797</v>
      </c>
      <c r="K19" t="s">
        <v>214</v>
      </c>
      <c r="O19" s="9">
        <f>IFERROR(IF($B19="","",INDEX(所属情報!$E:$E,MATCH($A19,所属情報!$A:$A,0))),"")</f>
        <v>492200</v>
      </c>
      <c r="P19" s="9" t="str">
        <f t="shared" si="0"/>
        <v>室月　里莉花 (3)</v>
      </c>
      <c r="Q19" s="9" t="str">
        <f t="shared" si="1"/>
        <v>ﾑﾛﾂﾞｷ ﾘﾘｶ</v>
      </c>
      <c r="R19" s="9" t="str">
        <f t="shared" si="2"/>
        <v>MUROZUKI Ririka (02)</v>
      </c>
      <c r="S19" s="9" t="str">
        <f>IFERROR(IF($F19="","",INDEX(リスト!$G:$G,MATCH($F19,リスト!$E:$E,0))),"")</f>
        <v>22</v>
      </c>
      <c r="T19" s="9" t="str">
        <f>IFERROR(IF($K19="","",INDEX(リスト!$J:$J,MATCH($K19,リスト!$I:$I,0))),"")</f>
        <v>JPN</v>
      </c>
      <c r="U19" s="9" t="str">
        <f>IF($B19="","",RIGHT($G19*1000+200+COUNTIF($G$2:$G19,$G19),9))</f>
        <v>020611201</v>
      </c>
      <c r="V19" s="9" t="str">
        <f>IFERROR(IF($M19="","",$M19&amp;"・"&amp;INDEX(リスト!$F:$F,MATCH($L19,リスト!$E:$E,0))),"")</f>
        <v/>
      </c>
    </row>
    <row r="20" spans="1:22" ht="18" customHeight="1" x14ac:dyDescent="0.55000000000000004">
      <c r="A20" t="s">
        <v>707</v>
      </c>
      <c r="B20">
        <v>19</v>
      </c>
      <c r="C20" t="s">
        <v>798</v>
      </c>
      <c r="D20" t="s">
        <v>799</v>
      </c>
      <c r="E20">
        <v>3</v>
      </c>
      <c r="F20" t="s">
        <v>19</v>
      </c>
      <c r="G20">
        <v>20021005</v>
      </c>
      <c r="H20" t="s">
        <v>800</v>
      </c>
      <c r="I20" t="s">
        <v>801</v>
      </c>
      <c r="J20" t="s">
        <v>802</v>
      </c>
      <c r="K20" t="s">
        <v>214</v>
      </c>
      <c r="O20" s="9">
        <f>IFERROR(IF($B20="","",INDEX(所属情報!$E:$E,MATCH($A20,所属情報!$A:$A,0))),"")</f>
        <v>492200</v>
      </c>
      <c r="P20" s="9" t="str">
        <f t="shared" si="0"/>
        <v>山本　紗矢 (3)</v>
      </c>
      <c r="Q20" s="9" t="str">
        <f t="shared" si="1"/>
        <v>ﾔﾏﾓﾄ ｻﾔ</v>
      </c>
      <c r="R20" s="9" t="str">
        <f t="shared" si="2"/>
        <v>YAMAMOTO Saya (02)</v>
      </c>
      <c r="S20" s="9" t="str">
        <f>IFERROR(IF($F20="","",INDEX(リスト!$G:$G,MATCH($F20,リスト!$E:$E,0))),"")</f>
        <v>28</v>
      </c>
      <c r="T20" s="9" t="str">
        <f>IFERROR(IF($K20="","",INDEX(リスト!$J:$J,MATCH($K20,リスト!$I:$I,0))),"")</f>
        <v>JPN</v>
      </c>
      <c r="U20" s="9" t="str">
        <f>IF($B20="","",RIGHT($G20*1000+200+COUNTIF($G$2:$G20,$G20),9))</f>
        <v>021005201</v>
      </c>
      <c r="V20" s="9" t="str">
        <f>IFERROR(IF($M20="","",$M20&amp;"・"&amp;INDEX(リスト!$F:$F,MATCH($L20,リスト!$E:$E,0))),"")</f>
        <v/>
      </c>
    </row>
    <row r="21" spans="1:22" ht="18" customHeight="1" x14ac:dyDescent="0.55000000000000004">
      <c r="A21" t="s">
        <v>707</v>
      </c>
      <c r="B21">
        <v>20</v>
      </c>
      <c r="C21" t="s">
        <v>803</v>
      </c>
      <c r="D21" t="s">
        <v>804</v>
      </c>
      <c r="E21">
        <v>3</v>
      </c>
      <c r="F21" t="s">
        <v>15</v>
      </c>
      <c r="G21">
        <v>20020419</v>
      </c>
      <c r="H21" t="s">
        <v>805</v>
      </c>
      <c r="I21" t="s">
        <v>801</v>
      </c>
      <c r="J21" t="s">
        <v>806</v>
      </c>
      <c r="K21" t="s">
        <v>214</v>
      </c>
      <c r="O21" s="9">
        <f>IFERROR(IF($B21="","",INDEX(所属情報!$E:$E,MATCH($A21,所属情報!$A:$A,0))),"")</f>
        <v>492200</v>
      </c>
      <c r="P21" s="9" t="str">
        <f t="shared" si="0"/>
        <v>山本　亜美 (3)</v>
      </c>
      <c r="Q21" s="9" t="str">
        <f t="shared" si="1"/>
        <v>ﾔﾏﾓﾄ ｱﾐ</v>
      </c>
      <c r="R21" s="9" t="str">
        <f t="shared" si="2"/>
        <v>YAMAMOTO Ami (02)</v>
      </c>
      <c r="S21" s="9" t="str">
        <f>IFERROR(IF($F21="","",INDEX(リスト!$G:$G,MATCH($F21,リスト!$E:$E,0))),"")</f>
        <v>25</v>
      </c>
      <c r="T21" s="9" t="str">
        <f>IFERROR(IF($K21="","",INDEX(リスト!$J:$J,MATCH($K21,リスト!$I:$I,0))),"")</f>
        <v>JPN</v>
      </c>
      <c r="U21" s="9" t="str">
        <f>IF($B21="","",RIGHT($G21*1000+200+COUNTIF($G$2:$G21,$G21),9))</f>
        <v>020419201</v>
      </c>
      <c r="V21" s="9" t="str">
        <f>IFERROR(IF($M21="","",$M21&amp;"・"&amp;INDEX(リスト!$F:$F,MATCH($L21,リスト!$E:$E,0))),"")</f>
        <v/>
      </c>
    </row>
    <row r="22" spans="1:22" ht="18" customHeight="1" x14ac:dyDescent="0.55000000000000004">
      <c r="A22" t="s">
        <v>707</v>
      </c>
      <c r="B22">
        <v>21</v>
      </c>
      <c r="C22" t="s">
        <v>807</v>
      </c>
      <c r="D22" t="s">
        <v>808</v>
      </c>
      <c r="E22">
        <v>3</v>
      </c>
      <c r="F22" t="s">
        <v>88</v>
      </c>
      <c r="G22">
        <v>20030206</v>
      </c>
      <c r="H22" t="s">
        <v>809</v>
      </c>
      <c r="I22" t="s">
        <v>810</v>
      </c>
      <c r="J22" t="s">
        <v>811</v>
      </c>
      <c r="K22" t="s">
        <v>214</v>
      </c>
      <c r="O22" s="9">
        <f>IFERROR(IF($B22="","",INDEX(所属情報!$E:$E,MATCH($A22,所属情報!$A:$A,0))),"")</f>
        <v>492200</v>
      </c>
      <c r="P22" s="9" t="str">
        <f t="shared" si="0"/>
        <v>渡邉　光咲 (3)</v>
      </c>
      <c r="Q22" s="9" t="str">
        <f t="shared" si="1"/>
        <v>ﾜﾀﾅﾍﾞ ﾐｻｷ</v>
      </c>
      <c r="R22" s="9" t="str">
        <f t="shared" si="2"/>
        <v>WATANABE Misaki (03)</v>
      </c>
      <c r="S22" s="9" t="str">
        <f>IFERROR(IF($F22="","",INDEX(リスト!$G:$G,MATCH($F22,リスト!$E:$E,0))),"")</f>
        <v>02</v>
      </c>
      <c r="T22" s="9" t="str">
        <f>IFERROR(IF($K22="","",INDEX(リスト!$J:$J,MATCH($K22,リスト!$I:$I,0))),"")</f>
        <v>JPN</v>
      </c>
      <c r="U22" s="9" t="str">
        <f>IF($B22="","",RIGHT($G22*1000+200+COUNTIF($G$2:$G22,$G22),9))</f>
        <v>030206201</v>
      </c>
      <c r="V22" s="9" t="str">
        <f>IFERROR(IF($M22="","",$M22&amp;"・"&amp;INDEX(リスト!$F:$F,MATCH($L22,リスト!$E:$E,0))),"")</f>
        <v/>
      </c>
    </row>
    <row r="23" spans="1:22" ht="18" customHeight="1" x14ac:dyDescent="0.55000000000000004">
      <c r="A23" t="s">
        <v>707</v>
      </c>
      <c r="B23">
        <v>22</v>
      </c>
      <c r="C23" t="s">
        <v>812</v>
      </c>
      <c r="D23" t="s">
        <v>813</v>
      </c>
      <c r="E23">
        <v>3</v>
      </c>
      <c r="F23" t="s">
        <v>44</v>
      </c>
      <c r="G23">
        <v>20021113</v>
      </c>
      <c r="H23" t="s">
        <v>814</v>
      </c>
      <c r="I23" t="s">
        <v>815</v>
      </c>
      <c r="J23" t="s">
        <v>816</v>
      </c>
      <c r="K23" t="s">
        <v>214</v>
      </c>
      <c r="O23" s="9">
        <f>IFERROR(IF($B23="","",INDEX(所属情報!$E:$E,MATCH($A23,所属情報!$A:$A,0))),"")</f>
        <v>492200</v>
      </c>
      <c r="P23" s="9" t="str">
        <f t="shared" si="0"/>
        <v>菊地　琴子 (3)</v>
      </c>
      <c r="Q23" s="9" t="str">
        <f t="shared" si="1"/>
        <v>ｷｸﾁ ｺﾄｺ</v>
      </c>
      <c r="R23" s="9" t="str">
        <f t="shared" si="2"/>
        <v>KIKUCHI Kotoko (02)</v>
      </c>
      <c r="S23" s="9" t="str">
        <f>IFERROR(IF($F23="","",INDEX(リスト!$G:$G,MATCH($F23,リスト!$E:$E,0))),"")</f>
        <v>13</v>
      </c>
      <c r="T23" s="9" t="str">
        <f>IFERROR(IF($K23="","",INDEX(リスト!$J:$J,MATCH($K23,リスト!$I:$I,0))),"")</f>
        <v>JPN</v>
      </c>
      <c r="U23" s="9" t="str">
        <f>IF($B23="","",RIGHT($G23*1000+200+COUNTIF($G$2:$G23,$G23),9))</f>
        <v>021113201</v>
      </c>
      <c r="V23" s="9" t="str">
        <f>IFERROR(IF($M23="","",$M23&amp;"・"&amp;INDEX(リスト!$F:$F,MATCH($L23,リスト!$E:$E,0))),"")</f>
        <v/>
      </c>
    </row>
    <row r="24" spans="1:22" ht="18" customHeight="1" x14ac:dyDescent="0.55000000000000004">
      <c r="A24" t="s">
        <v>707</v>
      </c>
      <c r="B24">
        <v>23</v>
      </c>
      <c r="C24" t="s">
        <v>817</v>
      </c>
      <c r="D24" t="s">
        <v>818</v>
      </c>
      <c r="E24">
        <v>3</v>
      </c>
      <c r="F24" t="s">
        <v>17</v>
      </c>
      <c r="G24">
        <v>20020617</v>
      </c>
      <c r="H24" t="s">
        <v>819</v>
      </c>
      <c r="I24" t="s">
        <v>820</v>
      </c>
      <c r="J24" t="s">
        <v>821</v>
      </c>
      <c r="K24" t="s">
        <v>214</v>
      </c>
      <c r="O24" s="9">
        <f>IFERROR(IF($B24="","",INDEX(所属情報!$E:$E,MATCH($A24,所属情報!$A:$A,0))),"")</f>
        <v>492200</v>
      </c>
      <c r="P24" s="9" t="str">
        <f t="shared" si="0"/>
        <v>中地　こころ (3)</v>
      </c>
      <c r="Q24" s="9" t="str">
        <f t="shared" si="1"/>
        <v>ﾅｶﾁ ｺｺﾛ</v>
      </c>
      <c r="R24" s="9" t="str">
        <f t="shared" si="2"/>
        <v>NAKACHI Kokoro (02)</v>
      </c>
      <c r="S24" s="9" t="str">
        <f>IFERROR(IF($F24="","",INDEX(リスト!$G:$G,MATCH($F24,リスト!$E:$E,0))),"")</f>
        <v>26</v>
      </c>
      <c r="T24" s="9" t="str">
        <f>IFERROR(IF($K24="","",INDEX(リスト!$J:$J,MATCH($K24,リスト!$I:$I,0))),"")</f>
        <v>JPN</v>
      </c>
      <c r="U24" s="9" t="str">
        <f>IF($B24="","",RIGHT($G24*1000+200+COUNTIF($G$2:$G24,$G24),9))</f>
        <v>020617201</v>
      </c>
      <c r="V24" s="9" t="str">
        <f>IFERROR(IF($M24="","",$M24&amp;"・"&amp;INDEX(リスト!$F:$F,MATCH($L24,リスト!$E:$E,0))),"")</f>
        <v/>
      </c>
    </row>
    <row r="25" spans="1:22" ht="18" customHeight="1" x14ac:dyDescent="0.55000000000000004">
      <c r="A25" t="s">
        <v>707</v>
      </c>
      <c r="B25">
        <v>24</v>
      </c>
      <c r="C25" t="s">
        <v>822</v>
      </c>
      <c r="D25" t="s">
        <v>823</v>
      </c>
      <c r="E25">
        <v>3</v>
      </c>
      <c r="F25" t="s">
        <v>30</v>
      </c>
      <c r="G25">
        <v>20020613</v>
      </c>
      <c r="H25" t="s">
        <v>824</v>
      </c>
      <c r="I25" t="s">
        <v>825</v>
      </c>
      <c r="J25" t="s">
        <v>826</v>
      </c>
      <c r="K25" t="s">
        <v>214</v>
      </c>
      <c r="O25" s="9">
        <f>IFERROR(IF($B25="","",INDEX(所属情報!$E:$E,MATCH($A25,所属情報!$A:$A,0))),"")</f>
        <v>492200</v>
      </c>
      <c r="P25" s="9" t="str">
        <f t="shared" si="0"/>
        <v>福永　楓花 (3)</v>
      </c>
      <c r="Q25" s="9" t="str">
        <f t="shared" si="1"/>
        <v>ﾌｸﾅｶﾞ ﾌｳｶ</v>
      </c>
      <c r="R25" s="9" t="str">
        <f t="shared" si="2"/>
        <v>FUKUNAGA Fuka (02)</v>
      </c>
      <c r="S25" s="9" t="str">
        <f>IFERROR(IF($F25="","",INDEX(リスト!$G:$G,MATCH($F25,リスト!$E:$E,0))),"")</f>
        <v>34</v>
      </c>
      <c r="T25" s="9" t="str">
        <f>IFERROR(IF($K25="","",INDEX(リスト!$J:$J,MATCH($K25,リスト!$I:$I,0))),"")</f>
        <v>JPN</v>
      </c>
      <c r="U25" s="9" t="str">
        <f>IF($B25="","",RIGHT($G25*1000+200+COUNTIF($G$2:$G25,$G25),9))</f>
        <v>020613201</v>
      </c>
      <c r="V25" s="9" t="str">
        <f>IFERROR(IF($M25="","",$M25&amp;"・"&amp;INDEX(リスト!$F:$F,MATCH($L25,リスト!$E:$E,0))),"")</f>
        <v/>
      </c>
    </row>
    <row r="26" spans="1:22" ht="18" customHeight="1" x14ac:dyDescent="0.55000000000000004">
      <c r="A26" t="s">
        <v>707</v>
      </c>
      <c r="B26">
        <v>25</v>
      </c>
      <c r="C26" t="s">
        <v>827</v>
      </c>
      <c r="D26" t="s">
        <v>828</v>
      </c>
      <c r="E26">
        <v>3</v>
      </c>
      <c r="F26" t="s">
        <v>17</v>
      </c>
      <c r="G26">
        <v>20020525</v>
      </c>
      <c r="H26" t="s">
        <v>829</v>
      </c>
      <c r="I26" t="s">
        <v>830</v>
      </c>
      <c r="J26" t="s">
        <v>831</v>
      </c>
      <c r="K26" t="s">
        <v>214</v>
      </c>
      <c r="O26" s="9">
        <f>IFERROR(IF($B26="","",INDEX(所属情報!$E:$E,MATCH($A26,所属情報!$A:$A,0))),"")</f>
        <v>492200</v>
      </c>
      <c r="P26" s="9" t="str">
        <f t="shared" si="0"/>
        <v>村松　灯 (3)</v>
      </c>
      <c r="Q26" s="9" t="str">
        <f t="shared" si="1"/>
        <v>ﾑﾗﾏﾂ ﾄﾓ</v>
      </c>
      <c r="R26" s="9" t="str">
        <f t="shared" si="2"/>
        <v>MURAMATSU Tomo (02)</v>
      </c>
      <c r="S26" s="9" t="str">
        <f>IFERROR(IF($F26="","",INDEX(リスト!$G:$G,MATCH($F26,リスト!$E:$E,0))),"")</f>
        <v>26</v>
      </c>
      <c r="T26" s="9" t="str">
        <f>IFERROR(IF($K26="","",INDEX(リスト!$J:$J,MATCH($K26,リスト!$I:$I,0))),"")</f>
        <v>JPN</v>
      </c>
      <c r="U26" s="9" t="str">
        <f>IF($B26="","",RIGHT($G26*1000+200+COUNTIF($G$2:$G26,$G26),9))</f>
        <v>020525201</v>
      </c>
      <c r="V26" s="9" t="str">
        <f>IFERROR(IF($M26="","",$M26&amp;"・"&amp;INDEX(リスト!$F:$F,MATCH($L26,リスト!$E:$E,0))),"")</f>
        <v/>
      </c>
    </row>
    <row r="27" spans="1:22" ht="18" customHeight="1" x14ac:dyDescent="0.55000000000000004">
      <c r="A27" t="s">
        <v>707</v>
      </c>
      <c r="B27">
        <v>26</v>
      </c>
      <c r="C27" t="s">
        <v>832</v>
      </c>
      <c r="D27" t="s">
        <v>833</v>
      </c>
      <c r="E27">
        <v>3</v>
      </c>
      <c r="F27" t="s">
        <v>15</v>
      </c>
      <c r="G27">
        <v>20021030</v>
      </c>
      <c r="H27" t="s">
        <v>834</v>
      </c>
      <c r="I27" t="s">
        <v>835</v>
      </c>
      <c r="J27" t="s">
        <v>836</v>
      </c>
      <c r="K27" t="s">
        <v>214</v>
      </c>
      <c r="O27" s="9">
        <f>IFERROR(IF($B27="","",INDEX(所属情報!$E:$E,MATCH($A27,所属情報!$A:$A,0))),"")</f>
        <v>492200</v>
      </c>
      <c r="P27" s="9" t="str">
        <f t="shared" si="0"/>
        <v>田原　彩名 (3)</v>
      </c>
      <c r="Q27" s="9" t="str">
        <f t="shared" si="1"/>
        <v>ﾀﾊﾗ ｱﾔﾅ</v>
      </c>
      <c r="R27" s="9" t="str">
        <f t="shared" si="2"/>
        <v>TAHARA Ayana (02)</v>
      </c>
      <c r="S27" s="9" t="str">
        <f>IFERROR(IF($F27="","",INDEX(リスト!$G:$G,MATCH($F27,リスト!$E:$E,0))),"")</f>
        <v>25</v>
      </c>
      <c r="T27" s="9" t="str">
        <f>IFERROR(IF($K27="","",INDEX(リスト!$J:$J,MATCH($K27,リスト!$I:$I,0))),"")</f>
        <v>JPN</v>
      </c>
      <c r="U27" s="9" t="str">
        <f>IF($B27="","",RIGHT($G27*1000+200+COUNTIF($G$2:$G27,$G27),9))</f>
        <v>021030201</v>
      </c>
      <c r="V27" s="9" t="str">
        <f>IFERROR(IF($M27="","",$M27&amp;"・"&amp;INDEX(リスト!$F:$F,MATCH($L27,リスト!$E:$E,0))),"")</f>
        <v/>
      </c>
    </row>
    <row r="28" spans="1:22" ht="18" customHeight="1" x14ac:dyDescent="0.55000000000000004">
      <c r="A28" t="s">
        <v>707</v>
      </c>
      <c r="B28">
        <v>27</v>
      </c>
      <c r="C28" t="s">
        <v>837</v>
      </c>
      <c r="D28" t="s">
        <v>838</v>
      </c>
      <c r="E28">
        <v>2</v>
      </c>
      <c r="F28" t="s">
        <v>20</v>
      </c>
      <c r="G28">
        <v>20030413</v>
      </c>
      <c r="H28" t="s">
        <v>839</v>
      </c>
      <c r="I28" t="s">
        <v>840</v>
      </c>
      <c r="J28" t="s">
        <v>841</v>
      </c>
      <c r="K28" t="s">
        <v>214</v>
      </c>
      <c r="O28" s="9">
        <f>IFERROR(IF($B28="","",INDEX(所属情報!$E:$E,MATCH($A28,所属情報!$A:$A,0))),"")</f>
        <v>492200</v>
      </c>
      <c r="P28" s="9" t="str">
        <f t="shared" si="0"/>
        <v>河内　瀬桜 (2)</v>
      </c>
      <c r="Q28" s="9" t="str">
        <f t="shared" si="1"/>
        <v>ｶﾜﾁ ｾﾅ</v>
      </c>
      <c r="R28" s="9" t="str">
        <f t="shared" si="2"/>
        <v>KAWACHI Sena (03)</v>
      </c>
      <c r="S28" s="9" t="str">
        <f>IFERROR(IF($F28="","",INDEX(リスト!$G:$G,MATCH($F28,リスト!$E:$E,0))),"")</f>
        <v>27</v>
      </c>
      <c r="T28" s="9" t="str">
        <f>IFERROR(IF($K28="","",INDEX(リスト!$J:$J,MATCH($K28,リスト!$I:$I,0))),"")</f>
        <v>JPN</v>
      </c>
      <c r="U28" s="9" t="str">
        <f>IF($B28="","",RIGHT($G28*1000+200+COUNTIF($G$2:$G28,$G28),9))</f>
        <v>030413201</v>
      </c>
      <c r="V28" s="9" t="str">
        <f>IFERROR(IF($M28="","",$M28&amp;"・"&amp;INDEX(リスト!$F:$F,MATCH($L28,リスト!$E:$E,0))),"")</f>
        <v/>
      </c>
    </row>
    <row r="29" spans="1:22" ht="18" customHeight="1" x14ac:dyDescent="0.55000000000000004">
      <c r="A29" t="s">
        <v>707</v>
      </c>
      <c r="B29">
        <v>28</v>
      </c>
      <c r="C29" t="s">
        <v>842</v>
      </c>
      <c r="D29" t="s">
        <v>843</v>
      </c>
      <c r="E29">
        <v>2</v>
      </c>
      <c r="F29" t="s">
        <v>19</v>
      </c>
      <c r="G29">
        <v>20030801</v>
      </c>
      <c r="H29" t="s">
        <v>844</v>
      </c>
      <c r="I29" t="s">
        <v>845</v>
      </c>
      <c r="J29" t="s">
        <v>846</v>
      </c>
      <c r="K29" t="s">
        <v>214</v>
      </c>
      <c r="O29" s="9">
        <f>IFERROR(IF($B29="","",INDEX(所属情報!$E:$E,MATCH($A29,所属情報!$A:$A,0))),"")</f>
        <v>492200</v>
      </c>
      <c r="P29" s="9" t="str">
        <f t="shared" si="0"/>
        <v>竹内　のどか (2)</v>
      </c>
      <c r="Q29" s="9" t="str">
        <f t="shared" si="1"/>
        <v>ﾀｹｳﾁ ﾉﾄﾞｶ</v>
      </c>
      <c r="R29" s="9" t="str">
        <f t="shared" si="2"/>
        <v>TAKEUCHI Nodoka (03)</v>
      </c>
      <c r="S29" s="9" t="str">
        <f>IFERROR(IF($F29="","",INDEX(リスト!$G:$G,MATCH($F29,リスト!$E:$E,0))),"")</f>
        <v>28</v>
      </c>
      <c r="T29" s="9" t="str">
        <f>IFERROR(IF($K29="","",INDEX(リスト!$J:$J,MATCH($K29,リスト!$I:$I,0))),"")</f>
        <v>JPN</v>
      </c>
      <c r="U29" s="9" t="str">
        <f>IF($B29="","",RIGHT($G29*1000+200+COUNTIF($G$2:$G29,$G29),9))</f>
        <v>030801201</v>
      </c>
      <c r="V29" s="9" t="str">
        <f>IFERROR(IF($M29="","",$M29&amp;"・"&amp;INDEX(リスト!$F:$F,MATCH($L29,リスト!$E:$E,0))),"")</f>
        <v/>
      </c>
    </row>
    <row r="30" spans="1:22" ht="18" customHeight="1" x14ac:dyDescent="0.55000000000000004">
      <c r="A30" t="s">
        <v>707</v>
      </c>
      <c r="B30">
        <v>29</v>
      </c>
      <c r="C30" t="s">
        <v>847</v>
      </c>
      <c r="D30" t="s">
        <v>848</v>
      </c>
      <c r="E30">
        <v>2</v>
      </c>
      <c r="F30" t="s">
        <v>17</v>
      </c>
      <c r="G30">
        <v>20030712</v>
      </c>
      <c r="H30" t="s">
        <v>849</v>
      </c>
      <c r="I30" t="s">
        <v>850</v>
      </c>
      <c r="J30" t="s">
        <v>851</v>
      </c>
      <c r="K30" t="s">
        <v>214</v>
      </c>
      <c r="O30" s="9">
        <f>IFERROR(IF($B30="","",INDEX(所属情報!$E:$E,MATCH($A30,所属情報!$A:$A,0))),"")</f>
        <v>492200</v>
      </c>
      <c r="P30" s="9" t="str">
        <f t="shared" si="0"/>
        <v>秋澤　花音 (2)</v>
      </c>
      <c r="Q30" s="9" t="str">
        <f t="shared" si="1"/>
        <v>ｱｷｻﾞﾜ ﾊﾅﾈ</v>
      </c>
      <c r="R30" s="9" t="str">
        <f t="shared" si="2"/>
        <v>AKIZAWA Hanane (03)</v>
      </c>
      <c r="S30" s="9" t="str">
        <f>IFERROR(IF($F30="","",INDEX(リスト!$G:$G,MATCH($F30,リスト!$E:$E,0))),"")</f>
        <v>26</v>
      </c>
      <c r="T30" s="9" t="str">
        <f>IFERROR(IF($K30="","",INDEX(リスト!$J:$J,MATCH($K30,リスト!$I:$I,0))),"")</f>
        <v>JPN</v>
      </c>
      <c r="U30" s="9" t="str">
        <f>IF($B30="","",RIGHT($G30*1000+200+COUNTIF($G$2:$G30,$G30),9))</f>
        <v>030712201</v>
      </c>
      <c r="V30" s="9" t="str">
        <f>IFERROR(IF($M30="","",$M30&amp;"・"&amp;INDEX(リスト!$F:$F,MATCH($L30,リスト!$E:$E,0))),"")</f>
        <v/>
      </c>
    </row>
    <row r="31" spans="1:22" ht="18" customHeight="1" x14ac:dyDescent="0.55000000000000004">
      <c r="A31" t="s">
        <v>707</v>
      </c>
      <c r="B31">
        <v>30</v>
      </c>
      <c r="C31" t="s">
        <v>852</v>
      </c>
      <c r="D31" t="s">
        <v>853</v>
      </c>
      <c r="E31">
        <v>2</v>
      </c>
      <c r="F31" t="s">
        <v>30</v>
      </c>
      <c r="G31">
        <v>20031229</v>
      </c>
      <c r="H31" t="s">
        <v>854</v>
      </c>
      <c r="I31" t="s">
        <v>855</v>
      </c>
      <c r="J31" t="s">
        <v>856</v>
      </c>
      <c r="K31" t="s">
        <v>214</v>
      </c>
      <c r="O31" s="9">
        <f>IFERROR(IF($B31="","",INDEX(所属情報!$E:$E,MATCH($A31,所属情報!$A:$A,0))),"")</f>
        <v>492200</v>
      </c>
      <c r="P31" s="9" t="str">
        <f t="shared" si="0"/>
        <v>浅木　都紀葉 (2)</v>
      </c>
      <c r="Q31" s="9" t="str">
        <f t="shared" si="1"/>
        <v>ｱｻｷﾞ ﾂｷﾊ</v>
      </c>
      <c r="R31" s="9" t="str">
        <f t="shared" si="2"/>
        <v>ASAGI Tsukiha (03)</v>
      </c>
      <c r="S31" s="9" t="str">
        <f>IFERROR(IF($F31="","",INDEX(リスト!$G:$G,MATCH($F31,リスト!$E:$E,0))),"")</f>
        <v>34</v>
      </c>
      <c r="T31" s="9" t="str">
        <f>IFERROR(IF($K31="","",INDEX(リスト!$J:$J,MATCH($K31,リスト!$I:$I,0))),"")</f>
        <v>JPN</v>
      </c>
      <c r="U31" s="9" t="str">
        <f>IF($B31="","",RIGHT($G31*1000+200+COUNTIF($G$2:$G31,$G31),9))</f>
        <v>031229201</v>
      </c>
      <c r="V31" s="9" t="str">
        <f>IFERROR(IF($M31="","",$M31&amp;"・"&amp;INDEX(リスト!$F:$F,MATCH($L31,リスト!$E:$E,0))),"")</f>
        <v/>
      </c>
    </row>
    <row r="32" spans="1:22" ht="18" customHeight="1" x14ac:dyDescent="0.55000000000000004">
      <c r="A32" t="s">
        <v>707</v>
      </c>
      <c r="B32">
        <v>31</v>
      </c>
      <c r="C32" t="s">
        <v>857</v>
      </c>
      <c r="D32" t="s">
        <v>858</v>
      </c>
      <c r="E32">
        <v>2</v>
      </c>
      <c r="F32" t="s">
        <v>17</v>
      </c>
      <c r="G32">
        <v>20030903</v>
      </c>
      <c r="H32" t="s">
        <v>859</v>
      </c>
      <c r="I32" t="s">
        <v>860</v>
      </c>
      <c r="J32" t="s">
        <v>861</v>
      </c>
      <c r="K32" t="s">
        <v>434</v>
      </c>
      <c r="O32" s="9">
        <f>IFERROR(IF($B32="","",INDEX(所属情報!$E:$E,MATCH($A32,所属情報!$A:$A,0))),"")</f>
        <v>492200</v>
      </c>
      <c r="P32" s="9" t="str">
        <f t="shared" si="0"/>
        <v>金　華鈴 (2)</v>
      </c>
      <c r="Q32" s="9" t="str">
        <f t="shared" si="1"/>
        <v>ｷﾝ ｶﾘﾝ</v>
      </c>
      <c r="R32" s="9" t="str">
        <f t="shared" si="2"/>
        <v>KIN Karin (03)</v>
      </c>
      <c r="S32" s="9" t="str">
        <f>IFERROR(IF($F32="","",INDEX(リスト!$G:$G,MATCH($F32,リスト!$E:$E,0))),"")</f>
        <v>26</v>
      </c>
      <c r="T32" s="9" t="str">
        <f>IFERROR(IF($K32="","",INDEX(リスト!$J:$J,MATCH($K32,リスト!$I:$I,0))),"")</f>
        <v>CHN</v>
      </c>
      <c r="U32" s="9" t="str">
        <f>IF($B32="","",RIGHT($G32*1000+200+COUNTIF($G$2:$G32,$G32),9))</f>
        <v>030903201</v>
      </c>
      <c r="V32" s="9" t="str">
        <f>IFERROR(IF($M32="","",$M32&amp;"・"&amp;INDEX(リスト!$F:$F,MATCH($L32,リスト!$E:$E,0))),"")</f>
        <v/>
      </c>
    </row>
    <row r="33" spans="1:22" ht="18" customHeight="1" x14ac:dyDescent="0.55000000000000004">
      <c r="A33" t="s">
        <v>707</v>
      </c>
      <c r="B33">
        <v>32</v>
      </c>
      <c r="C33" t="s">
        <v>862</v>
      </c>
      <c r="D33" t="s">
        <v>863</v>
      </c>
      <c r="E33">
        <v>2</v>
      </c>
      <c r="F33" t="s">
        <v>35</v>
      </c>
      <c r="G33">
        <v>20031110</v>
      </c>
      <c r="H33" t="s">
        <v>864</v>
      </c>
      <c r="I33" t="s">
        <v>865</v>
      </c>
      <c r="J33" t="s">
        <v>836</v>
      </c>
      <c r="K33" t="s">
        <v>214</v>
      </c>
      <c r="O33" s="9">
        <f>IFERROR(IF($B33="","",INDEX(所属情報!$E:$E,MATCH($A33,所属情報!$A:$A,0))),"")</f>
        <v>492200</v>
      </c>
      <c r="P33" s="9" t="str">
        <f t="shared" si="0"/>
        <v>日下　あやな (2)</v>
      </c>
      <c r="Q33" s="9" t="str">
        <f t="shared" si="1"/>
        <v>ｸｻｶ ｱﾔﾅ</v>
      </c>
      <c r="R33" s="9" t="str">
        <f t="shared" si="2"/>
        <v>KUSAKA Ayana (03)</v>
      </c>
      <c r="S33" s="9" t="str">
        <f>IFERROR(IF($F33="","",INDEX(リスト!$G:$G,MATCH($F33,リスト!$E:$E,0))),"")</f>
        <v>04</v>
      </c>
      <c r="T33" s="9" t="str">
        <f>IFERROR(IF($K33="","",INDEX(リスト!$J:$J,MATCH($K33,リスト!$I:$I,0))),"")</f>
        <v>JPN</v>
      </c>
      <c r="U33" s="9" t="str">
        <f>IF($B33="","",RIGHT($G33*1000+200+COUNTIF($G$2:$G33,$G33),9))</f>
        <v>031110201</v>
      </c>
      <c r="V33" s="9" t="str">
        <f>IFERROR(IF($M33="","",$M33&amp;"・"&amp;INDEX(リスト!$F:$F,MATCH($L33,リスト!$E:$E,0))),"")</f>
        <v/>
      </c>
    </row>
    <row r="34" spans="1:22" ht="18" customHeight="1" x14ac:dyDescent="0.55000000000000004">
      <c r="A34" t="s">
        <v>707</v>
      </c>
      <c r="B34">
        <v>33</v>
      </c>
      <c r="C34" t="s">
        <v>866</v>
      </c>
      <c r="D34" t="s">
        <v>867</v>
      </c>
      <c r="E34">
        <v>2</v>
      </c>
      <c r="F34" t="s">
        <v>39</v>
      </c>
      <c r="G34">
        <v>20030716</v>
      </c>
      <c r="H34" t="s">
        <v>868</v>
      </c>
      <c r="I34" t="s">
        <v>869</v>
      </c>
      <c r="J34" t="s">
        <v>870</v>
      </c>
      <c r="K34" t="s">
        <v>214</v>
      </c>
      <c r="O34" s="9">
        <f>IFERROR(IF($B34="","",INDEX(所属情報!$E:$E,MATCH($A34,所属情報!$A:$A,0))),"")</f>
        <v>492200</v>
      </c>
      <c r="P34" s="9" t="str">
        <f t="shared" si="0"/>
        <v>角　良子 (2)</v>
      </c>
      <c r="Q34" s="9" t="str">
        <f t="shared" si="1"/>
        <v>ｽﾐ ﾘｮｳｺ</v>
      </c>
      <c r="R34" s="9" t="str">
        <f t="shared" si="2"/>
        <v>SUMI Ryoko (03)</v>
      </c>
      <c r="S34" s="9" t="str">
        <f>IFERROR(IF($F34="","",INDEX(リスト!$G:$G,MATCH($F34,リスト!$E:$E,0))),"")</f>
        <v>31</v>
      </c>
      <c r="T34" s="9" t="str">
        <f>IFERROR(IF($K34="","",INDEX(リスト!$J:$J,MATCH($K34,リスト!$I:$I,0))),"")</f>
        <v>JPN</v>
      </c>
      <c r="U34" s="9" t="str">
        <f>IF($B34="","",RIGHT($G34*1000+200+COUNTIF($G$2:$G34,$G34),9))</f>
        <v>030716201</v>
      </c>
      <c r="V34" s="9" t="str">
        <f>IFERROR(IF($M34="","",$M34&amp;"・"&amp;INDEX(リスト!$F:$F,MATCH($L34,リスト!$E:$E,0))),"")</f>
        <v/>
      </c>
    </row>
    <row r="35" spans="1:22" ht="18" customHeight="1" x14ac:dyDescent="0.55000000000000004">
      <c r="A35" t="s">
        <v>707</v>
      </c>
      <c r="B35">
        <v>34</v>
      </c>
      <c r="C35" t="s">
        <v>871</v>
      </c>
      <c r="D35" t="s">
        <v>872</v>
      </c>
      <c r="E35">
        <v>2</v>
      </c>
      <c r="F35" t="s">
        <v>56</v>
      </c>
      <c r="G35">
        <v>20031119</v>
      </c>
      <c r="H35" t="s">
        <v>873</v>
      </c>
      <c r="I35" t="s">
        <v>874</v>
      </c>
      <c r="J35" t="s">
        <v>875</v>
      </c>
      <c r="K35" t="s">
        <v>214</v>
      </c>
      <c r="O35" s="9">
        <f>IFERROR(IF($B35="","",INDEX(所属情報!$E:$E,MATCH($A35,所属情報!$A:$A,0))),"")</f>
        <v>492200</v>
      </c>
      <c r="P35" s="9" t="str">
        <f t="shared" si="0"/>
        <v>永石　小雪 (2)</v>
      </c>
      <c r="Q35" s="9" t="str">
        <f t="shared" si="1"/>
        <v>ﾅｶﾞｲｼ ｺﾕｷ</v>
      </c>
      <c r="R35" s="9" t="str">
        <f t="shared" si="2"/>
        <v>NAGAISHI Koyuki (03)</v>
      </c>
      <c r="S35" s="9" t="str">
        <f>IFERROR(IF($F35="","",INDEX(リスト!$G:$G,MATCH($F35,リスト!$E:$E,0))),"")</f>
        <v>41</v>
      </c>
      <c r="T35" s="9" t="str">
        <f>IFERROR(IF($K35="","",INDEX(リスト!$J:$J,MATCH($K35,リスト!$I:$I,0))),"")</f>
        <v>JPN</v>
      </c>
      <c r="U35" s="9" t="str">
        <f>IF($B35="","",RIGHT($G35*1000+200+COUNTIF($G$2:$G35,$G35),9))</f>
        <v>031119201</v>
      </c>
      <c r="V35" s="9" t="str">
        <f>IFERROR(IF($M35="","",$M35&amp;"・"&amp;INDEX(リスト!$F:$F,MATCH($L35,リスト!$E:$E,0))),"")</f>
        <v/>
      </c>
    </row>
    <row r="36" spans="1:22" ht="18" customHeight="1" x14ac:dyDescent="0.55000000000000004">
      <c r="A36" t="s">
        <v>707</v>
      </c>
      <c r="B36">
        <v>35</v>
      </c>
      <c r="C36" t="s">
        <v>876</v>
      </c>
      <c r="D36" t="s">
        <v>877</v>
      </c>
      <c r="E36">
        <v>2</v>
      </c>
      <c r="F36" t="s">
        <v>17</v>
      </c>
      <c r="G36">
        <v>20040111</v>
      </c>
      <c r="H36" t="s">
        <v>878</v>
      </c>
      <c r="I36" t="s">
        <v>830</v>
      </c>
      <c r="J36" t="s">
        <v>879</v>
      </c>
      <c r="K36" t="s">
        <v>214</v>
      </c>
      <c r="O36" s="9">
        <f>IFERROR(IF($B36="","",INDEX(所属情報!$E:$E,MATCH($A36,所属情報!$A:$A,0))),"")</f>
        <v>492200</v>
      </c>
      <c r="P36" s="9" t="str">
        <f t="shared" si="0"/>
        <v>村松　結 (2)</v>
      </c>
      <c r="Q36" s="9" t="str">
        <f t="shared" si="1"/>
        <v>ﾑﾗﾏﾂ ﾕｳ</v>
      </c>
      <c r="R36" s="9" t="str">
        <f t="shared" si="2"/>
        <v>MURAMATSU Yu (04)</v>
      </c>
      <c r="S36" s="9" t="str">
        <f>IFERROR(IF($F36="","",INDEX(リスト!$G:$G,MATCH($F36,リスト!$E:$E,0))),"")</f>
        <v>26</v>
      </c>
      <c r="T36" s="9" t="str">
        <f>IFERROR(IF($K36="","",INDEX(リスト!$J:$J,MATCH($K36,リスト!$I:$I,0))),"")</f>
        <v>JPN</v>
      </c>
      <c r="U36" s="9" t="str">
        <f>IF($B36="","",RIGHT($G36*1000+200+COUNTIF($G$2:$G36,$G36),9))</f>
        <v>040111201</v>
      </c>
      <c r="V36" s="9" t="str">
        <f>IFERROR(IF($M36="","",$M36&amp;"・"&amp;INDEX(リスト!$F:$F,MATCH($L36,リスト!$E:$E,0))),"")</f>
        <v/>
      </c>
    </row>
    <row r="37" spans="1:22" ht="18" customHeight="1" x14ac:dyDescent="0.55000000000000004">
      <c r="A37" t="s">
        <v>707</v>
      </c>
      <c r="B37">
        <v>36</v>
      </c>
      <c r="C37" t="s">
        <v>880</v>
      </c>
      <c r="D37" t="s">
        <v>881</v>
      </c>
      <c r="E37">
        <v>2</v>
      </c>
      <c r="F37" t="s">
        <v>31</v>
      </c>
      <c r="G37">
        <v>20030725</v>
      </c>
      <c r="H37" t="s">
        <v>882</v>
      </c>
      <c r="I37" t="s">
        <v>883</v>
      </c>
      <c r="J37" t="s">
        <v>884</v>
      </c>
      <c r="K37" t="s">
        <v>214</v>
      </c>
      <c r="O37" s="9">
        <f>IFERROR(IF($B37="","",INDEX(所属情報!$E:$E,MATCH($A37,所属情報!$A:$A,0))),"")</f>
        <v>492200</v>
      </c>
      <c r="P37" s="9" t="str">
        <f t="shared" si="0"/>
        <v>土屋　舞琴 (2)</v>
      </c>
      <c r="Q37" s="9" t="str">
        <f t="shared" si="1"/>
        <v>ﾂﾁﾔ ﾏｺﾄ</v>
      </c>
      <c r="R37" s="9" t="str">
        <f t="shared" si="2"/>
        <v>TSUCHIYA Makoto (03)</v>
      </c>
      <c r="S37" s="9" t="str">
        <f>IFERROR(IF($F37="","",INDEX(リスト!$G:$G,MATCH($F37,リスト!$E:$E,0))),"")</f>
        <v>33</v>
      </c>
      <c r="T37" s="9" t="str">
        <f>IFERROR(IF($K37="","",INDEX(リスト!$J:$J,MATCH($K37,リスト!$I:$I,0))),"")</f>
        <v>JPN</v>
      </c>
      <c r="U37" s="9" t="str">
        <f>IF($B37="","",RIGHT($G37*1000+200+COUNTIF($G$2:$G37,$G37),9))</f>
        <v>030725201</v>
      </c>
      <c r="V37" s="9" t="str">
        <f>IFERROR(IF($M37="","",$M37&amp;"・"&amp;INDEX(リスト!$F:$F,MATCH($L37,リスト!$E:$E,0))),"")</f>
        <v/>
      </c>
    </row>
    <row r="38" spans="1:22" ht="18" customHeight="1" x14ac:dyDescent="0.55000000000000004">
      <c r="A38" t="s">
        <v>707</v>
      </c>
      <c r="B38">
        <v>37</v>
      </c>
      <c r="C38" t="s">
        <v>885</v>
      </c>
      <c r="D38" t="s">
        <v>886</v>
      </c>
      <c r="E38">
        <v>2</v>
      </c>
      <c r="F38" t="s">
        <v>38</v>
      </c>
      <c r="G38">
        <v>20031224</v>
      </c>
      <c r="H38" t="s">
        <v>887</v>
      </c>
      <c r="I38" t="s">
        <v>888</v>
      </c>
      <c r="J38" t="s">
        <v>889</v>
      </c>
      <c r="K38" t="s">
        <v>214</v>
      </c>
      <c r="O38" s="9">
        <f>IFERROR(IF($B38="","",INDEX(所属情報!$E:$E,MATCH($A38,所属情報!$A:$A,0))),"")</f>
        <v>492200</v>
      </c>
      <c r="P38" s="9" t="str">
        <f t="shared" si="0"/>
        <v>柳井　綾音 (2)</v>
      </c>
      <c r="Q38" s="9" t="str">
        <f t="shared" si="1"/>
        <v>ﾔﾅｲ ｱﾔﾈ</v>
      </c>
      <c r="R38" s="9" t="str">
        <f t="shared" si="2"/>
        <v>YANAI Ayane (03)</v>
      </c>
      <c r="S38" s="9" t="str">
        <f>IFERROR(IF($F38="","",INDEX(リスト!$G:$G,MATCH($F38,リスト!$E:$E,0))),"")</f>
        <v>40</v>
      </c>
      <c r="T38" s="9" t="str">
        <f>IFERROR(IF($K38="","",INDEX(リスト!$J:$J,MATCH($K38,リスト!$I:$I,0))),"")</f>
        <v>JPN</v>
      </c>
      <c r="U38" s="9" t="str">
        <f>IF($B38="","",RIGHT($G38*1000+200+COUNTIF($G$2:$G38,$G38),9))</f>
        <v>031224201</v>
      </c>
      <c r="V38" s="9" t="str">
        <f>IFERROR(IF($M38="","",$M38&amp;"・"&amp;INDEX(リスト!$F:$F,MATCH($L38,リスト!$E:$E,0))),"")</f>
        <v/>
      </c>
    </row>
    <row r="39" spans="1:22" ht="18" customHeight="1" x14ac:dyDescent="0.55000000000000004">
      <c r="A39" t="s">
        <v>707</v>
      </c>
      <c r="B39">
        <v>38</v>
      </c>
      <c r="C39" t="s">
        <v>890</v>
      </c>
      <c r="D39" t="s">
        <v>891</v>
      </c>
      <c r="E39">
        <v>2</v>
      </c>
      <c r="F39" t="s">
        <v>44</v>
      </c>
      <c r="G39">
        <v>20030617</v>
      </c>
      <c r="H39" t="s">
        <v>892</v>
      </c>
      <c r="I39" t="s">
        <v>893</v>
      </c>
      <c r="J39" t="s">
        <v>894</v>
      </c>
      <c r="K39" t="s">
        <v>214</v>
      </c>
      <c r="O39" s="9">
        <f>IFERROR(IF($B39="","",INDEX(所属情報!$E:$E,MATCH($A39,所属情報!$A:$A,0))),"")</f>
        <v>492200</v>
      </c>
      <c r="P39" s="9" t="str">
        <f t="shared" si="0"/>
        <v>外間　礼那 (2)</v>
      </c>
      <c r="Q39" s="9" t="str">
        <f t="shared" si="1"/>
        <v>ｿﾄﾏ ﾚｲﾅ</v>
      </c>
      <c r="R39" s="9" t="str">
        <f t="shared" si="2"/>
        <v>SOTOMA Reina (03)</v>
      </c>
      <c r="S39" s="9" t="str">
        <f>IFERROR(IF($F39="","",INDEX(リスト!$G:$G,MATCH($F39,リスト!$E:$E,0))),"")</f>
        <v>13</v>
      </c>
      <c r="T39" s="9" t="str">
        <f>IFERROR(IF($K39="","",INDEX(リスト!$J:$J,MATCH($K39,リスト!$I:$I,0))),"")</f>
        <v>JPN</v>
      </c>
      <c r="U39" s="9" t="str">
        <f>IF($B39="","",RIGHT($G39*1000+200+COUNTIF($G$2:$G39,$G39),9))</f>
        <v>030617201</v>
      </c>
      <c r="V39" s="9" t="str">
        <f>IFERROR(IF($M39="","",$M39&amp;"・"&amp;INDEX(リスト!$F:$F,MATCH($L39,リスト!$E:$E,0))),"")</f>
        <v/>
      </c>
    </row>
    <row r="40" spans="1:22" ht="18" customHeight="1" x14ac:dyDescent="0.55000000000000004">
      <c r="A40" t="s">
        <v>707</v>
      </c>
      <c r="B40">
        <v>39</v>
      </c>
      <c r="C40" t="s">
        <v>895</v>
      </c>
      <c r="D40" t="s">
        <v>896</v>
      </c>
      <c r="E40">
        <v>2</v>
      </c>
      <c r="F40" t="s">
        <v>59</v>
      </c>
      <c r="G40">
        <v>20031015</v>
      </c>
      <c r="H40" t="s">
        <v>897</v>
      </c>
      <c r="I40" t="s">
        <v>898</v>
      </c>
      <c r="J40" t="s">
        <v>899</v>
      </c>
      <c r="K40" t="s">
        <v>214</v>
      </c>
      <c r="O40" s="9">
        <f>IFERROR(IF($B40="","",INDEX(所属情報!$E:$E,MATCH($A40,所属情報!$A:$A,0))),"")</f>
        <v>492200</v>
      </c>
      <c r="P40" s="9" t="str">
        <f t="shared" si="0"/>
        <v>宮澤　実亜 (2)</v>
      </c>
      <c r="Q40" s="9" t="str">
        <f t="shared" si="1"/>
        <v>ﾐﾔｻﾞﾜ ﾐｱ</v>
      </c>
      <c r="R40" s="9" t="str">
        <f t="shared" si="2"/>
        <v>MIYAZAWA Mia (03)</v>
      </c>
      <c r="S40" s="9" t="str">
        <f>IFERROR(IF($F40="","",INDEX(リスト!$G:$G,MATCH($F40,リスト!$E:$E,0))),"")</f>
        <v>20</v>
      </c>
      <c r="T40" s="9" t="str">
        <f>IFERROR(IF($K40="","",INDEX(リスト!$J:$J,MATCH($K40,リスト!$I:$I,0))),"")</f>
        <v>JPN</v>
      </c>
      <c r="U40" s="9" t="str">
        <f>IF($B40="","",RIGHT($G40*1000+200+COUNTIF($G$2:$G40,$G40),9))</f>
        <v>031015201</v>
      </c>
      <c r="V40" s="9" t="str">
        <f>IFERROR(IF($M40="","",$M40&amp;"・"&amp;INDEX(リスト!$F:$F,MATCH($L40,リスト!$E:$E,0))),"")</f>
        <v/>
      </c>
    </row>
    <row r="41" spans="1:22" ht="18" customHeight="1" x14ac:dyDescent="0.55000000000000004">
      <c r="A41" t="s">
        <v>707</v>
      </c>
      <c r="B41">
        <v>40</v>
      </c>
      <c r="C41" t="s">
        <v>900</v>
      </c>
      <c r="D41" t="s">
        <v>901</v>
      </c>
      <c r="E41">
        <v>2</v>
      </c>
      <c r="F41" t="s">
        <v>72</v>
      </c>
      <c r="G41">
        <v>20030511</v>
      </c>
      <c r="H41" t="s">
        <v>902</v>
      </c>
      <c r="I41" t="s">
        <v>903</v>
      </c>
      <c r="J41" t="s">
        <v>904</v>
      </c>
      <c r="K41" t="s">
        <v>214</v>
      </c>
      <c r="O41" s="9">
        <f>IFERROR(IF($B41="","",INDEX(所属情報!$E:$E,MATCH($A41,所属情報!$A:$A,0))),"")</f>
        <v>492200</v>
      </c>
      <c r="P41" s="9" t="str">
        <f t="shared" si="0"/>
        <v>足立　桐華 (2)</v>
      </c>
      <c r="Q41" s="9" t="str">
        <f t="shared" si="1"/>
        <v>ｱﾀﾞﾁ ﾄｳｶ</v>
      </c>
      <c r="R41" s="9" t="str">
        <f t="shared" si="2"/>
        <v>ADACHI Toka (03)</v>
      </c>
      <c r="S41" s="9" t="str">
        <f>IFERROR(IF($F41="","",INDEX(リスト!$G:$G,MATCH($F41,リスト!$E:$E,0))),"")</f>
        <v>45</v>
      </c>
      <c r="T41" s="9" t="str">
        <f>IFERROR(IF($K41="","",INDEX(リスト!$J:$J,MATCH($K41,リスト!$I:$I,0))),"")</f>
        <v>JPN</v>
      </c>
      <c r="U41" s="9" t="str">
        <f>IF($B41="","",RIGHT($G41*1000+200+COUNTIF($G$2:$G41,$G41),9))</f>
        <v>030511201</v>
      </c>
      <c r="V41" s="9" t="str">
        <f>IFERROR(IF($M41="","",$M41&amp;"・"&amp;INDEX(リスト!$F:$F,MATCH($L41,リスト!$E:$E,0))),"")</f>
        <v/>
      </c>
    </row>
    <row r="42" spans="1:22" ht="18" customHeight="1" x14ac:dyDescent="0.55000000000000004">
      <c r="A42" t="s">
        <v>707</v>
      </c>
      <c r="B42">
        <v>41</v>
      </c>
      <c r="C42" t="s">
        <v>905</v>
      </c>
      <c r="D42" t="s">
        <v>906</v>
      </c>
      <c r="E42">
        <v>2</v>
      </c>
      <c r="F42" t="s">
        <v>16</v>
      </c>
      <c r="G42">
        <v>20040114</v>
      </c>
      <c r="H42" t="s">
        <v>907</v>
      </c>
      <c r="I42" t="s">
        <v>908</v>
      </c>
      <c r="J42" t="s">
        <v>909</v>
      </c>
      <c r="K42" t="s">
        <v>214</v>
      </c>
      <c r="O42" s="9">
        <f>IFERROR(IF($B42="","",INDEX(所属情報!$E:$E,MATCH($A42,所属情報!$A:$A,0))),"")</f>
        <v>492200</v>
      </c>
      <c r="P42" s="9" t="str">
        <f t="shared" si="0"/>
        <v>近藤　結花 (2)</v>
      </c>
      <c r="Q42" s="9" t="str">
        <f t="shared" si="1"/>
        <v>ｺﾝﾄﾞｳ ﾕｲｶ</v>
      </c>
      <c r="R42" s="9" t="str">
        <f t="shared" si="2"/>
        <v>KONDO Yuika (04)</v>
      </c>
      <c r="S42" s="9" t="str">
        <f>IFERROR(IF($F42="","",INDEX(リスト!$G:$G,MATCH($F42,リスト!$E:$E,0))),"")</f>
        <v>29</v>
      </c>
      <c r="T42" s="9" t="str">
        <f>IFERROR(IF($K42="","",INDEX(リスト!$J:$J,MATCH($K42,リスト!$I:$I,0))),"")</f>
        <v>JPN</v>
      </c>
      <c r="U42" s="9" t="str">
        <f>IF($B42="","",RIGHT($G42*1000+200+COUNTIF($G$2:$G42,$G42),9))</f>
        <v>040114201</v>
      </c>
      <c r="V42" s="9" t="str">
        <f>IFERROR(IF($M42="","",$M42&amp;"・"&amp;INDEX(リスト!$F:$F,MATCH($L42,リスト!$E:$E,0))),"")</f>
        <v/>
      </c>
    </row>
    <row r="43" spans="1:22" ht="18" customHeight="1" x14ac:dyDescent="0.55000000000000004">
      <c r="A43" t="s">
        <v>707</v>
      </c>
      <c r="B43">
        <v>42</v>
      </c>
      <c r="C43" t="s">
        <v>910</v>
      </c>
      <c r="D43" t="s">
        <v>911</v>
      </c>
      <c r="E43">
        <v>2</v>
      </c>
      <c r="F43" t="s">
        <v>37</v>
      </c>
      <c r="G43">
        <v>20030412</v>
      </c>
      <c r="H43" t="s">
        <v>912</v>
      </c>
      <c r="I43" t="s">
        <v>732</v>
      </c>
      <c r="J43" t="s">
        <v>811</v>
      </c>
      <c r="K43" t="s">
        <v>214</v>
      </c>
      <c r="O43" s="9">
        <f>IFERROR(IF($B43="","",INDEX(所属情報!$E:$E,MATCH($A43,所属情報!$A:$A,0))),"")</f>
        <v>492200</v>
      </c>
      <c r="P43" s="9" t="str">
        <f t="shared" si="0"/>
        <v>中島　美咲 (2)</v>
      </c>
      <c r="Q43" s="9" t="str">
        <f t="shared" si="1"/>
        <v>ﾅｶｼﾞﾏ ﾐｻｷ</v>
      </c>
      <c r="R43" s="9" t="str">
        <f t="shared" si="2"/>
        <v>NAKAJIMA Misaki (03)</v>
      </c>
      <c r="S43" s="9" t="str">
        <f>IFERROR(IF($F43="","",INDEX(リスト!$G:$G,MATCH($F43,リスト!$E:$E,0))),"")</f>
        <v>14</v>
      </c>
      <c r="T43" s="9" t="str">
        <f>IFERROR(IF($K43="","",INDEX(リスト!$J:$J,MATCH($K43,リスト!$I:$I,0))),"")</f>
        <v>JPN</v>
      </c>
      <c r="U43" s="9" t="str">
        <f>IF($B43="","",RIGHT($G43*1000+200+COUNTIF($G$2:$G43,$G43),9))</f>
        <v>030412201</v>
      </c>
      <c r="V43" s="9" t="str">
        <f>IFERROR(IF($M43="","",$M43&amp;"・"&amp;INDEX(リスト!$F:$F,MATCH($L43,リスト!$E:$E,0))),"")</f>
        <v/>
      </c>
    </row>
    <row r="44" spans="1:22" ht="18" customHeight="1" x14ac:dyDescent="0.55000000000000004">
      <c r="A44" t="s">
        <v>707</v>
      </c>
      <c r="B44">
        <v>43</v>
      </c>
      <c r="C44" t="s">
        <v>913</v>
      </c>
      <c r="D44" t="s">
        <v>914</v>
      </c>
      <c r="E44">
        <v>2</v>
      </c>
      <c r="F44" t="s">
        <v>19</v>
      </c>
      <c r="G44">
        <v>20030730</v>
      </c>
      <c r="H44" t="s">
        <v>915</v>
      </c>
      <c r="I44" t="s">
        <v>916</v>
      </c>
      <c r="J44" t="s">
        <v>917</v>
      </c>
      <c r="K44" t="s">
        <v>214</v>
      </c>
      <c r="O44" s="9">
        <f>IFERROR(IF($B44="","",INDEX(所属情報!$E:$E,MATCH($A44,所属情報!$A:$A,0))),"")</f>
        <v>492200</v>
      </c>
      <c r="P44" s="9" t="str">
        <f t="shared" si="0"/>
        <v>中口　綾乃 (2)</v>
      </c>
      <c r="Q44" s="9" t="str">
        <f t="shared" si="1"/>
        <v>ﾅｶｸﾞﾁ ｱﾔﾉ</v>
      </c>
      <c r="R44" s="9" t="str">
        <f t="shared" si="2"/>
        <v>NAKAGUCHI Ayano (03)</v>
      </c>
      <c r="S44" s="9" t="str">
        <f>IFERROR(IF($F44="","",INDEX(リスト!$G:$G,MATCH($F44,リスト!$E:$E,0))),"")</f>
        <v>28</v>
      </c>
      <c r="T44" s="9" t="str">
        <f>IFERROR(IF($K44="","",INDEX(リスト!$J:$J,MATCH($K44,リスト!$I:$I,0))),"")</f>
        <v>JPN</v>
      </c>
      <c r="U44" s="9" t="str">
        <f>IF($B44="","",RIGHT($G44*1000+200+COUNTIF($G$2:$G44,$G44),9))</f>
        <v>030730201</v>
      </c>
      <c r="V44" s="9" t="str">
        <f>IFERROR(IF($M44="","",$M44&amp;"・"&amp;INDEX(リスト!$F:$F,MATCH($L44,リスト!$E:$E,0))),"")</f>
        <v/>
      </c>
    </row>
    <row r="45" spans="1:22" ht="18" customHeight="1" x14ac:dyDescent="0.55000000000000004">
      <c r="A45" t="s">
        <v>707</v>
      </c>
      <c r="B45">
        <v>44</v>
      </c>
      <c r="C45" t="s">
        <v>918</v>
      </c>
      <c r="D45" t="s">
        <v>919</v>
      </c>
      <c r="E45">
        <v>2</v>
      </c>
      <c r="F45" t="s">
        <v>19</v>
      </c>
      <c r="G45">
        <v>20030626</v>
      </c>
      <c r="H45" t="s">
        <v>920</v>
      </c>
      <c r="I45" t="s">
        <v>921</v>
      </c>
      <c r="J45" t="s">
        <v>922</v>
      </c>
      <c r="K45" t="s">
        <v>214</v>
      </c>
      <c r="O45" s="9">
        <f>IFERROR(IF($B45="","",INDEX(所属情報!$E:$E,MATCH($A45,所属情報!$A:$A,0))),"")</f>
        <v>492200</v>
      </c>
      <c r="P45" s="9" t="str">
        <f t="shared" si="0"/>
        <v>巽　朋瑛 (2)</v>
      </c>
      <c r="Q45" s="9" t="str">
        <f t="shared" si="1"/>
        <v>ﾀﾂﾐ ﾄﾓｴ</v>
      </c>
      <c r="R45" s="9" t="str">
        <f t="shared" si="2"/>
        <v>TATSUMI Tomoe (03)</v>
      </c>
      <c r="S45" s="9" t="str">
        <f>IFERROR(IF($F45="","",INDEX(リスト!$G:$G,MATCH($F45,リスト!$E:$E,0))),"")</f>
        <v>28</v>
      </c>
      <c r="T45" s="9" t="str">
        <f>IFERROR(IF($K45="","",INDEX(リスト!$J:$J,MATCH($K45,リスト!$I:$I,0))),"")</f>
        <v>JPN</v>
      </c>
      <c r="U45" s="9" t="str">
        <f>IF($B45="","",RIGHT($G45*1000+200+COUNTIF($G$2:$G45,$G45),9))</f>
        <v>030626201</v>
      </c>
      <c r="V45" s="9" t="str">
        <f>IFERROR(IF($M45="","",$M45&amp;"・"&amp;INDEX(リスト!$F:$F,MATCH($L45,リスト!$E:$E,0))),"")</f>
        <v/>
      </c>
    </row>
    <row r="46" spans="1:22" ht="18" customHeight="1" x14ac:dyDescent="0.55000000000000004">
      <c r="A46" t="s">
        <v>707</v>
      </c>
      <c r="B46">
        <v>45</v>
      </c>
      <c r="C46" t="s">
        <v>923</v>
      </c>
      <c r="D46" t="s">
        <v>924</v>
      </c>
      <c r="E46">
        <v>1</v>
      </c>
      <c r="F46" t="s">
        <v>20</v>
      </c>
      <c r="G46">
        <v>20040616</v>
      </c>
      <c r="I46" t="s">
        <v>925</v>
      </c>
      <c r="J46" t="s">
        <v>926</v>
      </c>
      <c r="K46" t="s">
        <v>214</v>
      </c>
      <c r="O46" s="9">
        <f>IFERROR(IF($B46="","",INDEX(所属情報!$E:$E,MATCH($A46,所属情報!$A:$A,0))),"")</f>
        <v>492200</v>
      </c>
      <c r="P46" s="9" t="str">
        <f t="shared" si="0"/>
        <v>岡野　風璃 (1)</v>
      </c>
      <c r="Q46" s="9" t="str">
        <f t="shared" si="1"/>
        <v>ｵｶﾉ ﾌｳﾘ</v>
      </c>
      <c r="R46" s="9" t="str">
        <f t="shared" si="2"/>
        <v>OKANO Furi (04)</v>
      </c>
      <c r="S46" s="9" t="str">
        <f>IFERROR(IF($F46="","",INDEX(リスト!$G:$G,MATCH($F46,リスト!$E:$E,0))),"")</f>
        <v>27</v>
      </c>
      <c r="T46" s="9" t="str">
        <f>IFERROR(IF($K46="","",INDEX(リスト!$J:$J,MATCH($K46,リスト!$I:$I,0))),"")</f>
        <v>JPN</v>
      </c>
      <c r="U46" s="9" t="str">
        <f>IF($B46="","",RIGHT($G46*1000+200+COUNTIF($G$2:$G46,$G46),9))</f>
        <v>040616201</v>
      </c>
      <c r="V46" s="9" t="str">
        <f>IFERROR(IF($M46="","",$M46&amp;"・"&amp;INDEX(リスト!$F:$F,MATCH($L46,リスト!$E:$E,0))),"")</f>
        <v/>
      </c>
    </row>
    <row r="47" spans="1:22" ht="18" customHeight="1" x14ac:dyDescent="0.55000000000000004">
      <c r="A47" t="s">
        <v>707</v>
      </c>
      <c r="B47">
        <v>46</v>
      </c>
      <c r="C47" t="s">
        <v>927</v>
      </c>
      <c r="D47" t="s">
        <v>928</v>
      </c>
      <c r="E47">
        <v>1</v>
      </c>
      <c r="F47" t="s">
        <v>15</v>
      </c>
      <c r="G47">
        <v>20040608</v>
      </c>
      <c r="I47" t="s">
        <v>761</v>
      </c>
      <c r="J47" t="s">
        <v>929</v>
      </c>
      <c r="K47" t="s">
        <v>214</v>
      </c>
      <c r="O47" s="9">
        <f>IFERROR(IF($B47="","",INDEX(所属情報!$E:$E,MATCH($A47,所属情報!$A:$A,0))),"")</f>
        <v>492200</v>
      </c>
      <c r="P47" s="9" t="str">
        <f t="shared" si="0"/>
        <v>伊藤　真優 (1)</v>
      </c>
      <c r="Q47" s="9" t="str">
        <f t="shared" si="1"/>
        <v>ｲﾄｳ ﾏﾕ</v>
      </c>
      <c r="R47" s="9" t="str">
        <f t="shared" si="2"/>
        <v>ITO Mayu (04)</v>
      </c>
      <c r="S47" s="9" t="str">
        <f>IFERROR(IF($F47="","",INDEX(リスト!$G:$G,MATCH($F47,リスト!$E:$E,0))),"")</f>
        <v>25</v>
      </c>
      <c r="T47" s="9" t="str">
        <f>IFERROR(IF($K47="","",INDEX(リスト!$J:$J,MATCH($K47,リスト!$I:$I,0))),"")</f>
        <v>JPN</v>
      </c>
      <c r="U47" s="9" t="str">
        <f>IF($B47="","",RIGHT($G47*1000+200+COUNTIF($G$2:$G47,$G47),9))</f>
        <v>040608201</v>
      </c>
      <c r="V47" s="9" t="str">
        <f>IFERROR(IF($M47="","",$M47&amp;"・"&amp;INDEX(リスト!$F:$F,MATCH($L47,リスト!$E:$E,0))),"")</f>
        <v/>
      </c>
    </row>
    <row r="48" spans="1:22" ht="18" customHeight="1" x14ac:dyDescent="0.55000000000000004">
      <c r="A48" t="s">
        <v>707</v>
      </c>
      <c r="B48">
        <v>47</v>
      </c>
      <c r="C48" t="s">
        <v>930</v>
      </c>
      <c r="D48" t="s">
        <v>931</v>
      </c>
      <c r="E48">
        <v>1</v>
      </c>
      <c r="F48" t="s">
        <v>24</v>
      </c>
      <c r="G48">
        <v>20040408</v>
      </c>
      <c r="I48" t="s">
        <v>932</v>
      </c>
      <c r="J48" t="s">
        <v>933</v>
      </c>
      <c r="K48" t="s">
        <v>214</v>
      </c>
      <c r="O48" s="9">
        <f>IFERROR(IF($B48="","",INDEX(所属情報!$E:$E,MATCH($A48,所属情報!$A:$A,0))),"")</f>
        <v>492200</v>
      </c>
      <c r="P48" s="9" t="str">
        <f t="shared" si="0"/>
        <v>三村　啓恵 (1)</v>
      </c>
      <c r="Q48" s="9" t="str">
        <f t="shared" si="1"/>
        <v>ﾐﾑﾗ ﾋﾛｴ</v>
      </c>
      <c r="R48" s="9" t="str">
        <f t="shared" si="2"/>
        <v>MIMURA Hiroe (04)</v>
      </c>
      <c r="S48" s="9" t="str">
        <f>IFERROR(IF($F48="","",INDEX(リスト!$G:$G,MATCH($F48,リスト!$E:$E,0))),"")</f>
        <v>18</v>
      </c>
      <c r="T48" s="9" t="str">
        <f>IFERROR(IF($K48="","",INDEX(リスト!$J:$J,MATCH($K48,リスト!$I:$I,0))),"")</f>
        <v>JPN</v>
      </c>
      <c r="U48" s="9" t="str">
        <f>IF($B48="","",RIGHT($G48*1000+200+COUNTIF($G$2:$G48,$G48),9))</f>
        <v>040408201</v>
      </c>
      <c r="V48" s="9" t="str">
        <f>IFERROR(IF($M48="","",$M48&amp;"・"&amp;INDEX(リスト!$F:$F,MATCH($L48,リスト!$E:$E,0))),"")</f>
        <v/>
      </c>
    </row>
    <row r="49" spans="1:22" ht="18" customHeight="1" x14ac:dyDescent="0.55000000000000004">
      <c r="A49" t="s">
        <v>707</v>
      </c>
      <c r="B49">
        <v>48</v>
      </c>
      <c r="C49" t="s">
        <v>934</v>
      </c>
      <c r="D49" t="s">
        <v>935</v>
      </c>
      <c r="E49">
        <v>1</v>
      </c>
      <c r="F49" t="s">
        <v>17</v>
      </c>
      <c r="G49">
        <v>20040925</v>
      </c>
      <c r="I49" t="s">
        <v>936</v>
      </c>
      <c r="J49" t="s">
        <v>937</v>
      </c>
      <c r="K49" t="s">
        <v>214</v>
      </c>
      <c r="O49" s="9">
        <f>IFERROR(IF($B49="","",INDEX(所属情報!$E:$E,MATCH($A49,所属情報!$A:$A,0))),"")</f>
        <v>492200</v>
      </c>
      <c r="P49" s="9" t="str">
        <f t="shared" si="0"/>
        <v>児島　柚月 (1)</v>
      </c>
      <c r="Q49" s="9" t="str">
        <f t="shared" si="1"/>
        <v>ｺｼﾞﾏ ﾕﾂﾞｷ</v>
      </c>
      <c r="R49" s="9" t="str">
        <f t="shared" si="2"/>
        <v>KOJIMA Yuzuki (04)</v>
      </c>
      <c r="S49" s="9" t="str">
        <f>IFERROR(IF($F49="","",INDEX(リスト!$G:$G,MATCH($F49,リスト!$E:$E,0))),"")</f>
        <v>26</v>
      </c>
      <c r="T49" s="9" t="str">
        <f>IFERROR(IF($K49="","",INDEX(リスト!$J:$J,MATCH($K49,リスト!$I:$I,0))),"")</f>
        <v>JPN</v>
      </c>
      <c r="U49" s="9" t="str">
        <f>IF($B49="","",RIGHT($G49*1000+200+COUNTIF($G$2:$G49,$G49),9))</f>
        <v>040925201</v>
      </c>
      <c r="V49" s="9" t="str">
        <f>IFERROR(IF($M49="","",$M49&amp;"・"&amp;INDEX(リスト!$F:$F,MATCH($L49,リスト!$E:$E,0))),"")</f>
        <v/>
      </c>
    </row>
    <row r="50" spans="1:22" ht="18" customHeight="1" x14ac:dyDescent="0.55000000000000004">
      <c r="A50" t="s">
        <v>707</v>
      </c>
      <c r="B50">
        <v>49</v>
      </c>
      <c r="C50" t="s">
        <v>938</v>
      </c>
      <c r="D50" t="s">
        <v>939</v>
      </c>
      <c r="E50">
        <v>1</v>
      </c>
      <c r="F50" t="s">
        <v>31</v>
      </c>
      <c r="G50">
        <v>20041107</v>
      </c>
      <c r="I50" t="s">
        <v>940</v>
      </c>
      <c r="J50" t="s">
        <v>941</v>
      </c>
      <c r="K50" t="s">
        <v>214</v>
      </c>
      <c r="O50" s="9">
        <f>IFERROR(IF($B50="","",INDEX(所属情報!$E:$E,MATCH($A50,所属情報!$A:$A,0))),"")</f>
        <v>492200</v>
      </c>
      <c r="P50" s="9" t="str">
        <f t="shared" si="0"/>
        <v>若松　穂乃華 (1)</v>
      </c>
      <c r="Q50" s="9" t="str">
        <f t="shared" si="1"/>
        <v>ﾜｶﾏﾂ ﾎﾉｶ</v>
      </c>
      <c r="R50" s="9" t="str">
        <f t="shared" si="2"/>
        <v>WAKAMATSU Honoka (04)</v>
      </c>
      <c r="S50" s="9" t="str">
        <f>IFERROR(IF($F50="","",INDEX(リスト!$G:$G,MATCH($F50,リスト!$E:$E,0))),"")</f>
        <v>33</v>
      </c>
      <c r="T50" s="9" t="str">
        <f>IFERROR(IF($K50="","",INDEX(リスト!$J:$J,MATCH($K50,リスト!$I:$I,0))),"")</f>
        <v>JPN</v>
      </c>
      <c r="U50" s="9" t="str">
        <f>IF($B50="","",RIGHT($G50*1000+200+COUNTIF($G$2:$G50,$G50),9))</f>
        <v>041107201</v>
      </c>
      <c r="V50" s="9" t="str">
        <f>IFERROR(IF($M50="","",$M50&amp;"・"&amp;INDEX(リスト!$F:$F,MATCH($L50,リスト!$E:$E,0))),"")</f>
        <v/>
      </c>
    </row>
    <row r="51" spans="1:22" ht="18" customHeight="1" x14ac:dyDescent="0.55000000000000004">
      <c r="A51" t="s">
        <v>707</v>
      </c>
      <c r="B51">
        <v>50</v>
      </c>
      <c r="C51" t="s">
        <v>942</v>
      </c>
      <c r="D51" t="s">
        <v>943</v>
      </c>
      <c r="E51">
        <v>1</v>
      </c>
      <c r="F51" t="s">
        <v>40</v>
      </c>
      <c r="G51">
        <v>20040529</v>
      </c>
      <c r="I51" t="s">
        <v>944</v>
      </c>
      <c r="J51" t="s">
        <v>945</v>
      </c>
      <c r="K51" t="s">
        <v>214</v>
      </c>
      <c r="O51" s="9">
        <f>IFERROR(IF($B51="","",INDEX(所属情報!$E:$E,MATCH($A51,所属情報!$A:$A,0))),"")</f>
        <v>492200</v>
      </c>
      <c r="P51" s="9" t="str">
        <f t="shared" si="0"/>
        <v>松田　果蓮 (1)</v>
      </c>
      <c r="Q51" s="9" t="str">
        <f t="shared" si="1"/>
        <v>ﾏﾂﾀﾞ ｶﾚﾝ</v>
      </c>
      <c r="R51" s="9" t="str">
        <f t="shared" si="2"/>
        <v>MATSUDA Karen (04)</v>
      </c>
      <c r="S51" s="9" t="str">
        <f>IFERROR(IF($F51="","",INDEX(リスト!$G:$G,MATCH($F51,リスト!$E:$E,0))),"")</f>
        <v>01</v>
      </c>
      <c r="T51" s="9" t="str">
        <f>IFERROR(IF($K51="","",INDEX(リスト!$J:$J,MATCH($K51,リスト!$I:$I,0))),"")</f>
        <v>JPN</v>
      </c>
      <c r="U51" s="9" t="str">
        <f>IF($B51="","",RIGHT($G51*1000+200+COUNTIF($G$2:$G51,$G51),9))</f>
        <v>040529201</v>
      </c>
      <c r="V51" s="9" t="str">
        <f>IFERROR(IF($M51="","",$M51&amp;"・"&amp;INDEX(リスト!$F:$F,MATCH($L51,リスト!$E:$E,0))),"")</f>
        <v/>
      </c>
    </row>
    <row r="52" spans="1:22" ht="18" customHeight="1" x14ac:dyDescent="0.55000000000000004">
      <c r="A52" t="s">
        <v>707</v>
      </c>
      <c r="B52">
        <v>51</v>
      </c>
      <c r="C52" t="s">
        <v>946</v>
      </c>
      <c r="D52" t="s">
        <v>947</v>
      </c>
      <c r="E52">
        <v>1</v>
      </c>
      <c r="F52" t="s">
        <v>20</v>
      </c>
      <c r="G52">
        <v>20041129</v>
      </c>
      <c r="I52" t="s">
        <v>948</v>
      </c>
      <c r="J52" t="s">
        <v>949</v>
      </c>
      <c r="K52" t="s">
        <v>214</v>
      </c>
      <c r="O52" s="9">
        <f>IFERROR(IF($B52="","",INDEX(所属情報!$E:$E,MATCH($A52,所属情報!$A:$A,0))),"")</f>
        <v>492200</v>
      </c>
      <c r="P52" s="9" t="str">
        <f t="shared" si="0"/>
        <v>吉田　江梨花 (1)</v>
      </c>
      <c r="Q52" s="9" t="str">
        <f t="shared" si="1"/>
        <v>ﾖｼﾀﾞ ｴﾘｶ</v>
      </c>
      <c r="R52" s="9" t="str">
        <f t="shared" si="2"/>
        <v>YOSHIDA Erika (04)</v>
      </c>
      <c r="S52" s="9" t="str">
        <f>IFERROR(IF($F52="","",INDEX(リスト!$G:$G,MATCH($F52,リスト!$E:$E,0))),"")</f>
        <v>27</v>
      </c>
      <c r="T52" s="9" t="str">
        <f>IFERROR(IF($K52="","",INDEX(リスト!$J:$J,MATCH($K52,リスト!$I:$I,0))),"")</f>
        <v>JPN</v>
      </c>
      <c r="U52" s="9" t="str">
        <f>IF($B52="","",RIGHT($G52*1000+200+COUNTIF($G$2:$G52,$G52),9))</f>
        <v>041129201</v>
      </c>
      <c r="V52" s="9" t="str">
        <f>IFERROR(IF($M52="","",$M52&amp;"・"&amp;INDEX(リスト!$F:$F,MATCH($L52,リスト!$E:$E,0))),"")</f>
        <v/>
      </c>
    </row>
    <row r="53" spans="1:22" ht="18" customHeight="1" x14ac:dyDescent="0.55000000000000004">
      <c r="A53" t="s">
        <v>707</v>
      </c>
      <c r="B53">
        <v>52</v>
      </c>
      <c r="C53" t="s">
        <v>950</v>
      </c>
      <c r="D53" t="s">
        <v>951</v>
      </c>
      <c r="E53">
        <v>1</v>
      </c>
      <c r="F53" t="s">
        <v>27</v>
      </c>
      <c r="G53">
        <v>20040827</v>
      </c>
      <c r="I53" t="s">
        <v>952</v>
      </c>
      <c r="J53" t="s">
        <v>953</v>
      </c>
      <c r="K53" t="s">
        <v>214</v>
      </c>
      <c r="O53" s="9">
        <f>IFERROR(IF($B53="","",INDEX(所属情報!$E:$E,MATCH($A53,所属情報!$A:$A,0))),"")</f>
        <v>492200</v>
      </c>
      <c r="P53" s="9" t="str">
        <f t="shared" si="0"/>
        <v>樋口　七海 (1)</v>
      </c>
      <c r="Q53" s="9" t="str">
        <f t="shared" si="1"/>
        <v>ﾋｸﾞﾁ ﾅﾅﾐ</v>
      </c>
      <c r="R53" s="9" t="str">
        <f t="shared" si="2"/>
        <v>HIGUCHI Nanami (04)</v>
      </c>
      <c r="S53" s="9" t="str">
        <f>IFERROR(IF($F53="","",INDEX(リスト!$G:$G,MATCH($F53,リスト!$E:$E,0))),"")</f>
        <v>24</v>
      </c>
      <c r="T53" s="9" t="str">
        <f>IFERROR(IF($K53="","",INDEX(リスト!$J:$J,MATCH($K53,リスト!$I:$I,0))),"")</f>
        <v>JPN</v>
      </c>
      <c r="U53" s="9" t="str">
        <f>IF($B53="","",RIGHT($G53*1000+200+COUNTIF($G$2:$G53,$G53),9))</f>
        <v>040827201</v>
      </c>
      <c r="V53" s="9" t="str">
        <f>IFERROR(IF($M53="","",$M53&amp;"・"&amp;INDEX(リスト!$F:$F,MATCH($L53,リスト!$E:$E,0))),"")</f>
        <v/>
      </c>
    </row>
    <row r="54" spans="1:22" ht="18" customHeight="1" x14ac:dyDescent="0.55000000000000004">
      <c r="A54" t="s">
        <v>707</v>
      </c>
      <c r="B54">
        <v>53</v>
      </c>
      <c r="C54" t="s">
        <v>954</v>
      </c>
      <c r="D54" t="s">
        <v>955</v>
      </c>
      <c r="E54">
        <v>1</v>
      </c>
      <c r="F54" t="s">
        <v>17</v>
      </c>
      <c r="G54">
        <v>20040825</v>
      </c>
      <c r="I54" t="s">
        <v>956</v>
      </c>
      <c r="J54" t="s">
        <v>957</v>
      </c>
      <c r="K54" t="s">
        <v>214</v>
      </c>
      <c r="O54" s="9">
        <f>IFERROR(IF($B54="","",INDEX(所属情報!$E:$E,MATCH($A54,所属情報!$A:$A,0))),"")</f>
        <v>492200</v>
      </c>
      <c r="P54" s="9" t="str">
        <f t="shared" si="0"/>
        <v>野間　葵 (1)</v>
      </c>
      <c r="Q54" s="9" t="str">
        <f t="shared" si="1"/>
        <v>ﾉﾏ ｱｵｲ</v>
      </c>
      <c r="R54" s="9" t="str">
        <f t="shared" si="2"/>
        <v>NOMA Aoi (04)</v>
      </c>
      <c r="S54" s="9" t="str">
        <f>IFERROR(IF($F54="","",INDEX(リスト!$G:$G,MATCH($F54,リスト!$E:$E,0))),"")</f>
        <v>26</v>
      </c>
      <c r="T54" s="9" t="str">
        <f>IFERROR(IF($K54="","",INDEX(リスト!$J:$J,MATCH($K54,リスト!$I:$I,0))),"")</f>
        <v>JPN</v>
      </c>
      <c r="U54" s="9" t="str">
        <f>IF($B54="","",RIGHT($G54*1000+200+COUNTIF($G$2:$G54,$G54),9))</f>
        <v>040825201</v>
      </c>
      <c r="V54" s="9" t="str">
        <f>IFERROR(IF($M54="","",$M54&amp;"・"&amp;INDEX(リスト!$F:$F,MATCH($L54,リスト!$E:$E,0))),"")</f>
        <v/>
      </c>
    </row>
    <row r="55" spans="1:22" ht="18" customHeight="1" x14ac:dyDescent="0.55000000000000004">
      <c r="A55" t="s">
        <v>707</v>
      </c>
      <c r="B55">
        <v>54</v>
      </c>
      <c r="C55" t="s">
        <v>958</v>
      </c>
      <c r="D55" t="s">
        <v>959</v>
      </c>
      <c r="E55">
        <v>1</v>
      </c>
      <c r="F55" t="s">
        <v>15</v>
      </c>
      <c r="G55">
        <v>20050130</v>
      </c>
      <c r="I55" t="s">
        <v>960</v>
      </c>
      <c r="J55" t="s">
        <v>961</v>
      </c>
      <c r="K55" t="s">
        <v>214</v>
      </c>
      <c r="O55" s="9">
        <f>IFERROR(IF($B55="","",INDEX(所属情報!$E:$E,MATCH($A55,所属情報!$A:$A,0))),"")</f>
        <v>492200</v>
      </c>
      <c r="P55" s="9" t="str">
        <f t="shared" si="0"/>
        <v>直井　咲良 (1)</v>
      </c>
      <c r="Q55" s="9" t="str">
        <f t="shared" si="1"/>
        <v>ﾅｵｲ ｻｸﾗ</v>
      </c>
      <c r="R55" s="9" t="str">
        <f t="shared" si="2"/>
        <v>NAOI Sakura (05)</v>
      </c>
      <c r="S55" s="9" t="str">
        <f>IFERROR(IF($F55="","",INDEX(リスト!$G:$G,MATCH($F55,リスト!$E:$E,0))),"")</f>
        <v>25</v>
      </c>
      <c r="T55" s="9" t="str">
        <f>IFERROR(IF($K55="","",INDEX(リスト!$J:$J,MATCH($K55,リスト!$I:$I,0))),"")</f>
        <v>JPN</v>
      </c>
      <c r="U55" s="9" t="str">
        <f>IF($B55="","",RIGHT($G55*1000+200+COUNTIF($G$2:$G55,$G55),9))</f>
        <v>050130201</v>
      </c>
      <c r="V55" s="9" t="str">
        <f>IFERROR(IF($M55="","",$M55&amp;"・"&amp;INDEX(リスト!$F:$F,MATCH($L55,リスト!$E:$E,0))),"")</f>
        <v/>
      </c>
    </row>
    <row r="56" spans="1:22" ht="18" customHeight="1" x14ac:dyDescent="0.55000000000000004">
      <c r="A56" t="s">
        <v>707</v>
      </c>
      <c r="B56">
        <v>55</v>
      </c>
      <c r="C56" t="s">
        <v>962</v>
      </c>
      <c r="D56" t="s">
        <v>963</v>
      </c>
      <c r="E56">
        <v>1</v>
      </c>
      <c r="F56" t="s">
        <v>52</v>
      </c>
      <c r="G56">
        <v>20040412</v>
      </c>
      <c r="I56" t="s">
        <v>964</v>
      </c>
      <c r="J56" t="s">
        <v>941</v>
      </c>
      <c r="K56" t="s">
        <v>214</v>
      </c>
      <c r="O56" s="9">
        <f>IFERROR(IF($B56="","",INDEX(所属情報!$E:$E,MATCH($A56,所属情報!$A:$A,0))),"")</f>
        <v>492200</v>
      </c>
      <c r="P56" s="9" t="str">
        <f t="shared" si="0"/>
        <v>西本　穂乃香 (1)</v>
      </c>
      <c r="Q56" s="9" t="str">
        <f t="shared" si="1"/>
        <v>ﾆｼﾓﾄ ﾎﾉｶ</v>
      </c>
      <c r="R56" s="9" t="str">
        <f t="shared" si="2"/>
        <v>NISHIMOTO Honoka (04)</v>
      </c>
      <c r="S56" s="9" t="str">
        <f>IFERROR(IF($F56="","",INDEX(リスト!$G:$G,MATCH($F56,リスト!$E:$E,0))),"")</f>
        <v>46</v>
      </c>
      <c r="T56" s="9" t="str">
        <f>IFERROR(IF($K56="","",INDEX(リスト!$J:$J,MATCH($K56,リスト!$I:$I,0))),"")</f>
        <v>JPN</v>
      </c>
      <c r="U56" s="9" t="str">
        <f>IF($B56="","",RIGHT($G56*1000+200+COUNTIF($G$2:$G56,$G56),9))</f>
        <v>040412201</v>
      </c>
      <c r="V56" s="9" t="str">
        <f>IFERROR(IF($M56="","",$M56&amp;"・"&amp;INDEX(リスト!$F:$F,MATCH($L56,リスト!$E:$E,0))),"")</f>
        <v/>
      </c>
    </row>
    <row r="57" spans="1:22" ht="18" customHeight="1" x14ac:dyDescent="0.55000000000000004">
      <c r="A57" t="s">
        <v>707</v>
      </c>
      <c r="B57">
        <v>56</v>
      </c>
      <c r="C57" t="s">
        <v>965</v>
      </c>
      <c r="D57" t="s">
        <v>966</v>
      </c>
      <c r="E57">
        <v>1</v>
      </c>
      <c r="F57" t="s">
        <v>15</v>
      </c>
      <c r="G57">
        <v>20040504</v>
      </c>
      <c r="I57" t="s">
        <v>967</v>
      </c>
      <c r="J57" t="s">
        <v>968</v>
      </c>
      <c r="K57" t="s">
        <v>214</v>
      </c>
      <c r="O57" s="9">
        <f>IFERROR(IF($B57="","",INDEX(所属情報!$E:$E,MATCH($A57,所属情報!$A:$A,0))),"")</f>
        <v>492200</v>
      </c>
      <c r="P57" s="9" t="str">
        <f t="shared" si="0"/>
        <v>荒田　悠良 (1)</v>
      </c>
      <c r="Q57" s="9" t="str">
        <f t="shared" si="1"/>
        <v>ｱﾗﾀ ﾕﾗ</v>
      </c>
      <c r="R57" s="9" t="str">
        <f t="shared" si="2"/>
        <v>ARATA Yura (04)</v>
      </c>
      <c r="S57" s="9" t="str">
        <f>IFERROR(IF($F57="","",INDEX(リスト!$G:$G,MATCH($F57,リスト!$E:$E,0))),"")</f>
        <v>25</v>
      </c>
      <c r="T57" s="9" t="str">
        <f>IFERROR(IF($K57="","",INDEX(リスト!$J:$J,MATCH($K57,リスト!$I:$I,0))),"")</f>
        <v>JPN</v>
      </c>
      <c r="U57" s="9" t="str">
        <f>IF($B57="","",RIGHT($G57*1000+200+COUNTIF($G$2:$G57,$G57),9))</f>
        <v>040504201</v>
      </c>
      <c r="V57" s="9" t="str">
        <f>IFERROR(IF($M57="","",$M57&amp;"・"&amp;INDEX(リスト!$F:$F,MATCH($L57,リスト!$E:$E,0))),"")</f>
        <v/>
      </c>
    </row>
    <row r="58" spans="1:22" ht="18" customHeight="1" x14ac:dyDescent="0.55000000000000004">
      <c r="A58" t="s">
        <v>707</v>
      </c>
      <c r="B58">
        <v>57</v>
      </c>
      <c r="C58" t="s">
        <v>969</v>
      </c>
      <c r="D58" t="s">
        <v>970</v>
      </c>
      <c r="E58">
        <v>1</v>
      </c>
      <c r="F58" t="s">
        <v>17</v>
      </c>
      <c r="G58">
        <v>20041230</v>
      </c>
      <c r="I58" t="s">
        <v>971</v>
      </c>
      <c r="J58" t="s">
        <v>972</v>
      </c>
      <c r="K58" t="s">
        <v>214</v>
      </c>
      <c r="O58" s="9">
        <f>IFERROR(IF($B58="","",INDEX(所属情報!$E:$E,MATCH($A58,所属情報!$A:$A,0))),"")</f>
        <v>492200</v>
      </c>
      <c r="P58" s="9" t="str">
        <f t="shared" si="0"/>
        <v>太田　咲雪 (1)</v>
      </c>
      <c r="Q58" s="9" t="str">
        <f t="shared" si="1"/>
        <v>ｵｵﾀ ｻﾕｷ</v>
      </c>
      <c r="R58" s="9" t="str">
        <f t="shared" si="2"/>
        <v>OTA Sayuki (04)</v>
      </c>
      <c r="S58" s="9" t="str">
        <f>IFERROR(IF($F58="","",INDEX(リスト!$G:$G,MATCH($F58,リスト!$E:$E,0))),"")</f>
        <v>26</v>
      </c>
      <c r="T58" s="9" t="str">
        <f>IFERROR(IF($K58="","",INDEX(リスト!$J:$J,MATCH($K58,リスト!$I:$I,0))),"")</f>
        <v>JPN</v>
      </c>
      <c r="U58" s="9" t="str">
        <f>IF($B58="","",RIGHT($G58*1000+200+COUNTIF($G$2:$G58,$G58),9))</f>
        <v>041230201</v>
      </c>
      <c r="V58" s="9" t="str">
        <f>IFERROR(IF($M58="","",$M58&amp;"・"&amp;INDEX(リスト!$F:$F,MATCH($L58,リスト!$E:$E,0))),"")</f>
        <v/>
      </c>
    </row>
    <row r="59" spans="1:22" ht="18" customHeight="1" x14ac:dyDescent="0.55000000000000004">
      <c r="A59" t="s">
        <v>707</v>
      </c>
      <c r="B59">
        <v>58</v>
      </c>
      <c r="C59" t="s">
        <v>973</v>
      </c>
      <c r="D59" t="s">
        <v>974</v>
      </c>
      <c r="E59">
        <v>1</v>
      </c>
      <c r="F59" t="s">
        <v>19</v>
      </c>
      <c r="G59">
        <v>20041221</v>
      </c>
      <c r="I59" t="s">
        <v>975</v>
      </c>
      <c r="J59" t="s">
        <v>762</v>
      </c>
      <c r="K59" t="s">
        <v>214</v>
      </c>
      <c r="O59" s="9">
        <f>IFERROR(IF($B59="","",INDEX(所属情報!$E:$E,MATCH($A59,所属情報!$A:$A,0))),"")</f>
        <v>492200</v>
      </c>
      <c r="P59" s="9" t="str">
        <f t="shared" si="0"/>
        <v>田村　優芽 (1)</v>
      </c>
      <c r="Q59" s="9" t="str">
        <f t="shared" si="1"/>
        <v>ﾀﾑﾗ ﾕﾒ</v>
      </c>
      <c r="R59" s="9" t="str">
        <f t="shared" si="2"/>
        <v>TAMURA Yume (04)</v>
      </c>
      <c r="S59" s="9" t="str">
        <f>IFERROR(IF($F59="","",INDEX(リスト!$G:$G,MATCH($F59,リスト!$E:$E,0))),"")</f>
        <v>28</v>
      </c>
      <c r="T59" s="9" t="str">
        <f>IFERROR(IF($K59="","",INDEX(リスト!$J:$J,MATCH($K59,リスト!$I:$I,0))),"")</f>
        <v>JPN</v>
      </c>
      <c r="U59" s="9" t="str">
        <f>IF($B59="","",RIGHT($G59*1000+200+COUNTIF($G$2:$G59,$G59),9))</f>
        <v>041221201</v>
      </c>
      <c r="V59" s="9" t="str">
        <f>IFERROR(IF($M59="","",$M59&amp;"・"&amp;INDEX(リスト!$F:$F,MATCH($L59,リスト!$E:$E,0))),"")</f>
        <v/>
      </c>
    </row>
    <row r="60" spans="1:22" ht="18" customHeight="1" x14ac:dyDescent="0.55000000000000004">
      <c r="A60" t="s">
        <v>707</v>
      </c>
      <c r="B60">
        <v>59</v>
      </c>
      <c r="C60" t="s">
        <v>976</v>
      </c>
      <c r="D60" t="s">
        <v>977</v>
      </c>
      <c r="E60">
        <v>1</v>
      </c>
      <c r="F60" t="s">
        <v>17</v>
      </c>
      <c r="G60">
        <v>20040919</v>
      </c>
      <c r="I60" t="s">
        <v>978</v>
      </c>
      <c r="J60" t="s">
        <v>979</v>
      </c>
      <c r="K60" t="s">
        <v>214</v>
      </c>
      <c r="O60" s="9">
        <f>IFERROR(IF($B60="","",INDEX(所属情報!$E:$E,MATCH($A60,所属情報!$A:$A,0))),"")</f>
        <v>492200</v>
      </c>
      <c r="P60" s="9" t="str">
        <f t="shared" si="0"/>
        <v>瀬川　藍 (1)</v>
      </c>
      <c r="Q60" s="9" t="str">
        <f t="shared" si="1"/>
        <v>ｾｶﾞﾜ ｱｲ</v>
      </c>
      <c r="R60" s="9" t="str">
        <f t="shared" si="2"/>
        <v>SEGAWA Ai (04)</v>
      </c>
      <c r="S60" s="9" t="str">
        <f>IFERROR(IF($F60="","",INDEX(リスト!$G:$G,MATCH($F60,リスト!$E:$E,0))),"")</f>
        <v>26</v>
      </c>
      <c r="T60" s="9" t="str">
        <f>IFERROR(IF($K60="","",INDEX(リスト!$J:$J,MATCH($K60,リスト!$I:$I,0))),"")</f>
        <v>JPN</v>
      </c>
      <c r="U60" s="9" t="str">
        <f>IF($B60="","",RIGHT($G60*1000+200+COUNTIF($G$2:$G60,$G60),9))</f>
        <v>040919201</v>
      </c>
      <c r="V60" s="9" t="str">
        <f>IFERROR(IF($M60="","",$M60&amp;"・"&amp;INDEX(リスト!$F:$F,MATCH($L60,リスト!$E:$E,0))),"")</f>
        <v/>
      </c>
    </row>
    <row r="61" spans="1:22" ht="18" customHeight="1" x14ac:dyDescent="0.55000000000000004">
      <c r="A61" t="s">
        <v>980</v>
      </c>
      <c r="B61">
        <v>60</v>
      </c>
      <c r="C61" t="s">
        <v>981</v>
      </c>
      <c r="D61" t="s">
        <v>982</v>
      </c>
      <c r="E61">
        <v>1</v>
      </c>
      <c r="F61" t="s">
        <v>17</v>
      </c>
      <c r="G61">
        <v>20010108</v>
      </c>
      <c r="H61" t="s">
        <v>983</v>
      </c>
      <c r="I61" t="s">
        <v>984</v>
      </c>
      <c r="J61" t="s">
        <v>985</v>
      </c>
      <c r="K61" t="s">
        <v>214</v>
      </c>
      <c r="O61" s="9">
        <f>IFERROR(IF($B61="","",INDEX(所属情報!$E:$E,MATCH($A61,所属情報!$A:$A,0))),"")</f>
        <v>492244</v>
      </c>
      <c r="P61" s="9" t="str">
        <f t="shared" si="0"/>
        <v>廣瀬　桃奈 (1)</v>
      </c>
      <c r="Q61" s="9" t="str">
        <f t="shared" si="1"/>
        <v>ﾋﾛｾ ﾓﾓﾅ</v>
      </c>
      <c r="R61" s="9" t="str">
        <f t="shared" si="2"/>
        <v>HIROSE Momona (01)</v>
      </c>
      <c r="S61" s="9" t="str">
        <f>IFERROR(IF($F61="","",INDEX(リスト!$G:$G,MATCH($F61,リスト!$E:$E,0))),"")</f>
        <v>26</v>
      </c>
      <c r="T61" s="9" t="str">
        <f>IFERROR(IF($K61="","",INDEX(リスト!$J:$J,MATCH($K61,リスト!$I:$I,0))),"")</f>
        <v>JPN</v>
      </c>
      <c r="U61" s="9" t="str">
        <f>IF($B61="","",RIGHT($G61*1000+200+COUNTIF($G$2:$G61,$G61),9))</f>
        <v>010108201</v>
      </c>
      <c r="V61" s="9" t="str">
        <f>IFERROR(IF($M61="","",$M61&amp;"・"&amp;INDEX(リスト!$F:$F,MATCH($L61,リスト!$E:$E,0))),"")</f>
        <v/>
      </c>
    </row>
    <row r="62" spans="1:22" ht="18" customHeight="1" x14ac:dyDescent="0.55000000000000004">
      <c r="A62" t="s">
        <v>980</v>
      </c>
      <c r="B62">
        <v>61</v>
      </c>
      <c r="C62" t="s">
        <v>986</v>
      </c>
      <c r="D62" t="s">
        <v>987</v>
      </c>
      <c r="E62">
        <v>4</v>
      </c>
      <c r="F62" t="s">
        <v>17</v>
      </c>
      <c r="G62">
        <v>20010723</v>
      </c>
      <c r="H62" t="s">
        <v>988</v>
      </c>
      <c r="I62" t="s">
        <v>989</v>
      </c>
      <c r="J62" t="s">
        <v>990</v>
      </c>
      <c r="K62" t="s">
        <v>214</v>
      </c>
      <c r="O62" s="9">
        <f>IFERROR(IF($B62="","",INDEX(所属情報!$E:$E,MATCH($A62,所属情報!$A:$A,0))),"")</f>
        <v>492244</v>
      </c>
      <c r="P62" s="9" t="str">
        <f t="shared" si="0"/>
        <v>井川　紅亜 (4)</v>
      </c>
      <c r="Q62" s="9" t="str">
        <f t="shared" si="1"/>
        <v>ｲｶﾞﾜ ｸﾚｱ</v>
      </c>
      <c r="R62" s="9" t="str">
        <f t="shared" si="2"/>
        <v>IGAWA Kurea (01)</v>
      </c>
      <c r="S62" s="9" t="str">
        <f>IFERROR(IF($F62="","",INDEX(リスト!$G:$G,MATCH($F62,リスト!$E:$E,0))),"")</f>
        <v>26</v>
      </c>
      <c r="T62" s="9" t="str">
        <f>IFERROR(IF($K62="","",INDEX(リスト!$J:$J,MATCH($K62,リスト!$I:$I,0))),"")</f>
        <v>JPN</v>
      </c>
      <c r="U62" s="9" t="str">
        <f>IF($B62="","",RIGHT($G62*1000+200+COUNTIF($G$2:$G62,$G62),9))</f>
        <v>010723201</v>
      </c>
      <c r="V62" s="9" t="str">
        <f>IFERROR(IF($M62="","",$M62&amp;"・"&amp;INDEX(リスト!$F:$F,MATCH($L62,リスト!$E:$E,0))),"")</f>
        <v/>
      </c>
    </row>
    <row r="63" spans="1:22" ht="18" customHeight="1" x14ac:dyDescent="0.55000000000000004">
      <c r="A63" t="s">
        <v>980</v>
      </c>
      <c r="B63">
        <v>62</v>
      </c>
      <c r="C63" t="s">
        <v>991</v>
      </c>
      <c r="D63" t="s">
        <v>992</v>
      </c>
      <c r="E63">
        <v>4</v>
      </c>
      <c r="F63" t="s">
        <v>19</v>
      </c>
      <c r="G63">
        <v>20011106</v>
      </c>
      <c r="H63" t="s">
        <v>993</v>
      </c>
      <c r="I63" t="s">
        <v>994</v>
      </c>
      <c r="J63" t="s">
        <v>995</v>
      </c>
      <c r="K63" t="s">
        <v>214</v>
      </c>
      <c r="O63" s="9">
        <f>IFERROR(IF($B63="","",INDEX(所属情報!$E:$E,MATCH($A63,所属情報!$A:$A,0))),"")</f>
        <v>492244</v>
      </c>
      <c r="P63" s="9" t="str">
        <f t="shared" si="0"/>
        <v>岸田　日菜 (4)</v>
      </c>
      <c r="Q63" s="9" t="str">
        <f t="shared" si="1"/>
        <v>ｷｼﾀﾞ ﾋﾅ</v>
      </c>
      <c r="R63" s="9" t="str">
        <f t="shared" si="2"/>
        <v>KISHIDA Hina (01)</v>
      </c>
      <c r="S63" s="9" t="str">
        <f>IFERROR(IF($F63="","",INDEX(リスト!$G:$G,MATCH($F63,リスト!$E:$E,0))),"")</f>
        <v>28</v>
      </c>
      <c r="T63" s="9" t="str">
        <f>IFERROR(IF($K63="","",INDEX(リスト!$J:$J,MATCH($K63,リスト!$I:$I,0))),"")</f>
        <v>JPN</v>
      </c>
      <c r="U63" s="9" t="str">
        <f>IF($B63="","",RIGHT($G63*1000+200+COUNTIF($G$2:$G63,$G63),9))</f>
        <v>011106201</v>
      </c>
      <c r="V63" s="9" t="str">
        <f>IFERROR(IF($M63="","",$M63&amp;"・"&amp;INDEX(リスト!$F:$F,MATCH($L63,リスト!$E:$E,0))),"")</f>
        <v/>
      </c>
    </row>
    <row r="64" spans="1:22" ht="18" customHeight="1" x14ac:dyDescent="0.55000000000000004">
      <c r="A64" t="s">
        <v>980</v>
      </c>
      <c r="B64">
        <v>63</v>
      </c>
      <c r="C64" t="s">
        <v>996</v>
      </c>
      <c r="D64" t="s">
        <v>997</v>
      </c>
      <c r="E64">
        <v>4</v>
      </c>
      <c r="F64" t="s">
        <v>15</v>
      </c>
      <c r="G64">
        <v>20010521</v>
      </c>
      <c r="H64" t="s">
        <v>998</v>
      </c>
      <c r="I64" t="s">
        <v>999</v>
      </c>
      <c r="J64" t="s">
        <v>821</v>
      </c>
      <c r="K64" t="s">
        <v>214</v>
      </c>
      <c r="O64" s="9">
        <f>IFERROR(IF($B64="","",INDEX(所属情報!$E:$E,MATCH($A64,所属情報!$A:$A,0))),"")</f>
        <v>492244</v>
      </c>
      <c r="P64" s="9" t="str">
        <f t="shared" si="0"/>
        <v>木村　こころ (4)</v>
      </c>
      <c r="Q64" s="9" t="str">
        <f t="shared" si="1"/>
        <v>ｷﾑﾗ ｺｺﾛ</v>
      </c>
      <c r="R64" s="9" t="str">
        <f t="shared" si="2"/>
        <v>KIMURA Kokoro (01)</v>
      </c>
      <c r="S64" s="9" t="str">
        <f>IFERROR(IF($F64="","",INDEX(リスト!$G:$G,MATCH($F64,リスト!$E:$E,0))),"")</f>
        <v>25</v>
      </c>
      <c r="T64" s="9" t="str">
        <f>IFERROR(IF($K64="","",INDEX(リスト!$J:$J,MATCH($K64,リスト!$I:$I,0))),"")</f>
        <v>JPN</v>
      </c>
      <c r="U64" s="9" t="str">
        <f>IF($B64="","",RIGHT($G64*1000+200+COUNTIF($G$2:$G64,$G64),9))</f>
        <v>010521201</v>
      </c>
      <c r="V64" s="9" t="str">
        <f>IFERROR(IF($M64="","",$M64&amp;"・"&amp;INDEX(リスト!$F:$F,MATCH($L64,リスト!$E:$E,0))),"")</f>
        <v/>
      </c>
    </row>
    <row r="65" spans="1:22" ht="18" customHeight="1" x14ac:dyDescent="0.55000000000000004">
      <c r="A65" t="s">
        <v>980</v>
      </c>
      <c r="B65">
        <v>64</v>
      </c>
      <c r="C65" t="s">
        <v>1000</v>
      </c>
      <c r="D65" t="s">
        <v>1001</v>
      </c>
      <c r="E65">
        <v>4</v>
      </c>
      <c r="F65" t="s">
        <v>17</v>
      </c>
      <c r="G65">
        <v>20020312</v>
      </c>
      <c r="H65" t="s">
        <v>1002</v>
      </c>
      <c r="I65" t="s">
        <v>999</v>
      </c>
      <c r="J65" t="s">
        <v>1003</v>
      </c>
      <c r="K65" t="s">
        <v>214</v>
      </c>
      <c r="O65" s="9">
        <f>IFERROR(IF($B65="","",INDEX(所属情報!$E:$E,MATCH($A65,所属情報!$A:$A,0))),"")</f>
        <v>492244</v>
      </c>
      <c r="P65" s="9" t="str">
        <f t="shared" si="0"/>
        <v>木村　鈴香 (4)</v>
      </c>
      <c r="Q65" s="9" t="str">
        <f t="shared" si="1"/>
        <v>ｷﾑﾗ ｽｽﾞｶ</v>
      </c>
      <c r="R65" s="9" t="str">
        <f t="shared" si="2"/>
        <v>KIMURA Suzuka (02)</v>
      </c>
      <c r="S65" s="9" t="str">
        <f>IFERROR(IF($F65="","",INDEX(リスト!$G:$G,MATCH($F65,リスト!$E:$E,0))),"")</f>
        <v>26</v>
      </c>
      <c r="T65" s="9" t="str">
        <f>IFERROR(IF($K65="","",INDEX(リスト!$J:$J,MATCH($K65,リスト!$I:$I,0))),"")</f>
        <v>JPN</v>
      </c>
      <c r="U65" s="9" t="str">
        <f>IF($B65="","",RIGHT($G65*1000+200+COUNTIF($G$2:$G65,$G65),9))</f>
        <v>020312201</v>
      </c>
      <c r="V65" s="9" t="str">
        <f>IFERROR(IF($M65="","",$M65&amp;"・"&amp;INDEX(リスト!$F:$F,MATCH($L65,リスト!$E:$E,0))),"")</f>
        <v/>
      </c>
    </row>
    <row r="66" spans="1:22" ht="18" customHeight="1" x14ac:dyDescent="0.55000000000000004">
      <c r="A66" t="s">
        <v>980</v>
      </c>
      <c r="B66">
        <v>65</v>
      </c>
      <c r="C66" t="s">
        <v>1004</v>
      </c>
      <c r="D66" t="s">
        <v>1005</v>
      </c>
      <c r="E66">
        <v>4</v>
      </c>
      <c r="F66" t="s">
        <v>20</v>
      </c>
      <c r="G66">
        <v>20010406</v>
      </c>
      <c r="H66" t="s">
        <v>1006</v>
      </c>
      <c r="I66" t="s">
        <v>936</v>
      </c>
      <c r="J66" t="s">
        <v>1007</v>
      </c>
      <c r="K66" t="s">
        <v>214</v>
      </c>
      <c r="O66" s="9">
        <f>IFERROR(IF($B66="","",INDEX(所属情報!$E:$E,MATCH($A66,所属情報!$A:$A,0))),"")</f>
        <v>492244</v>
      </c>
      <c r="P66" s="9" t="str">
        <f t="shared" si="0"/>
        <v>小嶋　玲菜 (4)</v>
      </c>
      <c r="Q66" s="9" t="str">
        <f t="shared" si="1"/>
        <v>ｺｼﾞﾏ ﾚﾅ</v>
      </c>
      <c r="R66" s="9" t="str">
        <f t="shared" si="2"/>
        <v>KOJIMA Rena (01)</v>
      </c>
      <c r="S66" s="9" t="str">
        <f>IFERROR(IF($F66="","",INDEX(リスト!$G:$G,MATCH($F66,リスト!$E:$E,0))),"")</f>
        <v>27</v>
      </c>
      <c r="T66" s="9" t="str">
        <f>IFERROR(IF($K66="","",INDEX(リスト!$J:$J,MATCH($K66,リスト!$I:$I,0))),"")</f>
        <v>JPN</v>
      </c>
      <c r="U66" s="9" t="str">
        <f>IF($B66="","",RIGHT($G66*1000+200+COUNTIF($G$2:$G66,$G66),9))</f>
        <v>010406201</v>
      </c>
      <c r="V66" s="9" t="str">
        <f>IFERROR(IF($M66="","",$M66&amp;"・"&amp;INDEX(リスト!$F:$F,MATCH($L66,リスト!$E:$E,0))),"")</f>
        <v/>
      </c>
    </row>
    <row r="67" spans="1:22" ht="18" customHeight="1" x14ac:dyDescent="0.55000000000000004">
      <c r="A67" t="s">
        <v>980</v>
      </c>
      <c r="B67">
        <v>66</v>
      </c>
      <c r="C67" t="s">
        <v>1008</v>
      </c>
      <c r="D67" t="s">
        <v>1009</v>
      </c>
      <c r="E67">
        <v>4</v>
      </c>
      <c r="F67" t="s">
        <v>17</v>
      </c>
      <c r="G67">
        <v>20010523</v>
      </c>
      <c r="H67" t="s">
        <v>1010</v>
      </c>
      <c r="I67" t="s">
        <v>1011</v>
      </c>
      <c r="J67" t="s">
        <v>1012</v>
      </c>
      <c r="K67" t="s">
        <v>214</v>
      </c>
      <c r="O67" s="9">
        <f>IFERROR(IF($B67="","",INDEX(所属情報!$E:$E,MATCH($A67,所属情報!$A:$A,0))),"")</f>
        <v>492244</v>
      </c>
      <c r="P67" s="9" t="str">
        <f t="shared" ref="P67:P130" si="3">IF($C67="","",IF($E67="",$C67,$C67&amp;" ("&amp;$E67&amp;")"))</f>
        <v>古西　清乃 (4)</v>
      </c>
      <c r="Q67" s="9" t="str">
        <f t="shared" ref="Q67:Q130" si="4">IF($D67="","",ASC($D67))</f>
        <v>ｺﾆｼ ｻﾔﾉ</v>
      </c>
      <c r="R67" s="9" t="str">
        <f t="shared" ref="R67:R130" si="5">IF($I67="","",UPPER($I67)&amp;" "&amp;UPPER(LEFT($J67,1))&amp;LOWER(RIGHT($J67,LEN($J67)-1))&amp;" ("&amp;MID($G67,3,2)&amp;")")</f>
        <v>KONISHI Sayano (01)</v>
      </c>
      <c r="S67" s="9" t="str">
        <f>IFERROR(IF($F67="","",INDEX(リスト!$G:$G,MATCH($F67,リスト!$E:$E,0))),"")</f>
        <v>26</v>
      </c>
      <c r="T67" s="9" t="str">
        <f>IFERROR(IF($K67="","",INDEX(リスト!$J:$J,MATCH($K67,リスト!$I:$I,0))),"")</f>
        <v>JPN</v>
      </c>
      <c r="U67" s="9" t="str">
        <f>IF($B67="","",RIGHT($G67*1000+200+COUNTIF($G$2:$G67,$G67),9))</f>
        <v>010523201</v>
      </c>
      <c r="V67" s="9" t="str">
        <f>IFERROR(IF($M67="","",$M67&amp;"・"&amp;INDEX(リスト!$F:$F,MATCH($L67,リスト!$E:$E,0))),"")</f>
        <v/>
      </c>
    </row>
    <row r="68" spans="1:22" ht="18" customHeight="1" x14ac:dyDescent="0.55000000000000004">
      <c r="A68" t="s">
        <v>980</v>
      </c>
      <c r="B68">
        <v>67</v>
      </c>
      <c r="C68" t="s">
        <v>1013</v>
      </c>
      <c r="D68" t="s">
        <v>1014</v>
      </c>
      <c r="E68">
        <v>4</v>
      </c>
      <c r="F68" t="s">
        <v>20</v>
      </c>
      <c r="G68">
        <v>20010414</v>
      </c>
      <c r="H68" t="s">
        <v>1015</v>
      </c>
      <c r="I68" t="s">
        <v>1016</v>
      </c>
      <c r="J68" t="s">
        <v>1017</v>
      </c>
      <c r="K68" t="s">
        <v>214</v>
      </c>
      <c r="O68" s="9">
        <f>IFERROR(IF($B68="","",INDEX(所属情報!$E:$E,MATCH($A68,所属情報!$A:$A,0))),"")</f>
        <v>492244</v>
      </c>
      <c r="P68" s="9" t="str">
        <f t="shared" si="3"/>
        <v>坂本　真菜 (4)</v>
      </c>
      <c r="Q68" s="9" t="str">
        <f t="shared" si="4"/>
        <v>ｻｶﾓﾄ ﾏﾅ</v>
      </c>
      <c r="R68" s="9" t="str">
        <f t="shared" si="5"/>
        <v>SAKAMOTO Mana (01)</v>
      </c>
      <c r="S68" s="9" t="str">
        <f>IFERROR(IF($F68="","",INDEX(リスト!$G:$G,MATCH($F68,リスト!$E:$E,0))),"")</f>
        <v>27</v>
      </c>
      <c r="T68" s="9" t="str">
        <f>IFERROR(IF($K68="","",INDEX(リスト!$J:$J,MATCH($K68,リスト!$I:$I,0))),"")</f>
        <v>JPN</v>
      </c>
      <c r="U68" s="9" t="str">
        <f>IF($B68="","",RIGHT($G68*1000+200+COUNTIF($G$2:$G68,$G68),9))</f>
        <v>010414201</v>
      </c>
      <c r="V68" s="9" t="str">
        <f>IFERROR(IF($M68="","",$M68&amp;"・"&amp;INDEX(リスト!$F:$F,MATCH($L68,リスト!$E:$E,0))),"")</f>
        <v/>
      </c>
    </row>
    <row r="69" spans="1:22" ht="18" customHeight="1" x14ac:dyDescent="0.55000000000000004">
      <c r="A69" t="s">
        <v>980</v>
      </c>
      <c r="B69">
        <v>68</v>
      </c>
      <c r="C69" t="s">
        <v>1018</v>
      </c>
      <c r="D69" t="s">
        <v>1019</v>
      </c>
      <c r="E69">
        <v>4</v>
      </c>
      <c r="F69" t="s">
        <v>17</v>
      </c>
      <c r="G69">
        <v>20011031</v>
      </c>
      <c r="H69" t="s">
        <v>1020</v>
      </c>
      <c r="I69" t="s">
        <v>1021</v>
      </c>
      <c r="J69" t="s">
        <v>1022</v>
      </c>
      <c r="K69" t="s">
        <v>214</v>
      </c>
      <c r="O69" s="9">
        <f>IFERROR(IF($B69="","",INDEX(所属情報!$E:$E,MATCH($A69,所属情報!$A:$A,0))),"")</f>
        <v>492244</v>
      </c>
      <c r="P69" s="9" t="str">
        <f t="shared" si="3"/>
        <v>内藤　結衣 (4)</v>
      </c>
      <c r="Q69" s="9" t="str">
        <f t="shared" si="4"/>
        <v>ﾅｲﾄｳ ﾕｲ</v>
      </c>
      <c r="R69" s="9" t="str">
        <f t="shared" si="5"/>
        <v>NAITO Yui (01)</v>
      </c>
      <c r="S69" s="9" t="str">
        <f>IFERROR(IF($F69="","",INDEX(リスト!$G:$G,MATCH($F69,リスト!$E:$E,0))),"")</f>
        <v>26</v>
      </c>
      <c r="T69" s="9" t="str">
        <f>IFERROR(IF($K69="","",INDEX(リスト!$J:$J,MATCH($K69,リスト!$I:$I,0))),"")</f>
        <v>JPN</v>
      </c>
      <c r="U69" s="9" t="str">
        <f>IF($B69="","",RIGHT($G69*1000+200+COUNTIF($G$2:$G69,$G69),9))</f>
        <v>011031201</v>
      </c>
      <c r="V69" s="9" t="str">
        <f>IFERROR(IF($M69="","",$M69&amp;"・"&amp;INDEX(リスト!$F:$F,MATCH($L69,リスト!$E:$E,0))),"")</f>
        <v/>
      </c>
    </row>
    <row r="70" spans="1:22" ht="18" customHeight="1" x14ac:dyDescent="0.55000000000000004">
      <c r="A70" t="s">
        <v>980</v>
      </c>
      <c r="B70">
        <v>69</v>
      </c>
      <c r="C70" t="s">
        <v>1023</v>
      </c>
      <c r="D70" t="s">
        <v>1024</v>
      </c>
      <c r="E70">
        <v>4</v>
      </c>
      <c r="F70" t="s">
        <v>19</v>
      </c>
      <c r="G70">
        <v>20011002</v>
      </c>
      <c r="H70" t="s">
        <v>1025</v>
      </c>
      <c r="I70" t="s">
        <v>1026</v>
      </c>
      <c r="J70" t="s">
        <v>1027</v>
      </c>
      <c r="K70" t="s">
        <v>214</v>
      </c>
      <c r="O70" s="9">
        <f>IFERROR(IF($B70="","",INDEX(所属情報!$E:$E,MATCH($A70,所属情報!$A:$A,0))),"")</f>
        <v>492244</v>
      </c>
      <c r="P70" s="9" t="str">
        <f t="shared" si="3"/>
        <v>平尾　莉子 (4)</v>
      </c>
      <c r="Q70" s="9" t="str">
        <f t="shared" si="4"/>
        <v>ﾋﾗｵ ﾘｺ</v>
      </c>
      <c r="R70" s="9" t="str">
        <f t="shared" si="5"/>
        <v>HIRAO Riko (01)</v>
      </c>
      <c r="S70" s="9" t="str">
        <f>IFERROR(IF($F70="","",INDEX(リスト!$G:$G,MATCH($F70,リスト!$E:$E,0))),"")</f>
        <v>28</v>
      </c>
      <c r="T70" s="9" t="str">
        <f>IFERROR(IF($K70="","",INDEX(リスト!$J:$J,MATCH($K70,リスト!$I:$I,0))),"")</f>
        <v>JPN</v>
      </c>
      <c r="U70" s="9" t="str">
        <f>IF($B70="","",RIGHT($G70*1000+200+COUNTIF($G$2:$G70,$G70),9))</f>
        <v>011002201</v>
      </c>
      <c r="V70" s="9" t="str">
        <f>IFERROR(IF($M70="","",$M70&amp;"・"&amp;INDEX(リスト!$F:$F,MATCH($L70,リスト!$E:$E,0))),"")</f>
        <v/>
      </c>
    </row>
    <row r="71" spans="1:22" ht="18" customHeight="1" x14ac:dyDescent="0.55000000000000004">
      <c r="A71" t="s">
        <v>980</v>
      </c>
      <c r="B71">
        <v>70</v>
      </c>
      <c r="C71" t="s">
        <v>1028</v>
      </c>
      <c r="D71" t="s">
        <v>1029</v>
      </c>
      <c r="E71">
        <v>4</v>
      </c>
      <c r="F71" t="s">
        <v>15</v>
      </c>
      <c r="G71">
        <v>20010522</v>
      </c>
      <c r="H71" t="s">
        <v>1030</v>
      </c>
      <c r="I71" t="s">
        <v>1031</v>
      </c>
      <c r="J71" t="s">
        <v>1032</v>
      </c>
      <c r="K71" t="s">
        <v>214</v>
      </c>
      <c r="O71" s="9">
        <f>IFERROR(IF($B71="","",INDEX(所属情報!$E:$E,MATCH($A71,所属情報!$A:$A,0))),"")</f>
        <v>492244</v>
      </c>
      <c r="P71" s="9" t="str">
        <f t="shared" si="3"/>
        <v>福井　陽香 (4)</v>
      </c>
      <c r="Q71" s="9" t="str">
        <f t="shared" si="4"/>
        <v>ﾌｸｲ ﾊﾙｶ</v>
      </c>
      <c r="R71" s="9" t="str">
        <f t="shared" si="5"/>
        <v>FUKUI Haruka (01)</v>
      </c>
      <c r="S71" s="9" t="str">
        <f>IFERROR(IF($F71="","",INDEX(リスト!$G:$G,MATCH($F71,リスト!$E:$E,0))),"")</f>
        <v>25</v>
      </c>
      <c r="T71" s="9" t="str">
        <f>IFERROR(IF($K71="","",INDEX(リスト!$J:$J,MATCH($K71,リスト!$I:$I,0))),"")</f>
        <v>JPN</v>
      </c>
      <c r="U71" s="9" t="str">
        <f>IF($B71="","",RIGHT($G71*1000+200+COUNTIF($G$2:$G71,$G71),9))</f>
        <v>010522201</v>
      </c>
      <c r="V71" s="9" t="str">
        <f>IFERROR(IF($M71="","",$M71&amp;"・"&amp;INDEX(リスト!$F:$F,MATCH($L71,リスト!$E:$E,0))),"")</f>
        <v/>
      </c>
    </row>
    <row r="72" spans="1:22" ht="18" customHeight="1" x14ac:dyDescent="0.55000000000000004">
      <c r="A72" t="s">
        <v>980</v>
      </c>
      <c r="B72">
        <v>71</v>
      </c>
      <c r="C72" t="s">
        <v>1033</v>
      </c>
      <c r="D72" t="s">
        <v>1034</v>
      </c>
      <c r="E72">
        <v>4</v>
      </c>
      <c r="F72" t="s">
        <v>50</v>
      </c>
      <c r="G72">
        <v>20010731</v>
      </c>
      <c r="H72" t="s">
        <v>1035</v>
      </c>
      <c r="I72" t="s">
        <v>1036</v>
      </c>
      <c r="J72" t="s">
        <v>1037</v>
      </c>
      <c r="K72" t="s">
        <v>214</v>
      </c>
      <c r="O72" s="9">
        <f>IFERROR(IF($B72="","",INDEX(所属情報!$E:$E,MATCH($A72,所属情報!$A:$A,0))),"")</f>
        <v>492244</v>
      </c>
      <c r="P72" s="9" t="str">
        <f t="shared" si="3"/>
        <v>福本　瑞季 (4)</v>
      </c>
      <c r="Q72" s="9" t="str">
        <f t="shared" si="4"/>
        <v>ﾌｸﾓﾄ ﾐｽﾞｷ</v>
      </c>
      <c r="R72" s="9" t="str">
        <f t="shared" si="5"/>
        <v>FUKUMOTO Mizuki (01)</v>
      </c>
      <c r="S72" s="9" t="str">
        <f>IFERROR(IF($F72="","",INDEX(リスト!$G:$G,MATCH($F72,リスト!$E:$E,0))),"")</f>
        <v>38</v>
      </c>
      <c r="T72" s="9" t="str">
        <f>IFERROR(IF($K72="","",INDEX(リスト!$J:$J,MATCH($K72,リスト!$I:$I,0))),"")</f>
        <v>JPN</v>
      </c>
      <c r="U72" s="9" t="str">
        <f>IF($B72="","",RIGHT($G72*1000+200+COUNTIF($G$2:$G72,$G72),9))</f>
        <v>010731201</v>
      </c>
      <c r="V72" s="9" t="str">
        <f>IFERROR(IF($M72="","",$M72&amp;"・"&amp;INDEX(リスト!$F:$F,MATCH($L72,リスト!$E:$E,0))),"")</f>
        <v/>
      </c>
    </row>
    <row r="73" spans="1:22" ht="18" customHeight="1" x14ac:dyDescent="0.55000000000000004">
      <c r="A73" t="s">
        <v>980</v>
      </c>
      <c r="B73">
        <v>72</v>
      </c>
      <c r="C73" t="s">
        <v>1038</v>
      </c>
      <c r="D73" t="s">
        <v>1039</v>
      </c>
      <c r="E73">
        <v>4</v>
      </c>
      <c r="F73" t="s">
        <v>57</v>
      </c>
      <c r="G73">
        <v>20011122</v>
      </c>
      <c r="H73" t="s">
        <v>1040</v>
      </c>
      <c r="I73" t="s">
        <v>1041</v>
      </c>
      <c r="J73" t="s">
        <v>1042</v>
      </c>
      <c r="K73" t="s">
        <v>214</v>
      </c>
      <c r="O73" s="9">
        <f>IFERROR(IF($B73="","",INDEX(所属情報!$E:$E,MATCH($A73,所属情報!$A:$A,0))),"")</f>
        <v>492244</v>
      </c>
      <c r="P73" s="9" t="str">
        <f t="shared" si="3"/>
        <v>藤本　千愛 (4)</v>
      </c>
      <c r="Q73" s="9" t="str">
        <f t="shared" si="4"/>
        <v>ﾌｼﾞﾓﾄ ﾁｱﾅ</v>
      </c>
      <c r="R73" s="9" t="str">
        <f t="shared" si="5"/>
        <v>FUJIMOTO Chiana (01)</v>
      </c>
      <c r="S73" s="9" t="str">
        <f>IFERROR(IF($F73="","",INDEX(リスト!$G:$G,MATCH($F73,リスト!$E:$E,0))),"")</f>
        <v>36</v>
      </c>
      <c r="T73" s="9" t="str">
        <f>IFERROR(IF($K73="","",INDEX(リスト!$J:$J,MATCH($K73,リスト!$I:$I,0))),"")</f>
        <v>JPN</v>
      </c>
      <c r="U73" s="9" t="str">
        <f>IF($B73="","",RIGHT($G73*1000+200+COUNTIF($G$2:$G73,$G73),9))</f>
        <v>011122201</v>
      </c>
      <c r="V73" s="9" t="str">
        <f>IFERROR(IF($M73="","",$M73&amp;"・"&amp;INDEX(リスト!$F:$F,MATCH($L73,リスト!$E:$E,0))),"")</f>
        <v/>
      </c>
    </row>
    <row r="74" spans="1:22" ht="18" customHeight="1" x14ac:dyDescent="0.55000000000000004">
      <c r="A74" t="s">
        <v>980</v>
      </c>
      <c r="B74">
        <v>73</v>
      </c>
      <c r="C74" t="s">
        <v>1043</v>
      </c>
      <c r="D74" t="s">
        <v>1044</v>
      </c>
      <c r="E74">
        <v>4</v>
      </c>
      <c r="F74" t="s">
        <v>16</v>
      </c>
      <c r="G74">
        <v>20020214</v>
      </c>
      <c r="H74" t="s">
        <v>1045</v>
      </c>
      <c r="I74" t="s">
        <v>1046</v>
      </c>
      <c r="J74" t="s">
        <v>1047</v>
      </c>
      <c r="K74" t="s">
        <v>214</v>
      </c>
      <c r="O74" s="9">
        <f>IFERROR(IF($B74="","",INDEX(所属情報!$E:$E,MATCH($A74,所属情報!$A:$A,0))),"")</f>
        <v>492244</v>
      </c>
      <c r="P74" s="9" t="str">
        <f t="shared" si="3"/>
        <v>三浦　愛華 (4)</v>
      </c>
      <c r="Q74" s="9" t="str">
        <f t="shared" si="4"/>
        <v>ﾐｳﾗ ﾏﾅｶ</v>
      </c>
      <c r="R74" s="9" t="str">
        <f t="shared" si="5"/>
        <v>MIURA Manaka (02)</v>
      </c>
      <c r="S74" s="9" t="str">
        <f>IFERROR(IF($F74="","",INDEX(リスト!$G:$G,MATCH($F74,リスト!$E:$E,0))),"")</f>
        <v>29</v>
      </c>
      <c r="T74" s="9" t="str">
        <f>IFERROR(IF($K74="","",INDEX(リスト!$J:$J,MATCH($K74,リスト!$I:$I,0))),"")</f>
        <v>JPN</v>
      </c>
      <c r="U74" s="9" t="str">
        <f>IF($B74="","",RIGHT($G74*1000+200+COUNTIF($G$2:$G74,$G74),9))</f>
        <v>020214201</v>
      </c>
      <c r="V74" s="9" t="str">
        <f>IFERROR(IF($M74="","",$M74&amp;"・"&amp;INDEX(リスト!$F:$F,MATCH($L74,リスト!$E:$E,0))),"")</f>
        <v/>
      </c>
    </row>
    <row r="75" spans="1:22" ht="18" customHeight="1" x14ac:dyDescent="0.55000000000000004">
      <c r="A75" t="s">
        <v>980</v>
      </c>
      <c r="B75">
        <v>74</v>
      </c>
      <c r="C75" t="s">
        <v>1048</v>
      </c>
      <c r="D75" t="s">
        <v>1049</v>
      </c>
      <c r="E75">
        <v>4</v>
      </c>
      <c r="F75" t="s">
        <v>19</v>
      </c>
      <c r="G75">
        <v>20011114</v>
      </c>
      <c r="H75" t="s">
        <v>1050</v>
      </c>
      <c r="I75" t="s">
        <v>1051</v>
      </c>
      <c r="J75" t="s">
        <v>762</v>
      </c>
      <c r="K75" t="s">
        <v>214</v>
      </c>
      <c r="O75" s="9">
        <f>IFERROR(IF($B75="","",INDEX(所属情報!$E:$E,MATCH($A75,所属情報!$A:$A,0))),"")</f>
        <v>492244</v>
      </c>
      <c r="P75" s="9" t="str">
        <f t="shared" si="3"/>
        <v>三好　結女 (4)</v>
      </c>
      <c r="Q75" s="9" t="str">
        <f t="shared" si="4"/>
        <v>ﾐﾖｼ ﾕﾒ</v>
      </c>
      <c r="R75" s="9" t="str">
        <f t="shared" si="5"/>
        <v>MIYOSHI Yume (01)</v>
      </c>
      <c r="S75" s="9" t="str">
        <f>IFERROR(IF($F75="","",INDEX(リスト!$G:$G,MATCH($F75,リスト!$E:$E,0))),"")</f>
        <v>28</v>
      </c>
      <c r="T75" s="9" t="str">
        <f>IFERROR(IF($K75="","",INDEX(リスト!$J:$J,MATCH($K75,リスト!$I:$I,0))),"")</f>
        <v>JPN</v>
      </c>
      <c r="U75" s="9" t="str">
        <f>IF($B75="","",RIGHT($G75*1000+200+COUNTIF($G$2:$G75,$G75),9))</f>
        <v>011114201</v>
      </c>
      <c r="V75" s="9" t="str">
        <f>IFERROR(IF($M75="","",$M75&amp;"・"&amp;INDEX(リスト!$F:$F,MATCH($L75,リスト!$E:$E,0))),"")</f>
        <v/>
      </c>
    </row>
    <row r="76" spans="1:22" ht="18" customHeight="1" x14ac:dyDescent="0.55000000000000004">
      <c r="A76" t="s">
        <v>980</v>
      </c>
      <c r="B76">
        <v>75</v>
      </c>
      <c r="C76" t="s">
        <v>1052</v>
      </c>
      <c r="D76" t="s">
        <v>1053</v>
      </c>
      <c r="E76">
        <v>4</v>
      </c>
      <c r="F76" t="s">
        <v>50</v>
      </c>
      <c r="G76">
        <v>20020208</v>
      </c>
      <c r="H76" t="s">
        <v>1054</v>
      </c>
      <c r="I76" t="s">
        <v>1055</v>
      </c>
      <c r="J76" t="s">
        <v>929</v>
      </c>
      <c r="K76" t="s">
        <v>214</v>
      </c>
      <c r="O76" s="9">
        <f>IFERROR(IF($B76="","",INDEX(所属情報!$E:$E,MATCH($A76,所属情報!$A:$A,0))),"")</f>
        <v>492244</v>
      </c>
      <c r="P76" s="9" t="str">
        <f t="shared" si="3"/>
        <v>本岡　真悠 (4)</v>
      </c>
      <c r="Q76" s="9" t="str">
        <f t="shared" si="4"/>
        <v>ﾓﾄｵｶ ﾏﾕｳ</v>
      </c>
      <c r="R76" s="9" t="str">
        <f t="shared" si="5"/>
        <v>MOTOOKA Mayu (02)</v>
      </c>
      <c r="S76" s="9" t="str">
        <f>IFERROR(IF($F76="","",INDEX(リスト!$G:$G,MATCH($F76,リスト!$E:$E,0))),"")</f>
        <v>38</v>
      </c>
      <c r="T76" s="9" t="str">
        <f>IFERROR(IF($K76="","",INDEX(リスト!$J:$J,MATCH($K76,リスト!$I:$I,0))),"")</f>
        <v>JPN</v>
      </c>
      <c r="U76" s="9" t="str">
        <f>IF($B76="","",RIGHT($G76*1000+200+COUNTIF($G$2:$G76,$G76),9))</f>
        <v>020208201</v>
      </c>
      <c r="V76" s="9" t="str">
        <f>IFERROR(IF($M76="","",$M76&amp;"・"&amp;INDEX(リスト!$F:$F,MATCH($L76,リスト!$E:$E,0))),"")</f>
        <v/>
      </c>
    </row>
    <row r="77" spans="1:22" ht="18" customHeight="1" x14ac:dyDescent="0.55000000000000004">
      <c r="A77" t="s">
        <v>980</v>
      </c>
      <c r="B77">
        <v>76</v>
      </c>
      <c r="C77" t="s">
        <v>1056</v>
      </c>
      <c r="D77" t="s">
        <v>1057</v>
      </c>
      <c r="E77">
        <v>4</v>
      </c>
      <c r="F77" t="s">
        <v>37</v>
      </c>
      <c r="G77">
        <v>20020310</v>
      </c>
      <c r="H77" t="s">
        <v>1058</v>
      </c>
      <c r="I77" t="s">
        <v>1059</v>
      </c>
      <c r="J77" t="s">
        <v>995</v>
      </c>
      <c r="K77" t="s">
        <v>214</v>
      </c>
      <c r="O77" s="9">
        <f>IFERROR(IF($B77="","",INDEX(所属情報!$E:$E,MATCH($A77,所属情報!$A:$A,0))),"")</f>
        <v>492244</v>
      </c>
      <c r="P77" s="9" t="str">
        <f t="shared" si="3"/>
        <v>森　陽菜 (4)</v>
      </c>
      <c r="Q77" s="9" t="str">
        <f t="shared" si="4"/>
        <v>ﾓﾘ ﾋﾅ</v>
      </c>
      <c r="R77" s="9" t="str">
        <f t="shared" si="5"/>
        <v>MORI Hina (02)</v>
      </c>
      <c r="S77" s="9" t="str">
        <f>IFERROR(IF($F77="","",INDEX(リスト!$G:$G,MATCH($F77,リスト!$E:$E,0))),"")</f>
        <v>14</v>
      </c>
      <c r="T77" s="9" t="str">
        <f>IFERROR(IF($K77="","",INDEX(リスト!$J:$J,MATCH($K77,リスト!$I:$I,0))),"")</f>
        <v>JPN</v>
      </c>
      <c r="U77" s="9" t="str">
        <f>IF($B77="","",RIGHT($G77*1000+200+COUNTIF($G$2:$G77,$G77),9))</f>
        <v>020310201</v>
      </c>
      <c r="V77" s="9" t="str">
        <f>IFERROR(IF($M77="","",$M77&amp;"・"&amp;INDEX(リスト!$F:$F,MATCH($L77,リスト!$E:$E,0))),"")</f>
        <v/>
      </c>
    </row>
    <row r="78" spans="1:22" ht="18" customHeight="1" x14ac:dyDescent="0.55000000000000004">
      <c r="A78" t="s">
        <v>980</v>
      </c>
      <c r="B78">
        <v>77</v>
      </c>
      <c r="C78" t="s">
        <v>1060</v>
      </c>
      <c r="D78" t="s">
        <v>1061</v>
      </c>
      <c r="E78">
        <v>3</v>
      </c>
      <c r="F78" t="s">
        <v>15</v>
      </c>
      <c r="G78">
        <v>20030123</v>
      </c>
      <c r="H78" t="s">
        <v>1062</v>
      </c>
      <c r="I78" t="s">
        <v>903</v>
      </c>
      <c r="J78" t="s">
        <v>1063</v>
      </c>
      <c r="K78" t="s">
        <v>214</v>
      </c>
      <c r="O78" s="9">
        <f>IFERROR(IF($B78="","",INDEX(所属情報!$E:$E,MATCH($A78,所属情報!$A:$A,0))),"")</f>
        <v>492244</v>
      </c>
      <c r="P78" s="9" t="str">
        <f t="shared" si="3"/>
        <v>安達　茉鈴 (3)</v>
      </c>
      <c r="Q78" s="9" t="str">
        <f t="shared" si="4"/>
        <v>ｱﾀﾞﾁ ﾏﾘﾝ</v>
      </c>
      <c r="R78" s="9" t="str">
        <f t="shared" si="5"/>
        <v>ADACHI Marin (03)</v>
      </c>
      <c r="S78" s="9" t="str">
        <f>IFERROR(IF($F78="","",INDEX(リスト!$G:$G,MATCH($F78,リスト!$E:$E,0))),"")</f>
        <v>25</v>
      </c>
      <c r="T78" s="9" t="str">
        <f>IFERROR(IF($K78="","",INDEX(リスト!$J:$J,MATCH($K78,リスト!$I:$I,0))),"")</f>
        <v>JPN</v>
      </c>
      <c r="U78" s="9" t="str">
        <f>IF($B78="","",RIGHT($G78*1000+200+COUNTIF($G$2:$G78,$G78),9))</f>
        <v>030123201</v>
      </c>
      <c r="V78" s="9" t="str">
        <f>IFERROR(IF($M78="","",$M78&amp;"・"&amp;INDEX(リスト!$F:$F,MATCH($L78,リスト!$E:$E,0))),"")</f>
        <v/>
      </c>
    </row>
    <row r="79" spans="1:22" ht="18" customHeight="1" x14ac:dyDescent="0.55000000000000004">
      <c r="A79" t="s">
        <v>980</v>
      </c>
      <c r="B79">
        <v>78</v>
      </c>
      <c r="C79" t="s">
        <v>1064</v>
      </c>
      <c r="D79" t="s">
        <v>1065</v>
      </c>
      <c r="E79">
        <v>3</v>
      </c>
      <c r="F79" t="s">
        <v>19</v>
      </c>
      <c r="G79">
        <v>20020410</v>
      </c>
      <c r="H79" t="s">
        <v>1066</v>
      </c>
      <c r="I79" t="s">
        <v>1067</v>
      </c>
      <c r="J79" t="s">
        <v>1068</v>
      </c>
      <c r="K79" t="s">
        <v>214</v>
      </c>
      <c r="O79" s="9">
        <f>IFERROR(IF($B79="","",INDEX(所属情報!$E:$E,MATCH($A79,所属情報!$A:$A,0))),"")</f>
        <v>492244</v>
      </c>
      <c r="P79" s="9" t="str">
        <f t="shared" si="3"/>
        <v>大坂谷　明里 (3)</v>
      </c>
      <c r="Q79" s="9" t="str">
        <f t="shared" si="4"/>
        <v>ｵｵｻｶﾔ ｱｶﾘ</v>
      </c>
      <c r="R79" s="9" t="str">
        <f t="shared" si="5"/>
        <v>OSAKAYA Akari (02)</v>
      </c>
      <c r="S79" s="9" t="str">
        <f>IFERROR(IF($F79="","",INDEX(リスト!$G:$G,MATCH($F79,リスト!$E:$E,0))),"")</f>
        <v>28</v>
      </c>
      <c r="T79" s="9" t="str">
        <f>IFERROR(IF($K79="","",INDEX(リスト!$J:$J,MATCH($K79,リスト!$I:$I,0))),"")</f>
        <v>JPN</v>
      </c>
      <c r="U79" s="9" t="str">
        <f>IF($B79="","",RIGHT($G79*1000+200+COUNTIF($G$2:$G79,$G79),9))</f>
        <v>020410201</v>
      </c>
      <c r="V79" s="9" t="str">
        <f>IFERROR(IF($M79="","",$M79&amp;"・"&amp;INDEX(リスト!$F:$F,MATCH($L79,リスト!$E:$E,0))),"")</f>
        <v/>
      </c>
    </row>
    <row r="80" spans="1:22" ht="18" customHeight="1" x14ac:dyDescent="0.55000000000000004">
      <c r="A80" t="s">
        <v>980</v>
      </c>
      <c r="B80">
        <v>79</v>
      </c>
      <c r="C80" t="s">
        <v>1069</v>
      </c>
      <c r="D80" t="s">
        <v>1070</v>
      </c>
      <c r="E80">
        <v>3</v>
      </c>
      <c r="F80" t="s">
        <v>50</v>
      </c>
      <c r="G80">
        <v>20030206</v>
      </c>
      <c r="H80" t="s">
        <v>1071</v>
      </c>
      <c r="I80" t="s">
        <v>1072</v>
      </c>
      <c r="J80" t="s">
        <v>772</v>
      </c>
      <c r="K80" t="s">
        <v>214</v>
      </c>
      <c r="O80" s="9">
        <f>IFERROR(IF($B80="","",INDEX(所属情報!$E:$E,MATCH($A80,所属情報!$A:$A,0))),"")</f>
        <v>492244</v>
      </c>
      <c r="P80" s="9" t="str">
        <f t="shared" si="3"/>
        <v>梶原　有咲 (3)</v>
      </c>
      <c r="Q80" s="9" t="str">
        <f t="shared" si="4"/>
        <v>ｶｼﾞﾜﾗ ｱｻ</v>
      </c>
      <c r="R80" s="9" t="str">
        <f t="shared" si="5"/>
        <v>KAJIWARA Asa (03)</v>
      </c>
      <c r="S80" s="9" t="str">
        <f>IFERROR(IF($F80="","",INDEX(リスト!$G:$G,MATCH($F80,リスト!$E:$E,0))),"")</f>
        <v>38</v>
      </c>
      <c r="T80" s="9" t="str">
        <f>IFERROR(IF($K80="","",INDEX(リスト!$J:$J,MATCH($K80,リスト!$I:$I,0))),"")</f>
        <v>JPN</v>
      </c>
      <c r="U80" s="9" t="str">
        <f>IF($B80="","",RIGHT($G80*1000+200+COUNTIF($G$2:$G80,$G80),9))</f>
        <v>030206202</v>
      </c>
      <c r="V80" s="9" t="str">
        <f>IFERROR(IF($M80="","",$M80&amp;"・"&amp;INDEX(リスト!$F:$F,MATCH($L80,リスト!$E:$E,0))),"")</f>
        <v/>
      </c>
    </row>
    <row r="81" spans="1:22" ht="18" customHeight="1" x14ac:dyDescent="0.55000000000000004">
      <c r="A81" t="s">
        <v>980</v>
      </c>
      <c r="B81">
        <v>80</v>
      </c>
      <c r="C81" t="s">
        <v>1073</v>
      </c>
      <c r="D81" t="s">
        <v>1074</v>
      </c>
      <c r="E81">
        <v>3</v>
      </c>
      <c r="F81" t="s">
        <v>17</v>
      </c>
      <c r="G81">
        <v>20030204</v>
      </c>
      <c r="H81" t="s">
        <v>1075</v>
      </c>
      <c r="I81" t="s">
        <v>1076</v>
      </c>
      <c r="J81" t="s">
        <v>1077</v>
      </c>
      <c r="K81" t="s">
        <v>214</v>
      </c>
      <c r="O81" s="9">
        <f>IFERROR(IF($B81="","",INDEX(所属情報!$E:$E,MATCH($A81,所属情報!$A:$A,0))),"")</f>
        <v>492244</v>
      </c>
      <c r="P81" s="9" t="str">
        <f t="shared" si="3"/>
        <v>川西　可紗 (3)</v>
      </c>
      <c r="Q81" s="9" t="str">
        <f t="shared" si="4"/>
        <v>ｶﾜﾆｼ ｱﾘｻ</v>
      </c>
      <c r="R81" s="9" t="str">
        <f t="shared" si="5"/>
        <v>KAWANISHI Arisa (03)</v>
      </c>
      <c r="S81" s="9" t="str">
        <f>IFERROR(IF($F81="","",INDEX(リスト!$G:$G,MATCH($F81,リスト!$E:$E,0))),"")</f>
        <v>26</v>
      </c>
      <c r="T81" s="9" t="str">
        <f>IFERROR(IF($K81="","",INDEX(リスト!$J:$J,MATCH($K81,リスト!$I:$I,0))),"")</f>
        <v>JPN</v>
      </c>
      <c r="U81" s="9" t="str">
        <f>IF($B81="","",RIGHT($G81*1000+200+COUNTIF($G$2:$G81,$G81),9))</f>
        <v>030204201</v>
      </c>
      <c r="V81" s="9" t="str">
        <f>IFERROR(IF($M81="","",$M81&amp;"・"&amp;INDEX(リスト!$F:$F,MATCH($L81,リスト!$E:$E,0))),"")</f>
        <v/>
      </c>
    </row>
    <row r="82" spans="1:22" ht="18" customHeight="1" x14ac:dyDescent="0.55000000000000004">
      <c r="A82" t="s">
        <v>980</v>
      </c>
      <c r="B82">
        <v>81</v>
      </c>
      <c r="C82" t="s">
        <v>1078</v>
      </c>
      <c r="D82" t="s">
        <v>1079</v>
      </c>
      <c r="E82">
        <v>3</v>
      </c>
      <c r="F82" t="s">
        <v>19</v>
      </c>
      <c r="G82">
        <v>20020514</v>
      </c>
      <c r="H82" t="s">
        <v>1080</v>
      </c>
      <c r="I82" t="s">
        <v>908</v>
      </c>
      <c r="J82" t="s">
        <v>1081</v>
      </c>
      <c r="K82" t="s">
        <v>214</v>
      </c>
      <c r="O82" s="9">
        <f>IFERROR(IF($B82="","",INDEX(所属情報!$E:$E,MATCH($A82,所属情報!$A:$A,0))),"")</f>
        <v>492244</v>
      </c>
      <c r="P82" s="9" t="str">
        <f t="shared" si="3"/>
        <v>近藤　美穂 (3)</v>
      </c>
      <c r="Q82" s="9" t="str">
        <f t="shared" si="4"/>
        <v>ｺﾝﾄﾞｳ ﾐﾎ</v>
      </c>
      <c r="R82" s="9" t="str">
        <f t="shared" si="5"/>
        <v>KONDO Miho (02)</v>
      </c>
      <c r="S82" s="9" t="str">
        <f>IFERROR(IF($F82="","",INDEX(リスト!$G:$G,MATCH($F82,リスト!$E:$E,0))),"")</f>
        <v>28</v>
      </c>
      <c r="T82" s="9" t="str">
        <f>IFERROR(IF($K82="","",INDEX(リスト!$J:$J,MATCH($K82,リスト!$I:$I,0))),"")</f>
        <v>JPN</v>
      </c>
      <c r="U82" s="9" t="str">
        <f>IF($B82="","",RIGHT($G82*1000+200+COUNTIF($G$2:$G82,$G82),9))</f>
        <v>020514201</v>
      </c>
      <c r="V82" s="9" t="str">
        <f>IFERROR(IF($M82="","",$M82&amp;"・"&amp;INDEX(リスト!$F:$F,MATCH($L82,リスト!$E:$E,0))),"")</f>
        <v/>
      </c>
    </row>
    <row r="83" spans="1:22" ht="18" customHeight="1" x14ac:dyDescent="0.55000000000000004">
      <c r="A83" t="s">
        <v>980</v>
      </c>
      <c r="B83">
        <v>82</v>
      </c>
      <c r="C83" t="s">
        <v>1082</v>
      </c>
      <c r="D83" t="s">
        <v>1083</v>
      </c>
      <c r="E83">
        <v>3</v>
      </c>
      <c r="F83" t="s">
        <v>17</v>
      </c>
      <c r="G83">
        <v>20021125</v>
      </c>
      <c r="H83" t="s">
        <v>1084</v>
      </c>
      <c r="I83" t="s">
        <v>1085</v>
      </c>
      <c r="J83" t="s">
        <v>1086</v>
      </c>
      <c r="K83" t="s">
        <v>214</v>
      </c>
      <c r="O83" s="9">
        <f>IFERROR(IF($B83="","",INDEX(所属情報!$E:$E,MATCH($A83,所属情報!$A:$A,0))),"")</f>
        <v>492244</v>
      </c>
      <c r="P83" s="9" t="str">
        <f t="shared" si="3"/>
        <v>定池　弥音 (3)</v>
      </c>
      <c r="Q83" s="9" t="str">
        <f t="shared" si="4"/>
        <v>ｻﾀﾞｲｹ ﾐﾈ</v>
      </c>
      <c r="R83" s="9" t="str">
        <f t="shared" si="5"/>
        <v>SADAIKE Mine (02)</v>
      </c>
      <c r="S83" s="9" t="str">
        <f>IFERROR(IF($F83="","",INDEX(リスト!$G:$G,MATCH($F83,リスト!$E:$E,0))),"")</f>
        <v>26</v>
      </c>
      <c r="T83" s="9" t="str">
        <f>IFERROR(IF($K83="","",INDEX(リスト!$J:$J,MATCH($K83,リスト!$I:$I,0))),"")</f>
        <v>JPN</v>
      </c>
      <c r="U83" s="9" t="str">
        <f>IF($B83="","",RIGHT($G83*1000+200+COUNTIF($G$2:$G83,$G83),9))</f>
        <v>021125201</v>
      </c>
      <c r="V83" s="9" t="str">
        <f>IFERROR(IF($M83="","",$M83&amp;"・"&amp;INDEX(リスト!$F:$F,MATCH($L83,リスト!$E:$E,0))),"")</f>
        <v/>
      </c>
    </row>
    <row r="84" spans="1:22" ht="18" customHeight="1" x14ac:dyDescent="0.55000000000000004">
      <c r="A84" t="s">
        <v>980</v>
      </c>
      <c r="B84">
        <v>83</v>
      </c>
      <c r="C84" t="s">
        <v>1087</v>
      </c>
      <c r="D84" t="s">
        <v>1088</v>
      </c>
      <c r="E84">
        <v>3</v>
      </c>
      <c r="F84" t="s">
        <v>17</v>
      </c>
      <c r="G84">
        <v>20030322</v>
      </c>
      <c r="H84" t="s">
        <v>1089</v>
      </c>
      <c r="I84" t="s">
        <v>1090</v>
      </c>
      <c r="J84" t="s">
        <v>1091</v>
      </c>
      <c r="K84" t="s">
        <v>214</v>
      </c>
      <c r="O84" s="9">
        <f>IFERROR(IF($B84="","",INDEX(所属情報!$E:$E,MATCH($A84,所属情報!$A:$A,0))),"")</f>
        <v>492244</v>
      </c>
      <c r="P84" s="9" t="str">
        <f t="shared" si="3"/>
        <v>白石　香乃 (3)</v>
      </c>
      <c r="Q84" s="9" t="str">
        <f t="shared" si="4"/>
        <v>ｼﾗｲｼ ｶﾉ</v>
      </c>
      <c r="R84" s="9" t="str">
        <f t="shared" si="5"/>
        <v>SHIRAISHI Kano (03)</v>
      </c>
      <c r="S84" s="9" t="str">
        <f>IFERROR(IF($F84="","",INDEX(リスト!$G:$G,MATCH($F84,リスト!$E:$E,0))),"")</f>
        <v>26</v>
      </c>
      <c r="T84" s="9" t="str">
        <f>IFERROR(IF($K84="","",INDEX(リスト!$J:$J,MATCH($K84,リスト!$I:$I,0))),"")</f>
        <v>JPN</v>
      </c>
      <c r="U84" s="9" t="str">
        <f>IF($B84="","",RIGHT($G84*1000+200+COUNTIF($G$2:$G84,$G84),9))</f>
        <v>030322201</v>
      </c>
      <c r="V84" s="9" t="str">
        <f>IFERROR(IF($M84="","",$M84&amp;"・"&amp;INDEX(リスト!$F:$F,MATCH($L84,リスト!$E:$E,0))),"")</f>
        <v/>
      </c>
    </row>
    <row r="85" spans="1:22" ht="18" customHeight="1" x14ac:dyDescent="0.55000000000000004">
      <c r="A85" t="s">
        <v>980</v>
      </c>
      <c r="B85">
        <v>84</v>
      </c>
      <c r="C85" t="s">
        <v>1092</v>
      </c>
      <c r="D85" t="s">
        <v>1093</v>
      </c>
      <c r="E85">
        <v>3</v>
      </c>
      <c r="F85" t="s">
        <v>54</v>
      </c>
      <c r="G85">
        <v>20020604</v>
      </c>
      <c r="H85" t="s">
        <v>1094</v>
      </c>
      <c r="I85" t="s">
        <v>1095</v>
      </c>
      <c r="J85" t="s">
        <v>1096</v>
      </c>
      <c r="K85" t="s">
        <v>214</v>
      </c>
      <c r="O85" s="9">
        <f>IFERROR(IF($B85="","",INDEX(所属情報!$E:$E,MATCH($A85,所属情報!$A:$A,0))),"")</f>
        <v>492244</v>
      </c>
      <c r="P85" s="9" t="str">
        <f t="shared" si="3"/>
        <v>城　まなみ (3)</v>
      </c>
      <c r="Q85" s="9" t="str">
        <f t="shared" si="4"/>
        <v>ﾀﾁ ﾏﾅﾐ</v>
      </c>
      <c r="R85" s="9" t="str">
        <f t="shared" si="5"/>
        <v>TACHI Manami (02)</v>
      </c>
      <c r="S85" s="9" t="str">
        <f>IFERROR(IF($F85="","",INDEX(リスト!$G:$G,MATCH($F85,リスト!$E:$E,0))),"")</f>
        <v>30</v>
      </c>
      <c r="T85" s="9" t="str">
        <f>IFERROR(IF($K85="","",INDEX(リスト!$J:$J,MATCH($K85,リスト!$I:$I,0))),"")</f>
        <v>JPN</v>
      </c>
      <c r="U85" s="9" t="str">
        <f>IF($B85="","",RIGHT($G85*1000+200+COUNTIF($G$2:$G85,$G85),9))</f>
        <v>020604201</v>
      </c>
      <c r="V85" s="9" t="str">
        <f>IFERROR(IF($M85="","",$M85&amp;"・"&amp;INDEX(リスト!$F:$F,MATCH($L85,リスト!$E:$E,0))),"")</f>
        <v/>
      </c>
    </row>
    <row r="86" spans="1:22" ht="18" customHeight="1" x14ac:dyDescent="0.55000000000000004">
      <c r="A86" t="s">
        <v>980</v>
      </c>
      <c r="B86">
        <v>85</v>
      </c>
      <c r="C86" t="s">
        <v>1097</v>
      </c>
      <c r="D86" t="s">
        <v>1098</v>
      </c>
      <c r="E86">
        <v>3</v>
      </c>
      <c r="F86" t="s">
        <v>54</v>
      </c>
      <c r="G86">
        <v>20020418</v>
      </c>
      <c r="H86" t="s">
        <v>1099</v>
      </c>
      <c r="I86" t="s">
        <v>1100</v>
      </c>
      <c r="J86" t="s">
        <v>782</v>
      </c>
      <c r="K86" t="s">
        <v>214</v>
      </c>
      <c r="O86" s="9">
        <f>IFERROR(IF($B86="","",INDEX(所属情報!$E:$E,MATCH($A86,所属情報!$A:$A,0))),"")</f>
        <v>492244</v>
      </c>
      <c r="P86" s="9" t="str">
        <f t="shared" si="3"/>
        <v>堂西　愛加 (3)</v>
      </c>
      <c r="Q86" s="9" t="str">
        <f t="shared" si="4"/>
        <v>ﾄﾞｳﾆｼ ｱｲｶ</v>
      </c>
      <c r="R86" s="9" t="str">
        <f t="shared" si="5"/>
        <v>DONISHI Aika (02)</v>
      </c>
      <c r="S86" s="9" t="str">
        <f>IFERROR(IF($F86="","",INDEX(リスト!$G:$G,MATCH($F86,リスト!$E:$E,0))),"")</f>
        <v>30</v>
      </c>
      <c r="T86" s="9" t="str">
        <f>IFERROR(IF($K86="","",INDEX(リスト!$J:$J,MATCH($K86,リスト!$I:$I,0))),"")</f>
        <v>JPN</v>
      </c>
      <c r="U86" s="9" t="str">
        <f>IF($B86="","",RIGHT($G86*1000+200+COUNTIF($G$2:$G86,$G86),9))</f>
        <v>020418201</v>
      </c>
      <c r="V86" s="9" t="str">
        <f>IFERROR(IF($M86="","",$M86&amp;"・"&amp;INDEX(リスト!$F:$F,MATCH($L86,リスト!$E:$E,0))),"")</f>
        <v/>
      </c>
    </row>
    <row r="87" spans="1:22" ht="18" customHeight="1" x14ac:dyDescent="0.55000000000000004">
      <c r="A87" t="s">
        <v>980</v>
      </c>
      <c r="B87">
        <v>86</v>
      </c>
      <c r="C87" t="s">
        <v>1101</v>
      </c>
      <c r="D87" t="s">
        <v>1102</v>
      </c>
      <c r="E87">
        <v>3</v>
      </c>
      <c r="F87" t="s">
        <v>54</v>
      </c>
      <c r="G87">
        <v>20030214</v>
      </c>
      <c r="H87" t="s">
        <v>1103</v>
      </c>
      <c r="I87" t="s">
        <v>1104</v>
      </c>
      <c r="J87" t="s">
        <v>1105</v>
      </c>
      <c r="K87" t="s">
        <v>214</v>
      </c>
      <c r="O87" s="9">
        <f>IFERROR(IF($B87="","",INDEX(所属情報!$E:$E,MATCH($A87,所属情報!$A:$A,0))),"")</f>
        <v>492244</v>
      </c>
      <c r="P87" s="9" t="str">
        <f t="shared" si="3"/>
        <v>中野　悠菜 (3)</v>
      </c>
      <c r="Q87" s="9" t="str">
        <f t="shared" si="4"/>
        <v>ﾅｶﾉ ﾊﾙﾅ</v>
      </c>
      <c r="R87" s="9" t="str">
        <f t="shared" si="5"/>
        <v>NAKANO Haruna (03)</v>
      </c>
      <c r="S87" s="9" t="str">
        <f>IFERROR(IF($F87="","",INDEX(リスト!$G:$G,MATCH($F87,リスト!$E:$E,0))),"")</f>
        <v>30</v>
      </c>
      <c r="T87" s="9" t="str">
        <f>IFERROR(IF($K87="","",INDEX(リスト!$J:$J,MATCH($K87,リスト!$I:$I,0))),"")</f>
        <v>JPN</v>
      </c>
      <c r="U87" s="9" t="str">
        <f>IF($B87="","",RIGHT($G87*1000+200+COUNTIF($G$2:$G87,$G87),9))</f>
        <v>030214201</v>
      </c>
      <c r="V87" s="9" t="str">
        <f>IFERROR(IF($M87="","",$M87&amp;"・"&amp;INDEX(リスト!$F:$F,MATCH($L87,リスト!$E:$E,0))),"")</f>
        <v/>
      </c>
    </row>
    <row r="88" spans="1:22" ht="18" customHeight="1" x14ac:dyDescent="0.55000000000000004">
      <c r="A88" t="s">
        <v>980</v>
      </c>
      <c r="B88">
        <v>87</v>
      </c>
      <c r="C88" t="s">
        <v>1106</v>
      </c>
      <c r="D88" t="s">
        <v>1107</v>
      </c>
      <c r="E88">
        <v>3</v>
      </c>
      <c r="F88" t="s">
        <v>17</v>
      </c>
      <c r="G88">
        <v>20021224</v>
      </c>
      <c r="H88" t="s">
        <v>1108</v>
      </c>
      <c r="I88" t="s">
        <v>1109</v>
      </c>
      <c r="J88" t="s">
        <v>1110</v>
      </c>
      <c r="K88" t="s">
        <v>214</v>
      </c>
      <c r="O88" s="9">
        <f>IFERROR(IF($B88="","",INDEX(所属情報!$E:$E,MATCH($A88,所属情報!$A:$A,0))),"")</f>
        <v>492244</v>
      </c>
      <c r="P88" s="9" t="str">
        <f t="shared" si="3"/>
        <v>中村　智恵 (3)</v>
      </c>
      <c r="Q88" s="9" t="str">
        <f t="shared" si="4"/>
        <v>ﾅｶﾑﾗ ﾁｴ</v>
      </c>
      <c r="R88" s="9" t="str">
        <f t="shared" si="5"/>
        <v>NAKAMURA Chie (02)</v>
      </c>
      <c r="S88" s="9" t="str">
        <f>IFERROR(IF($F88="","",INDEX(リスト!$G:$G,MATCH($F88,リスト!$E:$E,0))),"")</f>
        <v>26</v>
      </c>
      <c r="T88" s="9" t="str">
        <f>IFERROR(IF($K88="","",INDEX(リスト!$J:$J,MATCH($K88,リスト!$I:$I,0))),"")</f>
        <v>JPN</v>
      </c>
      <c r="U88" s="9" t="str">
        <f>IF($B88="","",RIGHT($G88*1000+200+COUNTIF($G$2:$G88,$G88),9))</f>
        <v>021224201</v>
      </c>
      <c r="V88" s="9" t="str">
        <f>IFERROR(IF($M88="","",$M88&amp;"・"&amp;INDEX(リスト!$F:$F,MATCH($L88,リスト!$E:$E,0))),"")</f>
        <v/>
      </c>
    </row>
    <row r="89" spans="1:22" ht="18" customHeight="1" x14ac:dyDescent="0.55000000000000004">
      <c r="A89" t="s">
        <v>980</v>
      </c>
      <c r="B89">
        <v>88</v>
      </c>
      <c r="C89" t="s">
        <v>1111</v>
      </c>
      <c r="D89" t="s">
        <v>1112</v>
      </c>
      <c r="E89">
        <v>3</v>
      </c>
      <c r="F89" t="s">
        <v>20</v>
      </c>
      <c r="G89">
        <v>20030116</v>
      </c>
      <c r="H89" t="s">
        <v>1113</v>
      </c>
      <c r="I89" t="s">
        <v>1114</v>
      </c>
      <c r="J89" t="s">
        <v>1115</v>
      </c>
      <c r="K89" t="s">
        <v>214</v>
      </c>
      <c r="O89" s="9">
        <f>IFERROR(IF($B89="","",INDEX(所属情報!$E:$E,MATCH($A89,所属情報!$A:$A,0))),"")</f>
        <v>492244</v>
      </c>
      <c r="P89" s="9" t="str">
        <f t="shared" si="3"/>
        <v>東　楓 (3)</v>
      </c>
      <c r="Q89" s="9" t="str">
        <f t="shared" si="4"/>
        <v>ﾋｶﾞｼ ｶｴﾃﾞ</v>
      </c>
      <c r="R89" s="9" t="str">
        <f t="shared" si="5"/>
        <v>HIGASHI Kaede (03)</v>
      </c>
      <c r="S89" s="9" t="str">
        <f>IFERROR(IF($F89="","",INDEX(リスト!$G:$G,MATCH($F89,リスト!$E:$E,0))),"")</f>
        <v>27</v>
      </c>
      <c r="T89" s="9" t="str">
        <f>IFERROR(IF($K89="","",INDEX(リスト!$J:$J,MATCH($K89,リスト!$I:$I,0))),"")</f>
        <v>JPN</v>
      </c>
      <c r="U89" s="9" t="str">
        <f>IF($B89="","",RIGHT($G89*1000+200+COUNTIF($G$2:$G89,$G89),9))</f>
        <v>030116201</v>
      </c>
      <c r="V89" s="9" t="str">
        <f>IFERROR(IF($M89="","",$M89&amp;"・"&amp;INDEX(リスト!$F:$F,MATCH($L89,リスト!$E:$E,0))),"")</f>
        <v/>
      </c>
    </row>
    <row r="90" spans="1:22" ht="18" customHeight="1" x14ac:dyDescent="0.55000000000000004">
      <c r="A90" t="s">
        <v>980</v>
      </c>
      <c r="B90">
        <v>89</v>
      </c>
      <c r="C90" t="s">
        <v>1116</v>
      </c>
      <c r="D90" t="s">
        <v>1117</v>
      </c>
      <c r="E90">
        <v>3</v>
      </c>
      <c r="F90" t="s">
        <v>32</v>
      </c>
      <c r="G90">
        <v>20020414</v>
      </c>
      <c r="H90" t="s">
        <v>1118</v>
      </c>
      <c r="I90" t="s">
        <v>1119</v>
      </c>
      <c r="J90" t="s">
        <v>1120</v>
      </c>
      <c r="K90" t="s">
        <v>214</v>
      </c>
      <c r="O90" s="9">
        <f>IFERROR(IF($B90="","",INDEX(所属情報!$E:$E,MATCH($A90,所属情報!$A:$A,0))),"")</f>
        <v>492244</v>
      </c>
      <c r="P90" s="9" t="str">
        <f t="shared" si="3"/>
        <v>福光　由佳 (3)</v>
      </c>
      <c r="Q90" s="9" t="str">
        <f t="shared" si="4"/>
        <v>ﾌｸﾐﾂ ﾕｶ</v>
      </c>
      <c r="R90" s="9" t="str">
        <f t="shared" si="5"/>
        <v>FUKUMITSU Yuka (02)</v>
      </c>
      <c r="S90" s="9" t="str">
        <f>IFERROR(IF($F90="","",INDEX(リスト!$G:$G,MATCH($F90,リスト!$E:$E,0))),"")</f>
        <v>35</v>
      </c>
      <c r="T90" s="9" t="str">
        <f>IFERROR(IF($K90="","",INDEX(リスト!$J:$J,MATCH($K90,リスト!$I:$I,0))),"")</f>
        <v>JPN</v>
      </c>
      <c r="U90" s="9" t="str">
        <f>IF($B90="","",RIGHT($G90*1000+200+COUNTIF($G$2:$G90,$G90),9))</f>
        <v>020414201</v>
      </c>
      <c r="V90" s="9" t="str">
        <f>IFERROR(IF($M90="","",$M90&amp;"・"&amp;INDEX(リスト!$F:$F,MATCH($L90,リスト!$E:$E,0))),"")</f>
        <v/>
      </c>
    </row>
    <row r="91" spans="1:22" ht="18" customHeight="1" x14ac:dyDescent="0.55000000000000004">
      <c r="A91" t="s">
        <v>980</v>
      </c>
      <c r="B91">
        <v>90</v>
      </c>
      <c r="C91" t="s">
        <v>1121</v>
      </c>
      <c r="D91" t="s">
        <v>1122</v>
      </c>
      <c r="E91">
        <v>3</v>
      </c>
      <c r="F91" t="s">
        <v>20</v>
      </c>
      <c r="G91">
        <v>20030224</v>
      </c>
      <c r="H91" t="s">
        <v>1123</v>
      </c>
      <c r="I91" t="s">
        <v>1124</v>
      </c>
      <c r="J91" t="s">
        <v>1115</v>
      </c>
      <c r="K91" t="s">
        <v>214</v>
      </c>
      <c r="O91" s="9">
        <f>IFERROR(IF($B91="","",INDEX(所属情報!$E:$E,MATCH($A91,所属情報!$A:$A,0))),"")</f>
        <v>492244</v>
      </c>
      <c r="P91" s="9" t="str">
        <f t="shared" si="3"/>
        <v>藤野　楓 (3)</v>
      </c>
      <c r="Q91" s="9" t="str">
        <f t="shared" si="4"/>
        <v>ﾌｼﾞﾉ ｶｴﾃﾞ</v>
      </c>
      <c r="R91" s="9" t="str">
        <f t="shared" si="5"/>
        <v>FUJINO Kaede (03)</v>
      </c>
      <c r="S91" s="9" t="str">
        <f>IFERROR(IF($F91="","",INDEX(リスト!$G:$G,MATCH($F91,リスト!$E:$E,0))),"")</f>
        <v>27</v>
      </c>
      <c r="T91" s="9" t="str">
        <f>IFERROR(IF($K91="","",INDEX(リスト!$J:$J,MATCH($K91,リスト!$I:$I,0))),"")</f>
        <v>JPN</v>
      </c>
      <c r="U91" s="9" t="str">
        <f>IF($B91="","",RIGHT($G91*1000+200+COUNTIF($G$2:$G91,$G91),9))</f>
        <v>030224201</v>
      </c>
      <c r="V91" s="9" t="str">
        <f>IFERROR(IF($M91="","",$M91&amp;"・"&amp;INDEX(リスト!$F:$F,MATCH($L91,リスト!$E:$E,0))),"")</f>
        <v/>
      </c>
    </row>
    <row r="92" spans="1:22" ht="18" customHeight="1" x14ac:dyDescent="0.55000000000000004">
      <c r="A92" t="s">
        <v>980</v>
      </c>
      <c r="B92">
        <v>91</v>
      </c>
      <c r="C92" t="s">
        <v>1125</v>
      </c>
      <c r="D92" t="s">
        <v>1126</v>
      </c>
      <c r="E92">
        <v>3</v>
      </c>
      <c r="F92" t="s">
        <v>19</v>
      </c>
      <c r="G92">
        <v>20021226</v>
      </c>
      <c r="H92" t="s">
        <v>1127</v>
      </c>
      <c r="I92" t="s">
        <v>1128</v>
      </c>
      <c r="J92" t="s">
        <v>743</v>
      </c>
      <c r="K92" t="s">
        <v>214</v>
      </c>
      <c r="O92" s="9">
        <f>IFERROR(IF($B92="","",INDEX(所属情報!$E:$E,MATCH($A92,所属情報!$A:$A,0))),"")</f>
        <v>492244</v>
      </c>
      <c r="P92" s="9" t="str">
        <f t="shared" si="3"/>
        <v>古林　愛理 (3)</v>
      </c>
      <c r="Q92" s="9" t="str">
        <f t="shared" si="4"/>
        <v>ﾌﾙﾊﾞﾔｼ ｴﾘ</v>
      </c>
      <c r="R92" s="9" t="str">
        <f t="shared" si="5"/>
        <v>FURUBAYASHI Eri (02)</v>
      </c>
      <c r="S92" s="9" t="str">
        <f>IFERROR(IF($F92="","",INDEX(リスト!$G:$G,MATCH($F92,リスト!$E:$E,0))),"")</f>
        <v>28</v>
      </c>
      <c r="T92" s="9" t="str">
        <f>IFERROR(IF($K92="","",INDEX(リスト!$J:$J,MATCH($K92,リスト!$I:$I,0))),"")</f>
        <v>JPN</v>
      </c>
      <c r="U92" s="9" t="str">
        <f>IF($B92="","",RIGHT($G92*1000+200+COUNTIF($G$2:$G92,$G92),9))</f>
        <v>021226201</v>
      </c>
      <c r="V92" s="9" t="str">
        <f>IFERROR(IF($M92="","",$M92&amp;"・"&amp;INDEX(リスト!$F:$F,MATCH($L92,リスト!$E:$E,0))),"")</f>
        <v/>
      </c>
    </row>
    <row r="93" spans="1:22" ht="18" customHeight="1" x14ac:dyDescent="0.55000000000000004">
      <c r="A93" t="s">
        <v>980</v>
      </c>
      <c r="B93">
        <v>92</v>
      </c>
      <c r="C93" t="s">
        <v>1129</v>
      </c>
      <c r="D93" t="s">
        <v>1130</v>
      </c>
      <c r="E93">
        <v>3</v>
      </c>
      <c r="F93" t="s">
        <v>19</v>
      </c>
      <c r="G93">
        <v>20020716</v>
      </c>
      <c r="H93" t="s">
        <v>1131</v>
      </c>
      <c r="I93" t="s">
        <v>1132</v>
      </c>
      <c r="J93" t="s">
        <v>1133</v>
      </c>
      <c r="K93" t="s">
        <v>214</v>
      </c>
      <c r="O93" s="9">
        <f>IFERROR(IF($B93="","",INDEX(所属情報!$E:$E,MATCH($A93,所属情報!$A:$A,0))),"")</f>
        <v>492244</v>
      </c>
      <c r="P93" s="9" t="str">
        <f t="shared" si="3"/>
        <v>昌　琴音 (3)</v>
      </c>
      <c r="Q93" s="9" t="str">
        <f t="shared" si="4"/>
        <v>ﾏｻ ｺﾄﾈ</v>
      </c>
      <c r="R93" s="9" t="str">
        <f t="shared" si="5"/>
        <v>MASA Kotone (02)</v>
      </c>
      <c r="S93" s="9" t="str">
        <f>IFERROR(IF($F93="","",INDEX(リスト!$G:$G,MATCH($F93,リスト!$E:$E,0))),"")</f>
        <v>28</v>
      </c>
      <c r="T93" s="9" t="str">
        <f>IFERROR(IF($K93="","",INDEX(リスト!$J:$J,MATCH($K93,リスト!$I:$I,0))),"")</f>
        <v>JPN</v>
      </c>
      <c r="U93" s="9" t="str">
        <f>IF($B93="","",RIGHT($G93*1000+200+COUNTIF($G$2:$G93,$G93),9))</f>
        <v>020716201</v>
      </c>
      <c r="V93" s="9" t="str">
        <f>IFERROR(IF($M93="","",$M93&amp;"・"&amp;INDEX(リスト!$F:$F,MATCH($L93,リスト!$E:$E,0))),"")</f>
        <v/>
      </c>
    </row>
    <row r="94" spans="1:22" ht="18" customHeight="1" x14ac:dyDescent="0.55000000000000004">
      <c r="A94" t="s">
        <v>980</v>
      </c>
      <c r="B94">
        <v>93</v>
      </c>
      <c r="C94" t="s">
        <v>1134</v>
      </c>
      <c r="D94" t="s">
        <v>1135</v>
      </c>
      <c r="E94">
        <v>3</v>
      </c>
      <c r="F94" t="s">
        <v>20</v>
      </c>
      <c r="G94">
        <v>20030125</v>
      </c>
      <c r="H94" t="s">
        <v>1136</v>
      </c>
      <c r="I94" t="s">
        <v>1046</v>
      </c>
      <c r="J94" t="s">
        <v>1137</v>
      </c>
      <c r="K94" t="s">
        <v>214</v>
      </c>
      <c r="O94" s="9">
        <f>IFERROR(IF($B94="","",INDEX(所属情報!$E:$E,MATCH($A94,所属情報!$A:$A,0))),"")</f>
        <v>492244</v>
      </c>
      <c r="P94" s="9" t="str">
        <f t="shared" si="3"/>
        <v>三浦　紫音 (3)</v>
      </c>
      <c r="Q94" s="9" t="str">
        <f t="shared" si="4"/>
        <v>ﾐｳﾗ ｼｵﾝ</v>
      </c>
      <c r="R94" s="9" t="str">
        <f t="shared" si="5"/>
        <v>MIURA Shion (03)</v>
      </c>
      <c r="S94" s="9" t="str">
        <f>IFERROR(IF($F94="","",INDEX(リスト!$G:$G,MATCH($F94,リスト!$E:$E,0))),"")</f>
        <v>27</v>
      </c>
      <c r="T94" s="9" t="str">
        <f>IFERROR(IF($K94="","",INDEX(リスト!$J:$J,MATCH($K94,リスト!$I:$I,0))),"")</f>
        <v>JPN</v>
      </c>
      <c r="U94" s="9" t="str">
        <f>IF($B94="","",RIGHT($G94*1000+200+COUNTIF($G$2:$G94,$G94),9))</f>
        <v>030125201</v>
      </c>
      <c r="V94" s="9" t="str">
        <f>IFERROR(IF($M94="","",$M94&amp;"・"&amp;INDEX(リスト!$F:$F,MATCH($L94,リスト!$E:$E,0))),"")</f>
        <v/>
      </c>
    </row>
    <row r="95" spans="1:22" ht="18" customHeight="1" x14ac:dyDescent="0.55000000000000004">
      <c r="A95" t="s">
        <v>980</v>
      </c>
      <c r="B95">
        <v>94</v>
      </c>
      <c r="C95" t="s">
        <v>1138</v>
      </c>
      <c r="D95" t="s">
        <v>1139</v>
      </c>
      <c r="E95">
        <v>3</v>
      </c>
      <c r="F95" t="s">
        <v>19</v>
      </c>
      <c r="G95">
        <v>20030328</v>
      </c>
      <c r="H95" t="s">
        <v>1140</v>
      </c>
      <c r="I95" t="s">
        <v>1141</v>
      </c>
      <c r="J95" t="s">
        <v>929</v>
      </c>
      <c r="K95" t="s">
        <v>214</v>
      </c>
      <c r="O95" s="9">
        <f>IFERROR(IF($B95="","",INDEX(所属情報!$E:$E,MATCH($A95,所属情報!$A:$A,0))),"")</f>
        <v>492244</v>
      </c>
      <c r="P95" s="9" t="str">
        <f t="shared" si="3"/>
        <v>水江　麻友 (3)</v>
      </c>
      <c r="Q95" s="9" t="str">
        <f t="shared" si="4"/>
        <v>ﾐｽﾞｴ ﾏﾕ</v>
      </c>
      <c r="R95" s="9" t="str">
        <f t="shared" si="5"/>
        <v>MIZUE Mayu (03)</v>
      </c>
      <c r="S95" s="9" t="str">
        <f>IFERROR(IF($F95="","",INDEX(リスト!$G:$G,MATCH($F95,リスト!$E:$E,0))),"")</f>
        <v>28</v>
      </c>
      <c r="T95" s="9" t="str">
        <f>IFERROR(IF($K95="","",INDEX(リスト!$J:$J,MATCH($K95,リスト!$I:$I,0))),"")</f>
        <v>JPN</v>
      </c>
      <c r="U95" s="9" t="str">
        <f>IF($B95="","",RIGHT($G95*1000+200+COUNTIF($G$2:$G95,$G95),9))</f>
        <v>030328201</v>
      </c>
      <c r="V95" s="9" t="str">
        <f>IFERROR(IF($M95="","",$M95&amp;"・"&amp;INDEX(リスト!$F:$F,MATCH($L95,リスト!$E:$E,0))),"")</f>
        <v/>
      </c>
    </row>
    <row r="96" spans="1:22" ht="18" customHeight="1" x14ac:dyDescent="0.55000000000000004">
      <c r="A96" t="s">
        <v>980</v>
      </c>
      <c r="B96">
        <v>95</v>
      </c>
      <c r="C96" t="s">
        <v>1142</v>
      </c>
      <c r="D96" t="s">
        <v>1143</v>
      </c>
      <c r="E96">
        <v>3</v>
      </c>
      <c r="F96" t="s">
        <v>17</v>
      </c>
      <c r="G96">
        <v>20021227</v>
      </c>
      <c r="H96" t="s">
        <v>1144</v>
      </c>
      <c r="I96" t="s">
        <v>1145</v>
      </c>
      <c r="J96" t="s">
        <v>1146</v>
      </c>
      <c r="K96" t="s">
        <v>214</v>
      </c>
      <c r="O96" s="9">
        <f>IFERROR(IF($B96="","",INDEX(所属情報!$E:$E,MATCH($A96,所属情報!$A:$A,0))),"")</f>
        <v>492244</v>
      </c>
      <c r="P96" s="9" t="str">
        <f t="shared" si="3"/>
        <v>村上　和葉 (3)</v>
      </c>
      <c r="Q96" s="9" t="str">
        <f t="shared" si="4"/>
        <v>ﾑﾗｶﾐ ｶｽﾞﾊ</v>
      </c>
      <c r="R96" s="9" t="str">
        <f t="shared" si="5"/>
        <v>MURAKAMI Kazuha (02)</v>
      </c>
      <c r="S96" s="9" t="str">
        <f>IFERROR(IF($F96="","",INDEX(リスト!$G:$G,MATCH($F96,リスト!$E:$E,0))),"")</f>
        <v>26</v>
      </c>
      <c r="T96" s="9" t="str">
        <f>IFERROR(IF($K96="","",INDEX(リスト!$J:$J,MATCH($K96,リスト!$I:$I,0))),"")</f>
        <v>JPN</v>
      </c>
      <c r="U96" s="9" t="str">
        <f>IF($B96="","",RIGHT($G96*1000+200+COUNTIF($G$2:$G96,$G96),9))</f>
        <v>021227201</v>
      </c>
      <c r="V96" s="9" t="str">
        <f>IFERROR(IF($M96="","",$M96&amp;"・"&amp;INDEX(リスト!$F:$F,MATCH($L96,リスト!$E:$E,0))),"")</f>
        <v/>
      </c>
    </row>
    <row r="97" spans="1:22" ht="18" customHeight="1" x14ac:dyDescent="0.55000000000000004">
      <c r="A97" t="s">
        <v>980</v>
      </c>
      <c r="B97">
        <v>96</v>
      </c>
      <c r="C97" t="s">
        <v>1147</v>
      </c>
      <c r="D97" t="s">
        <v>1148</v>
      </c>
      <c r="E97">
        <v>3</v>
      </c>
      <c r="F97" t="s">
        <v>19</v>
      </c>
      <c r="G97">
        <v>20020523</v>
      </c>
      <c r="H97" t="s">
        <v>1149</v>
      </c>
      <c r="I97" t="s">
        <v>1150</v>
      </c>
      <c r="J97" t="s">
        <v>1151</v>
      </c>
      <c r="K97" t="s">
        <v>214</v>
      </c>
      <c r="O97" s="9">
        <f>IFERROR(IF($B97="","",INDEX(所属情報!$E:$E,MATCH($A97,所属情報!$A:$A,0))),"")</f>
        <v>492244</v>
      </c>
      <c r="P97" s="9" t="str">
        <f t="shared" si="3"/>
        <v>安岡　若菜 (3)</v>
      </c>
      <c r="Q97" s="9" t="str">
        <f t="shared" si="4"/>
        <v>ﾔｽｵｶ ﾜｶﾅ</v>
      </c>
      <c r="R97" s="9" t="str">
        <f t="shared" si="5"/>
        <v>YASUOKA Wakana (02)</v>
      </c>
      <c r="S97" s="9" t="str">
        <f>IFERROR(IF($F97="","",INDEX(リスト!$G:$G,MATCH($F97,リスト!$E:$E,0))),"")</f>
        <v>28</v>
      </c>
      <c r="T97" s="9" t="str">
        <f>IFERROR(IF($K97="","",INDEX(リスト!$J:$J,MATCH($K97,リスト!$I:$I,0))),"")</f>
        <v>JPN</v>
      </c>
      <c r="U97" s="9" t="str">
        <f>IF($B97="","",RIGHT($G97*1000+200+COUNTIF($G$2:$G97,$G97),9))</f>
        <v>020523201</v>
      </c>
      <c r="V97" s="9" t="str">
        <f>IFERROR(IF($M97="","",$M97&amp;"・"&amp;INDEX(リスト!$F:$F,MATCH($L97,リスト!$E:$E,0))),"")</f>
        <v/>
      </c>
    </row>
    <row r="98" spans="1:22" ht="18" customHeight="1" x14ac:dyDescent="0.55000000000000004">
      <c r="A98" t="s">
        <v>980</v>
      </c>
      <c r="B98">
        <v>97</v>
      </c>
      <c r="C98" t="s">
        <v>1152</v>
      </c>
      <c r="D98" t="s">
        <v>1153</v>
      </c>
      <c r="E98">
        <v>3</v>
      </c>
      <c r="F98" t="s">
        <v>50</v>
      </c>
      <c r="G98">
        <v>20020813</v>
      </c>
      <c r="H98" t="s">
        <v>1154</v>
      </c>
      <c r="I98" t="s">
        <v>801</v>
      </c>
      <c r="J98" t="s">
        <v>1032</v>
      </c>
      <c r="K98" t="s">
        <v>214</v>
      </c>
      <c r="O98" s="9">
        <f>IFERROR(IF($B98="","",INDEX(所属情報!$E:$E,MATCH($A98,所属情報!$A:$A,0))),"")</f>
        <v>492244</v>
      </c>
      <c r="P98" s="9" t="str">
        <f t="shared" si="3"/>
        <v>山本　遥花 (3)</v>
      </c>
      <c r="Q98" s="9" t="str">
        <f t="shared" si="4"/>
        <v>ﾔﾏﾓﾄ ﾊﾙｶ</v>
      </c>
      <c r="R98" s="9" t="str">
        <f t="shared" si="5"/>
        <v>YAMAMOTO Haruka (02)</v>
      </c>
      <c r="S98" s="9" t="str">
        <f>IFERROR(IF($F98="","",INDEX(リスト!$G:$G,MATCH($F98,リスト!$E:$E,0))),"")</f>
        <v>38</v>
      </c>
      <c r="T98" s="9" t="str">
        <f>IFERROR(IF($K98="","",INDEX(リスト!$J:$J,MATCH($K98,リスト!$I:$I,0))),"")</f>
        <v>JPN</v>
      </c>
      <c r="U98" s="9" t="str">
        <f>IF($B98="","",RIGHT($G98*1000+200+COUNTIF($G$2:$G98,$G98),9))</f>
        <v>020813201</v>
      </c>
      <c r="V98" s="9" t="str">
        <f>IFERROR(IF($M98="","",$M98&amp;"・"&amp;INDEX(リスト!$F:$F,MATCH($L98,リスト!$E:$E,0))),"")</f>
        <v/>
      </c>
    </row>
    <row r="99" spans="1:22" ht="18" customHeight="1" x14ac:dyDescent="0.55000000000000004">
      <c r="A99" t="s">
        <v>980</v>
      </c>
      <c r="B99">
        <v>98</v>
      </c>
      <c r="C99" t="s">
        <v>1155</v>
      </c>
      <c r="D99" t="s">
        <v>1156</v>
      </c>
      <c r="E99">
        <v>3</v>
      </c>
      <c r="F99" t="s">
        <v>20</v>
      </c>
      <c r="G99">
        <v>20021020</v>
      </c>
      <c r="H99" t="s">
        <v>1157</v>
      </c>
      <c r="I99" t="s">
        <v>810</v>
      </c>
      <c r="J99" t="s">
        <v>979</v>
      </c>
      <c r="K99" t="s">
        <v>214</v>
      </c>
      <c r="O99" s="9">
        <f>IFERROR(IF($B99="","",INDEX(所属情報!$E:$E,MATCH($A99,所属情報!$A:$A,0))),"")</f>
        <v>492244</v>
      </c>
      <c r="P99" s="9" t="str">
        <f t="shared" si="3"/>
        <v>渡辺　愛 (3)</v>
      </c>
      <c r="Q99" s="9" t="str">
        <f t="shared" si="4"/>
        <v>ﾜﾀﾅﾍﾞ ｱｲ</v>
      </c>
      <c r="R99" s="9" t="str">
        <f t="shared" si="5"/>
        <v>WATANABE Ai (02)</v>
      </c>
      <c r="S99" s="9" t="str">
        <f>IFERROR(IF($F99="","",INDEX(リスト!$G:$G,MATCH($F99,リスト!$E:$E,0))),"")</f>
        <v>27</v>
      </c>
      <c r="T99" s="9" t="str">
        <f>IFERROR(IF($K99="","",INDEX(リスト!$J:$J,MATCH($K99,リスト!$I:$I,0))),"")</f>
        <v>JPN</v>
      </c>
      <c r="U99" s="9" t="str">
        <f>IF($B99="","",RIGHT($G99*1000+200+COUNTIF($G$2:$G99,$G99),9))</f>
        <v>021020201</v>
      </c>
      <c r="V99" s="9" t="str">
        <f>IFERROR(IF($M99="","",$M99&amp;"・"&amp;INDEX(リスト!$F:$F,MATCH($L99,リスト!$E:$E,0))),"")</f>
        <v/>
      </c>
    </row>
    <row r="100" spans="1:22" ht="18" customHeight="1" x14ac:dyDescent="0.55000000000000004">
      <c r="A100" t="s">
        <v>980</v>
      </c>
      <c r="B100">
        <v>99</v>
      </c>
      <c r="C100" t="s">
        <v>1158</v>
      </c>
      <c r="D100" t="s">
        <v>1159</v>
      </c>
      <c r="E100">
        <v>4</v>
      </c>
      <c r="F100" t="s">
        <v>19</v>
      </c>
      <c r="G100">
        <v>20011226</v>
      </c>
      <c r="H100" t="s">
        <v>1160</v>
      </c>
      <c r="I100" t="s">
        <v>1161</v>
      </c>
      <c r="J100" t="s">
        <v>1162</v>
      </c>
      <c r="K100" t="s">
        <v>214</v>
      </c>
      <c r="O100" s="9">
        <f>IFERROR(IF($B100="","",INDEX(所属情報!$E:$E,MATCH($A100,所属情報!$A:$A,0))),"")</f>
        <v>492244</v>
      </c>
      <c r="P100" s="9" t="str">
        <f t="shared" si="3"/>
        <v>楠本　麻弥 (4)</v>
      </c>
      <c r="Q100" s="9" t="str">
        <f t="shared" si="4"/>
        <v>ｸｽﾓﾄ ﾏﾔ</v>
      </c>
      <c r="R100" s="9" t="str">
        <f t="shared" si="5"/>
        <v>KUSUMOTO Maya (01)</v>
      </c>
      <c r="S100" s="9" t="str">
        <f>IFERROR(IF($F100="","",INDEX(リスト!$G:$G,MATCH($F100,リスト!$E:$E,0))),"")</f>
        <v>28</v>
      </c>
      <c r="T100" s="9" t="str">
        <f>IFERROR(IF($K100="","",INDEX(リスト!$J:$J,MATCH($K100,リスト!$I:$I,0))),"")</f>
        <v>JPN</v>
      </c>
      <c r="U100" s="9" t="str">
        <f>IF($B100="","",RIGHT($G100*1000+200+COUNTIF($G$2:$G100,$G100),9))</f>
        <v>011226201</v>
      </c>
      <c r="V100" s="9" t="str">
        <f>IFERROR(IF($M100="","",$M100&amp;"・"&amp;INDEX(リスト!$F:$F,MATCH($L100,リスト!$E:$E,0))),"")</f>
        <v/>
      </c>
    </row>
    <row r="101" spans="1:22" ht="18" customHeight="1" x14ac:dyDescent="0.55000000000000004">
      <c r="A101" t="s">
        <v>980</v>
      </c>
      <c r="B101">
        <v>100</v>
      </c>
      <c r="C101" t="s">
        <v>1163</v>
      </c>
      <c r="D101" t="s">
        <v>1164</v>
      </c>
      <c r="E101">
        <v>2</v>
      </c>
      <c r="F101" t="s">
        <v>50</v>
      </c>
      <c r="G101">
        <v>20030920</v>
      </c>
      <c r="H101" t="s">
        <v>1165</v>
      </c>
      <c r="I101" t="s">
        <v>1166</v>
      </c>
      <c r="J101" t="s">
        <v>1017</v>
      </c>
      <c r="K101" t="s">
        <v>214</v>
      </c>
      <c r="O101" s="9">
        <f>IFERROR(IF($B101="","",INDEX(所属情報!$E:$E,MATCH($A101,所属情報!$A:$A,0))),"")</f>
        <v>492244</v>
      </c>
      <c r="P101" s="9" t="str">
        <f t="shared" si="3"/>
        <v>入山　眞菜 (2)</v>
      </c>
      <c r="Q101" s="9" t="str">
        <f t="shared" si="4"/>
        <v>ｲﾘﾔﾏ ﾏﾅ</v>
      </c>
      <c r="R101" s="9" t="str">
        <f t="shared" si="5"/>
        <v>IRIYAMA Mana (03)</v>
      </c>
      <c r="S101" s="9" t="str">
        <f>IFERROR(IF($F101="","",INDEX(リスト!$G:$G,MATCH($F101,リスト!$E:$E,0))),"")</f>
        <v>38</v>
      </c>
      <c r="T101" s="9" t="str">
        <f>IFERROR(IF($K101="","",INDEX(リスト!$J:$J,MATCH($K101,リスト!$I:$I,0))),"")</f>
        <v>JPN</v>
      </c>
      <c r="U101" s="9" t="str">
        <f>IF($B101="","",RIGHT($G101*1000+200+COUNTIF($G$2:$G101,$G101),9))</f>
        <v>030920201</v>
      </c>
      <c r="V101" s="9" t="str">
        <f>IFERROR(IF($M101="","",$M101&amp;"・"&amp;INDEX(リスト!$F:$F,MATCH($L101,リスト!$E:$E,0))),"")</f>
        <v/>
      </c>
    </row>
    <row r="102" spans="1:22" ht="18" customHeight="1" x14ac:dyDescent="0.55000000000000004">
      <c r="A102" t="s">
        <v>980</v>
      </c>
      <c r="B102">
        <v>101</v>
      </c>
      <c r="C102" t="s">
        <v>1167</v>
      </c>
      <c r="D102" t="s">
        <v>1168</v>
      </c>
      <c r="E102">
        <v>2</v>
      </c>
      <c r="F102" t="s">
        <v>19</v>
      </c>
      <c r="G102">
        <v>20030730</v>
      </c>
      <c r="H102" t="s">
        <v>1169</v>
      </c>
      <c r="I102" t="s">
        <v>1170</v>
      </c>
      <c r="J102" t="s">
        <v>1171</v>
      </c>
      <c r="K102" t="s">
        <v>214</v>
      </c>
      <c r="O102" s="9">
        <f>IFERROR(IF($B102="","",INDEX(所属情報!$E:$E,MATCH($A102,所属情報!$A:$A,0))),"")</f>
        <v>492244</v>
      </c>
      <c r="P102" s="9" t="str">
        <f t="shared" si="3"/>
        <v>荻野　優美 (2)</v>
      </c>
      <c r="Q102" s="9" t="str">
        <f t="shared" si="4"/>
        <v>ｵｷﾞﾉ ﾕｳﾐ</v>
      </c>
      <c r="R102" s="9" t="str">
        <f t="shared" si="5"/>
        <v>OGINO Yumi (03)</v>
      </c>
      <c r="S102" s="9" t="str">
        <f>IFERROR(IF($F102="","",INDEX(リスト!$G:$G,MATCH($F102,リスト!$E:$E,0))),"")</f>
        <v>28</v>
      </c>
      <c r="T102" s="9" t="str">
        <f>IFERROR(IF($K102="","",INDEX(リスト!$J:$J,MATCH($K102,リスト!$I:$I,0))),"")</f>
        <v>JPN</v>
      </c>
      <c r="U102" s="9" t="str">
        <f>IF($B102="","",RIGHT($G102*1000+200+COUNTIF($G$2:$G102,$G102),9))</f>
        <v>030730202</v>
      </c>
      <c r="V102" s="9" t="str">
        <f>IFERROR(IF($M102="","",$M102&amp;"・"&amp;INDEX(リスト!$F:$F,MATCH($L102,リスト!$E:$E,0))),"")</f>
        <v/>
      </c>
    </row>
    <row r="103" spans="1:22" ht="18" customHeight="1" x14ac:dyDescent="0.55000000000000004">
      <c r="A103" t="s">
        <v>980</v>
      </c>
      <c r="B103">
        <v>102</v>
      </c>
      <c r="C103" t="s">
        <v>1172</v>
      </c>
      <c r="D103" t="s">
        <v>1173</v>
      </c>
      <c r="E103">
        <v>2</v>
      </c>
      <c r="F103" t="s">
        <v>19</v>
      </c>
      <c r="G103">
        <v>20001015</v>
      </c>
      <c r="H103" t="s">
        <v>1174</v>
      </c>
      <c r="I103" t="s">
        <v>1175</v>
      </c>
      <c r="J103" t="s">
        <v>1176</v>
      </c>
      <c r="K103" t="s">
        <v>214</v>
      </c>
      <c r="O103" s="9">
        <f>IFERROR(IF($B103="","",INDEX(所属情報!$E:$E,MATCH($A103,所属情報!$A:$A,0))),"")</f>
        <v>492244</v>
      </c>
      <c r="P103" s="9" t="str">
        <f t="shared" si="3"/>
        <v>金山　琳 (2)</v>
      </c>
      <c r="Q103" s="9" t="str">
        <f t="shared" si="4"/>
        <v>ｶﾅﾔﾏ ﾘﾝ</v>
      </c>
      <c r="R103" s="9" t="str">
        <f t="shared" si="5"/>
        <v>KANAYAMA Rin (00)</v>
      </c>
      <c r="S103" s="9" t="str">
        <f>IFERROR(IF($F103="","",INDEX(リスト!$G:$G,MATCH($F103,リスト!$E:$E,0))),"")</f>
        <v>28</v>
      </c>
      <c r="T103" s="9" t="str">
        <f>IFERROR(IF($K103="","",INDEX(リスト!$J:$J,MATCH($K103,リスト!$I:$I,0))),"")</f>
        <v>JPN</v>
      </c>
      <c r="U103" s="9" t="str">
        <f>IF($B103="","",RIGHT($G103*1000+200+COUNTIF($G$2:$G103,$G103),9))</f>
        <v>001015201</v>
      </c>
      <c r="V103" s="9" t="str">
        <f>IFERROR(IF($M103="","",$M103&amp;"・"&amp;INDEX(リスト!$F:$F,MATCH($L103,リスト!$E:$E,0))),"")</f>
        <v/>
      </c>
    </row>
    <row r="104" spans="1:22" ht="18" customHeight="1" x14ac:dyDescent="0.55000000000000004">
      <c r="A104" t="s">
        <v>980</v>
      </c>
      <c r="B104">
        <v>103</v>
      </c>
      <c r="C104" t="s">
        <v>1177</v>
      </c>
      <c r="D104" t="s">
        <v>1178</v>
      </c>
      <c r="E104">
        <v>2</v>
      </c>
      <c r="F104" t="s">
        <v>50</v>
      </c>
      <c r="G104">
        <v>20031020</v>
      </c>
      <c r="H104" t="s">
        <v>1179</v>
      </c>
      <c r="I104" t="s">
        <v>1180</v>
      </c>
      <c r="J104" t="s">
        <v>1181</v>
      </c>
      <c r="K104" t="s">
        <v>214</v>
      </c>
      <c r="O104" s="9">
        <f>IFERROR(IF($B104="","",INDEX(所属情報!$E:$E,MATCH($A104,所属情報!$A:$A,0))),"")</f>
        <v>492244</v>
      </c>
      <c r="P104" s="9" t="str">
        <f t="shared" si="3"/>
        <v>河本　律 (2)</v>
      </c>
      <c r="Q104" s="9" t="str">
        <f t="shared" si="4"/>
        <v>ｶﾜﾓﾄ ﾘﾂ</v>
      </c>
      <c r="R104" s="9" t="str">
        <f t="shared" si="5"/>
        <v>KAWAMOTO Ritsu (03)</v>
      </c>
      <c r="S104" s="9" t="str">
        <f>IFERROR(IF($F104="","",INDEX(リスト!$G:$G,MATCH($F104,リスト!$E:$E,0))),"")</f>
        <v>38</v>
      </c>
      <c r="T104" s="9" t="str">
        <f>IFERROR(IF($K104="","",INDEX(リスト!$J:$J,MATCH($K104,リスト!$I:$I,0))),"")</f>
        <v>JPN</v>
      </c>
      <c r="U104" s="9" t="str">
        <f>IF($B104="","",RIGHT($G104*1000+200+COUNTIF($G$2:$G104,$G104),9))</f>
        <v>031020201</v>
      </c>
      <c r="V104" s="9" t="str">
        <f>IFERROR(IF($M104="","",$M104&amp;"・"&amp;INDEX(リスト!$F:$F,MATCH($L104,リスト!$E:$E,0))),"")</f>
        <v/>
      </c>
    </row>
    <row r="105" spans="1:22" ht="18" customHeight="1" x14ac:dyDescent="0.55000000000000004">
      <c r="A105" t="s">
        <v>980</v>
      </c>
      <c r="B105">
        <v>104</v>
      </c>
      <c r="C105" t="s">
        <v>1182</v>
      </c>
      <c r="D105" t="s">
        <v>1183</v>
      </c>
      <c r="E105">
        <v>2</v>
      </c>
      <c r="F105" t="s">
        <v>20</v>
      </c>
      <c r="G105">
        <v>20030807</v>
      </c>
      <c r="H105" t="s">
        <v>1184</v>
      </c>
      <c r="I105" t="s">
        <v>1185</v>
      </c>
      <c r="J105" t="s">
        <v>762</v>
      </c>
      <c r="K105" t="s">
        <v>214</v>
      </c>
      <c r="O105" s="9">
        <f>IFERROR(IF($B105="","",INDEX(所属情報!$E:$E,MATCH($A105,所属情報!$A:$A,0))),"")</f>
        <v>492244</v>
      </c>
      <c r="P105" s="9" t="str">
        <f t="shared" si="3"/>
        <v>木岡　優芽 (2)</v>
      </c>
      <c r="Q105" s="9" t="str">
        <f t="shared" si="4"/>
        <v>ｷｵｶ ﾕﾒ</v>
      </c>
      <c r="R105" s="9" t="str">
        <f t="shared" si="5"/>
        <v>KIOKA Yume (03)</v>
      </c>
      <c r="S105" s="9" t="str">
        <f>IFERROR(IF($F105="","",INDEX(リスト!$G:$G,MATCH($F105,リスト!$E:$E,0))),"")</f>
        <v>27</v>
      </c>
      <c r="T105" s="9" t="str">
        <f>IFERROR(IF($K105="","",INDEX(リスト!$J:$J,MATCH($K105,リスト!$I:$I,0))),"")</f>
        <v>JPN</v>
      </c>
      <c r="U105" s="9" t="str">
        <f>IF($B105="","",RIGHT($G105*1000+200+COUNTIF($G$2:$G105,$G105),9))</f>
        <v>030807201</v>
      </c>
      <c r="V105" s="9" t="str">
        <f>IFERROR(IF($M105="","",$M105&amp;"・"&amp;INDEX(リスト!$F:$F,MATCH($L105,リスト!$E:$E,0))),"")</f>
        <v/>
      </c>
    </row>
    <row r="106" spans="1:22" ht="18" customHeight="1" x14ac:dyDescent="0.55000000000000004">
      <c r="A106" t="s">
        <v>980</v>
      </c>
      <c r="B106">
        <v>105</v>
      </c>
      <c r="C106" t="s">
        <v>1186</v>
      </c>
      <c r="D106" t="s">
        <v>1187</v>
      </c>
      <c r="E106">
        <v>2</v>
      </c>
      <c r="F106" t="s">
        <v>15</v>
      </c>
      <c r="G106">
        <v>20040101</v>
      </c>
      <c r="H106" t="s">
        <v>1188</v>
      </c>
      <c r="I106" t="s">
        <v>1189</v>
      </c>
      <c r="J106" t="s">
        <v>1190</v>
      </c>
      <c r="K106" t="s">
        <v>214</v>
      </c>
      <c r="O106" s="9">
        <f>IFERROR(IF($B106="","",INDEX(所属情報!$E:$E,MATCH($A106,所属情報!$A:$A,0))),"")</f>
        <v>492244</v>
      </c>
      <c r="P106" s="9" t="str">
        <f t="shared" si="3"/>
        <v>岸本　冬羽 (2)</v>
      </c>
      <c r="Q106" s="9" t="str">
        <f t="shared" si="4"/>
        <v>ｷｼﾓﾄ ﾌｳ</v>
      </c>
      <c r="R106" s="9" t="str">
        <f t="shared" si="5"/>
        <v>KISHIMOTO Fu (04)</v>
      </c>
      <c r="S106" s="9" t="str">
        <f>IFERROR(IF($F106="","",INDEX(リスト!$G:$G,MATCH($F106,リスト!$E:$E,0))),"")</f>
        <v>25</v>
      </c>
      <c r="T106" s="9" t="str">
        <f>IFERROR(IF($K106="","",INDEX(リスト!$J:$J,MATCH($K106,リスト!$I:$I,0))),"")</f>
        <v>JPN</v>
      </c>
      <c r="U106" s="9" t="str">
        <f>IF($B106="","",RIGHT($G106*1000+200+COUNTIF($G$2:$G106,$G106),9))</f>
        <v>040101201</v>
      </c>
      <c r="V106" s="9" t="str">
        <f>IFERROR(IF($M106="","",$M106&amp;"・"&amp;INDEX(リスト!$F:$F,MATCH($L106,リスト!$E:$E,0))),"")</f>
        <v/>
      </c>
    </row>
    <row r="107" spans="1:22" ht="18" customHeight="1" x14ac:dyDescent="0.55000000000000004">
      <c r="A107" t="s">
        <v>980</v>
      </c>
      <c r="B107">
        <v>106</v>
      </c>
      <c r="C107" t="s">
        <v>1191</v>
      </c>
      <c r="D107" t="s">
        <v>1192</v>
      </c>
      <c r="E107">
        <v>2</v>
      </c>
      <c r="F107" t="s">
        <v>16</v>
      </c>
      <c r="G107">
        <v>20030929</v>
      </c>
      <c r="H107" t="s">
        <v>1193</v>
      </c>
      <c r="I107" t="s">
        <v>1194</v>
      </c>
      <c r="J107" t="s">
        <v>762</v>
      </c>
      <c r="K107" t="s">
        <v>214</v>
      </c>
      <c r="O107" s="9">
        <f>IFERROR(IF($B107="","",INDEX(所属情報!$E:$E,MATCH($A107,所属情報!$A:$A,0))),"")</f>
        <v>492244</v>
      </c>
      <c r="P107" s="9" t="str">
        <f t="shared" si="3"/>
        <v>清水　優萌 (2)</v>
      </c>
      <c r="Q107" s="9" t="str">
        <f t="shared" si="4"/>
        <v>ｷﾖﾐｽﾞ ﾕﾒ</v>
      </c>
      <c r="R107" s="9" t="str">
        <f t="shared" si="5"/>
        <v>KIYOMIZU Yume (03)</v>
      </c>
      <c r="S107" s="9" t="str">
        <f>IFERROR(IF($F107="","",INDEX(リスト!$G:$G,MATCH($F107,リスト!$E:$E,0))),"")</f>
        <v>29</v>
      </c>
      <c r="T107" s="9" t="str">
        <f>IFERROR(IF($K107="","",INDEX(リスト!$J:$J,MATCH($K107,リスト!$I:$I,0))),"")</f>
        <v>JPN</v>
      </c>
      <c r="U107" s="9" t="str">
        <f>IF($B107="","",RIGHT($G107*1000+200+COUNTIF($G$2:$G107,$G107),9))</f>
        <v>030929201</v>
      </c>
      <c r="V107" s="9" t="str">
        <f>IFERROR(IF($M107="","",$M107&amp;"・"&amp;INDEX(リスト!$F:$F,MATCH($L107,リスト!$E:$E,0))),"")</f>
        <v/>
      </c>
    </row>
    <row r="108" spans="1:22" ht="18" customHeight="1" x14ac:dyDescent="0.55000000000000004">
      <c r="A108" t="s">
        <v>980</v>
      </c>
      <c r="B108">
        <v>107</v>
      </c>
      <c r="C108" t="s">
        <v>1195</v>
      </c>
      <c r="D108" t="s">
        <v>1196</v>
      </c>
      <c r="E108">
        <v>2</v>
      </c>
      <c r="F108" t="s">
        <v>50</v>
      </c>
      <c r="G108">
        <v>20031026</v>
      </c>
      <c r="H108" t="s">
        <v>1197</v>
      </c>
      <c r="I108" t="s">
        <v>771</v>
      </c>
      <c r="J108" t="s">
        <v>1198</v>
      </c>
      <c r="K108" t="s">
        <v>214</v>
      </c>
      <c r="O108" s="9">
        <f>IFERROR(IF($B108="","",INDEX(所属情報!$E:$E,MATCH($A108,所属情報!$A:$A,0))),"")</f>
        <v>492244</v>
      </c>
      <c r="P108" s="9" t="str">
        <f t="shared" si="3"/>
        <v>小林　琉奈 (2)</v>
      </c>
      <c r="Q108" s="9" t="str">
        <f t="shared" si="4"/>
        <v>ｺﾊﾞﾔｼ ﾙﾅ</v>
      </c>
      <c r="R108" s="9" t="str">
        <f t="shared" si="5"/>
        <v>KOBAYASHI Runa (03)</v>
      </c>
      <c r="S108" s="9" t="str">
        <f>IFERROR(IF($F108="","",INDEX(リスト!$G:$G,MATCH($F108,リスト!$E:$E,0))),"")</f>
        <v>38</v>
      </c>
      <c r="T108" s="9" t="str">
        <f>IFERROR(IF($K108="","",INDEX(リスト!$J:$J,MATCH($K108,リスト!$I:$I,0))),"")</f>
        <v>JPN</v>
      </c>
      <c r="U108" s="9" t="str">
        <f>IF($B108="","",RIGHT($G108*1000+200+COUNTIF($G$2:$G108,$G108),9))</f>
        <v>031026201</v>
      </c>
      <c r="V108" s="9" t="str">
        <f>IFERROR(IF($M108="","",$M108&amp;"・"&amp;INDEX(リスト!$F:$F,MATCH($L108,リスト!$E:$E,0))),"")</f>
        <v/>
      </c>
    </row>
    <row r="109" spans="1:22" ht="18" customHeight="1" x14ac:dyDescent="0.55000000000000004">
      <c r="A109" t="s">
        <v>980</v>
      </c>
      <c r="B109">
        <v>108</v>
      </c>
      <c r="C109" t="s">
        <v>1199</v>
      </c>
      <c r="D109" t="s">
        <v>1200</v>
      </c>
      <c r="E109">
        <v>2</v>
      </c>
      <c r="F109" t="s">
        <v>17</v>
      </c>
      <c r="G109">
        <v>20030620</v>
      </c>
      <c r="H109" t="s">
        <v>1201</v>
      </c>
      <c r="I109" t="s">
        <v>1202</v>
      </c>
      <c r="J109" t="s">
        <v>1203</v>
      </c>
      <c r="K109" t="s">
        <v>214</v>
      </c>
      <c r="O109" s="9">
        <f>IFERROR(IF($B109="","",INDEX(所属情報!$E:$E,MATCH($A109,所属情報!$A:$A,0))),"")</f>
        <v>492244</v>
      </c>
      <c r="P109" s="9" t="str">
        <f t="shared" si="3"/>
        <v>白金　愛沙海 (2)</v>
      </c>
      <c r="Q109" s="9" t="str">
        <f t="shared" si="4"/>
        <v>ｼﾛｶﾞﾈ ｱｻﾐ</v>
      </c>
      <c r="R109" s="9" t="str">
        <f t="shared" si="5"/>
        <v>SHIROGANE Asami (03)</v>
      </c>
      <c r="S109" s="9" t="str">
        <f>IFERROR(IF($F109="","",INDEX(リスト!$G:$G,MATCH($F109,リスト!$E:$E,0))),"")</f>
        <v>26</v>
      </c>
      <c r="T109" s="9" t="str">
        <f>IFERROR(IF($K109="","",INDEX(リスト!$J:$J,MATCH($K109,リスト!$I:$I,0))),"")</f>
        <v>JPN</v>
      </c>
      <c r="U109" s="9" t="str">
        <f>IF($B109="","",RIGHT($G109*1000+200+COUNTIF($G$2:$G109,$G109),9))</f>
        <v>030620201</v>
      </c>
      <c r="V109" s="9" t="str">
        <f>IFERROR(IF($M109="","",$M109&amp;"・"&amp;INDEX(リスト!$F:$F,MATCH($L109,リスト!$E:$E,0))),"")</f>
        <v/>
      </c>
    </row>
    <row r="110" spans="1:22" ht="18" customHeight="1" x14ac:dyDescent="0.55000000000000004">
      <c r="A110" t="s">
        <v>980</v>
      </c>
      <c r="B110">
        <v>109</v>
      </c>
      <c r="C110" t="s">
        <v>1204</v>
      </c>
      <c r="D110" t="s">
        <v>1205</v>
      </c>
      <c r="E110">
        <v>2</v>
      </c>
      <c r="F110" t="s">
        <v>17</v>
      </c>
      <c r="G110">
        <v>20030625</v>
      </c>
      <c r="H110" t="s">
        <v>1206</v>
      </c>
      <c r="I110" t="s">
        <v>1207</v>
      </c>
      <c r="J110" t="s">
        <v>1208</v>
      </c>
      <c r="K110" t="s">
        <v>214</v>
      </c>
      <c r="O110" s="9">
        <f>IFERROR(IF($B110="","",INDEX(所属情報!$E:$E,MATCH($A110,所属情報!$A:$A,0))),"")</f>
        <v>492244</v>
      </c>
      <c r="P110" s="9" t="str">
        <f t="shared" si="3"/>
        <v>高垣　実夢 (2)</v>
      </c>
      <c r="Q110" s="9" t="str">
        <f t="shared" si="4"/>
        <v>ﾀｶｶﾞｷ ﾐﾕ</v>
      </c>
      <c r="R110" s="9" t="str">
        <f t="shared" si="5"/>
        <v>TAKAGAKI Miyu (03)</v>
      </c>
      <c r="S110" s="9" t="str">
        <f>IFERROR(IF($F110="","",INDEX(リスト!$G:$G,MATCH($F110,リスト!$E:$E,0))),"")</f>
        <v>26</v>
      </c>
      <c r="T110" s="9" t="str">
        <f>IFERROR(IF($K110="","",INDEX(リスト!$J:$J,MATCH($K110,リスト!$I:$I,0))),"")</f>
        <v>JPN</v>
      </c>
      <c r="U110" s="9" t="str">
        <f>IF($B110="","",RIGHT($G110*1000+200+COUNTIF($G$2:$G110,$G110),9))</f>
        <v>030625201</v>
      </c>
      <c r="V110" s="9" t="str">
        <f>IFERROR(IF($M110="","",$M110&amp;"・"&amp;INDEX(リスト!$F:$F,MATCH($L110,リスト!$E:$E,0))),"")</f>
        <v/>
      </c>
    </row>
    <row r="111" spans="1:22" ht="18" customHeight="1" x14ac:dyDescent="0.55000000000000004">
      <c r="A111" t="s">
        <v>980</v>
      </c>
      <c r="B111">
        <v>110</v>
      </c>
      <c r="C111" t="s">
        <v>1209</v>
      </c>
      <c r="D111" t="s">
        <v>1210</v>
      </c>
      <c r="E111">
        <v>2</v>
      </c>
      <c r="F111" t="s">
        <v>17</v>
      </c>
      <c r="G111">
        <v>20040124</v>
      </c>
      <c r="H111" t="s">
        <v>1211</v>
      </c>
      <c r="I111" t="s">
        <v>1212</v>
      </c>
      <c r="J111" t="s">
        <v>1213</v>
      </c>
      <c r="K111" t="s">
        <v>214</v>
      </c>
      <c r="O111" s="9">
        <f>IFERROR(IF($B111="","",INDEX(所属情報!$E:$E,MATCH($A111,所属情報!$A:$A,0))),"")</f>
        <v>492244</v>
      </c>
      <c r="P111" s="9" t="str">
        <f t="shared" si="3"/>
        <v>多賀野　晴 (2)</v>
      </c>
      <c r="Q111" s="9" t="str">
        <f t="shared" si="4"/>
        <v>ﾀｶﾞﾉ ﾊﾙ</v>
      </c>
      <c r="R111" s="9" t="str">
        <f t="shared" si="5"/>
        <v>TAGANO Haru (04)</v>
      </c>
      <c r="S111" s="9" t="str">
        <f>IFERROR(IF($F111="","",INDEX(リスト!$G:$G,MATCH($F111,リスト!$E:$E,0))),"")</f>
        <v>26</v>
      </c>
      <c r="T111" s="9" t="str">
        <f>IFERROR(IF($K111="","",INDEX(リスト!$J:$J,MATCH($K111,リスト!$I:$I,0))),"")</f>
        <v>JPN</v>
      </c>
      <c r="U111" s="9" t="str">
        <f>IF($B111="","",RIGHT($G111*1000+200+COUNTIF($G$2:$G111,$G111),9))</f>
        <v>040124201</v>
      </c>
      <c r="V111" s="9" t="str">
        <f>IFERROR(IF($M111="","",$M111&amp;"・"&amp;INDEX(リスト!$F:$F,MATCH($L111,リスト!$E:$E,0))),"")</f>
        <v/>
      </c>
    </row>
    <row r="112" spans="1:22" ht="18" customHeight="1" x14ac:dyDescent="0.55000000000000004">
      <c r="A112" t="s">
        <v>980</v>
      </c>
      <c r="B112">
        <v>111</v>
      </c>
      <c r="C112" t="s">
        <v>1214</v>
      </c>
      <c r="D112" t="s">
        <v>1215</v>
      </c>
      <c r="E112">
        <v>2</v>
      </c>
      <c r="F112" t="s">
        <v>17</v>
      </c>
      <c r="G112">
        <v>20030821</v>
      </c>
      <c r="H112" t="s">
        <v>1216</v>
      </c>
      <c r="I112" t="s">
        <v>1217</v>
      </c>
      <c r="J112" t="s">
        <v>1218</v>
      </c>
      <c r="K112" t="s">
        <v>214</v>
      </c>
      <c r="O112" s="9">
        <f>IFERROR(IF($B112="","",INDEX(所属情報!$E:$E,MATCH($A112,所属情報!$A:$A,0))),"")</f>
        <v>492244</v>
      </c>
      <c r="P112" s="9" t="str">
        <f t="shared" si="3"/>
        <v>武元　美澪 (2)</v>
      </c>
      <c r="Q112" s="9" t="str">
        <f t="shared" si="4"/>
        <v>ﾀｹﾓﾄ ﾐﾚｲ</v>
      </c>
      <c r="R112" s="9" t="str">
        <f t="shared" si="5"/>
        <v>TAKEMOTO Mirei (03)</v>
      </c>
      <c r="S112" s="9" t="str">
        <f>IFERROR(IF($F112="","",INDEX(リスト!$G:$G,MATCH($F112,リスト!$E:$E,0))),"")</f>
        <v>26</v>
      </c>
      <c r="T112" s="9" t="str">
        <f>IFERROR(IF($K112="","",INDEX(リスト!$J:$J,MATCH($K112,リスト!$I:$I,0))),"")</f>
        <v>JPN</v>
      </c>
      <c r="U112" s="9" t="str">
        <f>IF($B112="","",RIGHT($G112*1000+200+COUNTIF($G$2:$G112,$G112),9))</f>
        <v>030821201</v>
      </c>
      <c r="V112" s="9" t="str">
        <f>IFERROR(IF($M112="","",$M112&amp;"・"&amp;INDEX(リスト!$F:$F,MATCH($L112,リスト!$E:$E,0))),"")</f>
        <v/>
      </c>
    </row>
    <row r="113" spans="1:22" ht="18" customHeight="1" x14ac:dyDescent="0.55000000000000004">
      <c r="A113" t="s">
        <v>980</v>
      </c>
      <c r="B113">
        <v>112</v>
      </c>
      <c r="C113" t="s">
        <v>1219</v>
      </c>
      <c r="D113" t="s">
        <v>1220</v>
      </c>
      <c r="E113">
        <v>2</v>
      </c>
      <c r="F113" t="s">
        <v>32</v>
      </c>
      <c r="G113">
        <v>20031025</v>
      </c>
      <c r="H113" t="s">
        <v>1221</v>
      </c>
      <c r="I113" t="s">
        <v>975</v>
      </c>
      <c r="J113" t="s">
        <v>797</v>
      </c>
      <c r="K113" t="s">
        <v>214</v>
      </c>
      <c r="O113" s="9">
        <f>IFERROR(IF($B113="","",INDEX(所属情報!$E:$E,MATCH($A113,所属情報!$A:$A,0))),"")</f>
        <v>492244</v>
      </c>
      <c r="P113" s="9" t="str">
        <f t="shared" si="3"/>
        <v>田村　璃々花 (2)</v>
      </c>
      <c r="Q113" s="9" t="str">
        <f t="shared" si="4"/>
        <v>ﾀﾑﾗ ﾘﾘｶ</v>
      </c>
      <c r="R113" s="9" t="str">
        <f t="shared" si="5"/>
        <v>TAMURA Ririka (03)</v>
      </c>
      <c r="S113" s="9" t="str">
        <f>IFERROR(IF($F113="","",INDEX(リスト!$G:$G,MATCH($F113,リスト!$E:$E,0))),"")</f>
        <v>35</v>
      </c>
      <c r="T113" s="9" t="str">
        <f>IFERROR(IF($K113="","",INDEX(リスト!$J:$J,MATCH($K113,リスト!$I:$I,0))),"")</f>
        <v>JPN</v>
      </c>
      <c r="U113" s="9" t="str">
        <f>IF($B113="","",RIGHT($G113*1000+200+COUNTIF($G$2:$G113,$G113),9))</f>
        <v>031025201</v>
      </c>
      <c r="V113" s="9" t="str">
        <f>IFERROR(IF($M113="","",$M113&amp;"・"&amp;INDEX(リスト!$F:$F,MATCH($L113,リスト!$E:$E,0))),"")</f>
        <v/>
      </c>
    </row>
    <row r="114" spans="1:22" ht="18" customHeight="1" x14ac:dyDescent="0.55000000000000004">
      <c r="A114" t="s">
        <v>980</v>
      </c>
      <c r="B114">
        <v>113</v>
      </c>
      <c r="C114" t="s">
        <v>1222</v>
      </c>
      <c r="D114" t="s">
        <v>1223</v>
      </c>
      <c r="E114">
        <v>2</v>
      </c>
      <c r="F114" t="s">
        <v>20</v>
      </c>
      <c r="G114">
        <v>20030426</v>
      </c>
      <c r="H114" t="s">
        <v>1224</v>
      </c>
      <c r="I114" t="s">
        <v>1225</v>
      </c>
      <c r="J114" t="s">
        <v>1226</v>
      </c>
      <c r="K114" t="s">
        <v>214</v>
      </c>
      <c r="O114" s="9">
        <f>IFERROR(IF($B114="","",INDEX(所属情報!$E:$E,MATCH($A114,所属情報!$A:$A,0))),"")</f>
        <v>492244</v>
      </c>
      <c r="P114" s="9" t="str">
        <f t="shared" si="3"/>
        <v>栃尾　陽菜 (2)</v>
      </c>
      <c r="Q114" s="9" t="str">
        <f t="shared" si="4"/>
        <v>ﾄﾁｵ ﾋﾅﾀ</v>
      </c>
      <c r="R114" s="9" t="str">
        <f t="shared" si="5"/>
        <v>TOCHIO Hinata (03)</v>
      </c>
      <c r="S114" s="9" t="str">
        <f>IFERROR(IF($F114="","",INDEX(リスト!$G:$G,MATCH($F114,リスト!$E:$E,0))),"")</f>
        <v>27</v>
      </c>
      <c r="T114" s="9" t="str">
        <f>IFERROR(IF($K114="","",INDEX(リスト!$J:$J,MATCH($K114,リスト!$I:$I,0))),"")</f>
        <v>JPN</v>
      </c>
      <c r="U114" s="9" t="str">
        <f>IF($B114="","",RIGHT($G114*1000+200+COUNTIF($G$2:$G114,$G114),9))</f>
        <v>030426201</v>
      </c>
      <c r="V114" s="9" t="str">
        <f>IFERROR(IF($M114="","",$M114&amp;"・"&amp;INDEX(リスト!$F:$F,MATCH($L114,リスト!$E:$E,0))),"")</f>
        <v/>
      </c>
    </row>
    <row r="115" spans="1:22" ht="18" customHeight="1" x14ac:dyDescent="0.55000000000000004">
      <c r="A115" t="s">
        <v>980</v>
      </c>
      <c r="B115">
        <v>114</v>
      </c>
      <c r="C115" t="s">
        <v>1227</v>
      </c>
      <c r="D115" t="s">
        <v>1228</v>
      </c>
      <c r="E115">
        <v>2</v>
      </c>
      <c r="F115" t="s">
        <v>19</v>
      </c>
      <c r="G115">
        <v>20031120</v>
      </c>
      <c r="H115" t="s">
        <v>1229</v>
      </c>
      <c r="I115" t="s">
        <v>1230</v>
      </c>
      <c r="J115" t="s">
        <v>1231</v>
      </c>
      <c r="K115" t="s">
        <v>214</v>
      </c>
      <c r="O115" s="9">
        <f>IFERROR(IF($B115="","",INDEX(所属情報!$E:$E,MATCH($A115,所属情報!$A:$A,0))),"")</f>
        <v>492244</v>
      </c>
      <c r="P115" s="9" t="str">
        <f t="shared" si="3"/>
        <v>鳥羽　千晴 (2)</v>
      </c>
      <c r="Q115" s="9" t="str">
        <f t="shared" si="4"/>
        <v>ﾄﾊﾞ ﾁﾊﾙ</v>
      </c>
      <c r="R115" s="9" t="str">
        <f t="shared" si="5"/>
        <v>TOBA Chiharu (03)</v>
      </c>
      <c r="S115" s="9" t="str">
        <f>IFERROR(IF($F115="","",INDEX(リスト!$G:$G,MATCH($F115,リスト!$E:$E,0))),"")</f>
        <v>28</v>
      </c>
      <c r="T115" s="9" t="str">
        <f>IFERROR(IF($K115="","",INDEX(リスト!$J:$J,MATCH($K115,リスト!$I:$I,0))),"")</f>
        <v>JPN</v>
      </c>
      <c r="U115" s="9" t="str">
        <f>IF($B115="","",RIGHT($G115*1000+200+COUNTIF($G$2:$G115,$G115),9))</f>
        <v>031120201</v>
      </c>
      <c r="V115" s="9" t="str">
        <f>IFERROR(IF($M115="","",$M115&amp;"・"&amp;INDEX(リスト!$F:$F,MATCH($L115,リスト!$E:$E,0))),"")</f>
        <v/>
      </c>
    </row>
    <row r="116" spans="1:22" ht="18" customHeight="1" x14ac:dyDescent="0.55000000000000004">
      <c r="A116" t="s">
        <v>980</v>
      </c>
      <c r="B116">
        <v>115</v>
      </c>
      <c r="C116" t="s">
        <v>1232</v>
      </c>
      <c r="D116" t="s">
        <v>1233</v>
      </c>
      <c r="E116">
        <v>2</v>
      </c>
      <c r="F116" t="s">
        <v>19</v>
      </c>
      <c r="G116">
        <v>20040130</v>
      </c>
      <c r="H116" t="s">
        <v>1234</v>
      </c>
      <c r="I116" t="s">
        <v>1021</v>
      </c>
      <c r="J116" t="s">
        <v>1235</v>
      </c>
      <c r="K116" t="s">
        <v>214</v>
      </c>
      <c r="O116" s="9">
        <f>IFERROR(IF($B116="","",INDEX(所属情報!$E:$E,MATCH($A116,所属情報!$A:$A,0))),"")</f>
        <v>492244</v>
      </c>
      <c r="P116" s="9" t="str">
        <f t="shared" si="3"/>
        <v>内藤　澪 (2)</v>
      </c>
      <c r="Q116" s="9" t="str">
        <f t="shared" si="4"/>
        <v>ﾅｲﾄｳ ﾚｲ</v>
      </c>
      <c r="R116" s="9" t="str">
        <f t="shared" si="5"/>
        <v>NAITO Rei (04)</v>
      </c>
      <c r="S116" s="9" t="str">
        <f>IFERROR(IF($F116="","",INDEX(リスト!$G:$G,MATCH($F116,リスト!$E:$E,0))),"")</f>
        <v>28</v>
      </c>
      <c r="T116" s="9" t="str">
        <f>IFERROR(IF($K116="","",INDEX(リスト!$J:$J,MATCH($K116,リスト!$I:$I,0))),"")</f>
        <v>JPN</v>
      </c>
      <c r="U116" s="9" t="str">
        <f>IF($B116="","",RIGHT($G116*1000+200+COUNTIF($G$2:$G116,$G116),9))</f>
        <v>040130201</v>
      </c>
      <c r="V116" s="9" t="str">
        <f>IFERROR(IF($M116="","",$M116&amp;"・"&amp;INDEX(リスト!$F:$F,MATCH($L116,リスト!$E:$E,0))),"")</f>
        <v/>
      </c>
    </row>
    <row r="117" spans="1:22" ht="18" customHeight="1" x14ac:dyDescent="0.55000000000000004">
      <c r="A117" t="s">
        <v>980</v>
      </c>
      <c r="B117">
        <v>116</v>
      </c>
      <c r="C117" t="s">
        <v>1236</v>
      </c>
      <c r="D117" t="s">
        <v>1237</v>
      </c>
      <c r="E117">
        <v>2</v>
      </c>
      <c r="F117" t="s">
        <v>50</v>
      </c>
      <c r="G117">
        <v>20040113</v>
      </c>
      <c r="H117" t="s">
        <v>1238</v>
      </c>
      <c r="I117" t="s">
        <v>1109</v>
      </c>
      <c r="J117" t="s">
        <v>1239</v>
      </c>
      <c r="K117" t="s">
        <v>214</v>
      </c>
      <c r="O117" s="9">
        <f>IFERROR(IF($B117="","",INDEX(所属情報!$E:$E,MATCH($A117,所属情報!$A:$A,0))),"")</f>
        <v>492244</v>
      </c>
      <c r="P117" s="9" t="str">
        <f t="shared" si="3"/>
        <v>中村　咲心 (2)</v>
      </c>
      <c r="Q117" s="9" t="str">
        <f t="shared" si="4"/>
        <v>ﾅｶﾑﾗ ｻｷ</v>
      </c>
      <c r="R117" s="9" t="str">
        <f t="shared" si="5"/>
        <v>NAKAMURA Saki (04)</v>
      </c>
      <c r="S117" s="9" t="str">
        <f>IFERROR(IF($F117="","",INDEX(リスト!$G:$G,MATCH($F117,リスト!$E:$E,0))),"")</f>
        <v>38</v>
      </c>
      <c r="T117" s="9" t="str">
        <f>IFERROR(IF($K117="","",INDEX(リスト!$J:$J,MATCH($K117,リスト!$I:$I,0))),"")</f>
        <v>JPN</v>
      </c>
      <c r="U117" s="9" t="str">
        <f>IF($B117="","",RIGHT($G117*1000+200+COUNTIF($G$2:$G117,$G117),9))</f>
        <v>040113201</v>
      </c>
      <c r="V117" s="9" t="str">
        <f>IFERROR(IF($M117="","",$M117&amp;"・"&amp;INDEX(リスト!$F:$F,MATCH($L117,リスト!$E:$E,0))),"")</f>
        <v/>
      </c>
    </row>
    <row r="118" spans="1:22" ht="18" customHeight="1" x14ac:dyDescent="0.55000000000000004">
      <c r="A118" t="s">
        <v>980</v>
      </c>
      <c r="B118">
        <v>117</v>
      </c>
      <c r="C118" t="s">
        <v>1240</v>
      </c>
      <c r="D118" t="s">
        <v>1241</v>
      </c>
      <c r="E118">
        <v>2</v>
      </c>
      <c r="F118" t="s">
        <v>19</v>
      </c>
      <c r="G118">
        <v>20040121</v>
      </c>
      <c r="H118" t="s">
        <v>1242</v>
      </c>
      <c r="I118" t="s">
        <v>1243</v>
      </c>
      <c r="J118" t="s">
        <v>1244</v>
      </c>
      <c r="K118" t="s">
        <v>214</v>
      </c>
      <c r="O118" s="9">
        <f>IFERROR(IF($B118="","",INDEX(所属情報!$E:$E,MATCH($A118,所属情報!$A:$A,0))),"")</f>
        <v>492244</v>
      </c>
      <c r="P118" s="9" t="str">
        <f t="shared" si="3"/>
        <v>西崎　来実 (2)</v>
      </c>
      <c r="Q118" s="9" t="str">
        <f t="shared" si="4"/>
        <v>ﾆｼｻﾞｷ ｸﾙﾐ</v>
      </c>
      <c r="R118" s="9" t="str">
        <f t="shared" si="5"/>
        <v>NISHIZAKI Kurumi (04)</v>
      </c>
      <c r="S118" s="9" t="str">
        <f>IFERROR(IF($F118="","",INDEX(リスト!$G:$G,MATCH($F118,リスト!$E:$E,0))),"")</f>
        <v>28</v>
      </c>
      <c r="T118" s="9" t="str">
        <f>IFERROR(IF($K118="","",INDEX(リスト!$J:$J,MATCH($K118,リスト!$I:$I,0))),"")</f>
        <v>JPN</v>
      </c>
      <c r="U118" s="9" t="str">
        <f>IF($B118="","",RIGHT($G118*1000+200+COUNTIF($G$2:$G118,$G118),9))</f>
        <v>040121201</v>
      </c>
      <c r="V118" s="9" t="str">
        <f>IFERROR(IF($M118="","",$M118&amp;"・"&amp;INDEX(リスト!$F:$F,MATCH($L118,リスト!$E:$E,0))),"")</f>
        <v/>
      </c>
    </row>
    <row r="119" spans="1:22" ht="18" customHeight="1" x14ac:dyDescent="0.55000000000000004">
      <c r="A119" t="s">
        <v>980</v>
      </c>
      <c r="B119">
        <v>118</v>
      </c>
      <c r="C119" t="s">
        <v>1245</v>
      </c>
      <c r="D119" t="s">
        <v>1246</v>
      </c>
      <c r="E119">
        <v>2</v>
      </c>
      <c r="F119" t="s">
        <v>19</v>
      </c>
      <c r="G119">
        <v>20040205</v>
      </c>
      <c r="H119" t="s">
        <v>1247</v>
      </c>
      <c r="I119" t="s">
        <v>1041</v>
      </c>
      <c r="J119" t="s">
        <v>1248</v>
      </c>
      <c r="K119" t="s">
        <v>214</v>
      </c>
      <c r="O119" s="9">
        <f>IFERROR(IF($B119="","",INDEX(所属情報!$E:$E,MATCH($A119,所属情報!$A:$A,0))),"")</f>
        <v>492244</v>
      </c>
      <c r="P119" s="9" t="str">
        <f t="shared" si="3"/>
        <v>藤本　色映 (2)</v>
      </c>
      <c r="Q119" s="9" t="str">
        <f t="shared" si="4"/>
        <v>ﾌｼﾞﾓﾄ ｲﾛﾊ</v>
      </c>
      <c r="R119" s="9" t="str">
        <f t="shared" si="5"/>
        <v>FUJIMOTO Iroha (04)</v>
      </c>
      <c r="S119" s="9" t="str">
        <f>IFERROR(IF($F119="","",INDEX(リスト!$G:$G,MATCH($F119,リスト!$E:$E,0))),"")</f>
        <v>28</v>
      </c>
      <c r="T119" s="9" t="str">
        <f>IFERROR(IF($K119="","",INDEX(リスト!$J:$J,MATCH($K119,リスト!$I:$I,0))),"")</f>
        <v>JPN</v>
      </c>
      <c r="U119" s="9" t="str">
        <f>IF($B119="","",RIGHT($G119*1000+200+COUNTIF($G$2:$G119,$G119),9))</f>
        <v>040205201</v>
      </c>
      <c r="V119" s="9" t="str">
        <f>IFERROR(IF($M119="","",$M119&amp;"・"&amp;INDEX(リスト!$F:$F,MATCH($L119,リスト!$E:$E,0))),"")</f>
        <v/>
      </c>
    </row>
    <row r="120" spans="1:22" ht="18" customHeight="1" x14ac:dyDescent="0.55000000000000004">
      <c r="A120" t="s">
        <v>980</v>
      </c>
      <c r="B120">
        <v>119</v>
      </c>
      <c r="C120" t="s">
        <v>1249</v>
      </c>
      <c r="D120" t="s">
        <v>1250</v>
      </c>
      <c r="E120">
        <v>2</v>
      </c>
      <c r="F120" t="s">
        <v>19</v>
      </c>
      <c r="G120">
        <v>20030605</v>
      </c>
      <c r="H120" t="s">
        <v>1251</v>
      </c>
      <c r="I120" t="s">
        <v>1252</v>
      </c>
      <c r="J120" t="s">
        <v>1253</v>
      </c>
      <c r="K120" t="s">
        <v>214</v>
      </c>
      <c r="O120" s="9">
        <f>IFERROR(IF($B120="","",INDEX(所属情報!$E:$E,MATCH($A120,所属情報!$A:$A,0))),"")</f>
        <v>492244</v>
      </c>
      <c r="P120" s="9" t="str">
        <f t="shared" si="3"/>
        <v>松本　彩華 (2)</v>
      </c>
      <c r="Q120" s="9" t="str">
        <f t="shared" si="4"/>
        <v>ﾏﾂﾓﾄ ｱﾔｶ</v>
      </c>
      <c r="R120" s="9" t="str">
        <f t="shared" si="5"/>
        <v>MATSUMOTO Ayaka (03)</v>
      </c>
      <c r="S120" s="9" t="str">
        <f>IFERROR(IF($F120="","",INDEX(リスト!$G:$G,MATCH($F120,リスト!$E:$E,0))),"")</f>
        <v>28</v>
      </c>
      <c r="T120" s="9" t="str">
        <f>IFERROR(IF($K120="","",INDEX(リスト!$J:$J,MATCH($K120,リスト!$I:$I,0))),"")</f>
        <v>JPN</v>
      </c>
      <c r="U120" s="9" t="str">
        <f>IF($B120="","",RIGHT($G120*1000+200+COUNTIF($G$2:$G120,$G120),9))</f>
        <v>030605201</v>
      </c>
      <c r="V120" s="9" t="str">
        <f>IFERROR(IF($M120="","",$M120&amp;"・"&amp;INDEX(リスト!$F:$F,MATCH($L120,リスト!$E:$E,0))),"")</f>
        <v/>
      </c>
    </row>
    <row r="121" spans="1:22" ht="18" customHeight="1" x14ac:dyDescent="0.55000000000000004">
      <c r="A121" t="s">
        <v>980</v>
      </c>
      <c r="B121">
        <v>120</v>
      </c>
      <c r="C121" t="s">
        <v>1254</v>
      </c>
      <c r="D121" t="s">
        <v>1255</v>
      </c>
      <c r="E121">
        <v>2</v>
      </c>
      <c r="F121" t="s">
        <v>19</v>
      </c>
      <c r="G121">
        <v>20030414</v>
      </c>
      <c r="H121" t="s">
        <v>1256</v>
      </c>
      <c r="I121" t="s">
        <v>1252</v>
      </c>
      <c r="J121" t="s">
        <v>1257</v>
      </c>
      <c r="K121" t="s">
        <v>214</v>
      </c>
      <c r="O121" s="9">
        <f>IFERROR(IF($B121="","",INDEX(所属情報!$E:$E,MATCH($A121,所属情報!$A:$A,0))),"")</f>
        <v>492244</v>
      </c>
      <c r="P121" s="9" t="str">
        <f t="shared" si="3"/>
        <v>松本　百音 (2)</v>
      </c>
      <c r="Q121" s="9" t="str">
        <f t="shared" si="4"/>
        <v>ﾏﾂﾓﾄ ﾓﾈ</v>
      </c>
      <c r="R121" s="9" t="str">
        <f t="shared" si="5"/>
        <v>MATSUMOTO Mone (03)</v>
      </c>
      <c r="S121" s="9" t="str">
        <f>IFERROR(IF($F121="","",INDEX(リスト!$G:$G,MATCH($F121,リスト!$E:$E,0))),"")</f>
        <v>28</v>
      </c>
      <c r="T121" s="9" t="str">
        <f>IFERROR(IF($K121="","",INDEX(リスト!$J:$J,MATCH($K121,リスト!$I:$I,0))),"")</f>
        <v>JPN</v>
      </c>
      <c r="U121" s="9" t="str">
        <f>IF($B121="","",RIGHT($G121*1000+200+COUNTIF($G$2:$G121,$G121),9))</f>
        <v>030414201</v>
      </c>
      <c r="V121" s="9" t="str">
        <f>IFERROR(IF($M121="","",$M121&amp;"・"&amp;INDEX(リスト!$F:$F,MATCH($L121,リスト!$E:$E,0))),"")</f>
        <v/>
      </c>
    </row>
    <row r="122" spans="1:22" ht="18" customHeight="1" x14ac:dyDescent="0.55000000000000004">
      <c r="A122" t="s">
        <v>980</v>
      </c>
      <c r="B122">
        <v>121</v>
      </c>
      <c r="C122" t="s">
        <v>1258</v>
      </c>
      <c r="D122" t="s">
        <v>1259</v>
      </c>
      <c r="E122">
        <v>2</v>
      </c>
      <c r="F122" t="s">
        <v>54</v>
      </c>
      <c r="G122">
        <v>20030925</v>
      </c>
      <c r="H122" t="s">
        <v>1260</v>
      </c>
      <c r="I122" t="s">
        <v>801</v>
      </c>
      <c r="J122" t="s">
        <v>1261</v>
      </c>
      <c r="K122" t="s">
        <v>214</v>
      </c>
      <c r="O122" s="9">
        <f>IFERROR(IF($B122="","",INDEX(所属情報!$E:$E,MATCH($A122,所属情報!$A:$A,0))),"")</f>
        <v>492244</v>
      </c>
      <c r="P122" s="9" t="str">
        <f t="shared" si="3"/>
        <v>山本　心葉 (2)</v>
      </c>
      <c r="Q122" s="9" t="str">
        <f t="shared" si="4"/>
        <v>ﾔﾏﾓﾄ ｺｺﾊ</v>
      </c>
      <c r="R122" s="9" t="str">
        <f t="shared" si="5"/>
        <v>YAMAMOTO Cocoha (03)</v>
      </c>
      <c r="S122" s="9" t="str">
        <f>IFERROR(IF($F122="","",INDEX(リスト!$G:$G,MATCH($F122,リスト!$E:$E,0))),"")</f>
        <v>30</v>
      </c>
      <c r="T122" s="9" t="str">
        <f>IFERROR(IF($K122="","",INDEX(リスト!$J:$J,MATCH($K122,リスト!$I:$I,0))),"")</f>
        <v>JPN</v>
      </c>
      <c r="U122" s="9" t="str">
        <f>IF($B122="","",RIGHT($G122*1000+200+COUNTIF($G$2:$G122,$G122),9))</f>
        <v>030925201</v>
      </c>
      <c r="V122" s="9" t="str">
        <f>IFERROR(IF($M122="","",$M122&amp;"・"&amp;INDEX(リスト!$F:$F,MATCH($L122,リスト!$E:$E,0))),"")</f>
        <v/>
      </c>
    </row>
    <row r="123" spans="1:22" ht="18" customHeight="1" x14ac:dyDescent="0.55000000000000004">
      <c r="A123" t="s">
        <v>980</v>
      </c>
      <c r="B123">
        <v>122</v>
      </c>
      <c r="C123" t="s">
        <v>1262</v>
      </c>
      <c r="D123" t="s">
        <v>1263</v>
      </c>
      <c r="E123">
        <v>2</v>
      </c>
      <c r="F123" t="s">
        <v>19</v>
      </c>
      <c r="G123">
        <v>20030920</v>
      </c>
      <c r="H123" t="s">
        <v>1264</v>
      </c>
      <c r="I123" t="s">
        <v>1036</v>
      </c>
      <c r="J123" t="s">
        <v>1265</v>
      </c>
      <c r="K123" t="s">
        <v>214</v>
      </c>
      <c r="O123" s="9">
        <f>IFERROR(IF($B123="","",INDEX(所属情報!$E:$E,MATCH($A123,所属情報!$A:$A,0))),"")</f>
        <v>492244</v>
      </c>
      <c r="P123" s="9" t="str">
        <f t="shared" si="3"/>
        <v>福本　涼音 (2)</v>
      </c>
      <c r="Q123" s="9" t="str">
        <f t="shared" si="4"/>
        <v>ﾌｸﾓﾄ ｽｽﾞﾈ</v>
      </c>
      <c r="R123" s="9" t="str">
        <f t="shared" si="5"/>
        <v>FUKUMOTO Suzune (03)</v>
      </c>
      <c r="S123" s="9" t="str">
        <f>IFERROR(IF($F123="","",INDEX(リスト!$G:$G,MATCH($F123,リスト!$E:$E,0))),"")</f>
        <v>28</v>
      </c>
      <c r="T123" s="9" t="str">
        <f>IFERROR(IF($K123="","",INDEX(リスト!$J:$J,MATCH($K123,リスト!$I:$I,0))),"")</f>
        <v>JPN</v>
      </c>
      <c r="U123" s="9" t="str">
        <f>IF($B123="","",RIGHT($G123*1000+200+COUNTIF($G$2:$G123,$G123),9))</f>
        <v>030920202</v>
      </c>
      <c r="V123" s="9" t="str">
        <f>IFERROR(IF($M123="","",$M123&amp;"・"&amp;INDEX(リスト!$F:$F,MATCH($L123,リスト!$E:$E,0))),"")</f>
        <v/>
      </c>
    </row>
    <row r="124" spans="1:22" ht="18" customHeight="1" x14ac:dyDescent="0.55000000000000004">
      <c r="A124" t="s">
        <v>980</v>
      </c>
      <c r="B124">
        <v>123</v>
      </c>
      <c r="C124" t="s">
        <v>1266</v>
      </c>
      <c r="D124" t="s">
        <v>1267</v>
      </c>
      <c r="E124">
        <v>1</v>
      </c>
      <c r="F124" t="s">
        <v>19</v>
      </c>
      <c r="G124">
        <v>20041229</v>
      </c>
      <c r="H124" t="s">
        <v>1268</v>
      </c>
      <c r="I124" t="s">
        <v>1269</v>
      </c>
      <c r="J124" t="s">
        <v>1270</v>
      </c>
      <c r="K124" t="s">
        <v>214</v>
      </c>
      <c r="O124" s="9">
        <f>IFERROR(IF($B124="","",INDEX(所属情報!$E:$E,MATCH($A124,所属情報!$A:$A,0))),"")</f>
        <v>492244</v>
      </c>
      <c r="P124" s="9" t="str">
        <f t="shared" si="3"/>
        <v>綾　聖菜 (1)</v>
      </c>
      <c r="Q124" s="9" t="str">
        <f t="shared" si="4"/>
        <v>ｱﾔ ｾｲﾅ</v>
      </c>
      <c r="R124" s="9" t="str">
        <f t="shared" si="5"/>
        <v>AYA Seina (04)</v>
      </c>
      <c r="S124" s="9" t="str">
        <f>IFERROR(IF($F124="","",INDEX(リスト!$G:$G,MATCH($F124,リスト!$E:$E,0))),"")</f>
        <v>28</v>
      </c>
      <c r="T124" s="9" t="str">
        <f>IFERROR(IF($K124="","",INDEX(リスト!$J:$J,MATCH($K124,リスト!$I:$I,0))),"")</f>
        <v>JPN</v>
      </c>
      <c r="U124" s="9" t="str">
        <f>IF($B124="","",RIGHT($G124*1000+200+COUNTIF($G$2:$G124,$G124),9))</f>
        <v>041229201</v>
      </c>
      <c r="V124" s="9" t="str">
        <f>IFERROR(IF($M124="","",$M124&amp;"・"&amp;INDEX(リスト!$F:$F,MATCH($L124,リスト!$E:$E,0))),"")</f>
        <v/>
      </c>
    </row>
    <row r="125" spans="1:22" ht="18" customHeight="1" x14ac:dyDescent="0.55000000000000004">
      <c r="A125" t="s">
        <v>980</v>
      </c>
      <c r="B125">
        <v>124</v>
      </c>
      <c r="C125" t="s">
        <v>1271</v>
      </c>
      <c r="D125" t="s">
        <v>1272</v>
      </c>
      <c r="E125">
        <v>1</v>
      </c>
      <c r="F125" t="s">
        <v>19</v>
      </c>
      <c r="G125">
        <v>20050317</v>
      </c>
      <c r="H125" t="s">
        <v>1273</v>
      </c>
      <c r="I125" t="s">
        <v>1274</v>
      </c>
      <c r="J125" t="s">
        <v>1275</v>
      </c>
      <c r="K125" t="s">
        <v>214</v>
      </c>
      <c r="O125" s="9">
        <f>IFERROR(IF($B125="","",INDEX(所属情報!$E:$E,MATCH($A125,所属情報!$A:$A,0))),"")</f>
        <v>492244</v>
      </c>
      <c r="P125" s="9" t="str">
        <f t="shared" si="3"/>
        <v>礒邉　美蘭 (1)</v>
      </c>
      <c r="Q125" s="9" t="str">
        <f t="shared" si="4"/>
        <v>ｲｿﾍﾞ ﾐﾗﾝ</v>
      </c>
      <c r="R125" s="9" t="str">
        <f t="shared" si="5"/>
        <v>ISOBE Miran (05)</v>
      </c>
      <c r="S125" s="9" t="str">
        <f>IFERROR(IF($F125="","",INDEX(リスト!$G:$G,MATCH($F125,リスト!$E:$E,0))),"")</f>
        <v>28</v>
      </c>
      <c r="T125" s="9" t="str">
        <f>IFERROR(IF($K125="","",INDEX(リスト!$J:$J,MATCH($K125,リスト!$I:$I,0))),"")</f>
        <v>JPN</v>
      </c>
      <c r="U125" s="9" t="str">
        <f>IF($B125="","",RIGHT($G125*1000+200+COUNTIF($G$2:$G125,$G125),9))</f>
        <v>050317201</v>
      </c>
      <c r="V125" s="9" t="str">
        <f>IFERROR(IF($M125="","",$M125&amp;"・"&amp;INDEX(リスト!$F:$F,MATCH($L125,リスト!$E:$E,0))),"")</f>
        <v/>
      </c>
    </row>
    <row r="126" spans="1:22" ht="18" customHeight="1" x14ac:dyDescent="0.55000000000000004">
      <c r="A126" t="s">
        <v>980</v>
      </c>
      <c r="B126">
        <v>125</v>
      </c>
      <c r="C126" t="s">
        <v>1276</v>
      </c>
      <c r="D126" t="s">
        <v>1277</v>
      </c>
      <c r="E126">
        <v>1</v>
      </c>
      <c r="F126" t="s">
        <v>16</v>
      </c>
      <c r="G126">
        <v>20040811</v>
      </c>
      <c r="H126" t="s">
        <v>1278</v>
      </c>
      <c r="I126" t="s">
        <v>1279</v>
      </c>
      <c r="J126" t="s">
        <v>821</v>
      </c>
      <c r="K126" t="s">
        <v>214</v>
      </c>
      <c r="O126" s="9">
        <f>IFERROR(IF($B126="","",INDEX(所属情報!$E:$E,MATCH($A126,所属情報!$A:$A,0))),"")</f>
        <v>492244</v>
      </c>
      <c r="P126" s="9" t="str">
        <f t="shared" si="3"/>
        <v>乾谷　こころ (1)</v>
      </c>
      <c r="Q126" s="9" t="str">
        <f t="shared" si="4"/>
        <v>ｲﾇｲﾀﾞﾆ ｺｺﾛ</v>
      </c>
      <c r="R126" s="9" t="str">
        <f t="shared" si="5"/>
        <v>INUIDANI Kokoro (04)</v>
      </c>
      <c r="S126" s="9" t="str">
        <f>IFERROR(IF($F126="","",INDEX(リスト!$G:$G,MATCH($F126,リスト!$E:$E,0))),"")</f>
        <v>29</v>
      </c>
      <c r="T126" s="9" t="str">
        <f>IFERROR(IF($K126="","",INDEX(リスト!$J:$J,MATCH($K126,リスト!$I:$I,0))),"")</f>
        <v>JPN</v>
      </c>
      <c r="U126" s="9" t="str">
        <f>IF($B126="","",RIGHT($G126*1000+200+COUNTIF($G$2:$G126,$G126),9))</f>
        <v>040811201</v>
      </c>
      <c r="V126" s="9" t="str">
        <f>IFERROR(IF($M126="","",$M126&amp;"・"&amp;INDEX(リスト!$F:$F,MATCH($L126,リスト!$E:$E,0))),"")</f>
        <v/>
      </c>
    </row>
    <row r="127" spans="1:22" ht="18" customHeight="1" x14ac:dyDescent="0.55000000000000004">
      <c r="A127" t="s">
        <v>980</v>
      </c>
      <c r="B127">
        <v>126</v>
      </c>
      <c r="C127" t="s">
        <v>1280</v>
      </c>
      <c r="D127" t="s">
        <v>1281</v>
      </c>
      <c r="E127">
        <v>1</v>
      </c>
      <c r="F127" t="s">
        <v>17</v>
      </c>
      <c r="G127">
        <v>20041002</v>
      </c>
      <c r="H127" t="s">
        <v>1282</v>
      </c>
      <c r="I127" t="s">
        <v>1283</v>
      </c>
      <c r="J127" t="s">
        <v>1284</v>
      </c>
      <c r="K127" t="s">
        <v>214</v>
      </c>
      <c r="O127" s="9">
        <f>IFERROR(IF($B127="","",INDEX(所属情報!$E:$E,MATCH($A127,所属情報!$A:$A,0))),"")</f>
        <v>492244</v>
      </c>
      <c r="P127" s="9" t="str">
        <f t="shared" si="3"/>
        <v>今岡　理実 (1)</v>
      </c>
      <c r="Q127" s="9" t="str">
        <f t="shared" si="4"/>
        <v>ｲﾏｵｶ ﾘﾐ</v>
      </c>
      <c r="R127" s="9" t="str">
        <f t="shared" si="5"/>
        <v>IMAOKA Rimi (04)</v>
      </c>
      <c r="S127" s="9" t="str">
        <f>IFERROR(IF($F127="","",INDEX(リスト!$G:$G,MATCH($F127,リスト!$E:$E,0))),"")</f>
        <v>26</v>
      </c>
      <c r="T127" s="9" t="str">
        <f>IFERROR(IF($K127="","",INDEX(リスト!$J:$J,MATCH($K127,リスト!$I:$I,0))),"")</f>
        <v>JPN</v>
      </c>
      <c r="U127" s="9" t="str">
        <f>IF($B127="","",RIGHT($G127*1000+200+COUNTIF($G$2:$G127,$G127),9))</f>
        <v>041002201</v>
      </c>
      <c r="V127" s="9" t="str">
        <f>IFERROR(IF($M127="","",$M127&amp;"・"&amp;INDEX(リスト!$F:$F,MATCH($L127,リスト!$E:$E,0))),"")</f>
        <v/>
      </c>
    </row>
    <row r="128" spans="1:22" ht="18" customHeight="1" x14ac:dyDescent="0.55000000000000004">
      <c r="A128" t="s">
        <v>980</v>
      </c>
      <c r="B128">
        <v>127</v>
      </c>
      <c r="C128" t="s">
        <v>1285</v>
      </c>
      <c r="D128" t="s">
        <v>1286</v>
      </c>
      <c r="E128">
        <v>1</v>
      </c>
      <c r="F128" t="s">
        <v>19</v>
      </c>
      <c r="G128">
        <v>20041214</v>
      </c>
      <c r="H128" t="s">
        <v>1287</v>
      </c>
      <c r="I128" t="s">
        <v>1288</v>
      </c>
      <c r="J128" t="s">
        <v>1289</v>
      </c>
      <c r="K128" t="s">
        <v>214</v>
      </c>
      <c r="O128" s="9">
        <f>IFERROR(IF($B128="","",INDEX(所属情報!$E:$E,MATCH($A128,所属情報!$A:$A,0))),"")</f>
        <v>492244</v>
      </c>
      <c r="P128" s="9" t="str">
        <f t="shared" si="3"/>
        <v>梅月　夢乃 (1)</v>
      </c>
      <c r="Q128" s="9" t="str">
        <f t="shared" si="4"/>
        <v>ｳﾒﾂﾞｷ ﾕﾒﾉ</v>
      </c>
      <c r="R128" s="9" t="str">
        <f t="shared" si="5"/>
        <v>UMEZUKI Yumeno (04)</v>
      </c>
      <c r="S128" s="9" t="str">
        <f>IFERROR(IF($F128="","",INDEX(リスト!$G:$G,MATCH($F128,リスト!$E:$E,0))),"")</f>
        <v>28</v>
      </c>
      <c r="T128" s="9" t="str">
        <f>IFERROR(IF($K128="","",INDEX(リスト!$J:$J,MATCH($K128,リスト!$I:$I,0))),"")</f>
        <v>JPN</v>
      </c>
      <c r="U128" s="9" t="str">
        <f>IF($B128="","",RIGHT($G128*1000+200+COUNTIF($G$2:$G128,$G128),9))</f>
        <v>041214201</v>
      </c>
      <c r="V128" s="9" t="str">
        <f>IFERROR(IF($M128="","",$M128&amp;"・"&amp;INDEX(リスト!$F:$F,MATCH($L128,リスト!$E:$E,0))),"")</f>
        <v/>
      </c>
    </row>
    <row r="129" spans="1:22" ht="18" customHeight="1" x14ac:dyDescent="0.55000000000000004">
      <c r="A129" t="s">
        <v>980</v>
      </c>
      <c r="B129">
        <v>128</v>
      </c>
      <c r="C129" t="s">
        <v>1290</v>
      </c>
      <c r="D129" t="s">
        <v>1291</v>
      </c>
      <c r="E129">
        <v>1</v>
      </c>
      <c r="F129" t="s">
        <v>50</v>
      </c>
      <c r="G129">
        <v>20050318</v>
      </c>
      <c r="H129" t="s">
        <v>1292</v>
      </c>
      <c r="I129" t="s">
        <v>1293</v>
      </c>
      <c r="J129" t="s">
        <v>841</v>
      </c>
      <c r="K129" t="s">
        <v>214</v>
      </c>
      <c r="O129" s="9">
        <f>IFERROR(IF($B129="","",INDEX(所属情報!$E:$E,MATCH($A129,所属情報!$A:$A,0))),"")</f>
        <v>492244</v>
      </c>
      <c r="P129" s="9" t="str">
        <f t="shared" si="3"/>
        <v>大岡　聖和 (1)</v>
      </c>
      <c r="Q129" s="9" t="str">
        <f t="shared" si="4"/>
        <v>ｵｵｵｶ ｾﾅ</v>
      </c>
      <c r="R129" s="9" t="str">
        <f t="shared" si="5"/>
        <v>OOKA Sena (05)</v>
      </c>
      <c r="S129" s="9" t="str">
        <f>IFERROR(IF($F129="","",INDEX(リスト!$G:$G,MATCH($F129,リスト!$E:$E,0))),"")</f>
        <v>38</v>
      </c>
      <c r="T129" s="9" t="str">
        <f>IFERROR(IF($K129="","",INDEX(リスト!$J:$J,MATCH($K129,リスト!$I:$I,0))),"")</f>
        <v>JPN</v>
      </c>
      <c r="U129" s="9" t="str">
        <f>IF($B129="","",RIGHT($G129*1000+200+COUNTIF($G$2:$G129,$G129),9))</f>
        <v>050318201</v>
      </c>
      <c r="V129" s="9" t="str">
        <f>IFERROR(IF($M129="","",$M129&amp;"・"&amp;INDEX(リスト!$F:$F,MATCH($L129,リスト!$E:$E,0))),"")</f>
        <v/>
      </c>
    </row>
    <row r="130" spans="1:22" ht="18" customHeight="1" x14ac:dyDescent="0.55000000000000004">
      <c r="A130" t="s">
        <v>980</v>
      </c>
      <c r="B130">
        <v>129</v>
      </c>
      <c r="C130" t="s">
        <v>1294</v>
      </c>
      <c r="D130" t="s">
        <v>1295</v>
      </c>
      <c r="E130">
        <v>1</v>
      </c>
      <c r="F130" t="s">
        <v>19</v>
      </c>
      <c r="G130">
        <v>20041221</v>
      </c>
      <c r="H130" t="s">
        <v>1296</v>
      </c>
      <c r="I130" t="s">
        <v>1297</v>
      </c>
      <c r="J130" t="s">
        <v>826</v>
      </c>
      <c r="K130" t="s">
        <v>214</v>
      </c>
      <c r="O130" s="9">
        <f>IFERROR(IF($B130="","",INDEX(所属情報!$E:$E,MATCH($A130,所属情報!$A:$A,0))),"")</f>
        <v>492244</v>
      </c>
      <c r="P130" s="9" t="str">
        <f t="shared" si="3"/>
        <v>太田垣　楓華 (1)</v>
      </c>
      <c r="Q130" s="9" t="str">
        <f t="shared" si="4"/>
        <v>ｵｵﾀｶﾞｷ ﾌｳｶ</v>
      </c>
      <c r="R130" s="9" t="str">
        <f t="shared" si="5"/>
        <v>OTAGAKI Fuka (04)</v>
      </c>
      <c r="S130" s="9" t="str">
        <f>IFERROR(IF($F130="","",INDEX(リスト!$G:$G,MATCH($F130,リスト!$E:$E,0))),"")</f>
        <v>28</v>
      </c>
      <c r="T130" s="9" t="str">
        <f>IFERROR(IF($K130="","",INDEX(リスト!$J:$J,MATCH($K130,リスト!$I:$I,0))),"")</f>
        <v>JPN</v>
      </c>
      <c r="U130" s="9" t="str">
        <f>IF($B130="","",RIGHT($G130*1000+200+COUNTIF($G$2:$G130,$G130),9))</f>
        <v>041221202</v>
      </c>
      <c r="V130" s="9" t="str">
        <f>IFERROR(IF($M130="","",$M130&amp;"・"&amp;INDEX(リスト!$F:$F,MATCH($L130,リスト!$E:$E,0))),"")</f>
        <v/>
      </c>
    </row>
    <row r="131" spans="1:22" ht="18" customHeight="1" x14ac:dyDescent="0.55000000000000004">
      <c r="A131" t="s">
        <v>980</v>
      </c>
      <c r="B131">
        <v>130</v>
      </c>
      <c r="C131" t="s">
        <v>1298</v>
      </c>
      <c r="D131" t="s">
        <v>1299</v>
      </c>
      <c r="E131">
        <v>1</v>
      </c>
      <c r="F131" t="s">
        <v>19</v>
      </c>
      <c r="G131">
        <v>20040412</v>
      </c>
      <c r="H131" t="s">
        <v>1300</v>
      </c>
      <c r="I131" t="s">
        <v>1301</v>
      </c>
      <c r="J131" t="s">
        <v>806</v>
      </c>
      <c r="K131" t="s">
        <v>214</v>
      </c>
      <c r="O131" s="9">
        <f>IFERROR(IF($B131="","",INDEX(所属情報!$E:$E,MATCH($A131,所属情報!$A:$A,0))),"")</f>
        <v>492244</v>
      </c>
      <c r="P131" s="9" t="str">
        <f t="shared" ref="P131:P194" si="6">IF($C131="","",IF($E131="",$C131,$C131&amp;" ("&amp;$E131&amp;")"))</f>
        <v>門脇　杏実 (1)</v>
      </c>
      <c r="Q131" s="9" t="str">
        <f t="shared" ref="Q131:Q194" si="7">IF($D131="","",ASC($D131))</f>
        <v>ｶﾄﾞﾜｷ ｱﾐ</v>
      </c>
      <c r="R131" s="9" t="str">
        <f t="shared" ref="R131:R194" si="8">IF($I131="","",UPPER($I131)&amp;" "&amp;UPPER(LEFT($J131,1))&amp;LOWER(RIGHT($J131,LEN($J131)-1))&amp;" ("&amp;MID($G131,3,2)&amp;")")</f>
        <v>KADOWAKI Ami (04)</v>
      </c>
      <c r="S131" s="9" t="str">
        <f>IFERROR(IF($F131="","",INDEX(リスト!$G:$G,MATCH($F131,リスト!$E:$E,0))),"")</f>
        <v>28</v>
      </c>
      <c r="T131" s="9" t="str">
        <f>IFERROR(IF($K131="","",INDEX(リスト!$J:$J,MATCH($K131,リスト!$I:$I,0))),"")</f>
        <v>JPN</v>
      </c>
      <c r="U131" s="9" t="str">
        <f>IF($B131="","",RIGHT($G131*1000+200+COUNTIF($G$2:$G131,$G131),9))</f>
        <v>040412202</v>
      </c>
      <c r="V131" s="9" t="str">
        <f>IFERROR(IF($M131="","",$M131&amp;"・"&amp;INDEX(リスト!$F:$F,MATCH($L131,リスト!$E:$E,0))),"")</f>
        <v/>
      </c>
    </row>
    <row r="132" spans="1:22" ht="18" customHeight="1" x14ac:dyDescent="0.55000000000000004">
      <c r="A132" t="s">
        <v>980</v>
      </c>
      <c r="B132">
        <v>131</v>
      </c>
      <c r="C132" t="s">
        <v>1302</v>
      </c>
      <c r="D132" t="s">
        <v>1303</v>
      </c>
      <c r="E132">
        <v>1</v>
      </c>
      <c r="F132" t="s">
        <v>20</v>
      </c>
      <c r="G132">
        <v>20040627</v>
      </c>
      <c r="H132" t="s">
        <v>1304</v>
      </c>
      <c r="I132" t="s">
        <v>1305</v>
      </c>
      <c r="J132" t="s">
        <v>1306</v>
      </c>
      <c r="K132" t="s">
        <v>214</v>
      </c>
      <c r="O132" s="9">
        <f>IFERROR(IF($B132="","",INDEX(所属情報!$E:$E,MATCH($A132,所属情報!$A:$A,0))),"")</f>
        <v>492244</v>
      </c>
      <c r="P132" s="9" t="str">
        <f t="shared" si="6"/>
        <v>金光　莉緒 (1)</v>
      </c>
      <c r="Q132" s="9" t="str">
        <f t="shared" si="7"/>
        <v>ｶﾈﾐﾂ ﾘｵ</v>
      </c>
      <c r="R132" s="9" t="str">
        <f t="shared" si="8"/>
        <v>KANEMITSU Rio (04)</v>
      </c>
      <c r="S132" s="9" t="str">
        <f>IFERROR(IF($F132="","",INDEX(リスト!$G:$G,MATCH($F132,リスト!$E:$E,0))),"")</f>
        <v>27</v>
      </c>
      <c r="T132" s="9" t="str">
        <f>IFERROR(IF($K132="","",INDEX(リスト!$J:$J,MATCH($K132,リスト!$I:$I,0))),"")</f>
        <v>JPN</v>
      </c>
      <c r="U132" s="9" t="str">
        <f>IF($B132="","",RIGHT($G132*1000+200+COUNTIF($G$2:$G132,$G132),9))</f>
        <v>040627201</v>
      </c>
      <c r="V132" s="9" t="str">
        <f>IFERROR(IF($M132="","",$M132&amp;"・"&amp;INDEX(リスト!$F:$F,MATCH($L132,リスト!$E:$E,0))),"")</f>
        <v/>
      </c>
    </row>
    <row r="133" spans="1:22" ht="18" customHeight="1" x14ac:dyDescent="0.55000000000000004">
      <c r="A133" t="s">
        <v>980</v>
      </c>
      <c r="B133">
        <v>132</v>
      </c>
      <c r="C133" t="s">
        <v>1307</v>
      </c>
      <c r="D133" t="s">
        <v>1308</v>
      </c>
      <c r="E133">
        <v>1</v>
      </c>
      <c r="F133" t="s">
        <v>17</v>
      </c>
      <c r="G133">
        <v>20050204</v>
      </c>
      <c r="H133" t="s">
        <v>1309</v>
      </c>
      <c r="I133" t="s">
        <v>999</v>
      </c>
      <c r="J133" t="s">
        <v>713</v>
      </c>
      <c r="K133" t="s">
        <v>214</v>
      </c>
      <c r="O133" s="9">
        <f>IFERROR(IF($B133="","",INDEX(所属情報!$E:$E,MATCH($A133,所属情報!$A:$A,0))),"")</f>
        <v>492244</v>
      </c>
      <c r="P133" s="9" t="str">
        <f t="shared" si="6"/>
        <v>木村　爽風 (1)</v>
      </c>
      <c r="Q133" s="9" t="str">
        <f t="shared" si="7"/>
        <v>ｷﾑﾗ ｻﾔｶ</v>
      </c>
      <c r="R133" s="9" t="str">
        <f t="shared" si="8"/>
        <v>KIMURA Sayaka (05)</v>
      </c>
      <c r="S133" s="9" t="str">
        <f>IFERROR(IF($F133="","",INDEX(リスト!$G:$G,MATCH($F133,リスト!$E:$E,0))),"")</f>
        <v>26</v>
      </c>
      <c r="T133" s="9" t="str">
        <f>IFERROR(IF($K133="","",INDEX(リスト!$J:$J,MATCH($K133,リスト!$I:$I,0))),"")</f>
        <v>JPN</v>
      </c>
      <c r="U133" s="9" t="str">
        <f>IF($B133="","",RIGHT($G133*1000+200+COUNTIF($G$2:$G133,$G133),9))</f>
        <v>050204201</v>
      </c>
      <c r="V133" s="9" t="str">
        <f>IFERROR(IF($M133="","",$M133&amp;"・"&amp;INDEX(リスト!$F:$F,MATCH($L133,リスト!$E:$E,0))),"")</f>
        <v/>
      </c>
    </row>
    <row r="134" spans="1:22" ht="18" customHeight="1" x14ac:dyDescent="0.55000000000000004">
      <c r="A134" t="s">
        <v>980</v>
      </c>
      <c r="B134">
        <v>133</v>
      </c>
      <c r="C134" t="s">
        <v>1310</v>
      </c>
      <c r="D134" t="s">
        <v>1311</v>
      </c>
      <c r="E134">
        <v>1</v>
      </c>
      <c r="F134" t="s">
        <v>19</v>
      </c>
      <c r="G134">
        <v>20040708</v>
      </c>
      <c r="H134" t="s">
        <v>1312</v>
      </c>
      <c r="I134" t="s">
        <v>771</v>
      </c>
      <c r="J134" t="s">
        <v>1032</v>
      </c>
      <c r="K134" t="s">
        <v>214</v>
      </c>
      <c r="O134" s="9">
        <f>IFERROR(IF($B134="","",INDEX(所属情報!$E:$E,MATCH($A134,所属情報!$A:$A,0))),"")</f>
        <v>492244</v>
      </c>
      <c r="P134" s="9" t="str">
        <f t="shared" si="6"/>
        <v>小林　悠香 (1)</v>
      </c>
      <c r="Q134" s="9" t="str">
        <f t="shared" si="7"/>
        <v>ｺﾊﾞﾔｼ ﾊﾙｶ</v>
      </c>
      <c r="R134" s="9" t="str">
        <f t="shared" si="8"/>
        <v>KOBAYASHI Haruka (04)</v>
      </c>
      <c r="S134" s="9" t="str">
        <f>IFERROR(IF($F134="","",INDEX(リスト!$G:$G,MATCH($F134,リスト!$E:$E,0))),"")</f>
        <v>28</v>
      </c>
      <c r="T134" s="9" t="str">
        <f>IFERROR(IF($K134="","",INDEX(リスト!$J:$J,MATCH($K134,リスト!$I:$I,0))),"")</f>
        <v>JPN</v>
      </c>
      <c r="U134" s="9" t="str">
        <f>IF($B134="","",RIGHT($G134*1000+200+COUNTIF($G$2:$G134,$G134),9))</f>
        <v>040708201</v>
      </c>
      <c r="V134" s="9" t="str">
        <f>IFERROR(IF($M134="","",$M134&amp;"・"&amp;INDEX(リスト!$F:$F,MATCH($L134,リスト!$E:$E,0))),"")</f>
        <v/>
      </c>
    </row>
    <row r="135" spans="1:22" ht="18" customHeight="1" x14ac:dyDescent="0.55000000000000004">
      <c r="A135" t="s">
        <v>980</v>
      </c>
      <c r="B135">
        <v>134</v>
      </c>
      <c r="C135" t="s">
        <v>1313</v>
      </c>
      <c r="D135" t="s">
        <v>1314</v>
      </c>
      <c r="E135">
        <v>1</v>
      </c>
      <c r="F135" t="s">
        <v>19</v>
      </c>
      <c r="G135">
        <v>20040809</v>
      </c>
      <c r="H135" t="s">
        <v>1315</v>
      </c>
      <c r="I135" t="s">
        <v>1316</v>
      </c>
      <c r="J135" t="s">
        <v>861</v>
      </c>
      <c r="K135" t="s">
        <v>214</v>
      </c>
      <c r="O135" s="9">
        <f>IFERROR(IF($B135="","",INDEX(所属情報!$E:$E,MATCH($A135,所属情報!$A:$A,0))),"")</f>
        <v>492244</v>
      </c>
      <c r="P135" s="9" t="str">
        <f t="shared" si="6"/>
        <v>後藤　夏凜 (1)</v>
      </c>
      <c r="Q135" s="9" t="str">
        <f t="shared" si="7"/>
        <v>ｺﾞﾄｳ ｶﾘﾝ</v>
      </c>
      <c r="R135" s="9" t="str">
        <f t="shared" si="8"/>
        <v>GOTO Karin (04)</v>
      </c>
      <c r="S135" s="9" t="str">
        <f>IFERROR(IF($F135="","",INDEX(リスト!$G:$G,MATCH($F135,リスト!$E:$E,0))),"")</f>
        <v>28</v>
      </c>
      <c r="T135" s="9" t="str">
        <f>IFERROR(IF($K135="","",INDEX(リスト!$J:$J,MATCH($K135,リスト!$I:$I,0))),"")</f>
        <v>JPN</v>
      </c>
      <c r="U135" s="9" t="str">
        <f>IF($B135="","",RIGHT($G135*1000+200+COUNTIF($G$2:$G135,$G135),9))</f>
        <v>040809201</v>
      </c>
      <c r="V135" s="9" t="str">
        <f>IFERROR(IF($M135="","",$M135&amp;"・"&amp;INDEX(リスト!$F:$F,MATCH($L135,リスト!$E:$E,0))),"")</f>
        <v/>
      </c>
    </row>
    <row r="136" spans="1:22" ht="18" customHeight="1" x14ac:dyDescent="0.55000000000000004">
      <c r="A136" t="s">
        <v>980</v>
      </c>
      <c r="B136">
        <v>135</v>
      </c>
      <c r="C136" t="s">
        <v>1317</v>
      </c>
      <c r="D136" t="s">
        <v>1318</v>
      </c>
      <c r="E136">
        <v>1</v>
      </c>
      <c r="F136" t="s">
        <v>19</v>
      </c>
      <c r="G136">
        <v>20040621</v>
      </c>
      <c r="H136" t="s">
        <v>1319</v>
      </c>
      <c r="I136" t="s">
        <v>1320</v>
      </c>
      <c r="J136" t="s">
        <v>1321</v>
      </c>
      <c r="K136" t="s">
        <v>214</v>
      </c>
      <c r="O136" s="9">
        <f>IFERROR(IF($B136="","",INDEX(所属情報!$E:$E,MATCH($A136,所属情報!$A:$A,0))),"")</f>
        <v>492244</v>
      </c>
      <c r="P136" s="9" t="str">
        <f t="shared" si="6"/>
        <v>竹井　杏 (1)</v>
      </c>
      <c r="Q136" s="9" t="str">
        <f t="shared" si="7"/>
        <v>ﾀｹｲ ｱﾝｽﾞ</v>
      </c>
      <c r="R136" s="9" t="str">
        <f t="shared" si="8"/>
        <v>TAKEI Anzu (04)</v>
      </c>
      <c r="S136" s="9" t="str">
        <f>IFERROR(IF($F136="","",INDEX(リスト!$G:$G,MATCH($F136,リスト!$E:$E,0))),"")</f>
        <v>28</v>
      </c>
      <c r="T136" s="9" t="str">
        <f>IFERROR(IF($K136="","",INDEX(リスト!$J:$J,MATCH($K136,リスト!$I:$I,0))),"")</f>
        <v>JPN</v>
      </c>
      <c r="U136" s="9" t="str">
        <f>IF($B136="","",RIGHT($G136*1000+200+COUNTIF($G$2:$G136,$G136),9))</f>
        <v>040621201</v>
      </c>
      <c r="V136" s="9" t="str">
        <f>IFERROR(IF($M136="","",$M136&amp;"・"&amp;INDEX(リスト!$F:$F,MATCH($L136,リスト!$E:$E,0))),"")</f>
        <v/>
      </c>
    </row>
    <row r="137" spans="1:22" ht="18" customHeight="1" x14ac:dyDescent="0.55000000000000004">
      <c r="A137" t="s">
        <v>980</v>
      </c>
      <c r="B137">
        <v>136</v>
      </c>
      <c r="C137" t="s">
        <v>1322</v>
      </c>
      <c r="D137" t="s">
        <v>1323</v>
      </c>
      <c r="E137">
        <v>1</v>
      </c>
      <c r="F137" t="s">
        <v>20</v>
      </c>
      <c r="G137">
        <v>20040502</v>
      </c>
      <c r="H137" t="s">
        <v>1324</v>
      </c>
      <c r="I137" t="s">
        <v>1325</v>
      </c>
      <c r="J137" t="s">
        <v>1120</v>
      </c>
      <c r="K137" t="s">
        <v>214</v>
      </c>
      <c r="O137" s="9">
        <f>IFERROR(IF($B137="","",INDEX(所属情報!$E:$E,MATCH($A137,所属情報!$A:$A,0))),"")</f>
        <v>492244</v>
      </c>
      <c r="P137" s="9" t="str">
        <f t="shared" si="6"/>
        <v>田中　佑果 (1)</v>
      </c>
      <c r="Q137" s="9" t="str">
        <f t="shared" si="7"/>
        <v>ﾀﾅｶ ﾕｳｶ</v>
      </c>
      <c r="R137" s="9" t="str">
        <f t="shared" si="8"/>
        <v>TANAKA Yuka (04)</v>
      </c>
      <c r="S137" s="9" t="str">
        <f>IFERROR(IF($F137="","",INDEX(リスト!$G:$G,MATCH($F137,リスト!$E:$E,0))),"")</f>
        <v>27</v>
      </c>
      <c r="T137" s="9" t="str">
        <f>IFERROR(IF($K137="","",INDEX(リスト!$J:$J,MATCH($K137,リスト!$I:$I,0))),"")</f>
        <v>JPN</v>
      </c>
      <c r="U137" s="9" t="str">
        <f>IF($B137="","",RIGHT($G137*1000+200+COUNTIF($G$2:$G137,$G137),9))</f>
        <v>040502201</v>
      </c>
      <c r="V137" s="9" t="str">
        <f>IFERROR(IF($M137="","",$M137&amp;"・"&amp;INDEX(リスト!$F:$F,MATCH($L137,リスト!$E:$E,0))),"")</f>
        <v/>
      </c>
    </row>
    <row r="138" spans="1:22" ht="18" customHeight="1" x14ac:dyDescent="0.55000000000000004">
      <c r="A138" t="s">
        <v>980</v>
      </c>
      <c r="B138">
        <v>137</v>
      </c>
      <c r="C138" t="s">
        <v>1326</v>
      </c>
      <c r="D138" t="s">
        <v>1327</v>
      </c>
      <c r="E138">
        <v>1</v>
      </c>
      <c r="F138" t="s">
        <v>19</v>
      </c>
      <c r="G138">
        <v>20040730</v>
      </c>
      <c r="H138" t="s">
        <v>1328</v>
      </c>
      <c r="I138" t="s">
        <v>1329</v>
      </c>
      <c r="J138" t="s">
        <v>937</v>
      </c>
      <c r="K138" t="s">
        <v>214</v>
      </c>
      <c r="O138" s="9">
        <f>IFERROR(IF($B138="","",INDEX(所属情報!$E:$E,MATCH($A138,所属情報!$A:$A,0))),"")</f>
        <v>492244</v>
      </c>
      <c r="P138" s="9" t="str">
        <f t="shared" si="6"/>
        <v>中尾　柚希 (1)</v>
      </c>
      <c r="Q138" s="9" t="str">
        <f t="shared" si="7"/>
        <v>ﾅｶｵ ﾕｽﾞｷ</v>
      </c>
      <c r="R138" s="9" t="str">
        <f t="shared" si="8"/>
        <v>NAKAO Yuzuki (04)</v>
      </c>
      <c r="S138" s="9" t="str">
        <f>IFERROR(IF($F138="","",INDEX(リスト!$G:$G,MATCH($F138,リスト!$E:$E,0))),"")</f>
        <v>28</v>
      </c>
      <c r="T138" s="9" t="str">
        <f>IFERROR(IF($K138="","",INDEX(リスト!$J:$J,MATCH($K138,リスト!$I:$I,0))),"")</f>
        <v>JPN</v>
      </c>
      <c r="U138" s="9" t="str">
        <f>IF($B138="","",RIGHT($G138*1000+200+COUNTIF($G$2:$G138,$G138),9))</f>
        <v>040730201</v>
      </c>
      <c r="V138" s="9" t="str">
        <f>IFERROR(IF($M138="","",$M138&amp;"・"&amp;INDEX(リスト!$F:$F,MATCH($L138,リスト!$E:$E,0))),"")</f>
        <v/>
      </c>
    </row>
    <row r="139" spans="1:22" ht="18" customHeight="1" x14ac:dyDescent="0.55000000000000004">
      <c r="A139" t="s">
        <v>980</v>
      </c>
      <c r="B139">
        <v>138</v>
      </c>
      <c r="C139" t="s">
        <v>1330</v>
      </c>
      <c r="D139" t="s">
        <v>1331</v>
      </c>
      <c r="E139">
        <v>1</v>
      </c>
      <c r="F139" t="s">
        <v>30</v>
      </c>
      <c r="G139">
        <v>20040824</v>
      </c>
      <c r="H139" t="s">
        <v>1332</v>
      </c>
      <c r="I139" t="s">
        <v>1333</v>
      </c>
      <c r="J139" t="s">
        <v>1334</v>
      </c>
      <c r="K139" t="s">
        <v>214</v>
      </c>
      <c r="O139" s="9">
        <f>IFERROR(IF($B139="","",INDEX(所属情報!$E:$E,MATCH($A139,所属情報!$A:$A,0))),"")</f>
        <v>492244</v>
      </c>
      <c r="P139" s="9" t="str">
        <f t="shared" si="6"/>
        <v>中本　百々香 (1)</v>
      </c>
      <c r="Q139" s="9" t="str">
        <f t="shared" si="7"/>
        <v>ﾅｶﾓﾄ ﾓﾓｶ</v>
      </c>
      <c r="R139" s="9" t="str">
        <f t="shared" si="8"/>
        <v>NAKAMOTO Momoka (04)</v>
      </c>
      <c r="S139" s="9" t="str">
        <f>IFERROR(IF($F139="","",INDEX(リスト!$G:$G,MATCH($F139,リスト!$E:$E,0))),"")</f>
        <v>34</v>
      </c>
      <c r="T139" s="9" t="str">
        <f>IFERROR(IF($K139="","",INDEX(リスト!$J:$J,MATCH($K139,リスト!$I:$I,0))),"")</f>
        <v>JPN</v>
      </c>
      <c r="U139" s="9" t="str">
        <f>IF($B139="","",RIGHT($G139*1000+200+COUNTIF($G$2:$G139,$G139),9))</f>
        <v>040824201</v>
      </c>
      <c r="V139" s="9" t="str">
        <f>IFERROR(IF($M139="","",$M139&amp;"・"&amp;INDEX(リスト!$F:$F,MATCH($L139,リスト!$E:$E,0))),"")</f>
        <v/>
      </c>
    </row>
    <row r="140" spans="1:22" ht="18" customHeight="1" x14ac:dyDescent="0.55000000000000004">
      <c r="A140" t="s">
        <v>980</v>
      </c>
      <c r="B140">
        <v>139</v>
      </c>
      <c r="C140" t="s">
        <v>1335</v>
      </c>
      <c r="D140" t="s">
        <v>1336</v>
      </c>
      <c r="E140">
        <v>1</v>
      </c>
      <c r="F140" t="s">
        <v>17</v>
      </c>
      <c r="G140">
        <v>20050113</v>
      </c>
      <c r="H140" t="s">
        <v>1337</v>
      </c>
      <c r="I140" t="s">
        <v>1338</v>
      </c>
      <c r="J140" t="s">
        <v>1339</v>
      </c>
      <c r="K140" t="s">
        <v>214</v>
      </c>
      <c r="O140" s="9">
        <f>IFERROR(IF($B140="","",INDEX(所属情報!$E:$E,MATCH($A140,所属情報!$A:$A,0))),"")</f>
        <v>492244</v>
      </c>
      <c r="P140" s="9" t="str">
        <f t="shared" si="6"/>
        <v>萩野　瑠衣 (1)</v>
      </c>
      <c r="Q140" s="9" t="str">
        <f t="shared" si="7"/>
        <v>ﾊｷﾞﾉ ﾙｲ</v>
      </c>
      <c r="R140" s="9" t="str">
        <f t="shared" si="8"/>
        <v>HAGINO Rui (05)</v>
      </c>
      <c r="S140" s="9" t="str">
        <f>IFERROR(IF($F140="","",INDEX(リスト!$G:$G,MATCH($F140,リスト!$E:$E,0))),"")</f>
        <v>26</v>
      </c>
      <c r="T140" s="9" t="str">
        <f>IFERROR(IF($K140="","",INDEX(リスト!$J:$J,MATCH($K140,リスト!$I:$I,0))),"")</f>
        <v>JPN</v>
      </c>
      <c r="U140" s="9" t="str">
        <f>IF($B140="","",RIGHT($G140*1000+200+COUNTIF($G$2:$G140,$G140),9))</f>
        <v>050113201</v>
      </c>
      <c r="V140" s="9" t="str">
        <f>IFERROR(IF($M140="","",$M140&amp;"・"&amp;INDEX(リスト!$F:$F,MATCH($L140,リスト!$E:$E,0))),"")</f>
        <v/>
      </c>
    </row>
    <row r="141" spans="1:22" ht="18" customHeight="1" x14ac:dyDescent="0.55000000000000004">
      <c r="A141" t="s">
        <v>980</v>
      </c>
      <c r="B141">
        <v>140</v>
      </c>
      <c r="C141" t="s">
        <v>1340</v>
      </c>
      <c r="D141" t="s">
        <v>1341</v>
      </c>
      <c r="E141">
        <v>1</v>
      </c>
      <c r="F141" t="s">
        <v>16</v>
      </c>
      <c r="G141">
        <v>20040525</v>
      </c>
      <c r="H141" t="s">
        <v>1342</v>
      </c>
      <c r="I141" t="s">
        <v>1343</v>
      </c>
      <c r="J141" t="s">
        <v>1344</v>
      </c>
      <c r="K141" t="s">
        <v>214</v>
      </c>
      <c r="O141" s="9">
        <f>IFERROR(IF($B141="","",INDEX(所属情報!$E:$E,MATCH($A141,所属情報!$A:$A,0))),"")</f>
        <v>492244</v>
      </c>
      <c r="P141" s="9" t="str">
        <f t="shared" si="6"/>
        <v>林田　悠希 (1)</v>
      </c>
      <c r="Q141" s="9" t="str">
        <f t="shared" si="7"/>
        <v>ﾊﾔｼﾀﾞ ﾕｳｷ</v>
      </c>
      <c r="R141" s="9" t="str">
        <f t="shared" si="8"/>
        <v>HAYASHIDA Yuki (04)</v>
      </c>
      <c r="S141" s="9" t="str">
        <f>IFERROR(IF($F141="","",INDEX(リスト!$G:$G,MATCH($F141,リスト!$E:$E,0))),"")</f>
        <v>29</v>
      </c>
      <c r="T141" s="9" t="str">
        <f>IFERROR(IF($K141="","",INDEX(リスト!$J:$J,MATCH($K141,リスト!$I:$I,0))),"")</f>
        <v>JPN</v>
      </c>
      <c r="U141" s="9" t="str">
        <f>IF($B141="","",RIGHT($G141*1000+200+COUNTIF($G$2:$G141,$G141),9))</f>
        <v>040525201</v>
      </c>
      <c r="V141" s="9" t="str">
        <f>IFERROR(IF($M141="","",$M141&amp;"・"&amp;INDEX(リスト!$F:$F,MATCH($L141,リスト!$E:$E,0))),"")</f>
        <v/>
      </c>
    </row>
    <row r="142" spans="1:22" ht="18" customHeight="1" x14ac:dyDescent="0.55000000000000004">
      <c r="A142" t="s">
        <v>980</v>
      </c>
      <c r="B142">
        <v>141</v>
      </c>
      <c r="C142" t="s">
        <v>1345</v>
      </c>
      <c r="D142" t="s">
        <v>1346</v>
      </c>
      <c r="E142">
        <v>1</v>
      </c>
      <c r="F142" t="s">
        <v>50</v>
      </c>
      <c r="G142">
        <v>20040806</v>
      </c>
      <c r="H142" t="s">
        <v>1347</v>
      </c>
      <c r="I142" t="s">
        <v>1348</v>
      </c>
      <c r="J142" t="s">
        <v>811</v>
      </c>
      <c r="K142" t="s">
        <v>214</v>
      </c>
      <c r="O142" s="9">
        <f>IFERROR(IF($B142="","",INDEX(所属情報!$E:$E,MATCH($A142,所属情報!$A:$A,0))),"")</f>
        <v>492244</v>
      </c>
      <c r="P142" s="9" t="str">
        <f t="shared" si="6"/>
        <v>早野　美咲 (1)</v>
      </c>
      <c r="Q142" s="9" t="str">
        <f t="shared" si="7"/>
        <v>ﾊﾔﾉ ﾐｻｷ</v>
      </c>
      <c r="R142" s="9" t="str">
        <f t="shared" si="8"/>
        <v>HAYANO Misaki (04)</v>
      </c>
      <c r="S142" s="9" t="str">
        <f>IFERROR(IF($F142="","",INDEX(リスト!$G:$G,MATCH($F142,リスト!$E:$E,0))),"")</f>
        <v>38</v>
      </c>
      <c r="T142" s="9" t="str">
        <f>IFERROR(IF($K142="","",INDEX(リスト!$J:$J,MATCH($K142,リスト!$I:$I,0))),"")</f>
        <v>JPN</v>
      </c>
      <c r="U142" s="9" t="str">
        <f>IF($B142="","",RIGHT($G142*1000+200+COUNTIF($G$2:$G142,$G142),9))</f>
        <v>040806201</v>
      </c>
      <c r="V142" s="9" t="str">
        <f>IFERROR(IF($M142="","",$M142&amp;"・"&amp;INDEX(リスト!$F:$F,MATCH($L142,リスト!$E:$E,0))),"")</f>
        <v/>
      </c>
    </row>
    <row r="143" spans="1:22" ht="18" customHeight="1" x14ac:dyDescent="0.55000000000000004">
      <c r="A143" t="s">
        <v>980</v>
      </c>
      <c r="B143">
        <v>142</v>
      </c>
      <c r="C143" t="s">
        <v>1349</v>
      </c>
      <c r="D143" t="s">
        <v>1350</v>
      </c>
      <c r="E143">
        <v>1</v>
      </c>
      <c r="F143" t="s">
        <v>17</v>
      </c>
      <c r="G143">
        <v>20040928</v>
      </c>
      <c r="H143" t="s">
        <v>1351</v>
      </c>
      <c r="I143" t="s">
        <v>984</v>
      </c>
      <c r="J143" t="s">
        <v>1352</v>
      </c>
      <c r="K143" t="s">
        <v>214</v>
      </c>
      <c r="O143" s="9">
        <f>IFERROR(IF($B143="","",INDEX(所属情報!$E:$E,MATCH($A143,所属情報!$A:$A,0))),"")</f>
        <v>492244</v>
      </c>
      <c r="P143" s="9" t="str">
        <f t="shared" si="6"/>
        <v>廣瀬　杏奈 (1)</v>
      </c>
      <c r="Q143" s="9" t="str">
        <f t="shared" si="7"/>
        <v>ﾋﾛｾ ｱﾝﾅ</v>
      </c>
      <c r="R143" s="9" t="str">
        <f t="shared" si="8"/>
        <v>HIROSE Anna (04)</v>
      </c>
      <c r="S143" s="9" t="str">
        <f>IFERROR(IF($F143="","",INDEX(リスト!$G:$G,MATCH($F143,リスト!$E:$E,0))),"")</f>
        <v>26</v>
      </c>
      <c r="T143" s="9" t="str">
        <f>IFERROR(IF($K143="","",INDEX(リスト!$J:$J,MATCH($K143,リスト!$I:$I,0))),"")</f>
        <v>JPN</v>
      </c>
      <c r="U143" s="9" t="str">
        <f>IF($B143="","",RIGHT($G143*1000+200+COUNTIF($G$2:$G143,$G143),9))</f>
        <v>040928201</v>
      </c>
      <c r="V143" s="9" t="str">
        <f>IFERROR(IF($M143="","",$M143&amp;"・"&amp;INDEX(リスト!$F:$F,MATCH($L143,リスト!$E:$E,0))),"")</f>
        <v/>
      </c>
    </row>
    <row r="144" spans="1:22" ht="18" customHeight="1" x14ac:dyDescent="0.55000000000000004">
      <c r="A144" t="s">
        <v>980</v>
      </c>
      <c r="B144">
        <v>143</v>
      </c>
      <c r="C144" t="s">
        <v>1353</v>
      </c>
      <c r="D144" t="s">
        <v>1354</v>
      </c>
      <c r="E144">
        <v>1</v>
      </c>
      <c r="F144" t="s">
        <v>20</v>
      </c>
      <c r="G144">
        <v>20040808</v>
      </c>
      <c r="H144" t="s">
        <v>1355</v>
      </c>
      <c r="I144" t="s">
        <v>742</v>
      </c>
      <c r="J144" t="s">
        <v>1356</v>
      </c>
      <c r="K144" t="s">
        <v>214</v>
      </c>
      <c r="O144" s="9">
        <f>IFERROR(IF($B144="","",INDEX(所属情報!$E:$E,MATCH($A144,所属情報!$A:$A,0))),"")</f>
        <v>492244</v>
      </c>
      <c r="P144" s="9" t="str">
        <f t="shared" si="6"/>
        <v>藤田　愛梨 (1)</v>
      </c>
      <c r="Q144" s="9" t="str">
        <f t="shared" si="7"/>
        <v>ﾌｼﾞﾀ ｱｲﾘ</v>
      </c>
      <c r="R144" s="9" t="str">
        <f t="shared" si="8"/>
        <v>FUJITA Airi (04)</v>
      </c>
      <c r="S144" s="9" t="str">
        <f>IFERROR(IF($F144="","",INDEX(リスト!$G:$G,MATCH($F144,リスト!$E:$E,0))),"")</f>
        <v>27</v>
      </c>
      <c r="T144" s="9" t="str">
        <f>IFERROR(IF($K144="","",INDEX(リスト!$J:$J,MATCH($K144,リスト!$I:$I,0))),"")</f>
        <v>JPN</v>
      </c>
      <c r="U144" s="9" t="str">
        <f>IF($B144="","",RIGHT($G144*1000+200+COUNTIF($G$2:$G144,$G144),9))</f>
        <v>040808201</v>
      </c>
      <c r="V144" s="9" t="str">
        <f>IFERROR(IF($M144="","",$M144&amp;"・"&amp;INDEX(リスト!$F:$F,MATCH($L144,リスト!$E:$E,0))),"")</f>
        <v/>
      </c>
    </row>
    <row r="145" spans="1:22" ht="18" customHeight="1" x14ac:dyDescent="0.55000000000000004">
      <c r="A145" t="s">
        <v>980</v>
      </c>
      <c r="B145">
        <v>144</v>
      </c>
      <c r="C145" t="s">
        <v>1357</v>
      </c>
      <c r="D145" t="s">
        <v>1358</v>
      </c>
      <c r="E145">
        <v>1</v>
      </c>
      <c r="F145" t="s">
        <v>19</v>
      </c>
      <c r="G145">
        <v>20040814</v>
      </c>
      <c r="H145" t="s">
        <v>1359</v>
      </c>
      <c r="I145" t="s">
        <v>1360</v>
      </c>
      <c r="J145" t="s">
        <v>1361</v>
      </c>
      <c r="K145" t="s">
        <v>214</v>
      </c>
      <c r="O145" s="9">
        <f>IFERROR(IF($B145="","",INDEX(所属情報!$E:$E,MATCH($A145,所属情報!$A:$A,0))),"")</f>
        <v>492244</v>
      </c>
      <c r="P145" s="9" t="str">
        <f t="shared" si="6"/>
        <v>藤山　弥夏 (1)</v>
      </c>
      <c r="Q145" s="9" t="str">
        <f t="shared" si="7"/>
        <v>ﾌｼﾞﾔﾏ ﾐｶ</v>
      </c>
      <c r="R145" s="9" t="str">
        <f t="shared" si="8"/>
        <v>FUJIYAMA Mika (04)</v>
      </c>
      <c r="S145" s="9" t="str">
        <f>IFERROR(IF($F145="","",INDEX(リスト!$G:$G,MATCH($F145,リスト!$E:$E,0))),"")</f>
        <v>28</v>
      </c>
      <c r="T145" s="9" t="str">
        <f>IFERROR(IF($K145="","",INDEX(リスト!$J:$J,MATCH($K145,リスト!$I:$I,0))),"")</f>
        <v>JPN</v>
      </c>
      <c r="U145" s="9" t="str">
        <f>IF($B145="","",RIGHT($G145*1000+200+COUNTIF($G$2:$G145,$G145),9))</f>
        <v>040814201</v>
      </c>
      <c r="V145" s="9" t="str">
        <f>IFERROR(IF($M145="","",$M145&amp;"・"&amp;INDEX(リスト!$F:$F,MATCH($L145,リスト!$E:$E,0))),"")</f>
        <v/>
      </c>
    </row>
    <row r="146" spans="1:22" ht="18" customHeight="1" x14ac:dyDescent="0.55000000000000004">
      <c r="A146" t="s">
        <v>980</v>
      </c>
      <c r="B146">
        <v>145</v>
      </c>
      <c r="C146" t="s">
        <v>1362</v>
      </c>
      <c r="D146" t="s">
        <v>1363</v>
      </c>
      <c r="E146">
        <v>1</v>
      </c>
      <c r="F146" t="s">
        <v>19</v>
      </c>
      <c r="G146">
        <v>20041101</v>
      </c>
      <c r="H146" t="s">
        <v>1364</v>
      </c>
      <c r="I146" t="s">
        <v>1365</v>
      </c>
      <c r="J146" t="s">
        <v>945</v>
      </c>
      <c r="K146" t="s">
        <v>214</v>
      </c>
      <c r="O146" s="9">
        <f>IFERROR(IF($B146="","",INDEX(所属情報!$E:$E,MATCH($A146,所属情報!$A:$A,0))),"")</f>
        <v>492244</v>
      </c>
      <c r="P146" s="9" t="str">
        <f t="shared" si="6"/>
        <v>藤原　かれん (1)</v>
      </c>
      <c r="Q146" s="9" t="str">
        <f t="shared" si="7"/>
        <v>ﾌｼﾞﾜﾗ ｶﾚﾝ</v>
      </c>
      <c r="R146" s="9" t="str">
        <f t="shared" si="8"/>
        <v>FUJIWARA Karen (04)</v>
      </c>
      <c r="S146" s="9" t="str">
        <f>IFERROR(IF($F146="","",INDEX(リスト!$G:$G,MATCH($F146,リスト!$E:$E,0))),"")</f>
        <v>28</v>
      </c>
      <c r="T146" s="9" t="str">
        <f>IFERROR(IF($K146="","",INDEX(リスト!$J:$J,MATCH($K146,リスト!$I:$I,0))),"")</f>
        <v>JPN</v>
      </c>
      <c r="U146" s="9" t="str">
        <f>IF($B146="","",RIGHT($G146*1000+200+COUNTIF($G$2:$G146,$G146),9))</f>
        <v>041101201</v>
      </c>
      <c r="V146" s="9" t="str">
        <f>IFERROR(IF($M146="","",$M146&amp;"・"&amp;INDEX(リスト!$F:$F,MATCH($L146,リスト!$E:$E,0))),"")</f>
        <v/>
      </c>
    </row>
    <row r="147" spans="1:22" ht="18" customHeight="1" x14ac:dyDescent="0.55000000000000004">
      <c r="A147" t="s">
        <v>980</v>
      </c>
      <c r="B147">
        <v>146</v>
      </c>
      <c r="C147" t="s">
        <v>1366</v>
      </c>
      <c r="D147" t="s">
        <v>1367</v>
      </c>
      <c r="E147">
        <v>1</v>
      </c>
      <c r="F147" t="s">
        <v>17</v>
      </c>
      <c r="G147">
        <v>20050213</v>
      </c>
      <c r="H147" t="s">
        <v>1368</v>
      </c>
      <c r="I147" t="s">
        <v>1369</v>
      </c>
      <c r="J147" t="s">
        <v>1370</v>
      </c>
      <c r="K147" t="s">
        <v>214</v>
      </c>
      <c r="O147" s="9">
        <f>IFERROR(IF($B147="","",INDEX(所属情報!$E:$E,MATCH($A147,所属情報!$A:$A,0))),"")</f>
        <v>492244</v>
      </c>
      <c r="P147" s="9" t="str">
        <f t="shared" si="6"/>
        <v>堀ノ内　香奈 (1)</v>
      </c>
      <c r="Q147" s="9" t="str">
        <f t="shared" si="7"/>
        <v>ﾎﾘﾉｳﾁ ｶﾅ</v>
      </c>
      <c r="R147" s="9" t="str">
        <f t="shared" si="8"/>
        <v>HORINOUCHI Kana (05)</v>
      </c>
      <c r="S147" s="9" t="str">
        <f>IFERROR(IF($F147="","",INDEX(リスト!$G:$G,MATCH($F147,リスト!$E:$E,0))),"")</f>
        <v>26</v>
      </c>
      <c r="T147" s="9" t="str">
        <f>IFERROR(IF($K147="","",INDEX(リスト!$J:$J,MATCH($K147,リスト!$I:$I,0))),"")</f>
        <v>JPN</v>
      </c>
      <c r="U147" s="9" t="str">
        <f>IF($B147="","",RIGHT($G147*1000+200+COUNTIF($G$2:$G147,$G147),9))</f>
        <v>050213201</v>
      </c>
      <c r="V147" s="9" t="str">
        <f>IFERROR(IF($M147="","",$M147&amp;"・"&amp;INDEX(リスト!$F:$F,MATCH($L147,リスト!$E:$E,0))),"")</f>
        <v/>
      </c>
    </row>
    <row r="148" spans="1:22" ht="18" customHeight="1" x14ac:dyDescent="0.55000000000000004">
      <c r="A148" t="s">
        <v>980</v>
      </c>
      <c r="B148">
        <v>147</v>
      </c>
      <c r="C148" t="s">
        <v>1371</v>
      </c>
      <c r="D148" t="s">
        <v>1372</v>
      </c>
      <c r="E148">
        <v>1</v>
      </c>
      <c r="F148" t="s">
        <v>20</v>
      </c>
      <c r="G148">
        <v>20040713</v>
      </c>
      <c r="H148" t="s">
        <v>1373</v>
      </c>
      <c r="I148" t="s">
        <v>1374</v>
      </c>
      <c r="J148" t="s">
        <v>1306</v>
      </c>
      <c r="K148" t="s">
        <v>214</v>
      </c>
      <c r="O148" s="9">
        <f>IFERROR(IF($B148="","",INDEX(所属情報!$E:$E,MATCH($A148,所属情報!$A:$A,0))),"")</f>
        <v>492244</v>
      </c>
      <c r="P148" s="9" t="str">
        <f t="shared" si="6"/>
        <v>宮原　莉乙 (1)</v>
      </c>
      <c r="Q148" s="9" t="str">
        <f t="shared" si="7"/>
        <v>ﾐﾔﾊﾗ ﾘｵ</v>
      </c>
      <c r="R148" s="9" t="str">
        <f t="shared" si="8"/>
        <v>MIYAHARA Rio (04)</v>
      </c>
      <c r="S148" s="9" t="str">
        <f>IFERROR(IF($F148="","",INDEX(リスト!$G:$G,MATCH($F148,リスト!$E:$E,0))),"")</f>
        <v>27</v>
      </c>
      <c r="T148" s="9" t="str">
        <f>IFERROR(IF($K148="","",INDEX(リスト!$J:$J,MATCH($K148,リスト!$I:$I,0))),"")</f>
        <v>JPN</v>
      </c>
      <c r="U148" s="9" t="str">
        <f>IF($B148="","",RIGHT($G148*1000+200+COUNTIF($G$2:$G148,$G148),9))</f>
        <v>040713201</v>
      </c>
      <c r="V148" s="9" t="str">
        <f>IFERROR(IF($M148="","",$M148&amp;"・"&amp;INDEX(リスト!$F:$F,MATCH($L148,リスト!$E:$E,0))),"")</f>
        <v/>
      </c>
    </row>
    <row r="149" spans="1:22" ht="18" customHeight="1" x14ac:dyDescent="0.55000000000000004">
      <c r="A149" t="s">
        <v>980</v>
      </c>
      <c r="B149">
        <v>148</v>
      </c>
      <c r="C149" t="s">
        <v>1375</v>
      </c>
      <c r="D149" t="s">
        <v>1376</v>
      </c>
      <c r="E149">
        <v>1</v>
      </c>
      <c r="F149" t="s">
        <v>17</v>
      </c>
      <c r="G149">
        <v>20040812</v>
      </c>
      <c r="H149" t="s">
        <v>1377</v>
      </c>
      <c r="I149" t="s">
        <v>1378</v>
      </c>
      <c r="J149" t="s">
        <v>1379</v>
      </c>
      <c r="K149" t="s">
        <v>214</v>
      </c>
      <c r="O149" s="9">
        <f>IFERROR(IF($B149="","",INDEX(所属情報!$E:$E,MATCH($A149,所属情報!$A:$A,0))),"")</f>
        <v>492244</v>
      </c>
      <c r="P149" s="9" t="str">
        <f t="shared" si="6"/>
        <v>村田　奈津実 (1)</v>
      </c>
      <c r="Q149" s="9" t="str">
        <f t="shared" si="7"/>
        <v>ﾑﾗﾀ ﾅﾂﾐ</v>
      </c>
      <c r="R149" s="9" t="str">
        <f t="shared" si="8"/>
        <v>MURATA Natsumi (04)</v>
      </c>
      <c r="S149" s="9" t="str">
        <f>IFERROR(IF($F149="","",INDEX(リスト!$G:$G,MATCH($F149,リスト!$E:$E,0))),"")</f>
        <v>26</v>
      </c>
      <c r="T149" s="9" t="str">
        <f>IFERROR(IF($K149="","",INDEX(リスト!$J:$J,MATCH($K149,リスト!$I:$I,0))),"")</f>
        <v>JPN</v>
      </c>
      <c r="U149" s="9" t="str">
        <f>IF($B149="","",RIGHT($G149*1000+200+COUNTIF($G$2:$G149,$G149),9))</f>
        <v>040812201</v>
      </c>
      <c r="V149" s="9" t="str">
        <f>IFERROR(IF($M149="","",$M149&amp;"・"&amp;INDEX(リスト!$F:$F,MATCH($L149,リスト!$E:$E,0))),"")</f>
        <v/>
      </c>
    </row>
    <row r="150" spans="1:22" ht="18" customHeight="1" x14ac:dyDescent="0.55000000000000004">
      <c r="A150" t="s">
        <v>980</v>
      </c>
      <c r="B150">
        <v>149</v>
      </c>
      <c r="C150" t="s">
        <v>1380</v>
      </c>
      <c r="D150" t="s">
        <v>1381</v>
      </c>
      <c r="E150">
        <v>1</v>
      </c>
      <c r="F150" t="s">
        <v>30</v>
      </c>
      <c r="G150">
        <v>20040529</v>
      </c>
      <c r="H150" t="s">
        <v>1382</v>
      </c>
      <c r="I150" t="s">
        <v>1383</v>
      </c>
      <c r="J150" t="s">
        <v>1384</v>
      </c>
      <c r="K150" t="s">
        <v>214</v>
      </c>
      <c r="O150" s="9">
        <f>IFERROR(IF($B150="","",INDEX(所属情報!$E:$E,MATCH($A150,所属情報!$A:$A,0))),"")</f>
        <v>492244</v>
      </c>
      <c r="P150" s="9" t="str">
        <f t="shared" si="6"/>
        <v>森脇　叶美 (1)</v>
      </c>
      <c r="Q150" s="9" t="str">
        <f t="shared" si="7"/>
        <v>ﾓﾘﾜｷ ｶﾅﾐ</v>
      </c>
      <c r="R150" s="9" t="str">
        <f t="shared" si="8"/>
        <v>MORIWAKI Kanami (04)</v>
      </c>
      <c r="S150" s="9" t="str">
        <f>IFERROR(IF($F150="","",INDEX(リスト!$G:$G,MATCH($F150,リスト!$E:$E,0))),"")</f>
        <v>34</v>
      </c>
      <c r="T150" s="9" t="str">
        <f>IFERROR(IF($K150="","",INDEX(リスト!$J:$J,MATCH($K150,リスト!$I:$I,0))),"")</f>
        <v>JPN</v>
      </c>
      <c r="U150" s="9" t="str">
        <f>IF($B150="","",RIGHT($G150*1000+200+COUNTIF($G$2:$G150,$G150),9))</f>
        <v>040529202</v>
      </c>
      <c r="V150" s="9" t="str">
        <f>IFERROR(IF($M150="","",$M150&amp;"・"&amp;INDEX(リスト!$F:$F,MATCH($L150,リスト!$E:$E,0))),"")</f>
        <v/>
      </c>
    </row>
    <row r="151" spans="1:22" ht="18" customHeight="1" x14ac:dyDescent="0.55000000000000004">
      <c r="A151" t="s">
        <v>980</v>
      </c>
      <c r="B151">
        <v>150</v>
      </c>
      <c r="C151" t="s">
        <v>1385</v>
      </c>
      <c r="D151" t="s">
        <v>1386</v>
      </c>
      <c r="E151">
        <v>1</v>
      </c>
      <c r="F151" t="s">
        <v>19</v>
      </c>
      <c r="G151">
        <v>20040512</v>
      </c>
      <c r="H151" t="s">
        <v>1387</v>
      </c>
      <c r="I151" t="s">
        <v>1388</v>
      </c>
      <c r="J151" t="s">
        <v>821</v>
      </c>
      <c r="K151" t="s">
        <v>214</v>
      </c>
      <c r="O151" s="9">
        <f>IFERROR(IF($B151="","",INDEX(所属情報!$E:$E,MATCH($A151,所属情報!$A:$A,0))),"")</f>
        <v>492244</v>
      </c>
      <c r="P151" s="9" t="str">
        <f t="shared" si="6"/>
        <v>吉村　心 (1)</v>
      </c>
      <c r="Q151" s="9" t="str">
        <f t="shared" si="7"/>
        <v>ﾖｼﾑﾗ ｺｺﾛ</v>
      </c>
      <c r="R151" s="9" t="str">
        <f t="shared" si="8"/>
        <v>YOSHIMURA Kokoro (04)</v>
      </c>
      <c r="S151" s="9" t="str">
        <f>IFERROR(IF($F151="","",INDEX(リスト!$G:$G,MATCH($F151,リスト!$E:$E,0))),"")</f>
        <v>28</v>
      </c>
      <c r="T151" s="9" t="str">
        <f>IFERROR(IF($K151="","",INDEX(リスト!$J:$J,MATCH($K151,リスト!$I:$I,0))),"")</f>
        <v>JPN</v>
      </c>
      <c r="U151" s="9" t="str">
        <f>IF($B151="","",RIGHT($G151*1000+200+COUNTIF($G$2:$G151,$G151),9))</f>
        <v>040512201</v>
      </c>
      <c r="V151" s="9" t="str">
        <f>IFERROR(IF($M151="","",$M151&amp;"・"&amp;INDEX(リスト!$F:$F,MATCH($L151,リスト!$E:$E,0))),"")</f>
        <v/>
      </c>
    </row>
    <row r="152" spans="1:22" ht="18" customHeight="1" x14ac:dyDescent="0.55000000000000004">
      <c r="A152" t="s">
        <v>980</v>
      </c>
      <c r="B152">
        <v>151</v>
      </c>
      <c r="C152" t="s">
        <v>1389</v>
      </c>
      <c r="D152" t="s">
        <v>1390</v>
      </c>
      <c r="E152">
        <v>1</v>
      </c>
      <c r="F152" t="s">
        <v>15</v>
      </c>
      <c r="G152">
        <v>20040530</v>
      </c>
      <c r="H152" t="s">
        <v>1391</v>
      </c>
      <c r="I152" t="s">
        <v>1392</v>
      </c>
      <c r="J152" t="s">
        <v>1393</v>
      </c>
      <c r="K152" t="s">
        <v>214</v>
      </c>
      <c r="O152" s="9">
        <f>IFERROR(IF($B152="","",INDEX(所属情報!$E:$E,MATCH($A152,所属情報!$A:$A,0))),"")</f>
        <v>492244</v>
      </c>
      <c r="P152" s="9" t="str">
        <f t="shared" si="6"/>
        <v>和田　深蒼 (1)</v>
      </c>
      <c r="Q152" s="9" t="str">
        <f t="shared" si="7"/>
        <v>ﾜﾀﾞ ﾐｻｵ</v>
      </c>
      <c r="R152" s="9" t="str">
        <f t="shared" si="8"/>
        <v>WADA Misao (04)</v>
      </c>
      <c r="S152" s="9" t="str">
        <f>IFERROR(IF($F152="","",INDEX(リスト!$G:$G,MATCH($F152,リスト!$E:$E,0))),"")</f>
        <v>25</v>
      </c>
      <c r="T152" s="9" t="str">
        <f>IFERROR(IF($K152="","",INDEX(リスト!$J:$J,MATCH($K152,リスト!$I:$I,0))),"")</f>
        <v>JPN</v>
      </c>
      <c r="U152" s="9" t="str">
        <f>IF($B152="","",RIGHT($G152*1000+200+COUNTIF($G$2:$G152,$G152),9))</f>
        <v>040530201</v>
      </c>
      <c r="V152" s="9" t="str">
        <f>IFERROR(IF($M152="","",$M152&amp;"・"&amp;INDEX(リスト!$F:$F,MATCH($L152,リスト!$E:$E,0))),"")</f>
        <v/>
      </c>
    </row>
    <row r="153" spans="1:22" ht="18" customHeight="1" x14ac:dyDescent="0.55000000000000004">
      <c r="A153" t="s">
        <v>980</v>
      </c>
      <c r="B153">
        <v>152</v>
      </c>
      <c r="C153" t="s">
        <v>1394</v>
      </c>
      <c r="D153" t="s">
        <v>1395</v>
      </c>
      <c r="E153">
        <v>2</v>
      </c>
      <c r="F153" t="s">
        <v>16</v>
      </c>
      <c r="G153">
        <v>20040211</v>
      </c>
      <c r="I153" t="s">
        <v>1011</v>
      </c>
      <c r="J153" t="s">
        <v>1032</v>
      </c>
      <c r="K153" t="s">
        <v>214</v>
      </c>
      <c r="O153" s="9">
        <f>IFERROR(IF($B153="","",INDEX(所属情報!$E:$E,MATCH($A153,所属情報!$A:$A,0))),"")</f>
        <v>492244</v>
      </c>
      <c r="P153" s="9" t="str">
        <f t="shared" si="6"/>
        <v>小西　遥日 (2)</v>
      </c>
      <c r="Q153" s="9" t="str">
        <f t="shared" si="7"/>
        <v>ｺﾆｼ ﾊﾙｶ</v>
      </c>
      <c r="R153" s="9" t="str">
        <f t="shared" si="8"/>
        <v>KONISHI Haruka (04)</v>
      </c>
      <c r="S153" s="9" t="str">
        <f>IFERROR(IF($F153="","",INDEX(リスト!$G:$G,MATCH($F153,リスト!$E:$E,0))),"")</f>
        <v>29</v>
      </c>
      <c r="T153" s="9" t="str">
        <f>IFERROR(IF($K153="","",INDEX(リスト!$J:$J,MATCH($K153,リスト!$I:$I,0))),"")</f>
        <v>JPN</v>
      </c>
      <c r="U153" s="9" t="str">
        <f>IF($B153="","",RIGHT($G153*1000+200+COUNTIF($G$2:$G153,$G153),9))</f>
        <v>040211201</v>
      </c>
      <c r="V153" s="9" t="str">
        <f>IFERROR(IF($M153="","",$M153&amp;"・"&amp;INDEX(リスト!$F:$F,MATCH($L153,リスト!$E:$E,0))),"")</f>
        <v/>
      </c>
    </row>
    <row r="154" spans="1:22" ht="18" customHeight="1" x14ac:dyDescent="0.55000000000000004">
      <c r="A154" t="s">
        <v>1396</v>
      </c>
      <c r="B154">
        <v>153</v>
      </c>
      <c r="C154" t="s">
        <v>1397</v>
      </c>
      <c r="D154" t="s">
        <v>1398</v>
      </c>
      <c r="E154" t="s">
        <v>710</v>
      </c>
      <c r="F154" t="s">
        <v>20</v>
      </c>
      <c r="G154">
        <v>20010116</v>
      </c>
      <c r="H154" t="s">
        <v>1399</v>
      </c>
      <c r="I154" t="s">
        <v>1392</v>
      </c>
      <c r="J154" t="s">
        <v>1400</v>
      </c>
      <c r="K154" t="s">
        <v>214</v>
      </c>
      <c r="O154" s="9">
        <f>IFERROR(IF($B154="","",INDEX(所属情報!$E:$E,MATCH($A154,所属情報!$A:$A,0))),"")</f>
        <v>492213</v>
      </c>
      <c r="P154" s="9" t="str">
        <f t="shared" si="6"/>
        <v>和田　真琉 (M1)</v>
      </c>
      <c r="Q154" s="9" t="str">
        <f t="shared" si="7"/>
        <v>ﾜﾀﾞ ﾏｲﾙ</v>
      </c>
      <c r="R154" s="9" t="str">
        <f t="shared" si="8"/>
        <v>WADA Mairu (01)</v>
      </c>
      <c r="S154" s="9" t="str">
        <f>IFERROR(IF($F154="","",INDEX(リスト!$G:$G,MATCH($F154,リスト!$E:$E,0))),"")</f>
        <v>27</v>
      </c>
      <c r="T154" s="9" t="str">
        <f>IFERROR(IF($K154="","",INDEX(リスト!$J:$J,MATCH($K154,リスト!$I:$I,0))),"")</f>
        <v>JPN</v>
      </c>
      <c r="U154" s="9" t="str">
        <f>IF($B154="","",RIGHT($G154*1000+200+COUNTIF($G$2:$G154,$G154),9))</f>
        <v>010116201</v>
      </c>
      <c r="V154" s="9" t="str">
        <f>IFERROR(IF($M154="","",$M154&amp;"・"&amp;INDEX(リスト!$F:$F,MATCH($L154,リスト!$E:$E,0))),"")</f>
        <v/>
      </c>
    </row>
    <row r="155" spans="1:22" ht="18" customHeight="1" x14ac:dyDescent="0.55000000000000004">
      <c r="A155" t="s">
        <v>1396</v>
      </c>
      <c r="B155">
        <v>154</v>
      </c>
      <c r="C155" t="s">
        <v>1401</v>
      </c>
      <c r="D155" t="s">
        <v>1402</v>
      </c>
      <c r="E155">
        <v>4</v>
      </c>
      <c r="F155" t="s">
        <v>19</v>
      </c>
      <c r="G155">
        <v>20000626</v>
      </c>
      <c r="H155" t="s">
        <v>1403</v>
      </c>
      <c r="I155" t="s">
        <v>1404</v>
      </c>
      <c r="J155" t="s">
        <v>733</v>
      </c>
      <c r="K155" t="s">
        <v>214</v>
      </c>
      <c r="O155" s="9">
        <f>IFERROR(IF($B155="","",INDEX(所属情報!$E:$E,MATCH($A155,所属情報!$A:$A,0))),"")</f>
        <v>492213</v>
      </c>
      <c r="P155" s="9" t="str">
        <f t="shared" si="6"/>
        <v>甲斐　美羽 (4)</v>
      </c>
      <c r="Q155" s="9" t="str">
        <f t="shared" si="7"/>
        <v>ｶｲ ﾐｳ</v>
      </c>
      <c r="R155" s="9" t="str">
        <f t="shared" si="8"/>
        <v>KAI Miu (00)</v>
      </c>
      <c r="S155" s="9" t="str">
        <f>IFERROR(IF($F155="","",INDEX(リスト!$G:$G,MATCH($F155,リスト!$E:$E,0))),"")</f>
        <v>28</v>
      </c>
      <c r="T155" s="9" t="str">
        <f>IFERROR(IF($K155="","",INDEX(リスト!$J:$J,MATCH($K155,リスト!$I:$I,0))),"")</f>
        <v>JPN</v>
      </c>
      <c r="U155" s="9" t="str">
        <f>IF($B155="","",RIGHT($G155*1000+200+COUNTIF($G$2:$G155,$G155),9))</f>
        <v>000626201</v>
      </c>
      <c r="V155" s="9" t="str">
        <f>IFERROR(IF($M155="","",$M155&amp;"・"&amp;INDEX(リスト!$F:$F,MATCH($L155,リスト!$E:$E,0))),"")</f>
        <v/>
      </c>
    </row>
    <row r="156" spans="1:22" ht="18" customHeight="1" x14ac:dyDescent="0.55000000000000004">
      <c r="A156" t="s">
        <v>1396</v>
      </c>
      <c r="B156">
        <v>155</v>
      </c>
      <c r="C156" t="s">
        <v>1405</v>
      </c>
      <c r="D156" t="s">
        <v>1406</v>
      </c>
      <c r="E156">
        <v>4</v>
      </c>
      <c r="F156" t="s">
        <v>50</v>
      </c>
      <c r="G156">
        <v>20011210</v>
      </c>
      <c r="H156" t="s">
        <v>1407</v>
      </c>
      <c r="I156" t="s">
        <v>1408</v>
      </c>
      <c r="J156" t="s">
        <v>1334</v>
      </c>
      <c r="K156" t="s">
        <v>214</v>
      </c>
      <c r="O156" s="9">
        <f>IFERROR(IF($B156="","",INDEX(所属情報!$E:$E,MATCH($A156,所属情報!$A:$A,0))),"")</f>
        <v>492213</v>
      </c>
      <c r="P156" s="9" t="str">
        <f t="shared" si="6"/>
        <v>花山　桃香 (4)</v>
      </c>
      <c r="Q156" s="9" t="str">
        <f t="shared" si="7"/>
        <v>ﾊﾅﾔﾏ ﾓﾓｶ</v>
      </c>
      <c r="R156" s="9" t="str">
        <f t="shared" si="8"/>
        <v>HANAYAMA Momoka (01)</v>
      </c>
      <c r="S156" s="9" t="str">
        <f>IFERROR(IF($F156="","",INDEX(リスト!$G:$G,MATCH($F156,リスト!$E:$E,0))),"")</f>
        <v>38</v>
      </c>
      <c r="T156" s="9" t="str">
        <f>IFERROR(IF($K156="","",INDEX(リスト!$J:$J,MATCH($K156,リスト!$I:$I,0))),"")</f>
        <v>JPN</v>
      </c>
      <c r="U156" s="9" t="str">
        <f>IF($B156="","",RIGHT($G156*1000+200+COUNTIF($G$2:$G156,$G156),9))</f>
        <v>011210201</v>
      </c>
      <c r="V156" s="9" t="str">
        <f>IFERROR(IF($M156="","",$M156&amp;"・"&amp;INDEX(リスト!$F:$F,MATCH($L156,リスト!$E:$E,0))),"")</f>
        <v/>
      </c>
    </row>
    <row r="157" spans="1:22" ht="18" customHeight="1" x14ac:dyDescent="0.55000000000000004">
      <c r="A157" t="s">
        <v>1396</v>
      </c>
      <c r="B157">
        <v>156</v>
      </c>
      <c r="C157" t="s">
        <v>1409</v>
      </c>
      <c r="D157" t="s">
        <v>1410</v>
      </c>
      <c r="E157">
        <v>4</v>
      </c>
      <c r="F157" t="s">
        <v>20</v>
      </c>
      <c r="G157">
        <v>20010901</v>
      </c>
      <c r="H157" t="s">
        <v>1411</v>
      </c>
      <c r="I157" t="s">
        <v>1412</v>
      </c>
      <c r="J157" t="s">
        <v>1413</v>
      </c>
      <c r="K157" t="s">
        <v>214</v>
      </c>
      <c r="O157" s="9">
        <f>IFERROR(IF($B157="","",INDEX(所属情報!$E:$E,MATCH($A157,所属情報!$A:$A,0))),"")</f>
        <v>492213</v>
      </c>
      <c r="P157" s="9" t="str">
        <f t="shared" si="6"/>
        <v>宮本　奈美夏 (4)</v>
      </c>
      <c r="Q157" s="9" t="str">
        <f t="shared" si="7"/>
        <v>ﾐﾔﾓﾄ ﾅﾐｶ</v>
      </c>
      <c r="R157" s="9" t="str">
        <f t="shared" si="8"/>
        <v>MIYAMOTO Namika (01)</v>
      </c>
      <c r="S157" s="9" t="str">
        <f>IFERROR(IF($F157="","",INDEX(リスト!$G:$G,MATCH($F157,リスト!$E:$E,0))),"")</f>
        <v>27</v>
      </c>
      <c r="T157" s="9" t="str">
        <f>IFERROR(IF($K157="","",INDEX(リスト!$J:$J,MATCH($K157,リスト!$I:$I,0))),"")</f>
        <v>JPN</v>
      </c>
      <c r="U157" s="9" t="str">
        <f>IF($B157="","",RIGHT($G157*1000+200+COUNTIF($G$2:$G157,$G157),9))</f>
        <v>010901201</v>
      </c>
      <c r="V157" s="9" t="str">
        <f>IFERROR(IF($M157="","",$M157&amp;"・"&amp;INDEX(リスト!$F:$F,MATCH($L157,リスト!$E:$E,0))),"")</f>
        <v/>
      </c>
    </row>
    <row r="158" spans="1:22" ht="18" customHeight="1" x14ac:dyDescent="0.55000000000000004">
      <c r="A158" t="s">
        <v>1396</v>
      </c>
      <c r="B158">
        <v>157</v>
      </c>
      <c r="C158" t="s">
        <v>1414</v>
      </c>
      <c r="D158" t="s">
        <v>1415</v>
      </c>
      <c r="E158">
        <v>4</v>
      </c>
      <c r="F158" t="s">
        <v>20</v>
      </c>
      <c r="G158">
        <v>20011216</v>
      </c>
      <c r="H158" t="s">
        <v>1416</v>
      </c>
      <c r="I158" t="s">
        <v>1417</v>
      </c>
      <c r="J158" t="s">
        <v>937</v>
      </c>
      <c r="K158" t="s">
        <v>214</v>
      </c>
      <c r="O158" s="9">
        <f>IFERROR(IF($B158="","",INDEX(所属情報!$E:$E,MATCH($A158,所属情報!$A:$A,0))),"")</f>
        <v>492213</v>
      </c>
      <c r="P158" s="9" t="str">
        <f t="shared" si="6"/>
        <v>山下　柚月 (4)</v>
      </c>
      <c r="Q158" s="9" t="str">
        <f t="shared" si="7"/>
        <v>ﾔﾏｼﾀ ﾕﾂﾞｷ</v>
      </c>
      <c r="R158" s="9" t="str">
        <f t="shared" si="8"/>
        <v>YAMASHITA Yuzuki (01)</v>
      </c>
      <c r="S158" s="9" t="str">
        <f>IFERROR(IF($F158="","",INDEX(リスト!$G:$G,MATCH($F158,リスト!$E:$E,0))),"")</f>
        <v>27</v>
      </c>
      <c r="T158" s="9" t="str">
        <f>IFERROR(IF($K158="","",INDEX(リスト!$J:$J,MATCH($K158,リスト!$I:$I,0))),"")</f>
        <v>JPN</v>
      </c>
      <c r="U158" s="9" t="str">
        <f>IF($B158="","",RIGHT($G158*1000+200+COUNTIF($G$2:$G158,$G158),9))</f>
        <v>011216201</v>
      </c>
      <c r="V158" s="9" t="str">
        <f>IFERROR(IF($M158="","",$M158&amp;"・"&amp;INDEX(リスト!$F:$F,MATCH($L158,リスト!$E:$E,0))),"")</f>
        <v/>
      </c>
    </row>
    <row r="159" spans="1:22" ht="18" customHeight="1" x14ac:dyDescent="0.55000000000000004">
      <c r="A159" t="s">
        <v>1396</v>
      </c>
      <c r="B159">
        <v>158</v>
      </c>
      <c r="C159" t="s">
        <v>1418</v>
      </c>
      <c r="D159" t="s">
        <v>1419</v>
      </c>
      <c r="E159">
        <v>4</v>
      </c>
      <c r="F159" t="s">
        <v>15</v>
      </c>
      <c r="G159">
        <v>20010907</v>
      </c>
      <c r="H159" t="s">
        <v>1420</v>
      </c>
      <c r="I159" t="s">
        <v>1421</v>
      </c>
      <c r="J159" t="s">
        <v>1422</v>
      </c>
      <c r="K159" t="s">
        <v>214</v>
      </c>
      <c r="O159" s="9">
        <f>IFERROR(IF($B159="","",INDEX(所属情報!$E:$E,MATCH($A159,所属情報!$A:$A,0))),"")</f>
        <v>492213</v>
      </c>
      <c r="P159" s="9" t="str">
        <f t="shared" si="6"/>
        <v>川村　ひかる (4)</v>
      </c>
      <c r="Q159" s="9" t="str">
        <f t="shared" si="7"/>
        <v>ｶﾜﾑﾗ ﾋｶﾙ</v>
      </c>
      <c r="R159" s="9" t="str">
        <f t="shared" si="8"/>
        <v>KAWAMURA Hikaru (01)</v>
      </c>
      <c r="S159" s="9" t="str">
        <f>IFERROR(IF($F159="","",INDEX(リスト!$G:$G,MATCH($F159,リスト!$E:$E,0))),"")</f>
        <v>25</v>
      </c>
      <c r="T159" s="9" t="str">
        <f>IFERROR(IF($K159="","",INDEX(リスト!$J:$J,MATCH($K159,リスト!$I:$I,0))),"")</f>
        <v>JPN</v>
      </c>
      <c r="U159" s="9" t="str">
        <f>IF($B159="","",RIGHT($G159*1000+200+COUNTIF($G$2:$G159,$G159),9))</f>
        <v>010907201</v>
      </c>
      <c r="V159" s="9" t="str">
        <f>IFERROR(IF($M159="","",$M159&amp;"・"&amp;INDEX(リスト!$F:$F,MATCH($L159,リスト!$E:$E,0))),"")</f>
        <v/>
      </c>
    </row>
    <row r="160" spans="1:22" ht="18" customHeight="1" x14ac:dyDescent="0.55000000000000004">
      <c r="A160" t="s">
        <v>1396</v>
      </c>
      <c r="B160">
        <v>159</v>
      </c>
      <c r="C160" t="s">
        <v>1423</v>
      </c>
      <c r="D160" t="s">
        <v>1424</v>
      </c>
      <c r="E160">
        <v>4</v>
      </c>
      <c r="F160" t="s">
        <v>16</v>
      </c>
      <c r="G160">
        <v>20010812</v>
      </c>
      <c r="H160" t="s">
        <v>1425</v>
      </c>
      <c r="I160" t="s">
        <v>1426</v>
      </c>
      <c r="J160" t="s">
        <v>1096</v>
      </c>
      <c r="K160" t="s">
        <v>214</v>
      </c>
      <c r="O160" s="9">
        <f>IFERROR(IF($B160="","",INDEX(所属情報!$E:$E,MATCH($A160,所属情報!$A:$A,0))),"")</f>
        <v>492213</v>
      </c>
      <c r="P160" s="9" t="str">
        <f t="shared" si="6"/>
        <v>岩本　真波 (4)</v>
      </c>
      <c r="Q160" s="9" t="str">
        <f t="shared" si="7"/>
        <v>ｲﾜﾓﾄ ﾏﾅﾐ</v>
      </c>
      <c r="R160" s="9" t="str">
        <f t="shared" si="8"/>
        <v>IWAMOTO Manami (01)</v>
      </c>
      <c r="S160" s="9" t="str">
        <f>IFERROR(IF($F160="","",INDEX(リスト!$G:$G,MATCH($F160,リスト!$E:$E,0))),"")</f>
        <v>29</v>
      </c>
      <c r="T160" s="9" t="str">
        <f>IFERROR(IF($K160="","",INDEX(リスト!$J:$J,MATCH($K160,リスト!$I:$I,0))),"")</f>
        <v>JPN</v>
      </c>
      <c r="U160" s="9" t="str">
        <f>IF($B160="","",RIGHT($G160*1000+200+COUNTIF($G$2:$G160,$G160),9))</f>
        <v>010812201</v>
      </c>
      <c r="V160" s="9" t="str">
        <f>IFERROR(IF($M160="","",$M160&amp;"・"&amp;INDEX(リスト!$F:$F,MATCH($L160,リスト!$E:$E,0))),"")</f>
        <v/>
      </c>
    </row>
    <row r="161" spans="1:22" ht="18" customHeight="1" x14ac:dyDescent="0.55000000000000004">
      <c r="A161" t="s">
        <v>1396</v>
      </c>
      <c r="B161">
        <v>160</v>
      </c>
      <c r="C161" t="s">
        <v>1427</v>
      </c>
      <c r="D161" t="s">
        <v>1428</v>
      </c>
      <c r="E161">
        <v>4</v>
      </c>
      <c r="F161" t="s">
        <v>20</v>
      </c>
      <c r="G161">
        <v>20010521</v>
      </c>
      <c r="H161" t="s">
        <v>1429</v>
      </c>
      <c r="I161" t="s">
        <v>1430</v>
      </c>
      <c r="J161" t="s">
        <v>1431</v>
      </c>
      <c r="K161" t="s">
        <v>214</v>
      </c>
      <c r="O161" s="9">
        <f>IFERROR(IF($B161="","",INDEX(所属情報!$E:$E,MATCH($A161,所属情報!$A:$A,0))),"")</f>
        <v>492213</v>
      </c>
      <c r="P161" s="9" t="str">
        <f t="shared" si="6"/>
        <v>原　華澄 (4)</v>
      </c>
      <c r="Q161" s="9" t="str">
        <f t="shared" si="7"/>
        <v>ﾊﾗ ｶｽﾐ</v>
      </c>
      <c r="R161" s="9" t="str">
        <f t="shared" si="8"/>
        <v>HARA Kasumi (01)</v>
      </c>
      <c r="S161" s="9" t="str">
        <f>IFERROR(IF($F161="","",INDEX(リスト!$G:$G,MATCH($F161,リスト!$E:$E,0))),"")</f>
        <v>27</v>
      </c>
      <c r="T161" s="9" t="str">
        <f>IFERROR(IF($K161="","",INDEX(リスト!$J:$J,MATCH($K161,リスト!$I:$I,0))),"")</f>
        <v>JPN</v>
      </c>
      <c r="U161" s="9" t="str">
        <f>IF($B161="","",RIGHT($G161*1000+200+COUNTIF($G$2:$G161,$G161),9))</f>
        <v>010521202</v>
      </c>
      <c r="V161" s="9" t="str">
        <f>IFERROR(IF($M161="","",$M161&amp;"・"&amp;INDEX(リスト!$F:$F,MATCH($L161,リスト!$E:$E,0))),"")</f>
        <v/>
      </c>
    </row>
    <row r="162" spans="1:22" ht="18" customHeight="1" x14ac:dyDescent="0.55000000000000004">
      <c r="A162" t="s">
        <v>1396</v>
      </c>
      <c r="B162">
        <v>161</v>
      </c>
      <c r="C162" t="s">
        <v>1432</v>
      </c>
      <c r="D162" t="s">
        <v>1433</v>
      </c>
      <c r="E162">
        <v>4</v>
      </c>
      <c r="F162" t="s">
        <v>16</v>
      </c>
      <c r="G162">
        <v>20010613</v>
      </c>
      <c r="H162" t="s">
        <v>1434</v>
      </c>
      <c r="I162" t="s">
        <v>1435</v>
      </c>
      <c r="J162" t="s">
        <v>1027</v>
      </c>
      <c r="K162" t="s">
        <v>214</v>
      </c>
      <c r="O162" s="9">
        <f>IFERROR(IF($B162="","",INDEX(所属情報!$E:$E,MATCH($A162,所属情報!$A:$A,0))),"")</f>
        <v>492213</v>
      </c>
      <c r="P162" s="9" t="str">
        <f t="shared" si="6"/>
        <v>五十川　利心 (4)</v>
      </c>
      <c r="Q162" s="9" t="str">
        <f t="shared" si="7"/>
        <v>ｲｿｶﾞﾜ ﾘｺ</v>
      </c>
      <c r="R162" s="9" t="str">
        <f t="shared" si="8"/>
        <v>ISOGAWA Riko (01)</v>
      </c>
      <c r="S162" s="9" t="str">
        <f>IFERROR(IF($F162="","",INDEX(リスト!$G:$G,MATCH($F162,リスト!$E:$E,0))),"")</f>
        <v>29</v>
      </c>
      <c r="T162" s="9" t="str">
        <f>IFERROR(IF($K162="","",INDEX(リスト!$J:$J,MATCH($K162,リスト!$I:$I,0))),"")</f>
        <v>JPN</v>
      </c>
      <c r="U162" s="9" t="str">
        <f>IF($B162="","",RIGHT($G162*1000+200+COUNTIF($G$2:$G162,$G162),9))</f>
        <v>010613201</v>
      </c>
      <c r="V162" s="9" t="str">
        <f>IFERROR(IF($M162="","",$M162&amp;"・"&amp;INDEX(リスト!$F:$F,MATCH($L162,リスト!$E:$E,0))),"")</f>
        <v/>
      </c>
    </row>
    <row r="163" spans="1:22" ht="18" customHeight="1" x14ac:dyDescent="0.55000000000000004">
      <c r="A163" t="s">
        <v>1396</v>
      </c>
      <c r="B163">
        <v>162</v>
      </c>
      <c r="C163" t="s">
        <v>1436</v>
      </c>
      <c r="D163" t="s">
        <v>1437</v>
      </c>
      <c r="E163">
        <v>4</v>
      </c>
      <c r="F163" t="s">
        <v>20</v>
      </c>
      <c r="G163">
        <v>20020124</v>
      </c>
      <c r="H163" t="s">
        <v>1438</v>
      </c>
      <c r="I163" t="s">
        <v>1439</v>
      </c>
      <c r="J163" t="s">
        <v>1440</v>
      </c>
      <c r="K163" t="s">
        <v>214</v>
      </c>
      <c r="O163" s="9">
        <f>IFERROR(IF($B163="","",INDEX(所属情報!$E:$E,MATCH($A163,所属情報!$A:$A,0))),"")</f>
        <v>492213</v>
      </c>
      <c r="P163" s="9" t="str">
        <f t="shared" si="6"/>
        <v>竹谷　陸 (4)</v>
      </c>
      <c r="Q163" s="9" t="str">
        <f t="shared" si="7"/>
        <v>ﾀｹﾀﾆ ﾑﾂﾐ</v>
      </c>
      <c r="R163" s="9" t="str">
        <f t="shared" si="8"/>
        <v>TAKETANI Mutsumi (02)</v>
      </c>
      <c r="S163" s="9" t="str">
        <f>IFERROR(IF($F163="","",INDEX(リスト!$G:$G,MATCH($F163,リスト!$E:$E,0))),"")</f>
        <v>27</v>
      </c>
      <c r="T163" s="9" t="str">
        <f>IFERROR(IF($K163="","",INDEX(リスト!$J:$J,MATCH($K163,リスト!$I:$I,0))),"")</f>
        <v>JPN</v>
      </c>
      <c r="U163" s="9" t="str">
        <f>IF($B163="","",RIGHT($G163*1000+200+COUNTIF($G$2:$G163,$G163),9))</f>
        <v>020124202</v>
      </c>
      <c r="V163" s="9" t="str">
        <f>IFERROR(IF($M163="","",$M163&amp;"・"&amp;INDEX(リスト!$F:$F,MATCH($L163,リスト!$E:$E,0))),"")</f>
        <v/>
      </c>
    </row>
    <row r="164" spans="1:22" ht="18" customHeight="1" x14ac:dyDescent="0.55000000000000004">
      <c r="A164" t="s">
        <v>1396</v>
      </c>
      <c r="B164">
        <v>163</v>
      </c>
      <c r="C164" t="s">
        <v>1441</v>
      </c>
      <c r="D164" t="s">
        <v>1442</v>
      </c>
      <c r="E164">
        <v>4</v>
      </c>
      <c r="F164" t="s">
        <v>20</v>
      </c>
      <c r="G164">
        <v>20011227</v>
      </c>
      <c r="H164" t="s">
        <v>1443</v>
      </c>
      <c r="I164" t="s">
        <v>1444</v>
      </c>
      <c r="J164" t="s">
        <v>889</v>
      </c>
      <c r="K164" t="s">
        <v>214</v>
      </c>
      <c r="O164" s="9">
        <f>IFERROR(IF($B164="","",INDEX(所属情報!$E:$E,MATCH($A164,所属情報!$A:$A,0))),"")</f>
        <v>492213</v>
      </c>
      <c r="P164" s="9" t="str">
        <f t="shared" si="6"/>
        <v>中瀬　綺音 (4)</v>
      </c>
      <c r="Q164" s="9" t="str">
        <f t="shared" si="7"/>
        <v>ﾅｶｾ ｱﾔﾈ</v>
      </c>
      <c r="R164" s="9" t="str">
        <f t="shared" si="8"/>
        <v>NAKASE Ayane (01)</v>
      </c>
      <c r="S164" s="9" t="str">
        <f>IFERROR(IF($F164="","",INDEX(リスト!$G:$G,MATCH($F164,リスト!$E:$E,0))),"")</f>
        <v>27</v>
      </c>
      <c r="T164" s="9" t="str">
        <f>IFERROR(IF($K164="","",INDEX(リスト!$J:$J,MATCH($K164,リスト!$I:$I,0))),"")</f>
        <v>JPN</v>
      </c>
      <c r="U164" s="9" t="str">
        <f>IF($B164="","",RIGHT($G164*1000+200+COUNTIF($G$2:$G164,$G164),9))</f>
        <v>011227201</v>
      </c>
      <c r="V164" s="9" t="str">
        <f>IFERROR(IF($M164="","",$M164&amp;"・"&amp;INDEX(リスト!$F:$F,MATCH($L164,リスト!$E:$E,0))),"")</f>
        <v/>
      </c>
    </row>
    <row r="165" spans="1:22" ht="18" customHeight="1" x14ac:dyDescent="0.55000000000000004">
      <c r="A165" t="s">
        <v>1396</v>
      </c>
      <c r="B165">
        <v>164</v>
      </c>
      <c r="C165" t="s">
        <v>1445</v>
      </c>
      <c r="D165" t="s">
        <v>1446</v>
      </c>
      <c r="E165">
        <v>4</v>
      </c>
      <c r="F165" t="s">
        <v>20</v>
      </c>
      <c r="G165">
        <v>20020114</v>
      </c>
      <c r="H165" t="s">
        <v>1447</v>
      </c>
      <c r="I165" t="s">
        <v>801</v>
      </c>
      <c r="J165" t="s">
        <v>1370</v>
      </c>
      <c r="K165" t="s">
        <v>214</v>
      </c>
      <c r="O165" s="9">
        <f>IFERROR(IF($B165="","",INDEX(所属情報!$E:$E,MATCH($A165,所属情報!$A:$A,0))),"")</f>
        <v>492213</v>
      </c>
      <c r="P165" s="9" t="str">
        <f t="shared" si="6"/>
        <v>山本　佳奈 (4)</v>
      </c>
      <c r="Q165" s="9" t="str">
        <f t="shared" si="7"/>
        <v>ﾔﾏﾓﾄ ｶﾅ</v>
      </c>
      <c r="R165" s="9" t="str">
        <f t="shared" si="8"/>
        <v>YAMAMOTO Kana (02)</v>
      </c>
      <c r="S165" s="9" t="str">
        <f>IFERROR(IF($F165="","",INDEX(リスト!$G:$G,MATCH($F165,リスト!$E:$E,0))),"")</f>
        <v>27</v>
      </c>
      <c r="T165" s="9" t="str">
        <f>IFERROR(IF($K165="","",INDEX(リスト!$J:$J,MATCH($K165,リスト!$I:$I,0))),"")</f>
        <v>JPN</v>
      </c>
      <c r="U165" s="9" t="str">
        <f>IF($B165="","",RIGHT($G165*1000+200+COUNTIF($G$2:$G165,$G165),9))</f>
        <v>020114201</v>
      </c>
      <c r="V165" s="9" t="str">
        <f>IFERROR(IF($M165="","",$M165&amp;"・"&amp;INDEX(リスト!$F:$F,MATCH($L165,リスト!$E:$E,0))),"")</f>
        <v/>
      </c>
    </row>
    <row r="166" spans="1:22" ht="18" customHeight="1" x14ac:dyDescent="0.55000000000000004">
      <c r="A166" t="s">
        <v>1396</v>
      </c>
      <c r="B166">
        <v>165</v>
      </c>
      <c r="C166" t="s">
        <v>1448</v>
      </c>
      <c r="D166" t="s">
        <v>1449</v>
      </c>
      <c r="E166">
        <v>4</v>
      </c>
      <c r="F166" t="s">
        <v>19</v>
      </c>
      <c r="G166">
        <v>20020102</v>
      </c>
      <c r="H166" t="s">
        <v>1450</v>
      </c>
      <c r="I166" t="s">
        <v>791</v>
      </c>
      <c r="J166" t="s">
        <v>1451</v>
      </c>
      <c r="K166" t="s">
        <v>214</v>
      </c>
      <c r="O166" s="9">
        <f>IFERROR(IF($B166="","",INDEX(所属情報!$E:$E,MATCH($A166,所属情報!$A:$A,0))),"")</f>
        <v>492213</v>
      </c>
      <c r="P166" s="9" t="str">
        <f t="shared" si="6"/>
        <v>西田　澪可 (4)</v>
      </c>
      <c r="Q166" s="9" t="str">
        <f t="shared" si="7"/>
        <v>ﾆｼﾀﾞ ﾚｲｶ</v>
      </c>
      <c r="R166" s="9" t="str">
        <f t="shared" si="8"/>
        <v>NISHIDA Reika (02)</v>
      </c>
      <c r="S166" s="9" t="str">
        <f>IFERROR(IF($F166="","",INDEX(リスト!$G:$G,MATCH($F166,リスト!$E:$E,0))),"")</f>
        <v>28</v>
      </c>
      <c r="T166" s="9" t="str">
        <f>IFERROR(IF($K166="","",INDEX(リスト!$J:$J,MATCH($K166,リスト!$I:$I,0))),"")</f>
        <v>JPN</v>
      </c>
      <c r="U166" s="9" t="str">
        <f>IF($B166="","",RIGHT($G166*1000+200+COUNTIF($G$2:$G166,$G166),9))</f>
        <v>020102201</v>
      </c>
      <c r="V166" s="9" t="str">
        <f>IFERROR(IF($M166="","",$M166&amp;"・"&amp;INDEX(リスト!$F:$F,MATCH($L166,リスト!$E:$E,0))),"")</f>
        <v/>
      </c>
    </row>
    <row r="167" spans="1:22" ht="18" customHeight="1" x14ac:dyDescent="0.55000000000000004">
      <c r="A167" t="s">
        <v>1396</v>
      </c>
      <c r="B167">
        <v>166</v>
      </c>
      <c r="C167" t="s">
        <v>1452</v>
      </c>
      <c r="D167" t="s">
        <v>1453</v>
      </c>
      <c r="E167">
        <v>3</v>
      </c>
      <c r="F167" t="s">
        <v>20</v>
      </c>
      <c r="G167">
        <v>20020729</v>
      </c>
      <c r="H167" t="s">
        <v>1454</v>
      </c>
      <c r="I167" t="s">
        <v>1455</v>
      </c>
      <c r="J167" t="s">
        <v>1456</v>
      </c>
      <c r="K167" t="s">
        <v>214</v>
      </c>
      <c r="O167" s="9">
        <f>IFERROR(IF($B167="","",INDEX(所属情報!$E:$E,MATCH($A167,所属情報!$A:$A,0))),"")</f>
        <v>492213</v>
      </c>
      <c r="P167" s="9" t="str">
        <f t="shared" si="6"/>
        <v>岐部　あみか (3)</v>
      </c>
      <c r="Q167" s="9" t="str">
        <f t="shared" si="7"/>
        <v>ｷﾍﾞ ｱﾐｶ</v>
      </c>
      <c r="R167" s="9" t="str">
        <f t="shared" si="8"/>
        <v>KIBE Amika (02)</v>
      </c>
      <c r="S167" s="9" t="str">
        <f>IFERROR(IF($F167="","",INDEX(リスト!$G:$G,MATCH($F167,リスト!$E:$E,0))),"")</f>
        <v>27</v>
      </c>
      <c r="T167" s="9" t="str">
        <f>IFERROR(IF($K167="","",INDEX(リスト!$J:$J,MATCH($K167,リスト!$I:$I,0))),"")</f>
        <v>JPN</v>
      </c>
      <c r="U167" s="9" t="str">
        <f>IF($B167="","",RIGHT($G167*1000+200+COUNTIF($G$2:$G167,$G167),9))</f>
        <v>020729201</v>
      </c>
      <c r="V167" s="9" t="str">
        <f>IFERROR(IF($M167="","",$M167&amp;"・"&amp;INDEX(リスト!$F:$F,MATCH($L167,リスト!$E:$E,0))),"")</f>
        <v/>
      </c>
    </row>
    <row r="168" spans="1:22" ht="18" customHeight="1" x14ac:dyDescent="0.55000000000000004">
      <c r="A168" t="s">
        <v>1396</v>
      </c>
      <c r="B168">
        <v>167</v>
      </c>
      <c r="C168" t="s">
        <v>1457</v>
      </c>
      <c r="D168" t="s">
        <v>1458</v>
      </c>
      <c r="E168">
        <v>3</v>
      </c>
      <c r="F168" t="s">
        <v>54</v>
      </c>
      <c r="G168">
        <v>20021118</v>
      </c>
      <c r="H168" t="s">
        <v>1459</v>
      </c>
      <c r="I168" t="s">
        <v>1460</v>
      </c>
      <c r="J168" t="s">
        <v>811</v>
      </c>
      <c r="K168" t="s">
        <v>214</v>
      </c>
      <c r="O168" s="9">
        <f>IFERROR(IF($B168="","",INDEX(所属情報!$E:$E,MATCH($A168,所属情報!$A:$A,0))),"")</f>
        <v>492213</v>
      </c>
      <c r="P168" s="9" t="str">
        <f t="shared" si="6"/>
        <v>田渕　美沙紀 (3)</v>
      </c>
      <c r="Q168" s="9" t="str">
        <f t="shared" si="7"/>
        <v>ﾀﾌﾞﾁ ﾐｻｷ</v>
      </c>
      <c r="R168" s="9" t="str">
        <f t="shared" si="8"/>
        <v>TABUCHI Misaki (02)</v>
      </c>
      <c r="S168" s="9" t="str">
        <f>IFERROR(IF($F168="","",INDEX(リスト!$G:$G,MATCH($F168,リスト!$E:$E,0))),"")</f>
        <v>30</v>
      </c>
      <c r="T168" s="9" t="str">
        <f>IFERROR(IF($K168="","",INDEX(リスト!$J:$J,MATCH($K168,リスト!$I:$I,0))),"")</f>
        <v>JPN</v>
      </c>
      <c r="U168" s="9" t="str">
        <f>IF($B168="","",RIGHT($G168*1000+200+COUNTIF($G$2:$G168,$G168),9))</f>
        <v>021118202</v>
      </c>
      <c r="V168" s="9" t="str">
        <f>IFERROR(IF($M168="","",$M168&amp;"・"&amp;INDEX(リスト!$F:$F,MATCH($L168,リスト!$E:$E,0))),"")</f>
        <v/>
      </c>
    </row>
    <row r="169" spans="1:22" ht="18" customHeight="1" x14ac:dyDescent="0.55000000000000004">
      <c r="A169" t="s">
        <v>1396</v>
      </c>
      <c r="B169">
        <v>168</v>
      </c>
      <c r="C169" t="s">
        <v>1461</v>
      </c>
      <c r="D169" t="s">
        <v>1462</v>
      </c>
      <c r="E169">
        <v>3</v>
      </c>
      <c r="F169" t="s">
        <v>22</v>
      </c>
      <c r="G169">
        <v>20030202</v>
      </c>
      <c r="H169" t="s">
        <v>1463</v>
      </c>
      <c r="I169" t="s">
        <v>1464</v>
      </c>
      <c r="J169" t="s">
        <v>1465</v>
      </c>
      <c r="K169" t="s">
        <v>214</v>
      </c>
      <c r="O169" s="9">
        <f>IFERROR(IF($B169="","",INDEX(所属情報!$E:$E,MATCH($A169,所属情報!$A:$A,0))),"")</f>
        <v>492213</v>
      </c>
      <c r="P169" s="9" t="str">
        <f t="shared" si="6"/>
        <v>森田　音羽 (3)</v>
      </c>
      <c r="Q169" s="9" t="str">
        <f t="shared" si="7"/>
        <v>ﾓﾘﾀ ｵﾄﾊ</v>
      </c>
      <c r="R169" s="9" t="str">
        <f t="shared" si="8"/>
        <v>MORITA Otoha (03)</v>
      </c>
      <c r="S169" s="9" t="str">
        <f>IFERROR(IF($F169="","",INDEX(リスト!$G:$G,MATCH($F169,リスト!$E:$E,0))),"")</f>
        <v>22</v>
      </c>
      <c r="T169" s="9" t="str">
        <f>IFERROR(IF($K169="","",INDEX(リスト!$J:$J,MATCH($K169,リスト!$I:$I,0))),"")</f>
        <v>JPN</v>
      </c>
      <c r="U169" s="9" t="str">
        <f>IF($B169="","",RIGHT($G169*1000+200+COUNTIF($G$2:$G169,$G169),9))</f>
        <v>030202201</v>
      </c>
      <c r="V169" s="9" t="str">
        <f>IFERROR(IF($M169="","",$M169&amp;"・"&amp;INDEX(リスト!$F:$F,MATCH($L169,リスト!$E:$E,0))),"")</f>
        <v/>
      </c>
    </row>
    <row r="170" spans="1:22" ht="18" customHeight="1" x14ac:dyDescent="0.55000000000000004">
      <c r="A170" t="s">
        <v>1396</v>
      </c>
      <c r="B170">
        <v>169</v>
      </c>
      <c r="C170" t="s">
        <v>1466</v>
      </c>
      <c r="D170" t="s">
        <v>1467</v>
      </c>
      <c r="E170">
        <v>3</v>
      </c>
      <c r="F170" t="s">
        <v>54</v>
      </c>
      <c r="G170">
        <v>20020902</v>
      </c>
      <c r="H170" t="s">
        <v>1468</v>
      </c>
      <c r="I170" t="s">
        <v>1469</v>
      </c>
      <c r="J170" t="s">
        <v>1022</v>
      </c>
      <c r="K170" t="s">
        <v>214</v>
      </c>
      <c r="O170" s="9">
        <f>IFERROR(IF($B170="","",INDEX(所属情報!$E:$E,MATCH($A170,所属情報!$A:$A,0))),"")</f>
        <v>492213</v>
      </c>
      <c r="P170" s="9" t="str">
        <f t="shared" si="6"/>
        <v>青海　夢生 (3)</v>
      </c>
      <c r="Q170" s="9" t="str">
        <f t="shared" si="7"/>
        <v>ｱｵﾐ ﾕｲ</v>
      </c>
      <c r="R170" s="9" t="str">
        <f t="shared" si="8"/>
        <v>AOMI Yui (02)</v>
      </c>
      <c r="S170" s="9" t="str">
        <f>IFERROR(IF($F170="","",INDEX(リスト!$G:$G,MATCH($F170,リスト!$E:$E,0))),"")</f>
        <v>30</v>
      </c>
      <c r="T170" s="9" t="str">
        <f>IFERROR(IF($K170="","",INDEX(リスト!$J:$J,MATCH($K170,リスト!$I:$I,0))),"")</f>
        <v>JPN</v>
      </c>
      <c r="U170" s="9" t="str">
        <f>IF($B170="","",RIGHT($G170*1000+200+COUNTIF($G$2:$G170,$G170),9))</f>
        <v>020902201</v>
      </c>
      <c r="V170" s="9" t="str">
        <f>IFERROR(IF($M170="","",$M170&amp;"・"&amp;INDEX(リスト!$F:$F,MATCH($L170,リスト!$E:$E,0))),"")</f>
        <v/>
      </c>
    </row>
    <row r="171" spans="1:22" ht="18" customHeight="1" x14ac:dyDescent="0.55000000000000004">
      <c r="A171" t="s">
        <v>1396</v>
      </c>
      <c r="B171">
        <v>170</v>
      </c>
      <c r="C171" t="s">
        <v>1470</v>
      </c>
      <c r="D171" t="s">
        <v>1471</v>
      </c>
      <c r="E171">
        <v>3</v>
      </c>
      <c r="F171" t="s">
        <v>20</v>
      </c>
      <c r="G171">
        <v>20020406</v>
      </c>
      <c r="H171" t="s">
        <v>1472</v>
      </c>
      <c r="I171" t="s">
        <v>1473</v>
      </c>
      <c r="J171" t="s">
        <v>1208</v>
      </c>
      <c r="K171" t="s">
        <v>214</v>
      </c>
      <c r="O171" s="9">
        <f>IFERROR(IF($B171="","",INDEX(所属情報!$E:$E,MATCH($A171,所属情報!$A:$A,0))),"")</f>
        <v>492213</v>
      </c>
      <c r="P171" s="9" t="str">
        <f t="shared" si="6"/>
        <v>森岡　未優 (3)</v>
      </c>
      <c r="Q171" s="9" t="str">
        <f t="shared" si="7"/>
        <v>ﾓﾘｵｶ ﾐﾕ</v>
      </c>
      <c r="R171" s="9" t="str">
        <f t="shared" si="8"/>
        <v>MORIOKA Miyu (02)</v>
      </c>
      <c r="S171" s="9" t="str">
        <f>IFERROR(IF($F171="","",INDEX(リスト!$G:$G,MATCH($F171,リスト!$E:$E,0))),"")</f>
        <v>27</v>
      </c>
      <c r="T171" s="9" t="str">
        <f>IFERROR(IF($K171="","",INDEX(リスト!$J:$J,MATCH($K171,リスト!$I:$I,0))),"")</f>
        <v>JPN</v>
      </c>
      <c r="U171" s="9" t="str">
        <f>IF($B171="","",RIGHT($G171*1000+200+COUNTIF($G$2:$G171,$G171),9))</f>
        <v>020406201</v>
      </c>
      <c r="V171" s="9" t="str">
        <f>IFERROR(IF($M171="","",$M171&amp;"・"&amp;INDEX(リスト!$F:$F,MATCH($L171,リスト!$E:$E,0))),"")</f>
        <v/>
      </c>
    </row>
    <row r="172" spans="1:22" ht="18" customHeight="1" x14ac:dyDescent="0.55000000000000004">
      <c r="A172" t="s">
        <v>1396</v>
      </c>
      <c r="B172">
        <v>171</v>
      </c>
      <c r="C172" t="s">
        <v>1474</v>
      </c>
      <c r="D172" t="s">
        <v>1475</v>
      </c>
      <c r="E172">
        <v>3</v>
      </c>
      <c r="F172" t="s">
        <v>20</v>
      </c>
      <c r="G172">
        <v>20020810</v>
      </c>
      <c r="H172" t="s">
        <v>1476</v>
      </c>
      <c r="I172" t="s">
        <v>1477</v>
      </c>
      <c r="J172" t="s">
        <v>1478</v>
      </c>
      <c r="K172" t="s">
        <v>214</v>
      </c>
      <c r="O172" s="9">
        <f>IFERROR(IF($B172="","",INDEX(所属情報!$E:$E,MATCH($A172,所属情報!$A:$A,0))),"")</f>
        <v>492213</v>
      </c>
      <c r="P172" s="9" t="str">
        <f t="shared" si="6"/>
        <v>貴島　萌夏美 (3)</v>
      </c>
      <c r="Q172" s="9" t="str">
        <f t="shared" si="7"/>
        <v>ｷｼﾞﾏ ﾓﾅﾐ</v>
      </c>
      <c r="R172" s="9" t="str">
        <f t="shared" si="8"/>
        <v>KIJIMA Monami (02)</v>
      </c>
      <c r="S172" s="9" t="str">
        <f>IFERROR(IF($F172="","",INDEX(リスト!$G:$G,MATCH($F172,リスト!$E:$E,0))),"")</f>
        <v>27</v>
      </c>
      <c r="T172" s="9" t="str">
        <f>IFERROR(IF($K172="","",INDEX(リスト!$J:$J,MATCH($K172,リスト!$I:$I,0))),"")</f>
        <v>JPN</v>
      </c>
      <c r="U172" s="9" t="str">
        <f>IF($B172="","",RIGHT($G172*1000+200+COUNTIF($G$2:$G172,$G172),9))</f>
        <v>020810201</v>
      </c>
      <c r="V172" s="9" t="str">
        <f>IFERROR(IF($M172="","",$M172&amp;"・"&amp;INDEX(リスト!$F:$F,MATCH($L172,リスト!$E:$E,0))),"")</f>
        <v/>
      </c>
    </row>
    <row r="173" spans="1:22" ht="18" customHeight="1" x14ac:dyDescent="0.55000000000000004">
      <c r="A173" t="s">
        <v>1396</v>
      </c>
      <c r="B173">
        <v>172</v>
      </c>
      <c r="C173" t="s">
        <v>1479</v>
      </c>
      <c r="D173" t="s">
        <v>1480</v>
      </c>
      <c r="E173">
        <v>3</v>
      </c>
      <c r="F173" t="s">
        <v>17</v>
      </c>
      <c r="G173">
        <v>20021014</v>
      </c>
      <c r="H173" t="s">
        <v>1481</v>
      </c>
      <c r="I173" t="s">
        <v>1482</v>
      </c>
      <c r="J173" t="s">
        <v>929</v>
      </c>
      <c r="K173" t="s">
        <v>214</v>
      </c>
      <c r="O173" s="9">
        <f>IFERROR(IF($B173="","",INDEX(所属情報!$E:$E,MATCH($A173,所属情報!$A:$A,0))),"")</f>
        <v>492213</v>
      </c>
      <c r="P173" s="9" t="str">
        <f t="shared" si="6"/>
        <v>加地　真侑 (3)</v>
      </c>
      <c r="Q173" s="9" t="str">
        <f t="shared" si="7"/>
        <v>ｶﾁﾞ ﾏﾕｳ</v>
      </c>
      <c r="R173" s="9" t="str">
        <f t="shared" si="8"/>
        <v>KAJI Mayu (02)</v>
      </c>
      <c r="S173" s="9" t="str">
        <f>IFERROR(IF($F173="","",INDEX(リスト!$G:$G,MATCH($F173,リスト!$E:$E,0))),"")</f>
        <v>26</v>
      </c>
      <c r="T173" s="9" t="str">
        <f>IFERROR(IF($K173="","",INDEX(リスト!$J:$J,MATCH($K173,リスト!$I:$I,0))),"")</f>
        <v>JPN</v>
      </c>
      <c r="U173" s="9" t="str">
        <f>IF($B173="","",RIGHT($G173*1000+200+COUNTIF($G$2:$G173,$G173),9))</f>
        <v>021014201</v>
      </c>
      <c r="V173" s="9" t="str">
        <f>IFERROR(IF($M173="","",$M173&amp;"・"&amp;INDEX(リスト!$F:$F,MATCH($L173,リスト!$E:$E,0))),"")</f>
        <v/>
      </c>
    </row>
    <row r="174" spans="1:22" ht="18" customHeight="1" x14ac:dyDescent="0.55000000000000004">
      <c r="A174" t="s">
        <v>1396</v>
      </c>
      <c r="B174">
        <v>173</v>
      </c>
      <c r="C174" t="s">
        <v>1483</v>
      </c>
      <c r="D174" t="s">
        <v>1484</v>
      </c>
      <c r="E174">
        <v>3</v>
      </c>
      <c r="F174" t="s">
        <v>20</v>
      </c>
      <c r="G174">
        <v>20021212</v>
      </c>
      <c r="H174" t="s">
        <v>1485</v>
      </c>
      <c r="I174" t="s">
        <v>1486</v>
      </c>
      <c r="J174" t="s">
        <v>1487</v>
      </c>
      <c r="K174" t="s">
        <v>214</v>
      </c>
      <c r="O174" s="9">
        <f>IFERROR(IF($B174="","",INDEX(所属情報!$E:$E,MATCH($A174,所属情報!$A:$A,0))),"")</f>
        <v>492213</v>
      </c>
      <c r="P174" s="9" t="str">
        <f t="shared" si="6"/>
        <v>門林　歩 (3)</v>
      </c>
      <c r="Q174" s="9" t="str">
        <f t="shared" si="7"/>
        <v>ｶﾄﾞﾊﾞﾔｼ ｱﾕﾐ</v>
      </c>
      <c r="R174" s="9" t="str">
        <f t="shared" si="8"/>
        <v>KADOBAYASHI Ayumi (02)</v>
      </c>
      <c r="S174" s="9" t="str">
        <f>IFERROR(IF($F174="","",INDEX(リスト!$G:$G,MATCH($F174,リスト!$E:$E,0))),"")</f>
        <v>27</v>
      </c>
      <c r="T174" s="9" t="str">
        <f>IFERROR(IF($K174="","",INDEX(リスト!$J:$J,MATCH($K174,リスト!$I:$I,0))),"")</f>
        <v>JPN</v>
      </c>
      <c r="U174" s="9" t="str">
        <f>IF($B174="","",RIGHT($G174*1000+200+COUNTIF($G$2:$G174,$G174),9))</f>
        <v>021212201</v>
      </c>
      <c r="V174" s="9" t="str">
        <f>IFERROR(IF($M174="","",$M174&amp;"・"&amp;INDEX(リスト!$F:$F,MATCH($L174,リスト!$E:$E,0))),"")</f>
        <v/>
      </c>
    </row>
    <row r="175" spans="1:22" ht="18" customHeight="1" x14ac:dyDescent="0.55000000000000004">
      <c r="A175" t="s">
        <v>1396</v>
      </c>
      <c r="B175">
        <v>174</v>
      </c>
      <c r="C175" t="s">
        <v>1488</v>
      </c>
      <c r="D175" t="s">
        <v>1489</v>
      </c>
      <c r="E175">
        <v>3</v>
      </c>
      <c r="F175" t="s">
        <v>27</v>
      </c>
      <c r="G175">
        <v>20020429</v>
      </c>
      <c r="H175" t="s">
        <v>1490</v>
      </c>
      <c r="I175" t="s">
        <v>1491</v>
      </c>
      <c r="J175" t="s">
        <v>909</v>
      </c>
      <c r="K175" t="s">
        <v>214</v>
      </c>
      <c r="O175" s="9">
        <f>IFERROR(IF($B175="","",INDEX(所属情報!$E:$E,MATCH($A175,所属情報!$A:$A,0))),"")</f>
        <v>492213</v>
      </c>
      <c r="P175" s="9" t="str">
        <f t="shared" si="6"/>
        <v>横山　結香 (3)</v>
      </c>
      <c r="Q175" s="9" t="str">
        <f t="shared" si="7"/>
        <v>ﾖｺﾔﾏ ﾕｲｶ</v>
      </c>
      <c r="R175" s="9" t="str">
        <f t="shared" si="8"/>
        <v>YOKOYAMA Yuika (02)</v>
      </c>
      <c r="S175" s="9" t="str">
        <f>IFERROR(IF($F175="","",INDEX(リスト!$G:$G,MATCH($F175,リスト!$E:$E,0))),"")</f>
        <v>24</v>
      </c>
      <c r="T175" s="9" t="str">
        <f>IFERROR(IF($K175="","",INDEX(リスト!$J:$J,MATCH($K175,リスト!$I:$I,0))),"")</f>
        <v>JPN</v>
      </c>
      <c r="U175" s="9" t="str">
        <f>IF($B175="","",RIGHT($G175*1000+200+COUNTIF($G$2:$G175,$G175),9))</f>
        <v>020429201</v>
      </c>
      <c r="V175" s="9" t="str">
        <f>IFERROR(IF($M175="","",$M175&amp;"・"&amp;INDEX(リスト!$F:$F,MATCH($L175,リスト!$E:$E,0))),"")</f>
        <v/>
      </c>
    </row>
    <row r="176" spans="1:22" ht="18" customHeight="1" x14ac:dyDescent="0.55000000000000004">
      <c r="A176" t="s">
        <v>1396</v>
      </c>
      <c r="B176">
        <v>175</v>
      </c>
      <c r="C176" t="s">
        <v>1492</v>
      </c>
      <c r="D176" t="s">
        <v>1493</v>
      </c>
      <c r="E176">
        <v>3</v>
      </c>
      <c r="F176" t="s">
        <v>20</v>
      </c>
      <c r="G176">
        <v>20021124</v>
      </c>
      <c r="H176" t="s">
        <v>1494</v>
      </c>
      <c r="I176" t="s">
        <v>1495</v>
      </c>
      <c r="J176" t="s">
        <v>1356</v>
      </c>
      <c r="K176" t="s">
        <v>214</v>
      </c>
      <c r="O176" s="9">
        <f>IFERROR(IF($B176="","",INDEX(所属情報!$E:$E,MATCH($A176,所属情報!$A:$A,0))),"")</f>
        <v>492213</v>
      </c>
      <c r="P176" s="9" t="str">
        <f t="shared" si="6"/>
        <v>大西　愛莉 (3)</v>
      </c>
      <c r="Q176" s="9" t="str">
        <f t="shared" si="7"/>
        <v>ｵｵﾆｼ ｱｲﾘ</v>
      </c>
      <c r="R176" s="9" t="str">
        <f t="shared" si="8"/>
        <v>ONISHI Airi (02)</v>
      </c>
      <c r="S176" s="9" t="str">
        <f>IFERROR(IF($F176="","",INDEX(リスト!$G:$G,MATCH($F176,リスト!$E:$E,0))),"")</f>
        <v>27</v>
      </c>
      <c r="T176" s="9" t="str">
        <f>IFERROR(IF($K176="","",INDEX(リスト!$J:$J,MATCH($K176,リスト!$I:$I,0))),"")</f>
        <v>JPN</v>
      </c>
      <c r="U176" s="9" t="str">
        <f>IF($B176="","",RIGHT($G176*1000+200+COUNTIF($G$2:$G176,$G176),9))</f>
        <v>021124201</v>
      </c>
      <c r="V176" s="9" t="str">
        <f>IFERROR(IF($M176="","",$M176&amp;"・"&amp;INDEX(リスト!$F:$F,MATCH($L176,リスト!$E:$E,0))),"")</f>
        <v/>
      </c>
    </row>
    <row r="177" spans="1:22" ht="18" customHeight="1" x14ac:dyDescent="0.55000000000000004">
      <c r="A177" t="s">
        <v>1396</v>
      </c>
      <c r="B177">
        <v>176</v>
      </c>
      <c r="C177" t="s">
        <v>1496</v>
      </c>
      <c r="D177" t="s">
        <v>1497</v>
      </c>
      <c r="E177">
        <v>3</v>
      </c>
      <c r="F177" t="s">
        <v>47</v>
      </c>
      <c r="G177">
        <v>20030127</v>
      </c>
      <c r="H177" t="s">
        <v>1498</v>
      </c>
      <c r="I177" t="s">
        <v>1499</v>
      </c>
      <c r="J177" t="s">
        <v>1208</v>
      </c>
      <c r="K177" t="s">
        <v>214</v>
      </c>
      <c r="O177" s="9">
        <f>IFERROR(IF($B177="","",INDEX(所属情報!$E:$E,MATCH($A177,所属情報!$A:$A,0))),"")</f>
        <v>492213</v>
      </c>
      <c r="P177" s="9" t="str">
        <f t="shared" si="6"/>
        <v>大濱　未結 (3)</v>
      </c>
      <c r="Q177" s="9" t="str">
        <f t="shared" si="7"/>
        <v>ｵｵﾊﾏ ﾐﾕ</v>
      </c>
      <c r="R177" s="9" t="str">
        <f t="shared" si="8"/>
        <v>OHAMA Miyu (03)</v>
      </c>
      <c r="S177" s="9" t="str">
        <f>IFERROR(IF($F177="","",INDEX(リスト!$G:$G,MATCH($F177,リスト!$E:$E,0))),"")</f>
        <v>43</v>
      </c>
      <c r="T177" s="9" t="str">
        <f>IFERROR(IF($K177="","",INDEX(リスト!$J:$J,MATCH($K177,リスト!$I:$I,0))),"")</f>
        <v>JPN</v>
      </c>
      <c r="U177" s="9" t="str">
        <f>IF($B177="","",RIGHT($G177*1000+200+COUNTIF($G$2:$G177,$G177),9))</f>
        <v>030127201</v>
      </c>
      <c r="V177" s="9" t="str">
        <f>IFERROR(IF($M177="","",$M177&amp;"・"&amp;INDEX(リスト!$F:$F,MATCH($L177,リスト!$E:$E,0))),"")</f>
        <v/>
      </c>
    </row>
    <row r="178" spans="1:22" ht="18" customHeight="1" x14ac:dyDescent="0.55000000000000004">
      <c r="A178" t="s">
        <v>1396</v>
      </c>
      <c r="B178">
        <v>177</v>
      </c>
      <c r="C178" t="s">
        <v>1500</v>
      </c>
      <c r="D178" t="s">
        <v>1501</v>
      </c>
      <c r="E178">
        <v>3</v>
      </c>
      <c r="F178" t="s">
        <v>20</v>
      </c>
      <c r="G178">
        <v>20020918</v>
      </c>
      <c r="H178" t="s">
        <v>1502</v>
      </c>
      <c r="I178" t="s">
        <v>825</v>
      </c>
      <c r="J178" t="s">
        <v>1503</v>
      </c>
      <c r="K178" t="s">
        <v>214</v>
      </c>
      <c r="O178" s="9">
        <f>IFERROR(IF($B178="","",INDEX(所属情報!$E:$E,MATCH($A178,所属情報!$A:$A,0))),"")</f>
        <v>492213</v>
      </c>
      <c r="P178" s="9" t="str">
        <f t="shared" si="6"/>
        <v>福永　涼華 (3)</v>
      </c>
      <c r="Q178" s="9" t="str">
        <f t="shared" si="7"/>
        <v>ﾌｸﾅｶﾞ ﾘｮｳｶ</v>
      </c>
      <c r="R178" s="9" t="str">
        <f t="shared" si="8"/>
        <v>FUKUNAGA Ryoka (02)</v>
      </c>
      <c r="S178" s="9" t="str">
        <f>IFERROR(IF($F178="","",INDEX(リスト!$G:$G,MATCH($F178,リスト!$E:$E,0))),"")</f>
        <v>27</v>
      </c>
      <c r="T178" s="9" t="str">
        <f>IFERROR(IF($K178="","",INDEX(リスト!$J:$J,MATCH($K178,リスト!$I:$I,0))),"")</f>
        <v>JPN</v>
      </c>
      <c r="U178" s="9" t="str">
        <f>IF($B178="","",RIGHT($G178*1000+200+COUNTIF($G$2:$G178,$G178),9))</f>
        <v>020918201</v>
      </c>
      <c r="V178" s="9" t="str">
        <f>IFERROR(IF($M178="","",$M178&amp;"・"&amp;INDEX(リスト!$F:$F,MATCH($L178,リスト!$E:$E,0))),"")</f>
        <v/>
      </c>
    </row>
    <row r="179" spans="1:22" ht="18" customHeight="1" x14ac:dyDescent="0.55000000000000004">
      <c r="A179" t="s">
        <v>1396</v>
      </c>
      <c r="B179">
        <v>178</v>
      </c>
      <c r="C179" t="s">
        <v>1504</v>
      </c>
      <c r="D179" t="s">
        <v>1505</v>
      </c>
      <c r="E179">
        <v>3</v>
      </c>
      <c r="F179" t="s">
        <v>54</v>
      </c>
      <c r="G179">
        <v>20020816</v>
      </c>
      <c r="H179" t="s">
        <v>1506</v>
      </c>
      <c r="I179" t="s">
        <v>956</v>
      </c>
      <c r="J179" t="s">
        <v>1379</v>
      </c>
      <c r="K179" t="s">
        <v>214</v>
      </c>
      <c r="O179" s="9">
        <f>IFERROR(IF($B179="","",INDEX(所属情報!$E:$E,MATCH($A179,所属情報!$A:$A,0))),"")</f>
        <v>492213</v>
      </c>
      <c r="P179" s="9" t="str">
        <f t="shared" si="6"/>
        <v>野間　名津巳 (3)</v>
      </c>
      <c r="Q179" s="9" t="str">
        <f t="shared" si="7"/>
        <v>ﾉﾏ ﾅﾂﾐ</v>
      </c>
      <c r="R179" s="9" t="str">
        <f t="shared" si="8"/>
        <v>NOMA Natsumi (02)</v>
      </c>
      <c r="S179" s="9" t="str">
        <f>IFERROR(IF($F179="","",INDEX(リスト!$G:$G,MATCH($F179,リスト!$E:$E,0))),"")</f>
        <v>30</v>
      </c>
      <c r="T179" s="9" t="str">
        <f>IFERROR(IF($K179="","",INDEX(リスト!$J:$J,MATCH($K179,リスト!$I:$I,0))),"")</f>
        <v>JPN</v>
      </c>
      <c r="U179" s="9" t="str">
        <f>IF($B179="","",RIGHT($G179*1000+200+COUNTIF($G$2:$G179,$G179),9))</f>
        <v>020816201</v>
      </c>
      <c r="V179" s="9" t="str">
        <f>IFERROR(IF($M179="","",$M179&amp;"・"&amp;INDEX(リスト!$F:$F,MATCH($L179,リスト!$E:$E,0))),"")</f>
        <v/>
      </c>
    </row>
    <row r="180" spans="1:22" ht="18" customHeight="1" x14ac:dyDescent="0.55000000000000004">
      <c r="A180" t="s">
        <v>1396</v>
      </c>
      <c r="B180">
        <v>179</v>
      </c>
      <c r="C180" t="s">
        <v>1507</v>
      </c>
      <c r="D180" t="s">
        <v>1508</v>
      </c>
      <c r="E180">
        <v>3</v>
      </c>
      <c r="F180" t="s">
        <v>12</v>
      </c>
      <c r="G180">
        <v>20020224</v>
      </c>
      <c r="H180" t="s">
        <v>1509</v>
      </c>
      <c r="I180" t="s">
        <v>1510</v>
      </c>
      <c r="J180" t="s">
        <v>1511</v>
      </c>
      <c r="K180" t="s">
        <v>214</v>
      </c>
      <c r="O180" s="9">
        <f>IFERROR(IF($B180="","",INDEX(所属情報!$E:$E,MATCH($A180,所属情報!$A:$A,0))),"")</f>
        <v>492213</v>
      </c>
      <c r="P180" s="9" t="str">
        <f t="shared" si="6"/>
        <v>本田　結子 (3)</v>
      </c>
      <c r="Q180" s="9" t="str">
        <f t="shared" si="7"/>
        <v>ﾎﾝﾀﾞ ﾕｲｺ</v>
      </c>
      <c r="R180" s="9" t="str">
        <f t="shared" si="8"/>
        <v>HONDA Yuiko (02)</v>
      </c>
      <c r="S180" s="9" t="str">
        <f>IFERROR(IF($F180="","",INDEX(リスト!$G:$G,MATCH($F180,リスト!$E:$E,0))),"")</f>
        <v>21</v>
      </c>
      <c r="T180" s="9" t="str">
        <f>IFERROR(IF($K180="","",INDEX(リスト!$J:$J,MATCH($K180,リスト!$I:$I,0))),"")</f>
        <v>JPN</v>
      </c>
      <c r="U180" s="9" t="str">
        <f>IF($B180="","",RIGHT($G180*1000+200+COUNTIF($G$2:$G180,$G180),9))</f>
        <v>020224201</v>
      </c>
      <c r="V180" s="9" t="str">
        <f>IFERROR(IF($M180="","",$M180&amp;"・"&amp;INDEX(リスト!$F:$F,MATCH($L180,リスト!$E:$E,0))),"")</f>
        <v/>
      </c>
    </row>
    <row r="181" spans="1:22" ht="18" customHeight="1" x14ac:dyDescent="0.55000000000000004">
      <c r="A181" t="s">
        <v>1396</v>
      </c>
      <c r="B181">
        <v>180</v>
      </c>
      <c r="C181" t="s">
        <v>1512</v>
      </c>
      <c r="D181" t="s">
        <v>1513</v>
      </c>
      <c r="E181">
        <v>3</v>
      </c>
      <c r="F181" t="s">
        <v>18</v>
      </c>
      <c r="G181">
        <v>20020614</v>
      </c>
      <c r="H181" t="s">
        <v>1514</v>
      </c>
      <c r="I181" t="s">
        <v>761</v>
      </c>
      <c r="J181" t="s">
        <v>1253</v>
      </c>
      <c r="K181" t="s">
        <v>214</v>
      </c>
      <c r="O181" s="9">
        <f>IFERROR(IF($B181="","",INDEX(所属情報!$E:$E,MATCH($A181,所属情報!$A:$A,0))),"")</f>
        <v>492213</v>
      </c>
      <c r="P181" s="9" t="str">
        <f t="shared" si="6"/>
        <v>伊藤　彩花 (3)</v>
      </c>
      <c r="Q181" s="9" t="str">
        <f t="shared" si="7"/>
        <v>ｲﾄｳ ｱﾔｶ</v>
      </c>
      <c r="R181" s="9" t="str">
        <f t="shared" si="8"/>
        <v>ITO Ayaka (02)</v>
      </c>
      <c r="S181" s="9" t="str">
        <f>IFERROR(IF($F181="","",INDEX(リスト!$G:$G,MATCH($F181,リスト!$E:$E,0))),"")</f>
        <v>37</v>
      </c>
      <c r="T181" s="9" t="str">
        <f>IFERROR(IF($K181="","",INDEX(リスト!$J:$J,MATCH($K181,リスト!$I:$I,0))),"")</f>
        <v>JPN</v>
      </c>
      <c r="U181" s="9" t="str">
        <f>IF($B181="","",RIGHT($G181*1000+200+COUNTIF($G$2:$G181,$G181),9))</f>
        <v>020614201</v>
      </c>
      <c r="V181" s="9" t="str">
        <f>IFERROR(IF($M181="","",$M181&amp;"・"&amp;INDEX(リスト!$F:$F,MATCH($L181,リスト!$E:$E,0))),"")</f>
        <v/>
      </c>
    </row>
    <row r="182" spans="1:22" ht="18" customHeight="1" x14ac:dyDescent="0.55000000000000004">
      <c r="A182" t="s">
        <v>1396</v>
      </c>
      <c r="B182">
        <v>181</v>
      </c>
      <c r="C182" t="s">
        <v>1515</v>
      </c>
      <c r="D182" t="s">
        <v>1516</v>
      </c>
      <c r="E182">
        <v>3</v>
      </c>
      <c r="F182" t="s">
        <v>20</v>
      </c>
      <c r="G182">
        <v>20020521</v>
      </c>
      <c r="H182" t="s">
        <v>1517</v>
      </c>
      <c r="I182" t="s">
        <v>1518</v>
      </c>
      <c r="J182" t="s">
        <v>757</v>
      </c>
      <c r="K182" t="s">
        <v>214</v>
      </c>
      <c r="O182" s="9">
        <f>IFERROR(IF($B182="","",INDEX(所属情報!$E:$E,MATCH($A182,所属情報!$A:$A,0))),"")</f>
        <v>492213</v>
      </c>
      <c r="P182" s="9" t="str">
        <f t="shared" si="6"/>
        <v>岡本　莉奈 (3)</v>
      </c>
      <c r="Q182" s="9" t="str">
        <f t="shared" si="7"/>
        <v>ｵｶﾓﾄ ﾘﾅ</v>
      </c>
      <c r="R182" s="9" t="str">
        <f t="shared" si="8"/>
        <v>OKAMOTO Rina (02)</v>
      </c>
      <c r="S182" s="9" t="str">
        <f>IFERROR(IF($F182="","",INDEX(リスト!$G:$G,MATCH($F182,リスト!$E:$E,0))),"")</f>
        <v>27</v>
      </c>
      <c r="T182" s="9" t="str">
        <f>IFERROR(IF($K182="","",INDEX(リスト!$J:$J,MATCH($K182,リスト!$I:$I,0))),"")</f>
        <v>JPN</v>
      </c>
      <c r="U182" s="9" t="str">
        <f>IF($B182="","",RIGHT($G182*1000+200+COUNTIF($G$2:$G182,$G182),9))</f>
        <v>020521201</v>
      </c>
      <c r="V182" s="9" t="str">
        <f>IFERROR(IF($M182="","",$M182&amp;"・"&amp;INDEX(リスト!$F:$F,MATCH($L182,リスト!$E:$E,0))),"")</f>
        <v/>
      </c>
    </row>
    <row r="183" spans="1:22" ht="18" customHeight="1" x14ac:dyDescent="0.55000000000000004">
      <c r="A183" t="s">
        <v>1396</v>
      </c>
      <c r="B183">
        <v>182</v>
      </c>
      <c r="C183" t="s">
        <v>1519</v>
      </c>
      <c r="D183" t="s">
        <v>1520</v>
      </c>
      <c r="E183">
        <v>3</v>
      </c>
      <c r="F183" t="s">
        <v>19</v>
      </c>
      <c r="G183">
        <v>20020525</v>
      </c>
      <c r="H183" t="s">
        <v>1521</v>
      </c>
      <c r="I183" t="s">
        <v>1522</v>
      </c>
      <c r="J183" t="s">
        <v>1523</v>
      </c>
      <c r="K183" t="s">
        <v>214</v>
      </c>
      <c r="O183" s="9">
        <f>IFERROR(IF($B183="","",INDEX(所属情報!$E:$E,MATCH($A183,所属情報!$A:$A,0))),"")</f>
        <v>492213</v>
      </c>
      <c r="P183" s="9" t="str">
        <f t="shared" si="6"/>
        <v>大森　夢菜 (3)</v>
      </c>
      <c r="Q183" s="9" t="str">
        <f t="shared" si="7"/>
        <v>ｵｵﾓﾘ ﾕﾅ</v>
      </c>
      <c r="R183" s="9" t="str">
        <f t="shared" si="8"/>
        <v>OMORI Yuna (02)</v>
      </c>
      <c r="S183" s="9" t="str">
        <f>IFERROR(IF($F183="","",INDEX(リスト!$G:$G,MATCH($F183,リスト!$E:$E,0))),"")</f>
        <v>28</v>
      </c>
      <c r="T183" s="9" t="str">
        <f>IFERROR(IF($K183="","",INDEX(リスト!$J:$J,MATCH($K183,リスト!$I:$I,0))),"")</f>
        <v>JPN</v>
      </c>
      <c r="U183" s="9" t="str">
        <f>IF($B183="","",RIGHT($G183*1000+200+COUNTIF($G$2:$G183,$G183),9))</f>
        <v>020525202</v>
      </c>
      <c r="V183" s="9" t="str">
        <f>IFERROR(IF($M183="","",$M183&amp;"・"&amp;INDEX(リスト!$F:$F,MATCH($L183,リスト!$E:$E,0))),"")</f>
        <v/>
      </c>
    </row>
    <row r="184" spans="1:22" ht="18" customHeight="1" x14ac:dyDescent="0.55000000000000004">
      <c r="A184" t="s">
        <v>1396</v>
      </c>
      <c r="B184">
        <v>183</v>
      </c>
      <c r="C184" t="s">
        <v>1524</v>
      </c>
      <c r="D184" t="s">
        <v>1525</v>
      </c>
      <c r="E184">
        <v>3</v>
      </c>
      <c r="F184" t="s">
        <v>20</v>
      </c>
      <c r="G184">
        <v>20030310</v>
      </c>
      <c r="H184" t="s">
        <v>1526</v>
      </c>
      <c r="I184" t="s">
        <v>717</v>
      </c>
      <c r="J184" t="s">
        <v>1527</v>
      </c>
      <c r="K184" t="s">
        <v>214</v>
      </c>
      <c r="O184" s="9">
        <f>IFERROR(IF($B184="","",INDEX(所属情報!$E:$E,MATCH($A184,所属情報!$A:$A,0))),"")</f>
        <v>492213</v>
      </c>
      <c r="P184" s="9" t="str">
        <f t="shared" si="6"/>
        <v>浅野　利佳 (3)</v>
      </c>
      <c r="Q184" s="9" t="str">
        <f t="shared" si="7"/>
        <v>ｱｻﾉ ﾘｶ</v>
      </c>
      <c r="R184" s="9" t="str">
        <f t="shared" si="8"/>
        <v>ASANO Rika (03)</v>
      </c>
      <c r="S184" s="9" t="str">
        <f>IFERROR(IF($F184="","",INDEX(リスト!$G:$G,MATCH($F184,リスト!$E:$E,0))),"")</f>
        <v>27</v>
      </c>
      <c r="T184" s="9" t="str">
        <f>IFERROR(IF($K184="","",INDEX(リスト!$J:$J,MATCH($K184,リスト!$I:$I,0))),"")</f>
        <v>JPN</v>
      </c>
      <c r="U184" s="9" t="str">
        <f>IF($B184="","",RIGHT($G184*1000+200+COUNTIF($G$2:$G184,$G184),9))</f>
        <v>030310201</v>
      </c>
      <c r="V184" s="9" t="str">
        <f>IFERROR(IF($M184="","",$M184&amp;"・"&amp;INDEX(リスト!$F:$F,MATCH($L184,リスト!$E:$E,0))),"")</f>
        <v/>
      </c>
    </row>
    <row r="185" spans="1:22" ht="18" customHeight="1" x14ac:dyDescent="0.55000000000000004">
      <c r="A185" t="s">
        <v>1396</v>
      </c>
      <c r="B185">
        <v>184</v>
      </c>
      <c r="C185" t="s">
        <v>1528</v>
      </c>
      <c r="D185" t="s">
        <v>1529</v>
      </c>
      <c r="E185">
        <v>2</v>
      </c>
      <c r="F185" t="s">
        <v>20</v>
      </c>
      <c r="G185">
        <v>20030703</v>
      </c>
      <c r="H185" t="s">
        <v>1530</v>
      </c>
      <c r="I185" t="s">
        <v>1531</v>
      </c>
      <c r="J185" t="s">
        <v>1532</v>
      </c>
      <c r="K185" t="s">
        <v>214</v>
      </c>
      <c r="O185" s="9">
        <f>IFERROR(IF($B185="","",INDEX(所属情報!$E:$E,MATCH($A185,所属情報!$A:$A,0))),"")</f>
        <v>492213</v>
      </c>
      <c r="P185" s="9" t="str">
        <f t="shared" si="6"/>
        <v>波江野　夏帆 (2)</v>
      </c>
      <c r="Q185" s="9" t="str">
        <f t="shared" si="7"/>
        <v>ﾊｴﾉ ﾅﾂﾎ</v>
      </c>
      <c r="R185" s="9" t="str">
        <f t="shared" si="8"/>
        <v>HAENO Natsuho (03)</v>
      </c>
      <c r="S185" s="9" t="str">
        <f>IFERROR(IF($F185="","",INDEX(リスト!$G:$G,MATCH($F185,リスト!$E:$E,0))),"")</f>
        <v>27</v>
      </c>
      <c r="T185" s="9" t="str">
        <f>IFERROR(IF($K185="","",INDEX(リスト!$J:$J,MATCH($K185,リスト!$I:$I,0))),"")</f>
        <v>JPN</v>
      </c>
      <c r="U185" s="9" t="str">
        <f>IF($B185="","",RIGHT($G185*1000+200+COUNTIF($G$2:$G185,$G185),9))</f>
        <v>030703201</v>
      </c>
      <c r="V185" s="9" t="str">
        <f>IFERROR(IF($M185="","",$M185&amp;"・"&amp;INDEX(リスト!$F:$F,MATCH($L185,リスト!$E:$E,0))),"")</f>
        <v/>
      </c>
    </row>
    <row r="186" spans="1:22" ht="18" customHeight="1" x14ac:dyDescent="0.55000000000000004">
      <c r="A186" t="s">
        <v>1396</v>
      </c>
      <c r="B186">
        <v>185</v>
      </c>
      <c r="C186" t="s">
        <v>1533</v>
      </c>
      <c r="D186" t="s">
        <v>1534</v>
      </c>
      <c r="E186">
        <v>2</v>
      </c>
      <c r="F186" t="s">
        <v>50</v>
      </c>
      <c r="G186">
        <v>20030418</v>
      </c>
      <c r="H186" t="s">
        <v>1535</v>
      </c>
      <c r="I186" t="s">
        <v>1536</v>
      </c>
      <c r="J186" t="s">
        <v>1032</v>
      </c>
      <c r="K186" t="s">
        <v>214</v>
      </c>
      <c r="O186" s="9">
        <f>IFERROR(IF($B186="","",INDEX(所属情報!$E:$E,MATCH($A186,所属情報!$A:$A,0))),"")</f>
        <v>492213</v>
      </c>
      <c r="P186" s="9" t="str">
        <f t="shared" si="6"/>
        <v>矢野　遥楓 (2)</v>
      </c>
      <c r="Q186" s="9" t="str">
        <f t="shared" si="7"/>
        <v>ﾔﾉ ﾊﾙｶ</v>
      </c>
      <c r="R186" s="9" t="str">
        <f t="shared" si="8"/>
        <v>YANO Haruka (03)</v>
      </c>
      <c r="S186" s="9" t="str">
        <f>IFERROR(IF($F186="","",INDEX(リスト!$G:$G,MATCH($F186,リスト!$E:$E,0))),"")</f>
        <v>38</v>
      </c>
      <c r="T186" s="9" t="str">
        <f>IFERROR(IF($K186="","",INDEX(リスト!$J:$J,MATCH($K186,リスト!$I:$I,0))),"")</f>
        <v>JPN</v>
      </c>
      <c r="U186" s="9" t="str">
        <f>IF($B186="","",RIGHT($G186*1000+200+COUNTIF($G$2:$G186,$G186),9))</f>
        <v>030418201</v>
      </c>
      <c r="V186" s="9" t="str">
        <f>IFERROR(IF($M186="","",$M186&amp;"・"&amp;INDEX(リスト!$F:$F,MATCH($L186,リスト!$E:$E,0))),"")</f>
        <v/>
      </c>
    </row>
    <row r="187" spans="1:22" ht="18" customHeight="1" x14ac:dyDescent="0.55000000000000004">
      <c r="A187" t="s">
        <v>1396</v>
      </c>
      <c r="B187">
        <v>186</v>
      </c>
      <c r="C187" t="s">
        <v>1537</v>
      </c>
      <c r="D187" t="s">
        <v>1538</v>
      </c>
      <c r="E187">
        <v>2</v>
      </c>
      <c r="F187" t="s">
        <v>27</v>
      </c>
      <c r="G187">
        <v>20030925</v>
      </c>
      <c r="H187" t="s">
        <v>1539</v>
      </c>
      <c r="I187" t="s">
        <v>1540</v>
      </c>
      <c r="J187" t="s">
        <v>821</v>
      </c>
      <c r="K187" t="s">
        <v>214</v>
      </c>
      <c r="O187" s="9">
        <f>IFERROR(IF($B187="","",INDEX(所属情報!$E:$E,MATCH($A187,所属情報!$A:$A,0))),"")</f>
        <v>492213</v>
      </c>
      <c r="P187" s="9" t="str">
        <f t="shared" si="6"/>
        <v>川合　小想 (2)</v>
      </c>
      <c r="Q187" s="9" t="str">
        <f t="shared" si="7"/>
        <v>ｶﾜｲ ｺｺﾛ</v>
      </c>
      <c r="R187" s="9" t="str">
        <f t="shared" si="8"/>
        <v>KAWAI Kokoro (03)</v>
      </c>
      <c r="S187" s="9" t="str">
        <f>IFERROR(IF($F187="","",INDEX(リスト!$G:$G,MATCH($F187,リスト!$E:$E,0))),"")</f>
        <v>24</v>
      </c>
      <c r="T187" s="9" t="str">
        <f>IFERROR(IF($K187="","",INDEX(リスト!$J:$J,MATCH($K187,リスト!$I:$I,0))),"")</f>
        <v>JPN</v>
      </c>
      <c r="U187" s="9" t="str">
        <f>IF($B187="","",RIGHT($G187*1000+200+COUNTIF($G$2:$G187,$G187),9))</f>
        <v>030925202</v>
      </c>
      <c r="V187" s="9" t="str">
        <f>IFERROR(IF($M187="","",$M187&amp;"・"&amp;INDEX(リスト!$F:$F,MATCH($L187,リスト!$E:$E,0))),"")</f>
        <v/>
      </c>
    </row>
    <row r="188" spans="1:22" ht="18" customHeight="1" x14ac:dyDescent="0.55000000000000004">
      <c r="A188" t="s">
        <v>1396</v>
      </c>
      <c r="B188">
        <v>187</v>
      </c>
      <c r="C188" t="s">
        <v>1541</v>
      </c>
      <c r="D188" t="s">
        <v>1542</v>
      </c>
      <c r="E188">
        <v>2</v>
      </c>
      <c r="F188" t="s">
        <v>91</v>
      </c>
      <c r="G188">
        <v>20031004</v>
      </c>
      <c r="H188" t="s">
        <v>1543</v>
      </c>
      <c r="I188" t="s">
        <v>1544</v>
      </c>
      <c r="J188" t="s">
        <v>1545</v>
      </c>
      <c r="K188" t="s">
        <v>214</v>
      </c>
      <c r="O188" s="9">
        <f>IFERROR(IF($B188="","",INDEX(所属情報!$E:$E,MATCH($A188,所属情報!$A:$A,0))),"")</f>
        <v>492213</v>
      </c>
      <c r="P188" s="9" t="str">
        <f t="shared" si="6"/>
        <v>進藤　きらら (2)</v>
      </c>
      <c r="Q188" s="9" t="str">
        <f t="shared" si="7"/>
        <v>ｼﾝﾄﾞｳ ｷﾗﾗ</v>
      </c>
      <c r="R188" s="9" t="str">
        <f t="shared" si="8"/>
        <v>SHINDO Kirara (03)</v>
      </c>
      <c r="S188" s="9" t="str">
        <f>IFERROR(IF($F188="","",INDEX(リスト!$G:$G,MATCH($F188,リスト!$E:$E,0))),"")</f>
        <v>05</v>
      </c>
      <c r="T188" s="9" t="str">
        <f>IFERROR(IF($K188="","",INDEX(リスト!$J:$J,MATCH($K188,リスト!$I:$I,0))),"")</f>
        <v>JPN</v>
      </c>
      <c r="U188" s="9" t="str">
        <f>IF($B188="","",RIGHT($G188*1000+200+COUNTIF($G$2:$G188,$G188),9))</f>
        <v>031004201</v>
      </c>
      <c r="V188" s="9" t="str">
        <f>IFERROR(IF($M188="","",$M188&amp;"・"&amp;INDEX(リスト!$F:$F,MATCH($L188,リスト!$E:$E,0))),"")</f>
        <v/>
      </c>
    </row>
    <row r="189" spans="1:22" ht="18" customHeight="1" x14ac:dyDescent="0.55000000000000004">
      <c r="A189" t="s">
        <v>1396</v>
      </c>
      <c r="B189">
        <v>188</v>
      </c>
      <c r="C189" t="s">
        <v>1546</v>
      </c>
      <c r="D189" t="s">
        <v>1547</v>
      </c>
      <c r="E189">
        <v>2</v>
      </c>
      <c r="F189" t="s">
        <v>32</v>
      </c>
      <c r="G189">
        <v>20030704</v>
      </c>
      <c r="H189" t="s">
        <v>1548</v>
      </c>
      <c r="I189" t="s">
        <v>1549</v>
      </c>
      <c r="J189" t="s">
        <v>1550</v>
      </c>
      <c r="K189" t="s">
        <v>214</v>
      </c>
      <c r="O189" s="9">
        <f>IFERROR(IF($B189="","",INDEX(所属情報!$E:$E,MATCH($A189,所属情報!$A:$A,0))),"")</f>
        <v>492213</v>
      </c>
      <c r="P189" s="9" t="str">
        <f t="shared" si="6"/>
        <v>下間　星来 (2)</v>
      </c>
      <c r="Q189" s="9" t="str">
        <f t="shared" si="7"/>
        <v>ｼﾓﾂﾏ ｾｲﾗ</v>
      </c>
      <c r="R189" s="9" t="str">
        <f t="shared" si="8"/>
        <v>SHIMOTSUMA Seira (03)</v>
      </c>
      <c r="S189" s="9" t="str">
        <f>IFERROR(IF($F189="","",INDEX(リスト!$G:$G,MATCH($F189,リスト!$E:$E,0))),"")</f>
        <v>35</v>
      </c>
      <c r="T189" s="9" t="str">
        <f>IFERROR(IF($K189="","",INDEX(リスト!$J:$J,MATCH($K189,リスト!$I:$I,0))),"")</f>
        <v>JPN</v>
      </c>
      <c r="U189" s="9" t="str">
        <f>IF($B189="","",RIGHT($G189*1000+200+COUNTIF($G$2:$G189,$G189),9))</f>
        <v>030704201</v>
      </c>
      <c r="V189" s="9" t="str">
        <f>IFERROR(IF($M189="","",$M189&amp;"・"&amp;INDEX(リスト!$F:$F,MATCH($L189,リスト!$E:$E,0))),"")</f>
        <v/>
      </c>
    </row>
    <row r="190" spans="1:22" ht="18" customHeight="1" x14ac:dyDescent="0.55000000000000004">
      <c r="A190" t="s">
        <v>1396</v>
      </c>
      <c r="B190">
        <v>189</v>
      </c>
      <c r="C190" t="s">
        <v>1551</v>
      </c>
      <c r="D190" t="s">
        <v>1552</v>
      </c>
      <c r="E190">
        <v>2</v>
      </c>
      <c r="F190" t="s">
        <v>20</v>
      </c>
      <c r="G190">
        <v>20030524</v>
      </c>
      <c r="H190" t="s">
        <v>1553</v>
      </c>
      <c r="I190" t="s">
        <v>1554</v>
      </c>
      <c r="J190" t="s">
        <v>1555</v>
      </c>
      <c r="K190" t="s">
        <v>214</v>
      </c>
      <c r="O190" s="9">
        <f>IFERROR(IF($B190="","",INDEX(所属情報!$E:$E,MATCH($A190,所属情報!$A:$A,0))),"")</f>
        <v>492213</v>
      </c>
      <c r="P190" s="9" t="str">
        <f t="shared" si="6"/>
        <v>平田　空 (2)</v>
      </c>
      <c r="Q190" s="9" t="str">
        <f t="shared" si="7"/>
        <v>ﾋﾗﾀ ｿﾗ</v>
      </c>
      <c r="R190" s="9" t="str">
        <f t="shared" si="8"/>
        <v>HIRATA Sora (03)</v>
      </c>
      <c r="S190" s="9" t="str">
        <f>IFERROR(IF($F190="","",INDEX(リスト!$G:$G,MATCH($F190,リスト!$E:$E,0))),"")</f>
        <v>27</v>
      </c>
      <c r="T190" s="9" t="str">
        <f>IFERROR(IF($K190="","",INDEX(リスト!$J:$J,MATCH($K190,リスト!$I:$I,0))),"")</f>
        <v>JPN</v>
      </c>
      <c r="U190" s="9" t="str">
        <f>IF($B190="","",RIGHT($G190*1000+200+COUNTIF($G$2:$G190,$G190),9))</f>
        <v>030524201</v>
      </c>
      <c r="V190" s="9" t="str">
        <f>IFERROR(IF($M190="","",$M190&amp;"・"&amp;INDEX(リスト!$F:$F,MATCH($L190,リスト!$E:$E,0))),"")</f>
        <v/>
      </c>
    </row>
    <row r="191" spans="1:22" ht="18" customHeight="1" x14ac:dyDescent="0.55000000000000004">
      <c r="A191" t="s">
        <v>1396</v>
      </c>
      <c r="B191">
        <v>190</v>
      </c>
      <c r="C191" t="s">
        <v>1556</v>
      </c>
      <c r="D191" t="s">
        <v>1557</v>
      </c>
      <c r="E191">
        <v>2</v>
      </c>
      <c r="F191" t="s">
        <v>30</v>
      </c>
      <c r="G191">
        <v>20040310</v>
      </c>
      <c r="H191" t="s">
        <v>1558</v>
      </c>
      <c r="I191" t="s">
        <v>1316</v>
      </c>
      <c r="J191" t="s">
        <v>851</v>
      </c>
      <c r="K191" t="s">
        <v>214</v>
      </c>
      <c r="O191" s="9">
        <f>IFERROR(IF($B191="","",INDEX(所属情報!$E:$E,MATCH($A191,所属情報!$A:$A,0))),"")</f>
        <v>492213</v>
      </c>
      <c r="P191" s="9" t="str">
        <f t="shared" si="6"/>
        <v>後藤　花音 (2)</v>
      </c>
      <c r="Q191" s="9" t="str">
        <f t="shared" si="7"/>
        <v>ｺﾞﾄｳ ﾊﾅﾈ</v>
      </c>
      <c r="R191" s="9" t="str">
        <f t="shared" si="8"/>
        <v>GOTO Hanane (04)</v>
      </c>
      <c r="S191" s="9" t="str">
        <f>IFERROR(IF($F191="","",INDEX(リスト!$G:$G,MATCH($F191,リスト!$E:$E,0))),"")</f>
        <v>34</v>
      </c>
      <c r="T191" s="9" t="str">
        <f>IFERROR(IF($K191="","",INDEX(リスト!$J:$J,MATCH($K191,リスト!$I:$I,0))),"")</f>
        <v>JPN</v>
      </c>
      <c r="U191" s="9" t="str">
        <f>IF($B191="","",RIGHT($G191*1000+200+COUNTIF($G$2:$G191,$G191),9))</f>
        <v>040310201</v>
      </c>
      <c r="V191" s="9" t="str">
        <f>IFERROR(IF($M191="","",$M191&amp;"・"&amp;INDEX(リスト!$F:$F,MATCH($L191,リスト!$E:$E,0))),"")</f>
        <v/>
      </c>
    </row>
    <row r="192" spans="1:22" ht="18" customHeight="1" x14ac:dyDescent="0.55000000000000004">
      <c r="A192" t="s">
        <v>1559</v>
      </c>
      <c r="B192">
        <v>191</v>
      </c>
      <c r="C192" t="s">
        <v>1560</v>
      </c>
      <c r="D192" t="s">
        <v>1561</v>
      </c>
      <c r="E192" t="s">
        <v>1562</v>
      </c>
      <c r="F192" t="s">
        <v>19</v>
      </c>
      <c r="G192">
        <v>19990615</v>
      </c>
      <c r="H192" t="s">
        <v>1563</v>
      </c>
      <c r="I192" t="s">
        <v>903</v>
      </c>
      <c r="J192" t="s">
        <v>1564</v>
      </c>
      <c r="K192" t="s">
        <v>214</v>
      </c>
      <c r="O192" s="9">
        <f>IFERROR(IF($B192="","",INDEX(所属情報!$E:$E,MATCH($A192,所属情報!$A:$A,0))),"")</f>
        <v>492246</v>
      </c>
      <c r="P192" s="9" t="str">
        <f t="shared" si="6"/>
        <v>安達　杏香 (M2)</v>
      </c>
      <c r="Q192" s="9" t="str">
        <f t="shared" si="7"/>
        <v>ｱﾀﾞﾁ ｷｮｳｶ</v>
      </c>
      <c r="R192" s="9" t="str">
        <f t="shared" si="8"/>
        <v>ADACHI Kyoka (99)</v>
      </c>
      <c r="S192" s="9" t="str">
        <f>IFERROR(IF($F192="","",INDEX(リスト!$G:$G,MATCH($F192,リスト!$E:$E,0))),"")</f>
        <v>28</v>
      </c>
      <c r="T192" s="9" t="str">
        <f>IFERROR(IF($K192="","",INDEX(リスト!$J:$J,MATCH($K192,リスト!$I:$I,0))),"")</f>
        <v>JPN</v>
      </c>
      <c r="U192" s="9" t="str">
        <f>IF($B192="","",RIGHT($G192*1000+200+COUNTIF($G$2:$G192,$G192),9))</f>
        <v>990615201</v>
      </c>
      <c r="V192" s="9" t="str">
        <f>IFERROR(IF($M192="","",$M192&amp;"・"&amp;INDEX(リスト!$F:$F,MATCH($L192,リスト!$E:$E,0))),"")</f>
        <v/>
      </c>
    </row>
    <row r="193" spans="1:22" ht="18" customHeight="1" x14ac:dyDescent="0.55000000000000004">
      <c r="A193" t="s">
        <v>1559</v>
      </c>
      <c r="B193">
        <v>192</v>
      </c>
      <c r="C193" t="s">
        <v>1565</v>
      </c>
      <c r="D193" t="s">
        <v>1566</v>
      </c>
      <c r="E193" t="s">
        <v>1562</v>
      </c>
      <c r="F193" t="s">
        <v>18</v>
      </c>
      <c r="G193">
        <v>20000322</v>
      </c>
      <c r="H193" t="s">
        <v>1567</v>
      </c>
      <c r="I193" t="s">
        <v>1568</v>
      </c>
      <c r="J193" t="s">
        <v>1032</v>
      </c>
      <c r="K193" t="s">
        <v>214</v>
      </c>
      <c r="O193" s="9">
        <f>IFERROR(IF($B193="","",INDEX(所属情報!$E:$E,MATCH($A193,所属情報!$A:$A,0))),"")</f>
        <v>492246</v>
      </c>
      <c r="P193" s="9" t="str">
        <f t="shared" si="6"/>
        <v>齋藤　遥 (M2)</v>
      </c>
      <c r="Q193" s="9" t="str">
        <f t="shared" si="7"/>
        <v>ｻｲﾄｳ ﾊﾙｶ</v>
      </c>
      <c r="R193" s="9" t="str">
        <f t="shared" si="8"/>
        <v>SAITO Haruka (00)</v>
      </c>
      <c r="S193" s="9" t="str">
        <f>IFERROR(IF($F193="","",INDEX(リスト!$G:$G,MATCH($F193,リスト!$E:$E,0))),"")</f>
        <v>37</v>
      </c>
      <c r="T193" s="9" t="str">
        <f>IFERROR(IF($K193="","",INDEX(リスト!$J:$J,MATCH($K193,リスト!$I:$I,0))),"")</f>
        <v>JPN</v>
      </c>
      <c r="U193" s="9" t="str">
        <f>IF($B193="","",RIGHT($G193*1000+200+COUNTIF($G$2:$G193,$G193),9))</f>
        <v>000322201</v>
      </c>
      <c r="V193" s="9" t="str">
        <f>IFERROR(IF($M193="","",$M193&amp;"・"&amp;INDEX(リスト!$F:$F,MATCH($L193,リスト!$E:$E,0))),"")</f>
        <v/>
      </c>
    </row>
    <row r="194" spans="1:22" ht="18" customHeight="1" x14ac:dyDescent="0.55000000000000004">
      <c r="A194" t="s">
        <v>1559</v>
      </c>
      <c r="B194">
        <v>193</v>
      </c>
      <c r="C194" t="s">
        <v>1569</v>
      </c>
      <c r="D194" t="s">
        <v>1570</v>
      </c>
      <c r="E194" t="s">
        <v>710</v>
      </c>
      <c r="F194" t="s">
        <v>19</v>
      </c>
      <c r="G194">
        <v>20000827</v>
      </c>
      <c r="H194" t="s">
        <v>1571</v>
      </c>
      <c r="I194" t="s">
        <v>1572</v>
      </c>
      <c r="J194" t="s">
        <v>1068</v>
      </c>
      <c r="K194" t="s">
        <v>214</v>
      </c>
      <c r="O194" s="9">
        <f>IFERROR(IF($B194="","",INDEX(所属情報!$E:$E,MATCH($A194,所属情報!$A:$A,0))),"")</f>
        <v>492246</v>
      </c>
      <c r="P194" s="9" t="str">
        <f t="shared" si="6"/>
        <v>船田　茜理 (M1)</v>
      </c>
      <c r="Q194" s="9" t="str">
        <f t="shared" si="7"/>
        <v>ﾌﾅﾀﾞ ｱｶﾘ</v>
      </c>
      <c r="R194" s="9" t="str">
        <f t="shared" si="8"/>
        <v>FUNADA Akari (00)</v>
      </c>
      <c r="S194" s="9" t="str">
        <f>IFERROR(IF($F194="","",INDEX(リスト!$G:$G,MATCH($F194,リスト!$E:$E,0))),"")</f>
        <v>28</v>
      </c>
      <c r="T194" s="9" t="str">
        <f>IFERROR(IF($K194="","",INDEX(リスト!$J:$J,MATCH($K194,リスト!$I:$I,0))),"")</f>
        <v>JPN</v>
      </c>
      <c r="U194" s="9" t="str">
        <f>IF($B194="","",RIGHT($G194*1000+200+COUNTIF($G$2:$G194,$G194),9))</f>
        <v>000827201</v>
      </c>
      <c r="V194" s="9" t="str">
        <f>IFERROR(IF($M194="","",$M194&amp;"・"&amp;INDEX(リスト!$F:$F,MATCH($L194,リスト!$E:$E,0))),"")</f>
        <v/>
      </c>
    </row>
    <row r="195" spans="1:22" ht="18" customHeight="1" x14ac:dyDescent="0.55000000000000004">
      <c r="A195" t="s">
        <v>1559</v>
      </c>
      <c r="B195">
        <v>194</v>
      </c>
      <c r="C195" t="s">
        <v>1573</v>
      </c>
      <c r="D195" t="s">
        <v>1574</v>
      </c>
      <c r="E195">
        <v>4</v>
      </c>
      <c r="F195" t="s">
        <v>19</v>
      </c>
      <c r="G195">
        <v>20020310</v>
      </c>
      <c r="H195" t="s">
        <v>1575</v>
      </c>
      <c r="I195" t="s">
        <v>1576</v>
      </c>
      <c r="J195" t="s">
        <v>1577</v>
      </c>
      <c r="K195" t="s">
        <v>214</v>
      </c>
      <c r="O195" s="9">
        <f>IFERROR(IF($B195="","",INDEX(所属情報!$E:$E,MATCH($A195,所属情報!$A:$A,0))),"")</f>
        <v>492246</v>
      </c>
      <c r="P195" s="9" t="str">
        <f t="shared" ref="P195:P258" si="9">IF($C195="","",IF($E195="",$C195,$C195&amp;" ("&amp;$E195&amp;")"))</f>
        <v>荒島　友紀子 (4)</v>
      </c>
      <c r="Q195" s="9" t="str">
        <f t="shared" ref="Q195:Q258" si="10">IF($D195="","",ASC($D195))</f>
        <v>ｱﾗｼﾏ ﾕｷｺ</v>
      </c>
      <c r="R195" s="9" t="str">
        <f t="shared" ref="R195:R258" si="11">IF($I195="","",UPPER($I195)&amp;" "&amp;UPPER(LEFT($J195,1))&amp;LOWER(RIGHT($J195,LEN($J195)-1))&amp;" ("&amp;MID($G195,3,2)&amp;")")</f>
        <v>ARASHIMA Yukiko (02)</v>
      </c>
      <c r="S195" s="9" t="str">
        <f>IFERROR(IF($F195="","",INDEX(リスト!$G:$G,MATCH($F195,リスト!$E:$E,0))),"")</f>
        <v>28</v>
      </c>
      <c r="T195" s="9" t="str">
        <f>IFERROR(IF($K195="","",INDEX(リスト!$J:$J,MATCH($K195,リスト!$I:$I,0))),"")</f>
        <v>JPN</v>
      </c>
      <c r="U195" s="9" t="str">
        <f>IF($B195="","",RIGHT($G195*1000+200+COUNTIF($G$2:$G195,$G195),9))</f>
        <v>020310202</v>
      </c>
      <c r="V195" s="9" t="str">
        <f>IFERROR(IF($M195="","",$M195&amp;"・"&amp;INDEX(リスト!$F:$F,MATCH($L195,リスト!$E:$E,0))),"")</f>
        <v/>
      </c>
    </row>
    <row r="196" spans="1:22" ht="18" customHeight="1" x14ac:dyDescent="0.55000000000000004">
      <c r="A196" t="s">
        <v>1559</v>
      </c>
      <c r="B196">
        <v>195</v>
      </c>
      <c r="C196" t="s">
        <v>1578</v>
      </c>
      <c r="D196" t="s">
        <v>1579</v>
      </c>
      <c r="E196">
        <v>4</v>
      </c>
      <c r="F196" t="s">
        <v>19</v>
      </c>
      <c r="G196">
        <v>20010925</v>
      </c>
      <c r="H196" t="s">
        <v>1580</v>
      </c>
      <c r="I196" t="s">
        <v>1581</v>
      </c>
      <c r="J196" t="s">
        <v>1151</v>
      </c>
      <c r="K196" t="s">
        <v>214</v>
      </c>
      <c r="O196" s="9">
        <f>IFERROR(IF($B196="","",INDEX(所属情報!$E:$E,MATCH($A196,所属情報!$A:$A,0))),"")</f>
        <v>492246</v>
      </c>
      <c r="P196" s="9" t="str">
        <f t="shared" si="9"/>
        <v>井上　和奏 (4)</v>
      </c>
      <c r="Q196" s="9" t="str">
        <f t="shared" si="10"/>
        <v>ｲﾉｳｴ ﾜｶﾅ</v>
      </c>
      <c r="R196" s="9" t="str">
        <f t="shared" si="11"/>
        <v>INOUE Wakana (01)</v>
      </c>
      <c r="S196" s="9" t="str">
        <f>IFERROR(IF($F196="","",INDEX(リスト!$G:$G,MATCH($F196,リスト!$E:$E,0))),"")</f>
        <v>28</v>
      </c>
      <c r="T196" s="9" t="str">
        <f>IFERROR(IF($K196="","",INDEX(リスト!$J:$J,MATCH($K196,リスト!$I:$I,0))),"")</f>
        <v>JPN</v>
      </c>
      <c r="U196" s="9" t="str">
        <f>IF($B196="","",RIGHT($G196*1000+200+COUNTIF($G$2:$G196,$G196),9))</f>
        <v>010925201</v>
      </c>
      <c r="V196" s="9" t="str">
        <f>IFERROR(IF($M196="","",$M196&amp;"・"&amp;INDEX(リスト!$F:$F,MATCH($L196,リスト!$E:$E,0))),"")</f>
        <v/>
      </c>
    </row>
    <row r="197" spans="1:22" ht="18" customHeight="1" x14ac:dyDescent="0.55000000000000004">
      <c r="A197" t="s">
        <v>1559</v>
      </c>
      <c r="B197">
        <v>196</v>
      </c>
      <c r="C197" t="s">
        <v>1582</v>
      </c>
      <c r="D197" t="s">
        <v>1583</v>
      </c>
      <c r="E197">
        <v>4</v>
      </c>
      <c r="F197" t="s">
        <v>20</v>
      </c>
      <c r="G197">
        <v>20010405</v>
      </c>
      <c r="H197" t="s">
        <v>1584</v>
      </c>
      <c r="I197" t="s">
        <v>1585</v>
      </c>
      <c r="J197" t="s">
        <v>1586</v>
      </c>
      <c r="K197" t="s">
        <v>214</v>
      </c>
      <c r="O197" s="9">
        <f>IFERROR(IF($B197="","",INDEX(所属情報!$E:$E,MATCH($A197,所属情報!$A:$A,0))),"")</f>
        <v>492246</v>
      </c>
      <c r="P197" s="9" t="str">
        <f t="shared" si="9"/>
        <v>大林　真緒 (4)</v>
      </c>
      <c r="Q197" s="9" t="str">
        <f t="shared" si="10"/>
        <v>ｵｵﾊﾞﾔｼ ﾏｵ</v>
      </c>
      <c r="R197" s="9" t="str">
        <f t="shared" si="11"/>
        <v>OBAYASHI Mao (01)</v>
      </c>
      <c r="S197" s="9" t="str">
        <f>IFERROR(IF($F197="","",INDEX(リスト!$G:$G,MATCH($F197,リスト!$E:$E,0))),"")</f>
        <v>27</v>
      </c>
      <c r="T197" s="9" t="str">
        <f>IFERROR(IF($K197="","",INDEX(リスト!$J:$J,MATCH($K197,リスト!$I:$I,0))),"")</f>
        <v>JPN</v>
      </c>
      <c r="U197" s="9" t="str">
        <f>IF($B197="","",RIGHT($G197*1000+200+COUNTIF($G$2:$G197,$G197),9))</f>
        <v>010405201</v>
      </c>
      <c r="V197" s="9" t="str">
        <f>IFERROR(IF($M197="","",$M197&amp;"・"&amp;INDEX(リスト!$F:$F,MATCH($L197,リスト!$E:$E,0))),"")</f>
        <v/>
      </c>
    </row>
    <row r="198" spans="1:22" ht="18" customHeight="1" x14ac:dyDescent="0.55000000000000004">
      <c r="A198" t="s">
        <v>1559</v>
      </c>
      <c r="B198">
        <v>197</v>
      </c>
      <c r="C198" t="s">
        <v>1587</v>
      </c>
      <c r="D198" t="s">
        <v>1588</v>
      </c>
      <c r="E198">
        <v>4</v>
      </c>
      <c r="F198" t="s">
        <v>22</v>
      </c>
      <c r="G198">
        <v>20010610</v>
      </c>
      <c r="H198" t="s">
        <v>1589</v>
      </c>
      <c r="I198" t="s">
        <v>1170</v>
      </c>
      <c r="J198" t="s">
        <v>1590</v>
      </c>
      <c r="K198" t="s">
        <v>214</v>
      </c>
      <c r="O198" s="9">
        <f>IFERROR(IF($B198="","",INDEX(所属情報!$E:$E,MATCH($A198,所属情報!$A:$A,0))),"")</f>
        <v>492246</v>
      </c>
      <c r="P198" s="9" t="str">
        <f t="shared" si="9"/>
        <v>荻野　紗英 (4)</v>
      </c>
      <c r="Q198" s="9" t="str">
        <f t="shared" si="10"/>
        <v>ｵｷﾞﾉ ｻｴ</v>
      </c>
      <c r="R198" s="9" t="str">
        <f t="shared" si="11"/>
        <v>OGINO Sae (01)</v>
      </c>
      <c r="S198" s="9" t="str">
        <f>IFERROR(IF($F198="","",INDEX(リスト!$G:$G,MATCH($F198,リスト!$E:$E,0))),"")</f>
        <v>22</v>
      </c>
      <c r="T198" s="9" t="str">
        <f>IFERROR(IF($K198="","",INDEX(リスト!$J:$J,MATCH($K198,リスト!$I:$I,0))),"")</f>
        <v>JPN</v>
      </c>
      <c r="U198" s="9" t="str">
        <f>IF($B198="","",RIGHT($G198*1000+200+COUNTIF($G$2:$G198,$G198),9))</f>
        <v>010610201</v>
      </c>
      <c r="V198" s="9" t="str">
        <f>IFERROR(IF($M198="","",$M198&amp;"・"&amp;INDEX(リスト!$F:$F,MATCH($L198,リスト!$E:$E,0))),"")</f>
        <v/>
      </c>
    </row>
    <row r="199" spans="1:22" ht="18" customHeight="1" x14ac:dyDescent="0.55000000000000004">
      <c r="A199" t="s">
        <v>1559</v>
      </c>
      <c r="B199">
        <v>198</v>
      </c>
      <c r="C199" t="s">
        <v>1591</v>
      </c>
      <c r="D199" t="s">
        <v>1592</v>
      </c>
      <c r="E199">
        <v>4</v>
      </c>
      <c r="F199" t="s">
        <v>17</v>
      </c>
      <c r="G199">
        <v>20010901</v>
      </c>
      <c r="H199" t="s">
        <v>1593</v>
      </c>
      <c r="I199" t="s">
        <v>1594</v>
      </c>
      <c r="J199" t="s">
        <v>1595</v>
      </c>
      <c r="K199" t="s">
        <v>214</v>
      </c>
      <c r="O199" s="9">
        <f>IFERROR(IF($B199="","",INDEX(所属情報!$E:$E,MATCH($A199,所属情報!$A:$A,0))),"")</f>
        <v>492246</v>
      </c>
      <c r="P199" s="9" t="str">
        <f t="shared" si="9"/>
        <v>河原林　桃音 (4)</v>
      </c>
      <c r="Q199" s="9" t="str">
        <f t="shared" si="10"/>
        <v>ｶﾜﾗﾊﾞﾔｼ ﾓﾓﾈ</v>
      </c>
      <c r="R199" s="9" t="str">
        <f t="shared" si="11"/>
        <v>KAWARABAYASHI Momone (01)</v>
      </c>
      <c r="S199" s="9" t="str">
        <f>IFERROR(IF($F199="","",INDEX(リスト!$G:$G,MATCH($F199,リスト!$E:$E,0))),"")</f>
        <v>26</v>
      </c>
      <c r="T199" s="9" t="str">
        <f>IFERROR(IF($K199="","",INDEX(リスト!$J:$J,MATCH($K199,リスト!$I:$I,0))),"")</f>
        <v>JPN</v>
      </c>
      <c r="U199" s="9" t="str">
        <f>IF($B199="","",RIGHT($G199*1000+200+COUNTIF($G$2:$G199,$G199),9))</f>
        <v>010901202</v>
      </c>
      <c r="V199" s="9" t="str">
        <f>IFERROR(IF($M199="","",$M199&amp;"・"&amp;INDEX(リスト!$F:$F,MATCH($L199,リスト!$E:$E,0))),"")</f>
        <v/>
      </c>
    </row>
    <row r="200" spans="1:22" ht="18" customHeight="1" x14ac:dyDescent="0.55000000000000004">
      <c r="A200" t="s">
        <v>1559</v>
      </c>
      <c r="B200">
        <v>199</v>
      </c>
      <c r="C200" t="s">
        <v>1596</v>
      </c>
      <c r="D200" t="s">
        <v>1597</v>
      </c>
      <c r="E200">
        <v>4</v>
      </c>
      <c r="F200" t="s">
        <v>19</v>
      </c>
      <c r="G200">
        <v>20011002</v>
      </c>
      <c r="H200" t="s">
        <v>1598</v>
      </c>
      <c r="I200" t="s">
        <v>1599</v>
      </c>
      <c r="J200" t="s">
        <v>1151</v>
      </c>
      <c r="K200" t="s">
        <v>214</v>
      </c>
      <c r="O200" s="9">
        <f>IFERROR(IF($B200="","",INDEX(所属情報!$E:$E,MATCH($A200,所属情報!$A:$A,0))),"")</f>
        <v>492246</v>
      </c>
      <c r="P200" s="9" t="str">
        <f t="shared" si="9"/>
        <v>玉田　若菜 (4)</v>
      </c>
      <c r="Q200" s="9" t="str">
        <f t="shared" si="10"/>
        <v>ﾀﾏﾀﾞ ﾜｶﾅ</v>
      </c>
      <c r="R200" s="9" t="str">
        <f t="shared" si="11"/>
        <v>TAMADA Wakana (01)</v>
      </c>
      <c r="S200" s="9" t="str">
        <f>IFERROR(IF($F200="","",INDEX(リスト!$G:$G,MATCH($F200,リスト!$E:$E,0))),"")</f>
        <v>28</v>
      </c>
      <c r="T200" s="9" t="str">
        <f>IFERROR(IF($K200="","",INDEX(リスト!$J:$J,MATCH($K200,リスト!$I:$I,0))),"")</f>
        <v>JPN</v>
      </c>
      <c r="U200" s="9" t="str">
        <f>IF($B200="","",RIGHT($G200*1000+200+COUNTIF($G$2:$G200,$G200),9))</f>
        <v>011002202</v>
      </c>
      <c r="V200" s="9" t="str">
        <f>IFERROR(IF($M200="","",$M200&amp;"・"&amp;INDEX(リスト!$F:$F,MATCH($L200,リスト!$E:$E,0))),"")</f>
        <v/>
      </c>
    </row>
    <row r="201" spans="1:22" ht="18" customHeight="1" x14ac:dyDescent="0.55000000000000004">
      <c r="A201" t="s">
        <v>1559</v>
      </c>
      <c r="B201">
        <v>200</v>
      </c>
      <c r="C201" t="s">
        <v>1600</v>
      </c>
      <c r="D201" t="s">
        <v>1601</v>
      </c>
      <c r="E201">
        <v>4</v>
      </c>
      <c r="F201" t="s">
        <v>19</v>
      </c>
      <c r="G201">
        <v>20011106</v>
      </c>
      <c r="H201" t="s">
        <v>1602</v>
      </c>
      <c r="I201" t="s">
        <v>1603</v>
      </c>
      <c r="J201" t="s">
        <v>1604</v>
      </c>
      <c r="K201" t="s">
        <v>214</v>
      </c>
      <c r="O201" s="9">
        <f>IFERROR(IF($B201="","",INDEX(所属情報!$E:$E,MATCH($A201,所属情報!$A:$A,0))),"")</f>
        <v>492246</v>
      </c>
      <c r="P201" s="9" t="str">
        <f t="shared" si="9"/>
        <v>土井　香織里 (4)</v>
      </c>
      <c r="Q201" s="9" t="str">
        <f t="shared" si="10"/>
        <v>ﾄﾞｲ ｶｵﾘ</v>
      </c>
      <c r="R201" s="9" t="str">
        <f t="shared" si="11"/>
        <v>DOI Kaori (01)</v>
      </c>
      <c r="S201" s="9" t="str">
        <f>IFERROR(IF($F201="","",INDEX(リスト!$G:$G,MATCH($F201,リスト!$E:$E,0))),"")</f>
        <v>28</v>
      </c>
      <c r="T201" s="9" t="str">
        <f>IFERROR(IF($K201="","",INDEX(リスト!$J:$J,MATCH($K201,リスト!$I:$I,0))),"")</f>
        <v>JPN</v>
      </c>
      <c r="U201" s="9" t="str">
        <f>IF($B201="","",RIGHT($G201*1000+200+COUNTIF($G$2:$G201,$G201),9))</f>
        <v>011106202</v>
      </c>
      <c r="V201" s="9" t="str">
        <f>IFERROR(IF($M201="","",$M201&amp;"・"&amp;INDEX(リスト!$F:$F,MATCH($L201,リスト!$E:$E,0))),"")</f>
        <v/>
      </c>
    </row>
    <row r="202" spans="1:22" ht="18" customHeight="1" x14ac:dyDescent="0.55000000000000004">
      <c r="A202" t="s">
        <v>1559</v>
      </c>
      <c r="B202">
        <v>201</v>
      </c>
      <c r="C202" t="s">
        <v>1605</v>
      </c>
      <c r="D202" t="s">
        <v>1606</v>
      </c>
      <c r="E202">
        <v>4</v>
      </c>
      <c r="F202" t="s">
        <v>19</v>
      </c>
      <c r="G202">
        <v>20010610</v>
      </c>
      <c r="H202" t="s">
        <v>1607</v>
      </c>
      <c r="I202" t="s">
        <v>1104</v>
      </c>
      <c r="J202" t="s">
        <v>1608</v>
      </c>
      <c r="K202" t="s">
        <v>214</v>
      </c>
      <c r="O202" s="9">
        <f>IFERROR(IF($B202="","",INDEX(所属情報!$E:$E,MATCH($A202,所属情報!$A:$A,0))),"")</f>
        <v>492246</v>
      </c>
      <c r="P202" s="9" t="str">
        <f t="shared" si="9"/>
        <v>中野　菜乃 (4)</v>
      </c>
      <c r="Q202" s="9" t="str">
        <f t="shared" si="10"/>
        <v>ﾅｶﾉ ﾅﾉ</v>
      </c>
      <c r="R202" s="9" t="str">
        <f t="shared" si="11"/>
        <v>NAKANO Nano (01)</v>
      </c>
      <c r="S202" s="9" t="str">
        <f>IFERROR(IF($F202="","",INDEX(リスト!$G:$G,MATCH($F202,リスト!$E:$E,0))),"")</f>
        <v>28</v>
      </c>
      <c r="T202" s="9" t="str">
        <f>IFERROR(IF($K202="","",INDEX(リスト!$J:$J,MATCH($K202,リスト!$I:$I,0))),"")</f>
        <v>JPN</v>
      </c>
      <c r="U202" s="9" t="str">
        <f>IF($B202="","",RIGHT($G202*1000+200+COUNTIF($G$2:$G202,$G202),9))</f>
        <v>010610202</v>
      </c>
      <c r="V202" s="9" t="str">
        <f>IFERROR(IF($M202="","",$M202&amp;"・"&amp;INDEX(リスト!$F:$F,MATCH($L202,リスト!$E:$E,0))),"")</f>
        <v/>
      </c>
    </row>
    <row r="203" spans="1:22" ht="18" customHeight="1" x14ac:dyDescent="0.55000000000000004">
      <c r="A203" t="s">
        <v>1559</v>
      </c>
      <c r="B203">
        <v>202</v>
      </c>
      <c r="C203" t="s">
        <v>1609</v>
      </c>
      <c r="D203" t="s">
        <v>1610</v>
      </c>
      <c r="E203">
        <v>4</v>
      </c>
      <c r="F203" t="s">
        <v>19</v>
      </c>
      <c r="G203">
        <v>20011223</v>
      </c>
      <c r="H203" t="s">
        <v>1611</v>
      </c>
      <c r="I203" t="s">
        <v>1612</v>
      </c>
      <c r="J203" t="s">
        <v>879</v>
      </c>
      <c r="K203" t="s">
        <v>214</v>
      </c>
      <c r="O203" s="9">
        <f>IFERROR(IF($B203="","",INDEX(所属情報!$E:$E,MATCH($A203,所属情報!$A:$A,0))),"")</f>
        <v>492246</v>
      </c>
      <c r="P203" s="9" t="str">
        <f t="shared" si="9"/>
        <v>永見　結 (4)</v>
      </c>
      <c r="Q203" s="9" t="str">
        <f t="shared" si="10"/>
        <v>ﾅｶﾞﾐ ﾕｳ</v>
      </c>
      <c r="R203" s="9" t="str">
        <f t="shared" si="11"/>
        <v>NAGAMI Yu (01)</v>
      </c>
      <c r="S203" s="9" t="str">
        <f>IFERROR(IF($F203="","",INDEX(リスト!$G:$G,MATCH($F203,リスト!$E:$E,0))),"")</f>
        <v>28</v>
      </c>
      <c r="T203" s="9" t="str">
        <f>IFERROR(IF($K203="","",INDEX(リスト!$J:$J,MATCH($K203,リスト!$I:$I,0))),"")</f>
        <v>JPN</v>
      </c>
      <c r="U203" s="9" t="str">
        <f>IF($B203="","",RIGHT($G203*1000+200+COUNTIF($G$2:$G203,$G203),9))</f>
        <v>011223201</v>
      </c>
      <c r="V203" s="9" t="str">
        <f>IFERROR(IF($M203="","",$M203&amp;"・"&amp;INDEX(リスト!$F:$F,MATCH($L203,リスト!$E:$E,0))),"")</f>
        <v/>
      </c>
    </row>
    <row r="204" spans="1:22" ht="18" customHeight="1" x14ac:dyDescent="0.55000000000000004">
      <c r="A204" t="s">
        <v>1559</v>
      </c>
      <c r="B204">
        <v>203</v>
      </c>
      <c r="C204" t="s">
        <v>1613</v>
      </c>
      <c r="D204" t="s">
        <v>1614</v>
      </c>
      <c r="E204">
        <v>4</v>
      </c>
      <c r="F204" t="s">
        <v>19</v>
      </c>
      <c r="G204">
        <v>20010730</v>
      </c>
      <c r="H204" t="s">
        <v>1615</v>
      </c>
      <c r="I204" t="s">
        <v>1616</v>
      </c>
      <c r="J204" t="s">
        <v>1487</v>
      </c>
      <c r="K204" t="s">
        <v>214</v>
      </c>
      <c r="O204" s="9">
        <f>IFERROR(IF($B204="","",INDEX(所属情報!$E:$E,MATCH($A204,所属情報!$A:$A,0))),"")</f>
        <v>492246</v>
      </c>
      <c r="P204" s="9" t="str">
        <f t="shared" si="9"/>
        <v>広田　歩 (4)</v>
      </c>
      <c r="Q204" s="9" t="str">
        <f t="shared" si="10"/>
        <v>ﾋﾛﾀ ｱﾕﾐ</v>
      </c>
      <c r="R204" s="9" t="str">
        <f t="shared" si="11"/>
        <v>HIROTA Ayumi (01)</v>
      </c>
      <c r="S204" s="9" t="str">
        <f>IFERROR(IF($F204="","",INDEX(リスト!$G:$G,MATCH($F204,リスト!$E:$E,0))),"")</f>
        <v>28</v>
      </c>
      <c r="T204" s="9" t="str">
        <f>IFERROR(IF($K204="","",INDEX(リスト!$J:$J,MATCH($K204,リスト!$I:$I,0))),"")</f>
        <v>JPN</v>
      </c>
      <c r="U204" s="9" t="str">
        <f>IF($B204="","",RIGHT($G204*1000+200+COUNTIF($G$2:$G204,$G204),9))</f>
        <v>010730201</v>
      </c>
      <c r="V204" s="9" t="str">
        <f>IFERROR(IF($M204="","",$M204&amp;"・"&amp;INDEX(リスト!$F:$F,MATCH($L204,リスト!$E:$E,0))),"")</f>
        <v/>
      </c>
    </row>
    <row r="205" spans="1:22" ht="18" customHeight="1" x14ac:dyDescent="0.55000000000000004">
      <c r="A205" t="s">
        <v>1559</v>
      </c>
      <c r="B205">
        <v>204</v>
      </c>
      <c r="C205" t="s">
        <v>1617</v>
      </c>
      <c r="D205" t="s">
        <v>1618</v>
      </c>
      <c r="E205">
        <v>4</v>
      </c>
      <c r="F205" t="s">
        <v>16</v>
      </c>
      <c r="G205">
        <v>20011027</v>
      </c>
      <c r="H205" t="s">
        <v>1619</v>
      </c>
      <c r="I205" t="s">
        <v>1620</v>
      </c>
      <c r="J205" t="s">
        <v>1003</v>
      </c>
      <c r="K205" t="s">
        <v>214</v>
      </c>
      <c r="O205" s="9">
        <f>IFERROR(IF($B205="","",INDEX(所属情報!$E:$E,MATCH($A205,所属情報!$A:$A,0))),"")</f>
        <v>492246</v>
      </c>
      <c r="P205" s="9" t="str">
        <f t="shared" si="9"/>
        <v>峰本　涼 (4)</v>
      </c>
      <c r="Q205" s="9" t="str">
        <f t="shared" si="10"/>
        <v>ﾐﾈﾓﾄ ｽｽﾞｶ</v>
      </c>
      <c r="R205" s="9" t="str">
        <f t="shared" si="11"/>
        <v>MINEMOTO Suzuka (01)</v>
      </c>
      <c r="S205" s="9" t="str">
        <f>IFERROR(IF($F205="","",INDEX(リスト!$G:$G,MATCH($F205,リスト!$E:$E,0))),"")</f>
        <v>29</v>
      </c>
      <c r="T205" s="9" t="str">
        <f>IFERROR(IF($K205="","",INDEX(リスト!$J:$J,MATCH($K205,リスト!$I:$I,0))),"")</f>
        <v>JPN</v>
      </c>
      <c r="U205" s="9" t="str">
        <f>IF($B205="","",RIGHT($G205*1000+200+COUNTIF($G$2:$G205,$G205),9))</f>
        <v>011027201</v>
      </c>
      <c r="V205" s="9" t="str">
        <f>IFERROR(IF($M205="","",$M205&amp;"・"&amp;INDEX(リスト!$F:$F,MATCH($L205,リスト!$E:$E,0))),"")</f>
        <v/>
      </c>
    </row>
    <row r="206" spans="1:22" ht="18" customHeight="1" x14ac:dyDescent="0.55000000000000004">
      <c r="A206" t="s">
        <v>1559</v>
      </c>
      <c r="B206">
        <v>205</v>
      </c>
      <c r="C206" t="s">
        <v>1621</v>
      </c>
      <c r="D206" t="s">
        <v>1622</v>
      </c>
      <c r="E206">
        <v>4</v>
      </c>
      <c r="F206" t="s">
        <v>19</v>
      </c>
      <c r="G206">
        <v>20020222</v>
      </c>
      <c r="H206" t="s">
        <v>1623</v>
      </c>
      <c r="I206" t="s">
        <v>1624</v>
      </c>
      <c r="J206" t="s">
        <v>1625</v>
      </c>
      <c r="K206" t="s">
        <v>214</v>
      </c>
      <c r="O206" s="9">
        <f>IFERROR(IF($B206="","",INDEX(所属情報!$E:$E,MATCH($A206,所属情報!$A:$A,0))),"")</f>
        <v>492246</v>
      </c>
      <c r="P206" s="9" t="str">
        <f t="shared" si="9"/>
        <v>籔田　みのり (4)</v>
      </c>
      <c r="Q206" s="9" t="str">
        <f t="shared" si="10"/>
        <v>ﾔﾌﾞﾀ ﾐﾉﾘ</v>
      </c>
      <c r="R206" s="9" t="str">
        <f t="shared" si="11"/>
        <v>YABUTA Minori (02)</v>
      </c>
      <c r="S206" s="9" t="str">
        <f>IFERROR(IF($F206="","",INDEX(リスト!$G:$G,MATCH($F206,リスト!$E:$E,0))),"")</f>
        <v>28</v>
      </c>
      <c r="T206" s="9" t="str">
        <f>IFERROR(IF($K206="","",INDEX(リスト!$J:$J,MATCH($K206,リスト!$I:$I,0))),"")</f>
        <v>JPN</v>
      </c>
      <c r="U206" s="9" t="str">
        <f>IF($B206="","",RIGHT($G206*1000+200+COUNTIF($G$2:$G206,$G206),9))</f>
        <v>020222201</v>
      </c>
      <c r="V206" s="9" t="str">
        <f>IFERROR(IF($M206="","",$M206&amp;"・"&amp;INDEX(リスト!$F:$F,MATCH($L206,リスト!$E:$E,0))),"")</f>
        <v/>
      </c>
    </row>
    <row r="207" spans="1:22" ht="18" customHeight="1" x14ac:dyDescent="0.55000000000000004">
      <c r="A207" t="s">
        <v>1559</v>
      </c>
      <c r="B207">
        <v>206</v>
      </c>
      <c r="C207" t="s">
        <v>1626</v>
      </c>
      <c r="D207" t="s">
        <v>1153</v>
      </c>
      <c r="E207">
        <v>4</v>
      </c>
      <c r="F207" t="s">
        <v>19</v>
      </c>
      <c r="G207">
        <v>20020122</v>
      </c>
      <c r="H207" t="s">
        <v>1627</v>
      </c>
      <c r="I207" t="s">
        <v>801</v>
      </c>
      <c r="J207" t="s">
        <v>1032</v>
      </c>
      <c r="K207" t="s">
        <v>214</v>
      </c>
      <c r="O207" s="9">
        <f>IFERROR(IF($B207="","",INDEX(所属情報!$E:$E,MATCH($A207,所属情報!$A:$A,0))),"")</f>
        <v>492246</v>
      </c>
      <c r="P207" s="9" t="str">
        <f t="shared" si="9"/>
        <v>山本　早留香 (4)</v>
      </c>
      <c r="Q207" s="9" t="str">
        <f t="shared" si="10"/>
        <v>ﾔﾏﾓﾄ ﾊﾙｶ</v>
      </c>
      <c r="R207" s="9" t="str">
        <f t="shared" si="11"/>
        <v>YAMAMOTO Haruka (02)</v>
      </c>
      <c r="S207" s="9" t="str">
        <f>IFERROR(IF($F207="","",INDEX(リスト!$G:$G,MATCH($F207,リスト!$E:$E,0))),"")</f>
        <v>28</v>
      </c>
      <c r="T207" s="9" t="str">
        <f>IFERROR(IF($K207="","",INDEX(リスト!$J:$J,MATCH($K207,リスト!$I:$I,0))),"")</f>
        <v>JPN</v>
      </c>
      <c r="U207" s="9" t="str">
        <f>IF($B207="","",RIGHT($G207*1000+200+COUNTIF($G$2:$G207,$G207),9))</f>
        <v>020122201</v>
      </c>
      <c r="V207" s="9" t="str">
        <f>IFERROR(IF($M207="","",$M207&amp;"・"&amp;INDEX(リスト!$F:$F,MATCH($L207,リスト!$E:$E,0))),"")</f>
        <v/>
      </c>
    </row>
    <row r="208" spans="1:22" ht="18" customHeight="1" x14ac:dyDescent="0.55000000000000004">
      <c r="A208" t="s">
        <v>1559</v>
      </c>
      <c r="B208">
        <v>207</v>
      </c>
      <c r="C208" t="s">
        <v>1628</v>
      </c>
      <c r="D208" t="s">
        <v>1629</v>
      </c>
      <c r="E208">
        <v>4</v>
      </c>
      <c r="F208" t="s">
        <v>18</v>
      </c>
      <c r="G208">
        <v>20020319</v>
      </c>
      <c r="H208" t="s">
        <v>1630</v>
      </c>
      <c r="I208" t="s">
        <v>948</v>
      </c>
      <c r="J208" t="s">
        <v>1631</v>
      </c>
      <c r="K208" t="s">
        <v>214</v>
      </c>
      <c r="O208" s="9">
        <f>IFERROR(IF($B208="","",INDEX(所属情報!$E:$E,MATCH($A208,所属情報!$A:$A,0))),"")</f>
        <v>492246</v>
      </c>
      <c r="P208" s="9" t="str">
        <f t="shared" si="9"/>
        <v>吉田　真美 (4)</v>
      </c>
      <c r="Q208" s="9" t="str">
        <f t="shared" si="10"/>
        <v>ﾖｼﾀﾞ ﾏﾐ</v>
      </c>
      <c r="R208" s="9" t="str">
        <f t="shared" si="11"/>
        <v>YOSHIDA Mami (02)</v>
      </c>
      <c r="S208" s="9" t="str">
        <f>IFERROR(IF($F208="","",INDEX(リスト!$G:$G,MATCH($F208,リスト!$E:$E,0))),"")</f>
        <v>37</v>
      </c>
      <c r="T208" s="9" t="str">
        <f>IFERROR(IF($K208="","",INDEX(リスト!$J:$J,MATCH($K208,リスト!$I:$I,0))),"")</f>
        <v>JPN</v>
      </c>
      <c r="U208" s="9" t="str">
        <f>IF($B208="","",RIGHT($G208*1000+200+COUNTIF($G$2:$G208,$G208),9))</f>
        <v>020319201</v>
      </c>
      <c r="V208" s="9" t="str">
        <f>IFERROR(IF($M208="","",$M208&amp;"・"&amp;INDEX(リスト!$F:$F,MATCH($L208,リスト!$E:$E,0))),"")</f>
        <v/>
      </c>
    </row>
    <row r="209" spans="1:22" ht="18" customHeight="1" x14ac:dyDescent="0.55000000000000004">
      <c r="A209" t="s">
        <v>1559</v>
      </c>
      <c r="B209">
        <v>208</v>
      </c>
      <c r="C209" t="s">
        <v>1632</v>
      </c>
      <c r="D209" t="s">
        <v>1633</v>
      </c>
      <c r="E209">
        <v>4</v>
      </c>
      <c r="F209" t="s">
        <v>30</v>
      </c>
      <c r="G209">
        <v>20010803</v>
      </c>
      <c r="H209" t="s">
        <v>1634</v>
      </c>
      <c r="I209" t="s">
        <v>810</v>
      </c>
      <c r="J209" t="s">
        <v>1635</v>
      </c>
      <c r="K209" t="s">
        <v>214</v>
      </c>
      <c r="O209" s="9">
        <f>IFERROR(IF($B209="","",INDEX(所属情報!$E:$E,MATCH($A209,所属情報!$A:$A,0))),"")</f>
        <v>492246</v>
      </c>
      <c r="P209" s="9" t="str">
        <f t="shared" si="9"/>
        <v>渡邉　美紅 (4)</v>
      </c>
      <c r="Q209" s="9" t="str">
        <f t="shared" si="10"/>
        <v>ﾜﾀﾅﾍﾞ ﾐｸ</v>
      </c>
      <c r="R209" s="9" t="str">
        <f t="shared" si="11"/>
        <v>WATANABE Miku (01)</v>
      </c>
      <c r="S209" s="9" t="str">
        <f>IFERROR(IF($F209="","",INDEX(リスト!$G:$G,MATCH($F209,リスト!$E:$E,0))),"")</f>
        <v>34</v>
      </c>
      <c r="T209" s="9" t="str">
        <f>IFERROR(IF($K209="","",INDEX(リスト!$J:$J,MATCH($K209,リスト!$I:$I,0))),"")</f>
        <v>JPN</v>
      </c>
      <c r="U209" s="9" t="str">
        <f>IF($B209="","",RIGHT($G209*1000+200+COUNTIF($G$2:$G209,$G209),9))</f>
        <v>010803201</v>
      </c>
      <c r="V209" s="9" t="str">
        <f>IFERROR(IF($M209="","",$M209&amp;"・"&amp;INDEX(リスト!$F:$F,MATCH($L209,リスト!$E:$E,0))),"")</f>
        <v/>
      </c>
    </row>
    <row r="210" spans="1:22" ht="18" customHeight="1" x14ac:dyDescent="0.55000000000000004">
      <c r="A210" t="s">
        <v>1559</v>
      </c>
      <c r="B210">
        <v>209</v>
      </c>
      <c r="C210" t="s">
        <v>1636</v>
      </c>
      <c r="D210" t="s">
        <v>1637</v>
      </c>
      <c r="E210">
        <v>3</v>
      </c>
      <c r="F210" t="s">
        <v>19</v>
      </c>
      <c r="G210">
        <v>20021226</v>
      </c>
      <c r="H210" t="s">
        <v>1638</v>
      </c>
      <c r="I210" t="s">
        <v>1639</v>
      </c>
      <c r="J210" t="s">
        <v>1640</v>
      </c>
      <c r="K210" t="s">
        <v>214</v>
      </c>
      <c r="O210" s="9">
        <f>IFERROR(IF($B210="","",INDEX(所属情報!$E:$E,MATCH($A210,所属情報!$A:$A,0))),"")</f>
        <v>492246</v>
      </c>
      <c r="P210" s="9" t="str">
        <f t="shared" si="9"/>
        <v>石野　智深 (3)</v>
      </c>
      <c r="Q210" s="9" t="str">
        <f t="shared" si="10"/>
        <v>ｲｼﾉ ﾄﾓﾐ</v>
      </c>
      <c r="R210" s="9" t="str">
        <f t="shared" si="11"/>
        <v>ISHINO Tomomi (02)</v>
      </c>
      <c r="S210" s="9" t="str">
        <f>IFERROR(IF($F210="","",INDEX(リスト!$G:$G,MATCH($F210,リスト!$E:$E,0))),"")</f>
        <v>28</v>
      </c>
      <c r="T210" s="9" t="str">
        <f>IFERROR(IF($K210="","",INDEX(リスト!$J:$J,MATCH($K210,リスト!$I:$I,0))),"")</f>
        <v>JPN</v>
      </c>
      <c r="U210" s="9" t="str">
        <f>IF($B210="","",RIGHT($G210*1000+200+COUNTIF($G$2:$G210,$G210),9))</f>
        <v>021226202</v>
      </c>
      <c r="V210" s="9" t="str">
        <f>IFERROR(IF($M210="","",$M210&amp;"・"&amp;INDEX(リスト!$F:$F,MATCH($L210,リスト!$E:$E,0))),"")</f>
        <v/>
      </c>
    </row>
    <row r="211" spans="1:22" ht="18" customHeight="1" x14ac:dyDescent="0.55000000000000004">
      <c r="A211" t="s">
        <v>1559</v>
      </c>
      <c r="B211">
        <v>210</v>
      </c>
      <c r="C211" t="s">
        <v>1641</v>
      </c>
      <c r="D211" t="s">
        <v>1642</v>
      </c>
      <c r="E211">
        <v>3</v>
      </c>
      <c r="F211" t="s">
        <v>54</v>
      </c>
      <c r="G211">
        <v>20020824</v>
      </c>
      <c r="H211" t="s">
        <v>1643</v>
      </c>
      <c r="I211" t="s">
        <v>1644</v>
      </c>
      <c r="J211" t="s">
        <v>1645</v>
      </c>
      <c r="K211" t="s">
        <v>214</v>
      </c>
      <c r="O211" s="9">
        <f>IFERROR(IF($B211="","",INDEX(所属情報!$E:$E,MATCH($A211,所属情報!$A:$A,0))),"")</f>
        <v>492246</v>
      </c>
      <c r="P211" s="9" t="str">
        <f t="shared" si="9"/>
        <v>稲谷　凪紗 (3)</v>
      </c>
      <c r="Q211" s="9" t="str">
        <f t="shared" si="10"/>
        <v>ｲﾅﾀﾆ ﾅｷﾞｻ</v>
      </c>
      <c r="R211" s="9" t="str">
        <f t="shared" si="11"/>
        <v>INATANI Nagisa (02)</v>
      </c>
      <c r="S211" s="9" t="str">
        <f>IFERROR(IF($F211="","",INDEX(リスト!$G:$G,MATCH($F211,リスト!$E:$E,0))),"")</f>
        <v>30</v>
      </c>
      <c r="T211" s="9" t="str">
        <f>IFERROR(IF($K211="","",INDEX(リスト!$J:$J,MATCH($K211,リスト!$I:$I,0))),"")</f>
        <v>JPN</v>
      </c>
      <c r="U211" s="9" t="str">
        <f>IF($B211="","",RIGHT($G211*1000+200+COUNTIF($G$2:$G211,$G211),9))</f>
        <v>020824201</v>
      </c>
      <c r="V211" s="9" t="str">
        <f>IFERROR(IF($M211="","",$M211&amp;"・"&amp;INDEX(リスト!$F:$F,MATCH($L211,リスト!$E:$E,0))),"")</f>
        <v/>
      </c>
    </row>
    <row r="212" spans="1:22" ht="18" customHeight="1" x14ac:dyDescent="0.55000000000000004">
      <c r="A212" t="s">
        <v>1559</v>
      </c>
      <c r="B212">
        <v>211</v>
      </c>
      <c r="C212" t="s">
        <v>1646</v>
      </c>
      <c r="D212" t="s">
        <v>1647</v>
      </c>
      <c r="E212">
        <v>3</v>
      </c>
      <c r="F212" t="s">
        <v>19</v>
      </c>
      <c r="G212">
        <v>20020611</v>
      </c>
      <c r="H212" t="s">
        <v>1648</v>
      </c>
      <c r="I212" t="s">
        <v>1649</v>
      </c>
      <c r="J212" t="s">
        <v>1650</v>
      </c>
      <c r="K212" t="s">
        <v>214</v>
      </c>
      <c r="O212" s="9">
        <f>IFERROR(IF($B212="","",INDEX(所属情報!$E:$E,MATCH($A212,所属情報!$A:$A,0))),"")</f>
        <v>492246</v>
      </c>
      <c r="P212" s="9" t="str">
        <f t="shared" si="9"/>
        <v>加藤　りの (3)</v>
      </c>
      <c r="Q212" s="9" t="str">
        <f t="shared" si="10"/>
        <v>ｶﾄｳ ﾘﾉ</v>
      </c>
      <c r="R212" s="9" t="str">
        <f t="shared" si="11"/>
        <v>KATO Rino (02)</v>
      </c>
      <c r="S212" s="9" t="str">
        <f>IFERROR(IF($F212="","",INDEX(リスト!$G:$G,MATCH($F212,リスト!$E:$E,0))),"")</f>
        <v>28</v>
      </c>
      <c r="T212" s="9" t="str">
        <f>IFERROR(IF($K212="","",INDEX(リスト!$J:$J,MATCH($K212,リスト!$I:$I,0))),"")</f>
        <v>JPN</v>
      </c>
      <c r="U212" s="9" t="str">
        <f>IF($B212="","",RIGHT($G212*1000+200+COUNTIF($G$2:$G212,$G212),9))</f>
        <v>020611202</v>
      </c>
      <c r="V212" s="9" t="str">
        <f>IFERROR(IF($M212="","",$M212&amp;"・"&amp;INDEX(リスト!$F:$F,MATCH($L212,リスト!$E:$E,0))),"")</f>
        <v/>
      </c>
    </row>
    <row r="213" spans="1:22" ht="18" customHeight="1" x14ac:dyDescent="0.55000000000000004">
      <c r="A213" t="s">
        <v>1559</v>
      </c>
      <c r="B213">
        <v>212</v>
      </c>
      <c r="C213" t="s">
        <v>1651</v>
      </c>
      <c r="D213" t="s">
        <v>1652</v>
      </c>
      <c r="E213">
        <v>3</v>
      </c>
      <c r="F213" t="s">
        <v>19</v>
      </c>
      <c r="G213">
        <v>20020430</v>
      </c>
      <c r="H213" t="s">
        <v>1653</v>
      </c>
      <c r="I213" t="s">
        <v>1654</v>
      </c>
      <c r="J213" t="s">
        <v>1253</v>
      </c>
      <c r="K213" t="s">
        <v>214</v>
      </c>
      <c r="O213" s="9">
        <f>IFERROR(IF($B213="","",INDEX(所属情報!$E:$E,MATCH($A213,所属情報!$A:$A,0))),"")</f>
        <v>492246</v>
      </c>
      <c r="P213" s="9" t="str">
        <f t="shared" si="9"/>
        <v>水谷　文香 (3)</v>
      </c>
      <c r="Q213" s="9" t="str">
        <f t="shared" si="10"/>
        <v>ﾐｽﾞﾀﾆ ｱﾔｶ</v>
      </c>
      <c r="R213" s="9" t="str">
        <f t="shared" si="11"/>
        <v>MIZUTANI Ayaka (02)</v>
      </c>
      <c r="S213" s="9" t="str">
        <f>IFERROR(IF($F213="","",INDEX(リスト!$G:$G,MATCH($F213,リスト!$E:$E,0))),"")</f>
        <v>28</v>
      </c>
      <c r="T213" s="9" t="str">
        <f>IFERROR(IF($K213="","",INDEX(リスト!$J:$J,MATCH($K213,リスト!$I:$I,0))),"")</f>
        <v>JPN</v>
      </c>
      <c r="U213" s="9" t="str">
        <f>IF($B213="","",RIGHT($G213*1000+200+COUNTIF($G$2:$G213,$G213),9))</f>
        <v>020430201</v>
      </c>
      <c r="V213" s="9" t="str">
        <f>IFERROR(IF($M213="","",$M213&amp;"・"&amp;INDEX(リスト!$F:$F,MATCH($L213,リスト!$E:$E,0))),"")</f>
        <v/>
      </c>
    </row>
    <row r="214" spans="1:22" ht="18" customHeight="1" x14ac:dyDescent="0.55000000000000004">
      <c r="A214" t="s">
        <v>1559</v>
      </c>
      <c r="B214">
        <v>213</v>
      </c>
      <c r="C214" t="s">
        <v>1655</v>
      </c>
      <c r="D214" t="s">
        <v>1656</v>
      </c>
      <c r="E214">
        <v>3</v>
      </c>
      <c r="F214" t="s">
        <v>20</v>
      </c>
      <c r="G214">
        <v>20030108</v>
      </c>
      <c r="H214" t="s">
        <v>1657</v>
      </c>
      <c r="I214" t="s">
        <v>1658</v>
      </c>
      <c r="J214" t="s">
        <v>1659</v>
      </c>
      <c r="K214" t="s">
        <v>214</v>
      </c>
      <c r="O214" s="9">
        <f>IFERROR(IF($B214="","",INDEX(所属情報!$E:$E,MATCH($A214,所属情報!$A:$A,0))),"")</f>
        <v>492246</v>
      </c>
      <c r="P214" s="9" t="str">
        <f t="shared" si="9"/>
        <v>室永　実那依 (3)</v>
      </c>
      <c r="Q214" s="9" t="str">
        <f t="shared" si="10"/>
        <v>ﾑﾛﾅｶﾞ ﾐﾅｴ</v>
      </c>
      <c r="R214" s="9" t="str">
        <f t="shared" si="11"/>
        <v>MURONAGA Minae (03)</v>
      </c>
      <c r="S214" s="9" t="str">
        <f>IFERROR(IF($F214="","",INDEX(リスト!$G:$G,MATCH($F214,リスト!$E:$E,0))),"")</f>
        <v>27</v>
      </c>
      <c r="T214" s="9" t="str">
        <f>IFERROR(IF($K214="","",INDEX(リスト!$J:$J,MATCH($K214,リスト!$I:$I,0))),"")</f>
        <v>JPN</v>
      </c>
      <c r="U214" s="9" t="str">
        <f>IF($B214="","",RIGHT($G214*1000+200+COUNTIF($G$2:$G214,$G214),9))</f>
        <v>030108201</v>
      </c>
      <c r="V214" s="9" t="str">
        <f>IFERROR(IF($M214="","",$M214&amp;"・"&amp;INDEX(リスト!$F:$F,MATCH($L214,リスト!$E:$E,0))),"")</f>
        <v/>
      </c>
    </row>
    <row r="215" spans="1:22" ht="18" customHeight="1" x14ac:dyDescent="0.55000000000000004">
      <c r="A215" t="s">
        <v>1559</v>
      </c>
      <c r="B215">
        <v>214</v>
      </c>
      <c r="C215" t="s">
        <v>1660</v>
      </c>
      <c r="D215" t="s">
        <v>1661</v>
      </c>
      <c r="E215">
        <v>3</v>
      </c>
      <c r="F215" t="s">
        <v>19</v>
      </c>
      <c r="G215">
        <v>20021002</v>
      </c>
      <c r="H215" t="s">
        <v>1662</v>
      </c>
      <c r="I215" t="s">
        <v>1663</v>
      </c>
      <c r="J215" t="s">
        <v>1077</v>
      </c>
      <c r="K215" t="s">
        <v>214</v>
      </c>
      <c r="O215" s="9">
        <f>IFERROR(IF($B215="","",INDEX(所属情報!$E:$E,MATCH($A215,所属情報!$A:$A,0))),"")</f>
        <v>492246</v>
      </c>
      <c r="P215" s="9" t="str">
        <f t="shared" si="9"/>
        <v>内匠　ありさ (3)</v>
      </c>
      <c r="Q215" s="9" t="str">
        <f t="shared" si="10"/>
        <v>ﾀｸﾐ ｱﾘｻ</v>
      </c>
      <c r="R215" s="9" t="str">
        <f t="shared" si="11"/>
        <v>TAKUMI Arisa (02)</v>
      </c>
      <c r="S215" s="9" t="str">
        <f>IFERROR(IF($F215="","",INDEX(リスト!$G:$G,MATCH($F215,リスト!$E:$E,0))),"")</f>
        <v>28</v>
      </c>
      <c r="T215" s="9" t="str">
        <f>IFERROR(IF($K215="","",INDEX(リスト!$J:$J,MATCH($K215,リスト!$I:$I,0))),"")</f>
        <v>JPN</v>
      </c>
      <c r="U215" s="9" t="str">
        <f>IF($B215="","",RIGHT($G215*1000+200+COUNTIF($G$2:$G215,$G215),9))</f>
        <v>021002201</v>
      </c>
      <c r="V215" s="9" t="str">
        <f>IFERROR(IF($M215="","",$M215&amp;"・"&amp;INDEX(リスト!$F:$F,MATCH($L215,リスト!$E:$E,0))),"")</f>
        <v/>
      </c>
    </row>
    <row r="216" spans="1:22" ht="18" customHeight="1" x14ac:dyDescent="0.55000000000000004">
      <c r="A216" t="s">
        <v>1559</v>
      </c>
      <c r="B216">
        <v>215</v>
      </c>
      <c r="C216" t="s">
        <v>1664</v>
      </c>
      <c r="D216" t="s">
        <v>1665</v>
      </c>
      <c r="E216">
        <v>2</v>
      </c>
      <c r="F216" t="s">
        <v>20</v>
      </c>
      <c r="G216">
        <v>20030908</v>
      </c>
      <c r="H216" t="s">
        <v>1666</v>
      </c>
      <c r="I216" t="s">
        <v>1667</v>
      </c>
      <c r="J216" t="s">
        <v>1027</v>
      </c>
      <c r="K216" t="s">
        <v>214</v>
      </c>
      <c r="O216" s="9">
        <f>IFERROR(IF($B216="","",INDEX(所属情報!$E:$E,MATCH($A216,所属情報!$A:$A,0))),"")</f>
        <v>492246</v>
      </c>
      <c r="P216" s="9" t="str">
        <f t="shared" si="9"/>
        <v>植村　莉子 (2)</v>
      </c>
      <c r="Q216" s="9" t="str">
        <f t="shared" si="10"/>
        <v>ｳｴﾑﾗ ﾘｺ</v>
      </c>
      <c r="R216" s="9" t="str">
        <f t="shared" si="11"/>
        <v>UEMURA Riko (03)</v>
      </c>
      <c r="S216" s="9" t="str">
        <f>IFERROR(IF($F216="","",INDEX(リスト!$G:$G,MATCH($F216,リスト!$E:$E,0))),"")</f>
        <v>27</v>
      </c>
      <c r="T216" s="9" t="str">
        <f>IFERROR(IF($K216="","",INDEX(リスト!$J:$J,MATCH($K216,リスト!$I:$I,0))),"")</f>
        <v>JPN</v>
      </c>
      <c r="U216" s="9" t="str">
        <f>IF($B216="","",RIGHT($G216*1000+200+COUNTIF($G$2:$G216,$G216),9))</f>
        <v>030908201</v>
      </c>
      <c r="V216" s="9" t="str">
        <f>IFERROR(IF($M216="","",$M216&amp;"・"&amp;INDEX(リスト!$F:$F,MATCH($L216,リスト!$E:$E,0))),"")</f>
        <v/>
      </c>
    </row>
    <row r="217" spans="1:22" ht="18" customHeight="1" x14ac:dyDescent="0.55000000000000004">
      <c r="A217" t="s">
        <v>1559</v>
      </c>
      <c r="B217">
        <v>216</v>
      </c>
      <c r="C217" t="s">
        <v>1668</v>
      </c>
      <c r="D217" t="s">
        <v>1669</v>
      </c>
      <c r="E217">
        <v>2</v>
      </c>
      <c r="F217" t="s">
        <v>50</v>
      </c>
      <c r="G217">
        <v>20030904</v>
      </c>
      <c r="H217" t="s">
        <v>1670</v>
      </c>
      <c r="I217" t="s">
        <v>1671</v>
      </c>
      <c r="J217" t="s">
        <v>1672</v>
      </c>
      <c r="K217" t="s">
        <v>214</v>
      </c>
      <c r="O217" s="9">
        <f>IFERROR(IF($B217="","",INDEX(所属情報!$E:$E,MATCH($A217,所属情報!$A:$A,0))),"")</f>
        <v>492246</v>
      </c>
      <c r="P217" s="9" t="str">
        <f t="shared" si="9"/>
        <v>片山　歩香 (2)</v>
      </c>
      <c r="Q217" s="9" t="str">
        <f t="shared" si="10"/>
        <v>ｶﾀﾔﾏ ｱﾕｶ</v>
      </c>
      <c r="R217" s="9" t="str">
        <f t="shared" si="11"/>
        <v>KATAYAMA Ayuka (03)</v>
      </c>
      <c r="S217" s="9" t="str">
        <f>IFERROR(IF($F217="","",INDEX(リスト!$G:$G,MATCH($F217,リスト!$E:$E,0))),"")</f>
        <v>38</v>
      </c>
      <c r="T217" s="9" t="str">
        <f>IFERROR(IF($K217="","",INDEX(リスト!$J:$J,MATCH($K217,リスト!$I:$I,0))),"")</f>
        <v>JPN</v>
      </c>
      <c r="U217" s="9" t="str">
        <f>IF($B217="","",RIGHT($G217*1000+200+COUNTIF($G$2:$G217,$G217),9))</f>
        <v>030904201</v>
      </c>
      <c r="V217" s="9" t="str">
        <f>IFERROR(IF($M217="","",$M217&amp;"・"&amp;INDEX(リスト!$F:$F,MATCH($L217,リスト!$E:$E,0))),"")</f>
        <v/>
      </c>
    </row>
    <row r="218" spans="1:22" ht="18" customHeight="1" x14ac:dyDescent="0.55000000000000004">
      <c r="A218" t="s">
        <v>1559</v>
      </c>
      <c r="B218">
        <v>217</v>
      </c>
      <c r="C218" t="s">
        <v>1673</v>
      </c>
      <c r="D218" t="s">
        <v>1674</v>
      </c>
      <c r="E218">
        <v>2</v>
      </c>
      <c r="F218" t="s">
        <v>20</v>
      </c>
      <c r="G218">
        <v>20030425</v>
      </c>
      <c r="H218" t="s">
        <v>1675</v>
      </c>
      <c r="I218" t="s">
        <v>1676</v>
      </c>
      <c r="J218" t="s">
        <v>1677</v>
      </c>
      <c r="K218" t="s">
        <v>214</v>
      </c>
      <c r="O218" s="9">
        <f>IFERROR(IF($B218="","",INDEX(所属情報!$E:$E,MATCH($A218,所属情報!$A:$A,0))),"")</f>
        <v>492246</v>
      </c>
      <c r="P218" s="9" t="str">
        <f t="shared" si="9"/>
        <v>香取　美春 (2)</v>
      </c>
      <c r="Q218" s="9" t="str">
        <f t="shared" si="10"/>
        <v>ｶﾄﾘ ﾐﾊﾙ</v>
      </c>
      <c r="R218" s="9" t="str">
        <f t="shared" si="11"/>
        <v>KATORI Miharu (03)</v>
      </c>
      <c r="S218" s="9" t="str">
        <f>IFERROR(IF($F218="","",INDEX(リスト!$G:$G,MATCH($F218,リスト!$E:$E,0))),"")</f>
        <v>27</v>
      </c>
      <c r="T218" s="9" t="str">
        <f>IFERROR(IF($K218="","",INDEX(リスト!$J:$J,MATCH($K218,リスト!$I:$I,0))),"")</f>
        <v>JPN</v>
      </c>
      <c r="U218" s="9" t="str">
        <f>IF($B218="","",RIGHT($G218*1000+200+COUNTIF($G$2:$G218,$G218),9))</f>
        <v>030425201</v>
      </c>
      <c r="V218" s="9" t="str">
        <f>IFERROR(IF($M218="","",$M218&amp;"・"&amp;INDEX(リスト!$F:$F,MATCH($L218,リスト!$E:$E,0))),"")</f>
        <v/>
      </c>
    </row>
    <row r="219" spans="1:22" ht="18" customHeight="1" x14ac:dyDescent="0.55000000000000004">
      <c r="A219" t="s">
        <v>1559</v>
      </c>
      <c r="B219">
        <v>218</v>
      </c>
      <c r="C219" t="s">
        <v>1678</v>
      </c>
      <c r="D219" t="s">
        <v>1679</v>
      </c>
      <c r="E219">
        <v>2</v>
      </c>
      <c r="F219" t="s">
        <v>19</v>
      </c>
      <c r="G219">
        <v>20030717</v>
      </c>
      <c r="H219" t="s">
        <v>1680</v>
      </c>
      <c r="I219" t="s">
        <v>1681</v>
      </c>
      <c r="J219" t="s">
        <v>1682</v>
      </c>
      <c r="K219" t="s">
        <v>214</v>
      </c>
      <c r="O219" s="9">
        <f>IFERROR(IF($B219="","",INDEX(所属情報!$E:$E,MATCH($A219,所属情報!$A:$A,0))),"")</f>
        <v>492246</v>
      </c>
      <c r="P219" s="9" t="str">
        <f t="shared" si="9"/>
        <v>杉本　美優音 (2)</v>
      </c>
      <c r="Q219" s="9" t="str">
        <f t="shared" si="10"/>
        <v>ｽｷﾞﾓﾄ ﾐﾕﾈ</v>
      </c>
      <c r="R219" s="9" t="str">
        <f t="shared" si="11"/>
        <v>SUGIMOTO Miyune (03)</v>
      </c>
      <c r="S219" s="9" t="str">
        <f>IFERROR(IF($F219="","",INDEX(リスト!$G:$G,MATCH($F219,リスト!$E:$E,0))),"")</f>
        <v>28</v>
      </c>
      <c r="T219" s="9" t="str">
        <f>IFERROR(IF($K219="","",INDEX(リスト!$J:$J,MATCH($K219,リスト!$I:$I,0))),"")</f>
        <v>JPN</v>
      </c>
      <c r="U219" s="9" t="str">
        <f>IF($B219="","",RIGHT($G219*1000+200+COUNTIF($G$2:$G219,$G219),9))</f>
        <v>030717201</v>
      </c>
      <c r="V219" s="9" t="str">
        <f>IFERROR(IF($M219="","",$M219&amp;"・"&amp;INDEX(リスト!$F:$F,MATCH($L219,リスト!$E:$E,0))),"")</f>
        <v/>
      </c>
    </row>
    <row r="220" spans="1:22" ht="18" customHeight="1" x14ac:dyDescent="0.55000000000000004">
      <c r="A220" t="s">
        <v>1559</v>
      </c>
      <c r="B220">
        <v>219</v>
      </c>
      <c r="C220" t="s">
        <v>1683</v>
      </c>
      <c r="D220" t="s">
        <v>1684</v>
      </c>
      <c r="E220">
        <v>2</v>
      </c>
      <c r="F220" t="s">
        <v>16</v>
      </c>
      <c r="G220">
        <v>20040328</v>
      </c>
      <c r="H220" t="s">
        <v>1685</v>
      </c>
      <c r="I220" t="s">
        <v>1686</v>
      </c>
      <c r="J220" t="s">
        <v>884</v>
      </c>
      <c r="K220" t="s">
        <v>214</v>
      </c>
      <c r="O220" s="9">
        <f>IFERROR(IF($B220="","",INDEX(所属情報!$E:$E,MATCH($A220,所属情報!$A:$A,0))),"")</f>
        <v>492246</v>
      </c>
      <c r="P220" s="9" t="str">
        <f t="shared" si="9"/>
        <v>野田　真杜 (2)</v>
      </c>
      <c r="Q220" s="9" t="str">
        <f t="shared" si="10"/>
        <v>ﾉﾀﾞ ﾏｺﾄ</v>
      </c>
      <c r="R220" s="9" t="str">
        <f t="shared" si="11"/>
        <v>NODA Makoto (04)</v>
      </c>
      <c r="S220" s="9" t="str">
        <f>IFERROR(IF($F220="","",INDEX(リスト!$G:$G,MATCH($F220,リスト!$E:$E,0))),"")</f>
        <v>29</v>
      </c>
      <c r="T220" s="9" t="str">
        <f>IFERROR(IF($K220="","",INDEX(リスト!$J:$J,MATCH($K220,リスト!$I:$I,0))),"")</f>
        <v>JPN</v>
      </c>
      <c r="U220" s="9" t="str">
        <f>IF($B220="","",RIGHT($G220*1000+200+COUNTIF($G$2:$G220,$G220),9))</f>
        <v>040328201</v>
      </c>
      <c r="V220" s="9" t="str">
        <f>IFERROR(IF($M220="","",$M220&amp;"・"&amp;INDEX(リスト!$F:$F,MATCH($L220,リスト!$E:$E,0))),"")</f>
        <v/>
      </c>
    </row>
    <row r="221" spans="1:22" ht="18" customHeight="1" x14ac:dyDescent="0.55000000000000004">
      <c r="A221" t="s">
        <v>1559</v>
      </c>
      <c r="B221">
        <v>220</v>
      </c>
      <c r="C221" t="s">
        <v>1687</v>
      </c>
      <c r="D221" t="s">
        <v>1688</v>
      </c>
      <c r="E221">
        <v>2</v>
      </c>
      <c r="F221" t="s">
        <v>57</v>
      </c>
      <c r="G221">
        <v>20030706</v>
      </c>
      <c r="H221" t="s">
        <v>1689</v>
      </c>
      <c r="I221" t="s">
        <v>1031</v>
      </c>
      <c r="J221" t="s">
        <v>1690</v>
      </c>
      <c r="K221" t="s">
        <v>214</v>
      </c>
      <c r="O221" s="9">
        <f>IFERROR(IF($B221="","",INDEX(所属情報!$E:$E,MATCH($A221,所属情報!$A:$A,0))),"")</f>
        <v>492246</v>
      </c>
      <c r="P221" s="9" t="str">
        <f t="shared" si="9"/>
        <v>福井　雅 (2)</v>
      </c>
      <c r="Q221" s="9" t="str">
        <f t="shared" si="10"/>
        <v>ﾌｸｲ ﾐﾔﾋﾞ</v>
      </c>
      <c r="R221" s="9" t="str">
        <f t="shared" si="11"/>
        <v>FUKUI Miyabi (03)</v>
      </c>
      <c r="S221" s="9" t="str">
        <f>IFERROR(IF($F221="","",INDEX(リスト!$G:$G,MATCH($F221,リスト!$E:$E,0))),"")</f>
        <v>36</v>
      </c>
      <c r="T221" s="9" t="str">
        <f>IFERROR(IF($K221="","",INDEX(リスト!$J:$J,MATCH($K221,リスト!$I:$I,0))),"")</f>
        <v>JPN</v>
      </c>
      <c r="U221" s="9" t="str">
        <f>IF($B221="","",RIGHT($G221*1000+200+COUNTIF($G$2:$G221,$G221),9))</f>
        <v>030706201</v>
      </c>
      <c r="V221" s="9" t="str">
        <f>IFERROR(IF($M221="","",$M221&amp;"・"&amp;INDEX(リスト!$F:$F,MATCH($L221,リスト!$E:$E,0))),"")</f>
        <v/>
      </c>
    </row>
    <row r="222" spans="1:22" ht="18" customHeight="1" x14ac:dyDescent="0.55000000000000004">
      <c r="A222" t="s">
        <v>1559</v>
      </c>
      <c r="B222">
        <v>221</v>
      </c>
      <c r="C222" t="s">
        <v>1691</v>
      </c>
      <c r="D222" t="s">
        <v>1692</v>
      </c>
      <c r="E222">
        <v>2</v>
      </c>
      <c r="F222" t="s">
        <v>20</v>
      </c>
      <c r="G222">
        <v>20030628</v>
      </c>
      <c r="H222" t="s">
        <v>1693</v>
      </c>
      <c r="I222" t="s">
        <v>1694</v>
      </c>
      <c r="J222" t="s">
        <v>1695</v>
      </c>
      <c r="K222" t="s">
        <v>214</v>
      </c>
      <c r="O222" s="9">
        <f>IFERROR(IF($B222="","",INDEX(所属情報!$E:$E,MATCH($A222,所属情報!$A:$A,0))),"")</f>
        <v>492246</v>
      </c>
      <c r="P222" s="9" t="str">
        <f t="shared" si="9"/>
        <v>宮繁　愛葉 (2)</v>
      </c>
      <c r="Q222" s="9" t="str">
        <f t="shared" si="10"/>
        <v>ﾐﾔｼｹﾞ ｲﾄﾊ</v>
      </c>
      <c r="R222" s="9" t="str">
        <f t="shared" si="11"/>
        <v>MIYASHIGE Itoha (03)</v>
      </c>
      <c r="S222" s="9" t="str">
        <f>IFERROR(IF($F222="","",INDEX(リスト!$G:$G,MATCH($F222,リスト!$E:$E,0))),"")</f>
        <v>27</v>
      </c>
      <c r="T222" s="9" t="str">
        <f>IFERROR(IF($K222="","",INDEX(リスト!$J:$J,MATCH($K222,リスト!$I:$I,0))),"")</f>
        <v>JPN</v>
      </c>
      <c r="U222" s="9" t="str">
        <f>IF($B222="","",RIGHT($G222*1000+200+COUNTIF($G$2:$G222,$G222),9))</f>
        <v>030628201</v>
      </c>
      <c r="V222" s="9" t="str">
        <f>IFERROR(IF($M222="","",$M222&amp;"・"&amp;INDEX(リスト!$F:$F,MATCH($L222,リスト!$E:$E,0))),"")</f>
        <v/>
      </c>
    </row>
    <row r="223" spans="1:22" ht="18" customHeight="1" x14ac:dyDescent="0.55000000000000004">
      <c r="A223" t="s">
        <v>1559</v>
      </c>
      <c r="B223">
        <v>222</v>
      </c>
      <c r="C223" t="s">
        <v>1696</v>
      </c>
      <c r="D223" t="s">
        <v>1697</v>
      </c>
      <c r="E223">
        <v>2</v>
      </c>
      <c r="F223" t="s">
        <v>19</v>
      </c>
      <c r="G223">
        <v>20030421</v>
      </c>
      <c r="H223" t="s">
        <v>1698</v>
      </c>
      <c r="I223" t="s">
        <v>1699</v>
      </c>
      <c r="J223" t="s">
        <v>1700</v>
      </c>
      <c r="K223" t="s">
        <v>214</v>
      </c>
      <c r="O223" s="9">
        <f>IFERROR(IF($B223="","",INDEX(所属情報!$E:$E,MATCH($A223,所属情報!$A:$A,0))),"")</f>
        <v>492246</v>
      </c>
      <c r="P223" s="9" t="str">
        <f t="shared" si="9"/>
        <v>横田　桃子 (2)</v>
      </c>
      <c r="Q223" s="9" t="str">
        <f t="shared" si="10"/>
        <v>ﾖｺﾀ ﾓﾓｺ</v>
      </c>
      <c r="R223" s="9" t="str">
        <f t="shared" si="11"/>
        <v>YOKOTA Momoko (03)</v>
      </c>
      <c r="S223" s="9" t="str">
        <f>IFERROR(IF($F223="","",INDEX(リスト!$G:$G,MATCH($F223,リスト!$E:$E,0))),"")</f>
        <v>28</v>
      </c>
      <c r="T223" s="9" t="str">
        <f>IFERROR(IF($K223="","",INDEX(リスト!$J:$J,MATCH($K223,リスト!$I:$I,0))),"")</f>
        <v>JPN</v>
      </c>
      <c r="U223" s="9" t="str">
        <f>IF($B223="","",RIGHT($G223*1000+200+COUNTIF($G$2:$G223,$G223),9))</f>
        <v>030421201</v>
      </c>
      <c r="V223" s="9" t="str">
        <f>IFERROR(IF($M223="","",$M223&amp;"・"&amp;INDEX(リスト!$F:$F,MATCH($L223,リスト!$E:$E,0))),"")</f>
        <v/>
      </c>
    </row>
    <row r="224" spans="1:22" ht="18" customHeight="1" x14ac:dyDescent="0.55000000000000004">
      <c r="A224" t="s">
        <v>1559</v>
      </c>
      <c r="B224">
        <v>223</v>
      </c>
      <c r="C224" t="s">
        <v>1701</v>
      </c>
      <c r="D224" t="s">
        <v>1702</v>
      </c>
      <c r="E224">
        <v>2</v>
      </c>
      <c r="F224" t="s">
        <v>19</v>
      </c>
      <c r="G224">
        <v>20031101</v>
      </c>
      <c r="H224" t="s">
        <v>1703</v>
      </c>
      <c r="I224" t="s">
        <v>810</v>
      </c>
      <c r="J224" t="s">
        <v>1704</v>
      </c>
      <c r="K224" t="s">
        <v>214</v>
      </c>
      <c r="O224" s="9">
        <f>IFERROR(IF($B224="","",INDEX(所属情報!$E:$E,MATCH($A224,所属情報!$A:$A,0))),"")</f>
        <v>492246</v>
      </c>
      <c r="P224" s="9" t="str">
        <f t="shared" si="9"/>
        <v>渡邊　結音 (2)</v>
      </c>
      <c r="Q224" s="9" t="str">
        <f t="shared" si="10"/>
        <v>ﾜﾀﾅﾍﾞ ﾕﾉﾝ</v>
      </c>
      <c r="R224" s="9" t="str">
        <f t="shared" si="11"/>
        <v>WATANABE Yunon (03)</v>
      </c>
      <c r="S224" s="9" t="str">
        <f>IFERROR(IF($F224="","",INDEX(リスト!$G:$G,MATCH($F224,リスト!$E:$E,0))),"")</f>
        <v>28</v>
      </c>
      <c r="T224" s="9" t="str">
        <f>IFERROR(IF($K224="","",INDEX(リスト!$J:$J,MATCH($K224,リスト!$I:$I,0))),"")</f>
        <v>JPN</v>
      </c>
      <c r="U224" s="9" t="str">
        <f>IF($B224="","",RIGHT($G224*1000+200+COUNTIF($G$2:$G224,$G224),9))</f>
        <v>031101201</v>
      </c>
      <c r="V224" s="9" t="str">
        <f>IFERROR(IF($M224="","",$M224&amp;"・"&amp;INDEX(リスト!$F:$F,MATCH($L224,リスト!$E:$E,0))),"")</f>
        <v/>
      </c>
    </row>
    <row r="225" spans="1:22" ht="18" customHeight="1" x14ac:dyDescent="0.55000000000000004">
      <c r="A225" t="s">
        <v>1559</v>
      </c>
      <c r="B225">
        <v>224</v>
      </c>
      <c r="C225" t="s">
        <v>1705</v>
      </c>
      <c r="D225" t="s">
        <v>1706</v>
      </c>
      <c r="E225">
        <v>2</v>
      </c>
      <c r="F225" t="s">
        <v>19</v>
      </c>
      <c r="G225">
        <v>20031020</v>
      </c>
      <c r="H225" t="s">
        <v>1707</v>
      </c>
      <c r="I225" t="s">
        <v>1708</v>
      </c>
      <c r="J225" t="s">
        <v>1022</v>
      </c>
      <c r="K225" t="s">
        <v>214</v>
      </c>
      <c r="O225" s="9">
        <f>IFERROR(IF($B225="","",INDEX(所属情報!$E:$E,MATCH($A225,所属情報!$A:$A,0))),"")</f>
        <v>492246</v>
      </c>
      <c r="P225" s="9" t="str">
        <f t="shared" si="9"/>
        <v>清水　結衣 (2)</v>
      </c>
      <c r="Q225" s="9" t="str">
        <f t="shared" si="10"/>
        <v>ｼﾐｽﾞ ﾕｲ</v>
      </c>
      <c r="R225" s="9" t="str">
        <f t="shared" si="11"/>
        <v>SHIMIZU Yui (03)</v>
      </c>
      <c r="S225" s="9" t="str">
        <f>IFERROR(IF($F225="","",INDEX(リスト!$G:$G,MATCH($F225,リスト!$E:$E,0))),"")</f>
        <v>28</v>
      </c>
      <c r="T225" s="9" t="str">
        <f>IFERROR(IF($K225="","",INDEX(リスト!$J:$J,MATCH($K225,リスト!$I:$I,0))),"")</f>
        <v>JPN</v>
      </c>
      <c r="U225" s="9" t="str">
        <f>IF($B225="","",RIGHT($G225*1000+200+COUNTIF($G$2:$G225,$G225),9))</f>
        <v>031020202</v>
      </c>
      <c r="V225" s="9" t="str">
        <f>IFERROR(IF($M225="","",$M225&amp;"・"&amp;INDEX(リスト!$F:$F,MATCH($L225,リスト!$E:$E,0))),"")</f>
        <v/>
      </c>
    </row>
    <row r="226" spans="1:22" ht="18" customHeight="1" x14ac:dyDescent="0.55000000000000004">
      <c r="A226" t="s">
        <v>1559</v>
      </c>
      <c r="B226">
        <v>225</v>
      </c>
      <c r="C226" t="s">
        <v>1709</v>
      </c>
      <c r="D226" t="s">
        <v>1710</v>
      </c>
      <c r="E226">
        <v>2</v>
      </c>
      <c r="F226" t="s">
        <v>18</v>
      </c>
      <c r="G226">
        <v>20031010</v>
      </c>
      <c r="H226" t="s">
        <v>1711</v>
      </c>
      <c r="I226" t="s">
        <v>1712</v>
      </c>
      <c r="J226" t="s">
        <v>1334</v>
      </c>
      <c r="K226" t="s">
        <v>214</v>
      </c>
      <c r="O226" s="9">
        <f>IFERROR(IF($B226="","",INDEX(所属情報!$E:$E,MATCH($A226,所属情報!$A:$A,0))),"")</f>
        <v>492246</v>
      </c>
      <c r="P226" s="9" t="str">
        <f t="shared" si="9"/>
        <v>藤井　ももか (2)</v>
      </c>
      <c r="Q226" s="9" t="str">
        <f t="shared" si="10"/>
        <v>ﾌｼﾞｲ ﾓﾓｶ</v>
      </c>
      <c r="R226" s="9" t="str">
        <f t="shared" si="11"/>
        <v>FUJII Momoka (03)</v>
      </c>
      <c r="S226" s="9" t="str">
        <f>IFERROR(IF($F226="","",INDEX(リスト!$G:$G,MATCH($F226,リスト!$E:$E,0))),"")</f>
        <v>37</v>
      </c>
      <c r="T226" s="9" t="str">
        <f>IFERROR(IF($K226="","",INDEX(リスト!$J:$J,MATCH($K226,リスト!$I:$I,0))),"")</f>
        <v>JPN</v>
      </c>
      <c r="U226" s="9" t="str">
        <f>IF($B226="","",RIGHT($G226*1000+200+COUNTIF($G$2:$G226,$G226),9))</f>
        <v>031010201</v>
      </c>
      <c r="V226" s="9" t="str">
        <f>IFERROR(IF($M226="","",$M226&amp;"・"&amp;INDEX(リスト!$F:$F,MATCH($L226,リスト!$E:$E,0))),"")</f>
        <v/>
      </c>
    </row>
    <row r="227" spans="1:22" ht="18" customHeight="1" x14ac:dyDescent="0.55000000000000004">
      <c r="A227" t="s">
        <v>1559</v>
      </c>
      <c r="B227">
        <v>226</v>
      </c>
      <c r="C227" t="s">
        <v>1713</v>
      </c>
      <c r="D227" t="s">
        <v>1714</v>
      </c>
      <c r="E227">
        <v>2</v>
      </c>
      <c r="F227" t="s">
        <v>19</v>
      </c>
      <c r="G227">
        <v>20031203</v>
      </c>
      <c r="H227" t="s">
        <v>1715</v>
      </c>
      <c r="I227" t="s">
        <v>1716</v>
      </c>
      <c r="J227" t="s">
        <v>1096</v>
      </c>
      <c r="K227" t="s">
        <v>214</v>
      </c>
      <c r="O227" s="9">
        <f>IFERROR(IF($B227="","",INDEX(所属情報!$E:$E,MATCH($A227,所属情報!$A:$A,0))),"")</f>
        <v>492246</v>
      </c>
      <c r="P227" s="9" t="str">
        <f t="shared" si="9"/>
        <v>宮武　愛珠 (2)</v>
      </c>
      <c r="Q227" s="9" t="str">
        <f t="shared" si="10"/>
        <v>ﾐﾔﾀｹ ﾏﾅﾐ</v>
      </c>
      <c r="R227" s="9" t="str">
        <f t="shared" si="11"/>
        <v>MIYATAKE Manami (03)</v>
      </c>
      <c r="S227" s="9" t="str">
        <f>IFERROR(IF($F227="","",INDEX(リスト!$G:$G,MATCH($F227,リスト!$E:$E,0))),"")</f>
        <v>28</v>
      </c>
      <c r="T227" s="9" t="str">
        <f>IFERROR(IF($K227="","",INDEX(リスト!$J:$J,MATCH($K227,リスト!$I:$I,0))),"")</f>
        <v>JPN</v>
      </c>
      <c r="U227" s="9" t="str">
        <f>IF($B227="","",RIGHT($G227*1000+200+COUNTIF($G$2:$G227,$G227),9))</f>
        <v>031203201</v>
      </c>
      <c r="V227" s="9" t="str">
        <f>IFERROR(IF($M227="","",$M227&amp;"・"&amp;INDEX(リスト!$F:$F,MATCH($L227,リスト!$E:$E,0))),"")</f>
        <v/>
      </c>
    </row>
    <row r="228" spans="1:22" ht="18" customHeight="1" x14ac:dyDescent="0.55000000000000004">
      <c r="A228" t="s">
        <v>1559</v>
      </c>
      <c r="B228">
        <v>227</v>
      </c>
      <c r="C228" t="s">
        <v>1717</v>
      </c>
      <c r="D228" t="s">
        <v>1718</v>
      </c>
      <c r="E228">
        <v>2</v>
      </c>
      <c r="F228" t="s">
        <v>20</v>
      </c>
      <c r="G228">
        <v>20030627</v>
      </c>
      <c r="H228" t="s">
        <v>1719</v>
      </c>
      <c r="I228" t="s">
        <v>1720</v>
      </c>
      <c r="J228" t="s">
        <v>1721</v>
      </c>
      <c r="K228" t="s">
        <v>214</v>
      </c>
      <c r="O228" s="9">
        <f>IFERROR(IF($B228="","",INDEX(所属情報!$E:$E,MATCH($A228,所属情報!$A:$A,0))),"")</f>
        <v>492246</v>
      </c>
      <c r="P228" s="9" t="str">
        <f t="shared" si="9"/>
        <v>塚原　悠葉 (2)</v>
      </c>
      <c r="Q228" s="9" t="str">
        <f t="shared" si="10"/>
        <v>ﾂｶﾊﾗ ﾕｳﾊ</v>
      </c>
      <c r="R228" s="9" t="str">
        <f t="shared" si="11"/>
        <v>TSUKAHARA Yuha (03)</v>
      </c>
      <c r="S228" s="9" t="str">
        <f>IFERROR(IF($F228="","",INDEX(リスト!$G:$G,MATCH($F228,リスト!$E:$E,0))),"")</f>
        <v>27</v>
      </c>
      <c r="T228" s="9" t="str">
        <f>IFERROR(IF($K228="","",INDEX(リスト!$J:$J,MATCH($K228,リスト!$I:$I,0))),"")</f>
        <v>JPN</v>
      </c>
      <c r="U228" s="9" t="str">
        <f>IF($B228="","",RIGHT($G228*1000+200+COUNTIF($G$2:$G228,$G228),9))</f>
        <v>030627201</v>
      </c>
      <c r="V228" s="9" t="str">
        <f>IFERROR(IF($M228="","",$M228&amp;"・"&amp;INDEX(リスト!$F:$F,MATCH($L228,リスト!$E:$E,0))),"")</f>
        <v/>
      </c>
    </row>
    <row r="229" spans="1:22" ht="18" customHeight="1" x14ac:dyDescent="0.55000000000000004">
      <c r="A229" t="s">
        <v>1559</v>
      </c>
      <c r="B229">
        <v>228</v>
      </c>
      <c r="C229" t="s">
        <v>1722</v>
      </c>
      <c r="D229" t="s">
        <v>1723</v>
      </c>
      <c r="E229">
        <v>3</v>
      </c>
      <c r="F229" t="s">
        <v>19</v>
      </c>
      <c r="G229">
        <v>20020516</v>
      </c>
      <c r="I229" t="s">
        <v>1724</v>
      </c>
      <c r="J229" t="s">
        <v>1017</v>
      </c>
      <c r="K229" t="s">
        <v>214</v>
      </c>
      <c r="O229" s="9">
        <f>IFERROR(IF($B229="","",INDEX(所属情報!$E:$E,MATCH($A229,所属情報!$A:$A,0))),"")</f>
        <v>492246</v>
      </c>
      <c r="P229" s="9" t="str">
        <f t="shared" si="9"/>
        <v>吉野　茉那 (3)</v>
      </c>
      <c r="Q229" s="9" t="str">
        <f t="shared" si="10"/>
        <v>ﾖｼﾉ ﾏﾅ</v>
      </c>
      <c r="R229" s="9" t="str">
        <f t="shared" si="11"/>
        <v>YOSHINO Mana (02)</v>
      </c>
      <c r="S229" s="9" t="str">
        <f>IFERROR(IF($F229="","",INDEX(リスト!$G:$G,MATCH($F229,リスト!$E:$E,0))),"")</f>
        <v>28</v>
      </c>
      <c r="T229" s="9" t="str">
        <f>IFERROR(IF($K229="","",INDEX(リスト!$J:$J,MATCH($K229,リスト!$I:$I,0))),"")</f>
        <v>JPN</v>
      </c>
      <c r="U229" s="9" t="str">
        <f>IF($B229="","",RIGHT($G229*1000+200+COUNTIF($G$2:$G229,$G229),9))</f>
        <v>020516201</v>
      </c>
      <c r="V229" s="9" t="str">
        <f>IFERROR(IF($M229="","",$M229&amp;"・"&amp;INDEX(リスト!$F:$F,MATCH($L229,リスト!$E:$E,0))),"")</f>
        <v/>
      </c>
    </row>
    <row r="230" spans="1:22" ht="18" customHeight="1" x14ac:dyDescent="0.55000000000000004">
      <c r="A230" t="s">
        <v>1559</v>
      </c>
      <c r="B230">
        <v>229</v>
      </c>
      <c r="C230" t="s">
        <v>1725</v>
      </c>
      <c r="D230" t="s">
        <v>1726</v>
      </c>
      <c r="E230">
        <v>1</v>
      </c>
      <c r="F230" t="s">
        <v>20</v>
      </c>
      <c r="G230">
        <v>20041021</v>
      </c>
      <c r="H230" t="s">
        <v>1727</v>
      </c>
      <c r="I230" t="s">
        <v>1518</v>
      </c>
      <c r="J230" t="s">
        <v>1728</v>
      </c>
      <c r="K230" t="s">
        <v>214</v>
      </c>
      <c r="O230" s="9">
        <f>IFERROR(IF($B230="","",INDEX(所属情報!$E:$E,MATCH($A230,所属情報!$A:$A,0))),"")</f>
        <v>492246</v>
      </c>
      <c r="P230" s="9" t="str">
        <f t="shared" si="9"/>
        <v>岡本　茜 (1)</v>
      </c>
      <c r="Q230" s="9" t="str">
        <f t="shared" si="10"/>
        <v>ｵｶﾓﾄ ｱｶﾈ</v>
      </c>
      <c r="R230" s="9" t="str">
        <f t="shared" si="11"/>
        <v>OKAMOTO Akane (04)</v>
      </c>
      <c r="S230" s="9" t="str">
        <f>IFERROR(IF($F230="","",INDEX(リスト!$G:$G,MATCH($F230,リスト!$E:$E,0))),"")</f>
        <v>27</v>
      </c>
      <c r="T230" s="9" t="str">
        <f>IFERROR(IF($K230="","",INDEX(リスト!$J:$J,MATCH($K230,リスト!$I:$I,0))),"")</f>
        <v>JPN</v>
      </c>
      <c r="U230" s="9" t="str">
        <f>IF($B230="","",RIGHT($G230*1000+200+COUNTIF($G$2:$G230,$G230),9))</f>
        <v>041021201</v>
      </c>
      <c r="V230" s="9" t="str">
        <f>IFERROR(IF($M230="","",$M230&amp;"・"&amp;INDEX(リスト!$F:$F,MATCH($L230,リスト!$E:$E,0))),"")</f>
        <v/>
      </c>
    </row>
    <row r="231" spans="1:22" ht="18" customHeight="1" x14ac:dyDescent="0.55000000000000004">
      <c r="A231" t="s">
        <v>1559</v>
      </c>
      <c r="B231">
        <v>230</v>
      </c>
      <c r="C231" t="s">
        <v>1729</v>
      </c>
      <c r="D231" t="s">
        <v>1730</v>
      </c>
      <c r="E231">
        <v>2</v>
      </c>
      <c r="F231" t="s">
        <v>19</v>
      </c>
      <c r="G231">
        <v>20030906</v>
      </c>
      <c r="I231" t="s">
        <v>1731</v>
      </c>
      <c r="J231" t="s">
        <v>1732</v>
      </c>
      <c r="K231" t="s">
        <v>214</v>
      </c>
      <c r="O231" s="9">
        <f>IFERROR(IF($B231="","",INDEX(所属情報!$E:$E,MATCH($A231,所属情報!$A:$A,0))),"")</f>
        <v>492246</v>
      </c>
      <c r="P231" s="9" t="str">
        <f t="shared" si="9"/>
        <v>飯塚　美彩子 (2)</v>
      </c>
      <c r="Q231" s="9" t="str">
        <f t="shared" si="10"/>
        <v>ｲｲﾂﾞｶ ﾐｻｺ</v>
      </c>
      <c r="R231" s="9" t="str">
        <f t="shared" si="11"/>
        <v>IIZUKA Misako (03)</v>
      </c>
      <c r="S231" s="9" t="str">
        <f>IFERROR(IF($F231="","",INDEX(リスト!$G:$G,MATCH($F231,リスト!$E:$E,0))),"")</f>
        <v>28</v>
      </c>
      <c r="T231" s="9" t="str">
        <f>IFERROR(IF($K231="","",INDEX(リスト!$J:$J,MATCH($K231,リスト!$I:$I,0))),"")</f>
        <v>JPN</v>
      </c>
      <c r="U231" s="9" t="str">
        <f>IF($B231="","",RIGHT($G231*1000+200+COUNTIF($G$2:$G231,$G231),9))</f>
        <v>030906201</v>
      </c>
      <c r="V231" s="9" t="str">
        <f>IFERROR(IF($M231="","",$M231&amp;"・"&amp;INDEX(リスト!$F:$F,MATCH($L231,リスト!$E:$E,0))),"")</f>
        <v/>
      </c>
    </row>
    <row r="232" spans="1:22" ht="18" customHeight="1" x14ac:dyDescent="0.55000000000000004">
      <c r="A232" t="s">
        <v>1559</v>
      </c>
      <c r="B232">
        <v>231</v>
      </c>
      <c r="C232" t="s">
        <v>1733</v>
      </c>
      <c r="D232" t="s">
        <v>1734</v>
      </c>
      <c r="E232">
        <v>1</v>
      </c>
      <c r="F232" t="s">
        <v>16</v>
      </c>
      <c r="G232">
        <v>20040531</v>
      </c>
      <c r="H232" t="s">
        <v>1735</v>
      </c>
      <c r="I232" t="s">
        <v>1417</v>
      </c>
      <c r="J232" t="s">
        <v>1027</v>
      </c>
      <c r="K232" t="s">
        <v>214</v>
      </c>
      <c r="O232" s="9">
        <f>IFERROR(IF($B232="","",INDEX(所属情報!$E:$E,MATCH($A232,所属情報!$A:$A,0))),"")</f>
        <v>492246</v>
      </c>
      <c r="P232" s="9" t="str">
        <f t="shared" si="9"/>
        <v>山下　璃子 (1)</v>
      </c>
      <c r="Q232" s="9" t="str">
        <f t="shared" si="10"/>
        <v>ﾔﾏｼﾀ ﾘｺ</v>
      </c>
      <c r="R232" s="9" t="str">
        <f t="shared" si="11"/>
        <v>YAMASHITA Riko (04)</v>
      </c>
      <c r="S232" s="9" t="str">
        <f>IFERROR(IF($F232="","",INDEX(リスト!$G:$G,MATCH($F232,リスト!$E:$E,0))),"")</f>
        <v>29</v>
      </c>
      <c r="T232" s="9" t="str">
        <f>IFERROR(IF($K232="","",INDEX(リスト!$J:$J,MATCH($K232,リスト!$I:$I,0))),"")</f>
        <v>JPN</v>
      </c>
      <c r="U232" s="9" t="str">
        <f>IF($B232="","",RIGHT($G232*1000+200+COUNTIF($G$2:$G232,$G232),9))</f>
        <v>040531201</v>
      </c>
      <c r="V232" s="9" t="str">
        <f>IFERROR(IF($M232="","",$M232&amp;"・"&amp;INDEX(リスト!$F:$F,MATCH($L232,リスト!$E:$E,0))),"")</f>
        <v/>
      </c>
    </row>
    <row r="233" spans="1:22" ht="18" customHeight="1" x14ac:dyDescent="0.55000000000000004">
      <c r="A233" t="s">
        <v>1559</v>
      </c>
      <c r="B233">
        <v>232</v>
      </c>
      <c r="C233" t="s">
        <v>1736</v>
      </c>
      <c r="D233" t="s">
        <v>1737</v>
      </c>
      <c r="E233">
        <v>1</v>
      </c>
      <c r="F233" t="s">
        <v>16</v>
      </c>
      <c r="G233">
        <v>20041201</v>
      </c>
      <c r="H233" t="s">
        <v>1738</v>
      </c>
      <c r="I233" t="s">
        <v>1739</v>
      </c>
      <c r="J233" t="s">
        <v>1740</v>
      </c>
      <c r="K233" t="s">
        <v>214</v>
      </c>
      <c r="O233" s="9">
        <f>IFERROR(IF($B233="","",INDEX(所属情報!$E:$E,MATCH($A233,所属情報!$A:$A,0))),"")</f>
        <v>492246</v>
      </c>
      <c r="P233" s="9" t="str">
        <f t="shared" si="9"/>
        <v>前田　冬優花 (1)</v>
      </c>
      <c r="Q233" s="9" t="str">
        <f t="shared" si="10"/>
        <v>ﾏｴﾀﾞ ﾌﾕﾊ</v>
      </c>
      <c r="R233" s="9" t="str">
        <f t="shared" si="11"/>
        <v>MAEDA Fuyuha (04)</v>
      </c>
      <c r="S233" s="9" t="str">
        <f>IFERROR(IF($F233="","",INDEX(リスト!$G:$G,MATCH($F233,リスト!$E:$E,0))),"")</f>
        <v>29</v>
      </c>
      <c r="T233" s="9" t="str">
        <f>IFERROR(IF($K233="","",INDEX(リスト!$J:$J,MATCH($K233,リスト!$I:$I,0))),"")</f>
        <v>JPN</v>
      </c>
      <c r="U233" s="9" t="str">
        <f>IF($B233="","",RIGHT($G233*1000+200+COUNTIF($G$2:$G233,$G233),9))</f>
        <v>041201201</v>
      </c>
      <c r="V233" s="9" t="str">
        <f>IFERROR(IF($M233="","",$M233&amp;"・"&amp;INDEX(リスト!$F:$F,MATCH($L233,リスト!$E:$E,0))),"")</f>
        <v/>
      </c>
    </row>
    <row r="234" spans="1:22" ht="18" customHeight="1" x14ac:dyDescent="0.55000000000000004">
      <c r="A234" t="s">
        <v>1559</v>
      </c>
      <c r="B234">
        <v>233</v>
      </c>
      <c r="C234" t="s">
        <v>1741</v>
      </c>
      <c r="D234" t="s">
        <v>1742</v>
      </c>
      <c r="E234">
        <v>1</v>
      </c>
      <c r="F234" t="s">
        <v>19</v>
      </c>
      <c r="G234">
        <v>20040502</v>
      </c>
      <c r="H234" t="s">
        <v>1743</v>
      </c>
      <c r="I234" t="s">
        <v>1744</v>
      </c>
      <c r="J234" t="s">
        <v>1745</v>
      </c>
      <c r="K234" t="s">
        <v>214</v>
      </c>
      <c r="O234" s="9">
        <f>IFERROR(IF($B234="","",INDEX(所属情報!$E:$E,MATCH($A234,所属情報!$A:$A,0))),"")</f>
        <v>492246</v>
      </c>
      <c r="P234" s="9" t="str">
        <f t="shared" si="9"/>
        <v>石田　さつき (1)</v>
      </c>
      <c r="Q234" s="9" t="str">
        <f t="shared" si="10"/>
        <v>ｲｼﾀﾞ ｻﾂｷ</v>
      </c>
      <c r="R234" s="9" t="str">
        <f t="shared" si="11"/>
        <v>ISHIDA Satsuki (04)</v>
      </c>
      <c r="S234" s="9" t="str">
        <f>IFERROR(IF($F234="","",INDEX(リスト!$G:$G,MATCH($F234,リスト!$E:$E,0))),"")</f>
        <v>28</v>
      </c>
      <c r="T234" s="9" t="str">
        <f>IFERROR(IF($K234="","",INDEX(リスト!$J:$J,MATCH($K234,リスト!$I:$I,0))),"")</f>
        <v>JPN</v>
      </c>
      <c r="U234" s="9" t="str">
        <f>IF($B234="","",RIGHT($G234*1000+200+COUNTIF($G$2:$G234,$G234),9))</f>
        <v>040502202</v>
      </c>
      <c r="V234" s="9" t="str">
        <f>IFERROR(IF($M234="","",$M234&amp;"・"&amp;INDEX(リスト!$F:$F,MATCH($L234,リスト!$E:$E,0))),"")</f>
        <v/>
      </c>
    </row>
    <row r="235" spans="1:22" ht="18" customHeight="1" x14ac:dyDescent="0.55000000000000004">
      <c r="A235" t="s">
        <v>1559</v>
      </c>
      <c r="B235">
        <v>234</v>
      </c>
      <c r="C235" t="s">
        <v>1746</v>
      </c>
      <c r="D235" t="s">
        <v>1747</v>
      </c>
      <c r="E235">
        <v>1</v>
      </c>
      <c r="F235" t="s">
        <v>15</v>
      </c>
      <c r="G235">
        <v>20050215</v>
      </c>
      <c r="H235" t="s">
        <v>1748</v>
      </c>
      <c r="I235" t="s">
        <v>1749</v>
      </c>
      <c r="J235" t="s">
        <v>1750</v>
      </c>
      <c r="K235" t="s">
        <v>214</v>
      </c>
      <c r="O235" s="9">
        <f>IFERROR(IF($B235="","",INDEX(所属情報!$E:$E,MATCH($A235,所属情報!$A:$A,0))),"")</f>
        <v>492246</v>
      </c>
      <c r="P235" s="9" t="str">
        <f t="shared" si="9"/>
        <v>辻　杏樹 (1)</v>
      </c>
      <c r="Q235" s="9" t="str">
        <f t="shared" si="10"/>
        <v>ﾂｼﾞ ｱﾝｼﾞｭ</v>
      </c>
      <c r="R235" s="9" t="str">
        <f t="shared" si="11"/>
        <v>TSUJI Anju (05)</v>
      </c>
      <c r="S235" s="9" t="str">
        <f>IFERROR(IF($F235="","",INDEX(リスト!$G:$G,MATCH($F235,リスト!$E:$E,0))),"")</f>
        <v>25</v>
      </c>
      <c r="T235" s="9" t="str">
        <f>IFERROR(IF($K235="","",INDEX(リスト!$J:$J,MATCH($K235,リスト!$I:$I,0))),"")</f>
        <v>JPN</v>
      </c>
      <c r="U235" s="9" t="str">
        <f>IF($B235="","",RIGHT($G235*1000+200+COUNTIF($G$2:$G235,$G235),9))</f>
        <v>050215201</v>
      </c>
      <c r="V235" s="9" t="str">
        <f>IFERROR(IF($M235="","",$M235&amp;"・"&amp;INDEX(リスト!$F:$F,MATCH($L235,リスト!$E:$E,0))),"")</f>
        <v/>
      </c>
    </row>
    <row r="236" spans="1:22" ht="18" customHeight="1" x14ac:dyDescent="0.55000000000000004">
      <c r="A236" t="s">
        <v>1559</v>
      </c>
      <c r="B236">
        <v>235</v>
      </c>
      <c r="C236" t="s">
        <v>1751</v>
      </c>
      <c r="D236" t="s">
        <v>1752</v>
      </c>
      <c r="E236">
        <v>1</v>
      </c>
      <c r="F236" t="s">
        <v>31</v>
      </c>
      <c r="G236">
        <v>20040512</v>
      </c>
      <c r="H236" t="s">
        <v>1753</v>
      </c>
      <c r="I236" t="s">
        <v>1754</v>
      </c>
      <c r="J236" t="s">
        <v>1755</v>
      </c>
      <c r="K236" t="s">
        <v>214</v>
      </c>
      <c r="O236" s="9">
        <f>IFERROR(IF($B236="","",INDEX(所属情報!$E:$E,MATCH($A236,所属情報!$A:$A,0))),"")</f>
        <v>492246</v>
      </c>
      <c r="P236" s="9" t="str">
        <f t="shared" si="9"/>
        <v>岡崎　真衣 (1)</v>
      </c>
      <c r="Q236" s="9" t="str">
        <f t="shared" si="10"/>
        <v>ｵｶｻﾞｷ ﾏｲ</v>
      </c>
      <c r="R236" s="9" t="str">
        <f t="shared" si="11"/>
        <v>OKAZAKI Mai (04)</v>
      </c>
      <c r="S236" s="9" t="str">
        <f>IFERROR(IF($F236="","",INDEX(リスト!$G:$G,MATCH($F236,リスト!$E:$E,0))),"")</f>
        <v>33</v>
      </c>
      <c r="T236" s="9" t="str">
        <f>IFERROR(IF($K236="","",INDEX(リスト!$J:$J,MATCH($K236,リスト!$I:$I,0))),"")</f>
        <v>JPN</v>
      </c>
      <c r="U236" s="9" t="str">
        <f>IF($B236="","",RIGHT($G236*1000+200+COUNTIF($G$2:$G236,$G236),9))</f>
        <v>040512202</v>
      </c>
      <c r="V236" s="9" t="str">
        <f>IFERROR(IF($M236="","",$M236&amp;"・"&amp;INDEX(リスト!$F:$F,MATCH($L236,リスト!$E:$E,0))),"")</f>
        <v/>
      </c>
    </row>
    <row r="237" spans="1:22" ht="18" customHeight="1" x14ac:dyDescent="0.55000000000000004">
      <c r="A237" t="s">
        <v>1559</v>
      </c>
      <c r="B237">
        <v>236</v>
      </c>
      <c r="C237" t="s">
        <v>1756</v>
      </c>
      <c r="D237" t="s">
        <v>1757</v>
      </c>
      <c r="E237">
        <v>1</v>
      </c>
      <c r="F237" t="s">
        <v>19</v>
      </c>
      <c r="G237">
        <v>20040412</v>
      </c>
      <c r="H237" t="s">
        <v>1758</v>
      </c>
      <c r="I237" t="s">
        <v>1759</v>
      </c>
      <c r="J237" t="s">
        <v>1760</v>
      </c>
      <c r="K237" t="s">
        <v>214</v>
      </c>
      <c r="O237" s="9">
        <f>IFERROR(IF($B237="","",INDEX(所属情報!$E:$E,MATCH($A237,所属情報!$A:$A,0))),"")</f>
        <v>492246</v>
      </c>
      <c r="P237" s="9" t="str">
        <f t="shared" si="9"/>
        <v>海沼　杏実 (1)</v>
      </c>
      <c r="Q237" s="9" t="str">
        <f t="shared" si="10"/>
        <v>ｶｲﾇﾏ ｱｽﾞﾐ</v>
      </c>
      <c r="R237" s="9" t="str">
        <f t="shared" si="11"/>
        <v>KAINUMA Azumi (04)</v>
      </c>
      <c r="S237" s="9" t="str">
        <f>IFERROR(IF($F237="","",INDEX(リスト!$G:$G,MATCH($F237,リスト!$E:$E,0))),"")</f>
        <v>28</v>
      </c>
      <c r="T237" s="9" t="str">
        <f>IFERROR(IF($K237="","",INDEX(リスト!$J:$J,MATCH($K237,リスト!$I:$I,0))),"")</f>
        <v>JPN</v>
      </c>
      <c r="U237" s="9" t="str">
        <f>IF($B237="","",RIGHT($G237*1000+200+COUNTIF($G$2:$G237,$G237),9))</f>
        <v>040412203</v>
      </c>
      <c r="V237" s="9" t="str">
        <f>IFERROR(IF($M237="","",$M237&amp;"・"&amp;INDEX(リスト!$F:$F,MATCH($L237,リスト!$E:$E,0))),"")</f>
        <v/>
      </c>
    </row>
    <row r="238" spans="1:22" ht="18" customHeight="1" x14ac:dyDescent="0.55000000000000004">
      <c r="A238" t="s">
        <v>1559</v>
      </c>
      <c r="B238">
        <v>237</v>
      </c>
      <c r="C238" t="s">
        <v>1761</v>
      </c>
      <c r="D238" t="s">
        <v>1762</v>
      </c>
      <c r="E238">
        <v>1</v>
      </c>
      <c r="F238" t="s">
        <v>20</v>
      </c>
      <c r="G238">
        <v>20041019</v>
      </c>
      <c r="H238" t="s">
        <v>1763</v>
      </c>
      <c r="I238" t="s">
        <v>1764</v>
      </c>
      <c r="J238" t="s">
        <v>1765</v>
      </c>
      <c r="K238" t="s">
        <v>214</v>
      </c>
      <c r="O238" s="9">
        <f>IFERROR(IF($B238="","",INDEX(所属情報!$E:$E,MATCH($A238,所属情報!$A:$A,0))),"")</f>
        <v>492246</v>
      </c>
      <c r="P238" s="9" t="str">
        <f t="shared" si="9"/>
        <v>大前　友乃 (1)</v>
      </c>
      <c r="Q238" s="9" t="str">
        <f t="shared" si="10"/>
        <v>ｵｵﾏｴ ﾕｳﾉ</v>
      </c>
      <c r="R238" s="9" t="str">
        <f t="shared" si="11"/>
        <v>OMAE Yuno (04)</v>
      </c>
      <c r="S238" s="9" t="str">
        <f>IFERROR(IF($F238="","",INDEX(リスト!$G:$G,MATCH($F238,リスト!$E:$E,0))),"")</f>
        <v>27</v>
      </c>
      <c r="T238" s="9" t="str">
        <f>IFERROR(IF($K238="","",INDEX(リスト!$J:$J,MATCH($K238,リスト!$I:$I,0))),"")</f>
        <v>JPN</v>
      </c>
      <c r="U238" s="9" t="str">
        <f>IF($B238="","",RIGHT($G238*1000+200+COUNTIF($G$2:$G238,$G238),9))</f>
        <v>041019201</v>
      </c>
      <c r="V238" s="9" t="str">
        <f>IFERROR(IF($M238="","",$M238&amp;"・"&amp;INDEX(リスト!$F:$F,MATCH($L238,リスト!$E:$E,0))),"")</f>
        <v/>
      </c>
    </row>
    <row r="239" spans="1:22" ht="18" customHeight="1" x14ac:dyDescent="0.55000000000000004">
      <c r="A239" t="s">
        <v>1559</v>
      </c>
      <c r="B239">
        <v>238</v>
      </c>
      <c r="C239" t="s">
        <v>1766</v>
      </c>
      <c r="D239" t="s">
        <v>1767</v>
      </c>
      <c r="E239">
        <v>1</v>
      </c>
      <c r="F239" t="s">
        <v>50</v>
      </c>
      <c r="G239">
        <v>20040423</v>
      </c>
      <c r="H239" t="s">
        <v>1768</v>
      </c>
      <c r="I239" t="s">
        <v>1699</v>
      </c>
      <c r="J239" t="s">
        <v>1037</v>
      </c>
      <c r="K239" t="s">
        <v>214</v>
      </c>
      <c r="O239" s="9">
        <f>IFERROR(IF($B239="","",INDEX(所属情報!$E:$E,MATCH($A239,所属情報!$A:$A,0))),"")</f>
        <v>492246</v>
      </c>
      <c r="P239" s="9" t="str">
        <f t="shared" si="9"/>
        <v>横田　瑞樹 (1)</v>
      </c>
      <c r="Q239" s="9" t="str">
        <f t="shared" si="10"/>
        <v>ﾖｺﾀ ﾐｽﾞｷ</v>
      </c>
      <c r="R239" s="9" t="str">
        <f t="shared" si="11"/>
        <v>YOKOTA Mizuki (04)</v>
      </c>
      <c r="S239" s="9" t="str">
        <f>IFERROR(IF($F239="","",INDEX(リスト!$G:$G,MATCH($F239,リスト!$E:$E,0))),"")</f>
        <v>38</v>
      </c>
      <c r="T239" s="9" t="str">
        <f>IFERROR(IF($K239="","",INDEX(リスト!$J:$J,MATCH($K239,リスト!$I:$I,0))),"")</f>
        <v>JPN</v>
      </c>
      <c r="U239" s="9" t="str">
        <f>IF($B239="","",RIGHT($G239*1000+200+COUNTIF($G$2:$G239,$G239),9))</f>
        <v>040423201</v>
      </c>
      <c r="V239" s="9" t="str">
        <f>IFERROR(IF($M239="","",$M239&amp;"・"&amp;INDEX(リスト!$F:$F,MATCH($L239,リスト!$E:$E,0))),"")</f>
        <v/>
      </c>
    </row>
    <row r="240" spans="1:22" ht="18" customHeight="1" x14ac:dyDescent="0.55000000000000004">
      <c r="A240" t="s">
        <v>1559</v>
      </c>
      <c r="B240">
        <v>239</v>
      </c>
      <c r="C240" t="s">
        <v>1769</v>
      </c>
      <c r="D240" t="s">
        <v>1770</v>
      </c>
      <c r="E240">
        <v>1</v>
      </c>
      <c r="F240" t="s">
        <v>57</v>
      </c>
      <c r="G240">
        <v>20040714</v>
      </c>
      <c r="H240" t="s">
        <v>1771</v>
      </c>
      <c r="I240" t="s">
        <v>1772</v>
      </c>
      <c r="J240" t="s">
        <v>861</v>
      </c>
      <c r="K240" t="s">
        <v>214</v>
      </c>
      <c r="O240" s="9">
        <f>IFERROR(IF($B240="","",INDEX(所属情報!$E:$E,MATCH($A240,所属情報!$A:$A,0))),"")</f>
        <v>492246</v>
      </c>
      <c r="P240" s="9" t="str">
        <f t="shared" si="9"/>
        <v>花木　香凜 (1)</v>
      </c>
      <c r="Q240" s="9" t="str">
        <f t="shared" si="10"/>
        <v>ﾊﾅｷ ｶﾘﾝ</v>
      </c>
      <c r="R240" s="9" t="str">
        <f t="shared" si="11"/>
        <v>HANAKI Karin (04)</v>
      </c>
      <c r="S240" s="9" t="str">
        <f>IFERROR(IF($F240="","",INDEX(リスト!$G:$G,MATCH($F240,リスト!$E:$E,0))),"")</f>
        <v>36</v>
      </c>
      <c r="T240" s="9" t="str">
        <f>IFERROR(IF($K240="","",INDEX(リスト!$J:$J,MATCH($K240,リスト!$I:$I,0))),"")</f>
        <v>JPN</v>
      </c>
      <c r="U240" s="9" t="str">
        <f>IF($B240="","",RIGHT($G240*1000+200+COUNTIF($G$2:$G240,$G240),9))</f>
        <v>040714201</v>
      </c>
      <c r="V240" s="9" t="str">
        <f>IFERROR(IF($M240="","",$M240&amp;"・"&amp;INDEX(リスト!$F:$F,MATCH($L240,リスト!$E:$E,0))),"")</f>
        <v/>
      </c>
    </row>
    <row r="241" spans="1:22" ht="18" customHeight="1" x14ac:dyDescent="0.55000000000000004">
      <c r="A241" t="s">
        <v>1559</v>
      </c>
      <c r="B241">
        <v>240</v>
      </c>
      <c r="C241" t="s">
        <v>1773</v>
      </c>
      <c r="D241" t="s">
        <v>1774</v>
      </c>
      <c r="E241">
        <v>1</v>
      </c>
      <c r="F241" t="s">
        <v>19</v>
      </c>
      <c r="G241">
        <v>20050228</v>
      </c>
      <c r="H241" t="s">
        <v>1775</v>
      </c>
      <c r="I241" t="s">
        <v>1776</v>
      </c>
      <c r="J241" t="s">
        <v>1777</v>
      </c>
      <c r="K241" t="s">
        <v>214</v>
      </c>
      <c r="O241" s="9">
        <f>IFERROR(IF($B241="","",INDEX(所属情報!$E:$E,MATCH($A241,所属情報!$A:$A,0))),"")</f>
        <v>492246</v>
      </c>
      <c r="P241" s="9" t="str">
        <f t="shared" si="9"/>
        <v>菅野　未久瑠 (1)</v>
      </c>
      <c r="Q241" s="9" t="str">
        <f t="shared" si="10"/>
        <v>ｽｶﾞﾉ ﾐｸﾙ</v>
      </c>
      <c r="R241" s="9" t="str">
        <f t="shared" si="11"/>
        <v>SUGANO Mikuru (05)</v>
      </c>
      <c r="S241" s="9" t="str">
        <f>IFERROR(IF($F241="","",INDEX(リスト!$G:$G,MATCH($F241,リスト!$E:$E,0))),"")</f>
        <v>28</v>
      </c>
      <c r="T241" s="9" t="str">
        <f>IFERROR(IF($K241="","",INDEX(リスト!$J:$J,MATCH($K241,リスト!$I:$I,0))),"")</f>
        <v>JPN</v>
      </c>
      <c r="U241" s="9" t="str">
        <f>IF($B241="","",RIGHT($G241*1000+200+COUNTIF($G$2:$G241,$G241),9))</f>
        <v>050228201</v>
      </c>
      <c r="V241" s="9" t="str">
        <f>IFERROR(IF($M241="","",$M241&amp;"・"&amp;INDEX(リスト!$F:$F,MATCH($L241,リスト!$E:$E,0))),"")</f>
        <v/>
      </c>
    </row>
    <row r="242" spans="1:22" ht="18" customHeight="1" x14ac:dyDescent="0.55000000000000004">
      <c r="A242" t="s">
        <v>1559</v>
      </c>
      <c r="B242">
        <v>241</v>
      </c>
      <c r="C242" t="s">
        <v>1778</v>
      </c>
      <c r="D242" t="s">
        <v>1779</v>
      </c>
      <c r="E242">
        <v>1</v>
      </c>
      <c r="F242" t="s">
        <v>17</v>
      </c>
      <c r="G242">
        <v>20040820</v>
      </c>
      <c r="H242" t="s">
        <v>1780</v>
      </c>
      <c r="I242" t="s">
        <v>1781</v>
      </c>
      <c r="J242" t="s">
        <v>1782</v>
      </c>
      <c r="K242" t="s">
        <v>214</v>
      </c>
      <c r="O242" s="9">
        <f>IFERROR(IF($B242="","",INDEX(所属情報!$E:$E,MATCH($A242,所属情報!$A:$A,0))),"")</f>
        <v>492246</v>
      </c>
      <c r="P242" s="9" t="str">
        <f t="shared" si="9"/>
        <v>多胡　和泉 (1)</v>
      </c>
      <c r="Q242" s="9" t="str">
        <f t="shared" si="10"/>
        <v>ﾀｺﾞ ｲｽﾞﾐ</v>
      </c>
      <c r="R242" s="9" t="str">
        <f t="shared" si="11"/>
        <v>TAGO Izumi (04)</v>
      </c>
      <c r="S242" s="9" t="str">
        <f>IFERROR(IF($F242="","",INDEX(リスト!$G:$G,MATCH($F242,リスト!$E:$E,0))),"")</f>
        <v>26</v>
      </c>
      <c r="T242" s="9" t="str">
        <f>IFERROR(IF($K242="","",INDEX(リスト!$J:$J,MATCH($K242,リスト!$I:$I,0))),"")</f>
        <v>JPN</v>
      </c>
      <c r="U242" s="9" t="str">
        <f>IF($B242="","",RIGHT($G242*1000+200+COUNTIF($G$2:$G242,$G242),9))</f>
        <v>040820201</v>
      </c>
      <c r="V242" s="9" t="str">
        <f>IFERROR(IF($M242="","",$M242&amp;"・"&amp;INDEX(リスト!$F:$F,MATCH($L242,リスト!$E:$E,0))),"")</f>
        <v/>
      </c>
    </row>
    <row r="243" spans="1:22" ht="18" customHeight="1" x14ac:dyDescent="0.55000000000000004">
      <c r="A243" t="s">
        <v>1559</v>
      </c>
      <c r="B243">
        <v>242</v>
      </c>
      <c r="C243" t="s">
        <v>1783</v>
      </c>
      <c r="D243" t="s">
        <v>1784</v>
      </c>
      <c r="E243">
        <v>1</v>
      </c>
      <c r="F243" t="s">
        <v>20</v>
      </c>
      <c r="G243">
        <v>20040506</v>
      </c>
      <c r="H243" t="s">
        <v>1785</v>
      </c>
      <c r="I243" t="s">
        <v>944</v>
      </c>
      <c r="J243" t="s">
        <v>1786</v>
      </c>
      <c r="K243" t="s">
        <v>214</v>
      </c>
      <c r="O243" s="9">
        <f>IFERROR(IF($B243="","",INDEX(所属情報!$E:$E,MATCH($A243,所属情報!$A:$A,0))),"")</f>
        <v>492246</v>
      </c>
      <c r="P243" s="9" t="str">
        <f t="shared" si="9"/>
        <v>松田　杏 (1)</v>
      </c>
      <c r="Q243" s="9" t="str">
        <f t="shared" si="10"/>
        <v>ﾏﾂﾀﾞ ｱﾝ</v>
      </c>
      <c r="R243" s="9" t="str">
        <f t="shared" si="11"/>
        <v>MATSUDA An (04)</v>
      </c>
      <c r="S243" s="9" t="str">
        <f>IFERROR(IF($F243="","",INDEX(リスト!$G:$G,MATCH($F243,リスト!$E:$E,0))),"")</f>
        <v>27</v>
      </c>
      <c r="T243" s="9" t="str">
        <f>IFERROR(IF($K243="","",INDEX(リスト!$J:$J,MATCH($K243,リスト!$I:$I,0))),"")</f>
        <v>JPN</v>
      </c>
      <c r="U243" s="9" t="str">
        <f>IF($B243="","",RIGHT($G243*1000+200+COUNTIF($G$2:$G243,$G243),9))</f>
        <v>040506201</v>
      </c>
      <c r="V243" s="9" t="str">
        <f>IFERROR(IF($M243="","",$M243&amp;"・"&amp;INDEX(リスト!$F:$F,MATCH($L243,リスト!$E:$E,0))),"")</f>
        <v/>
      </c>
    </row>
    <row r="244" spans="1:22" ht="18" customHeight="1" x14ac:dyDescent="0.55000000000000004">
      <c r="A244" t="s">
        <v>1787</v>
      </c>
      <c r="B244">
        <v>243</v>
      </c>
      <c r="C244" t="s">
        <v>1788</v>
      </c>
      <c r="D244" t="s">
        <v>1789</v>
      </c>
      <c r="E244">
        <v>4</v>
      </c>
      <c r="F244" t="s">
        <v>20</v>
      </c>
      <c r="G244">
        <v>20010809</v>
      </c>
      <c r="H244" t="s">
        <v>1790</v>
      </c>
      <c r="I244" t="s">
        <v>1791</v>
      </c>
      <c r="J244" t="s">
        <v>1792</v>
      </c>
      <c r="K244" t="s">
        <v>214</v>
      </c>
      <c r="O244" s="9">
        <f>IFERROR(IF($B244="","",INDEX(所属情報!$E:$E,MATCH($A244,所属情報!$A:$A,0))),"")</f>
        <v>492232</v>
      </c>
      <c r="P244" s="9" t="str">
        <f t="shared" si="9"/>
        <v>北田　莉亜 (4)</v>
      </c>
      <c r="Q244" s="9" t="str">
        <f t="shared" si="10"/>
        <v>ｷﾀﾀﾞ ﾘｱ</v>
      </c>
      <c r="R244" s="9" t="str">
        <f t="shared" si="11"/>
        <v>KITADA Ria (01)</v>
      </c>
      <c r="S244" s="9" t="str">
        <f>IFERROR(IF($F244="","",INDEX(リスト!$G:$G,MATCH($F244,リスト!$E:$E,0))),"")</f>
        <v>27</v>
      </c>
      <c r="T244" s="9" t="str">
        <f>IFERROR(IF($K244="","",INDEX(リスト!$J:$J,MATCH($K244,リスト!$I:$I,0))),"")</f>
        <v>JPN</v>
      </c>
      <c r="U244" s="9" t="str">
        <f>IF($B244="","",RIGHT($G244*1000+200+COUNTIF($G$2:$G244,$G244),9))</f>
        <v>010809202</v>
      </c>
      <c r="V244" s="9" t="str">
        <f>IFERROR(IF($M244="","",$M244&amp;"・"&amp;INDEX(リスト!$F:$F,MATCH($L244,リスト!$E:$E,0))),"")</f>
        <v/>
      </c>
    </row>
    <row r="245" spans="1:22" ht="18" customHeight="1" x14ac:dyDescent="0.55000000000000004">
      <c r="A245" t="s">
        <v>1787</v>
      </c>
      <c r="B245">
        <v>244</v>
      </c>
      <c r="C245" t="s">
        <v>1793</v>
      </c>
      <c r="D245" t="s">
        <v>1794</v>
      </c>
      <c r="E245">
        <v>4</v>
      </c>
      <c r="F245" t="s">
        <v>19</v>
      </c>
      <c r="G245">
        <v>20010616</v>
      </c>
      <c r="H245" t="s">
        <v>1795</v>
      </c>
      <c r="I245" t="s">
        <v>1796</v>
      </c>
      <c r="J245" t="s">
        <v>929</v>
      </c>
      <c r="K245" t="s">
        <v>214</v>
      </c>
      <c r="O245" s="9">
        <f>IFERROR(IF($B245="","",INDEX(所属情報!$E:$E,MATCH($A245,所属情報!$A:$A,0))),"")</f>
        <v>492232</v>
      </c>
      <c r="P245" s="9" t="str">
        <f t="shared" si="9"/>
        <v>檜垣　真由 (4)</v>
      </c>
      <c r="Q245" s="9" t="str">
        <f t="shared" si="10"/>
        <v>ﾋｶﾞｷ ﾏﾕ</v>
      </c>
      <c r="R245" s="9" t="str">
        <f t="shared" si="11"/>
        <v>HIGAKI Mayu (01)</v>
      </c>
      <c r="S245" s="9" t="str">
        <f>IFERROR(IF($F245="","",INDEX(リスト!$G:$G,MATCH($F245,リスト!$E:$E,0))),"")</f>
        <v>28</v>
      </c>
      <c r="T245" s="9" t="str">
        <f>IFERROR(IF($K245="","",INDEX(リスト!$J:$J,MATCH($K245,リスト!$I:$I,0))),"")</f>
        <v>JPN</v>
      </c>
      <c r="U245" s="9" t="str">
        <f>IF($B245="","",RIGHT($G245*1000+200+COUNTIF($G$2:$G245,$G245),9))</f>
        <v>010616201</v>
      </c>
      <c r="V245" s="9" t="str">
        <f>IFERROR(IF($M245="","",$M245&amp;"・"&amp;INDEX(リスト!$F:$F,MATCH($L245,リスト!$E:$E,0))),"")</f>
        <v/>
      </c>
    </row>
    <row r="246" spans="1:22" ht="18" customHeight="1" x14ac:dyDescent="0.55000000000000004">
      <c r="A246" t="s">
        <v>1787</v>
      </c>
      <c r="B246">
        <v>245</v>
      </c>
      <c r="C246" t="s">
        <v>1797</v>
      </c>
      <c r="D246" t="s">
        <v>1798</v>
      </c>
      <c r="E246">
        <v>4</v>
      </c>
      <c r="F246" t="s">
        <v>19</v>
      </c>
      <c r="G246">
        <v>20020213</v>
      </c>
      <c r="H246" t="s">
        <v>1799</v>
      </c>
      <c r="I246" t="s">
        <v>1800</v>
      </c>
      <c r="J246" t="s">
        <v>806</v>
      </c>
      <c r="K246" t="s">
        <v>214</v>
      </c>
      <c r="O246" s="9">
        <f>IFERROR(IF($B246="","",INDEX(所属情報!$E:$E,MATCH($A246,所属情報!$A:$A,0))),"")</f>
        <v>492232</v>
      </c>
      <c r="P246" s="9" t="str">
        <f t="shared" si="9"/>
        <v>平山　亜美 (4)</v>
      </c>
      <c r="Q246" s="9" t="str">
        <f t="shared" si="10"/>
        <v>ﾋﾗﾔﾏ ｱﾐ</v>
      </c>
      <c r="R246" s="9" t="str">
        <f t="shared" si="11"/>
        <v>HIRAYAMA Ami (02)</v>
      </c>
      <c r="S246" s="9" t="str">
        <f>IFERROR(IF($F246="","",INDEX(リスト!$G:$G,MATCH($F246,リスト!$E:$E,0))),"")</f>
        <v>28</v>
      </c>
      <c r="T246" s="9" t="str">
        <f>IFERROR(IF($K246="","",INDEX(リスト!$J:$J,MATCH($K246,リスト!$I:$I,0))),"")</f>
        <v>JPN</v>
      </c>
      <c r="U246" s="9" t="str">
        <f>IF($B246="","",RIGHT($G246*1000+200+COUNTIF($G$2:$G246,$G246),9))</f>
        <v>020213201</v>
      </c>
      <c r="V246" s="9" t="str">
        <f>IFERROR(IF($M246="","",$M246&amp;"・"&amp;INDEX(リスト!$F:$F,MATCH($L246,リスト!$E:$E,0))),"")</f>
        <v/>
      </c>
    </row>
    <row r="247" spans="1:22" ht="18" customHeight="1" x14ac:dyDescent="0.55000000000000004">
      <c r="A247" t="s">
        <v>1787</v>
      </c>
      <c r="B247">
        <v>246</v>
      </c>
      <c r="C247" t="s">
        <v>1801</v>
      </c>
      <c r="D247" t="s">
        <v>1802</v>
      </c>
      <c r="E247">
        <v>4</v>
      </c>
      <c r="F247" t="s">
        <v>19</v>
      </c>
      <c r="G247">
        <v>20011030</v>
      </c>
      <c r="H247" t="s">
        <v>1803</v>
      </c>
      <c r="I247" t="s">
        <v>1804</v>
      </c>
      <c r="J247" t="s">
        <v>1244</v>
      </c>
      <c r="K247" t="s">
        <v>214</v>
      </c>
      <c r="O247" s="9">
        <f>IFERROR(IF($B247="","",INDEX(所属情報!$E:$E,MATCH($A247,所属情報!$A:$A,0))),"")</f>
        <v>492232</v>
      </c>
      <c r="P247" s="9" t="str">
        <f t="shared" si="9"/>
        <v>山崎　くるみ (4)</v>
      </c>
      <c r="Q247" s="9" t="str">
        <f t="shared" si="10"/>
        <v>ﾔﾏｻﾞｷ ｸﾙﾐ</v>
      </c>
      <c r="R247" s="9" t="str">
        <f t="shared" si="11"/>
        <v>YAMAZAKI Kurumi (01)</v>
      </c>
      <c r="S247" s="9" t="str">
        <f>IFERROR(IF($F247="","",INDEX(リスト!$G:$G,MATCH($F247,リスト!$E:$E,0))),"")</f>
        <v>28</v>
      </c>
      <c r="T247" s="9" t="str">
        <f>IFERROR(IF($K247="","",INDEX(リスト!$J:$J,MATCH($K247,リスト!$I:$I,0))),"")</f>
        <v>JPN</v>
      </c>
      <c r="U247" s="9" t="str">
        <f>IF($B247="","",RIGHT($G247*1000+200+COUNTIF($G$2:$G247,$G247),9))</f>
        <v>011030201</v>
      </c>
      <c r="V247" s="9" t="str">
        <f>IFERROR(IF($M247="","",$M247&amp;"・"&amp;INDEX(リスト!$F:$F,MATCH($L247,リスト!$E:$E,0))),"")</f>
        <v/>
      </c>
    </row>
    <row r="248" spans="1:22" ht="18" customHeight="1" x14ac:dyDescent="0.55000000000000004">
      <c r="A248" t="s">
        <v>1787</v>
      </c>
      <c r="B248">
        <v>247</v>
      </c>
      <c r="C248" t="s">
        <v>1805</v>
      </c>
      <c r="D248" t="s">
        <v>1806</v>
      </c>
      <c r="E248">
        <v>4</v>
      </c>
      <c r="F248" t="s">
        <v>38</v>
      </c>
      <c r="G248">
        <v>20010508</v>
      </c>
      <c r="H248" t="s">
        <v>1807</v>
      </c>
      <c r="I248" t="s">
        <v>1808</v>
      </c>
      <c r="J248" t="s">
        <v>909</v>
      </c>
      <c r="K248" t="s">
        <v>214</v>
      </c>
      <c r="O248" s="9">
        <f>IFERROR(IF($B248="","",INDEX(所属情報!$E:$E,MATCH($A248,所属情報!$A:$A,0))),"")</f>
        <v>492232</v>
      </c>
      <c r="P248" s="9" t="str">
        <f t="shared" si="9"/>
        <v>深江　唯花 (4)</v>
      </c>
      <c r="Q248" s="9" t="str">
        <f t="shared" si="10"/>
        <v>ﾌｶｴ ﾕｲｶ</v>
      </c>
      <c r="R248" s="9" t="str">
        <f t="shared" si="11"/>
        <v>FUKAE Yuika (01)</v>
      </c>
      <c r="S248" s="9" t="str">
        <f>IFERROR(IF($F248="","",INDEX(リスト!$G:$G,MATCH($F248,リスト!$E:$E,0))),"")</f>
        <v>40</v>
      </c>
      <c r="T248" s="9" t="str">
        <f>IFERROR(IF($K248="","",INDEX(リスト!$J:$J,MATCH($K248,リスト!$I:$I,0))),"")</f>
        <v>JPN</v>
      </c>
      <c r="U248" s="9" t="str">
        <f>IF($B248="","",RIGHT($G248*1000+200+COUNTIF($G$2:$G248,$G248),9))</f>
        <v>010508201</v>
      </c>
      <c r="V248" s="9" t="str">
        <f>IFERROR(IF($M248="","",$M248&amp;"・"&amp;INDEX(リスト!$F:$F,MATCH($L248,リスト!$E:$E,0))),"")</f>
        <v/>
      </c>
    </row>
    <row r="249" spans="1:22" ht="18" customHeight="1" x14ac:dyDescent="0.55000000000000004">
      <c r="A249" t="s">
        <v>1787</v>
      </c>
      <c r="B249">
        <v>248</v>
      </c>
      <c r="C249" t="s">
        <v>1809</v>
      </c>
      <c r="D249" t="s">
        <v>1810</v>
      </c>
      <c r="E249">
        <v>3</v>
      </c>
      <c r="F249" t="s">
        <v>22</v>
      </c>
      <c r="G249">
        <v>20020416</v>
      </c>
      <c r="H249" t="s">
        <v>1811</v>
      </c>
      <c r="I249" t="s">
        <v>1812</v>
      </c>
      <c r="J249" t="s">
        <v>1813</v>
      </c>
      <c r="K249" t="s">
        <v>214</v>
      </c>
      <c r="O249" s="9">
        <f>IFERROR(IF($B249="","",INDEX(所属情報!$E:$E,MATCH($A249,所属情報!$A:$A,0))),"")</f>
        <v>492232</v>
      </c>
      <c r="P249" s="9" t="str">
        <f t="shared" si="9"/>
        <v>宮﨑　陽子 (3)</v>
      </c>
      <c r="Q249" s="9" t="str">
        <f t="shared" si="10"/>
        <v>ﾐﾔｻﾞｷ ﾖｳｺ</v>
      </c>
      <c r="R249" s="9" t="str">
        <f t="shared" si="11"/>
        <v>MIYAZAKI Yoko (02)</v>
      </c>
      <c r="S249" s="9" t="str">
        <f>IFERROR(IF($F249="","",INDEX(リスト!$G:$G,MATCH($F249,リスト!$E:$E,0))),"")</f>
        <v>22</v>
      </c>
      <c r="T249" s="9" t="str">
        <f>IFERROR(IF($K249="","",INDEX(リスト!$J:$J,MATCH($K249,リスト!$I:$I,0))),"")</f>
        <v>JPN</v>
      </c>
      <c r="U249" s="9" t="str">
        <f>IF($B249="","",RIGHT($G249*1000+200+COUNTIF($G$2:$G249,$G249),9))</f>
        <v>020416201</v>
      </c>
      <c r="V249" s="9" t="str">
        <f>IFERROR(IF($M249="","",$M249&amp;"・"&amp;INDEX(リスト!$F:$F,MATCH($L249,リスト!$E:$E,0))),"")</f>
        <v/>
      </c>
    </row>
    <row r="250" spans="1:22" ht="18" customHeight="1" x14ac:dyDescent="0.55000000000000004">
      <c r="A250" t="s">
        <v>1787</v>
      </c>
      <c r="B250">
        <v>249</v>
      </c>
      <c r="C250" t="s">
        <v>1814</v>
      </c>
      <c r="D250" t="s">
        <v>1815</v>
      </c>
      <c r="E250">
        <v>3</v>
      </c>
      <c r="F250" t="s">
        <v>19</v>
      </c>
      <c r="G250">
        <v>20020822</v>
      </c>
      <c r="H250" t="s">
        <v>1816</v>
      </c>
      <c r="I250" t="s">
        <v>1817</v>
      </c>
      <c r="J250" t="s">
        <v>968</v>
      </c>
      <c r="K250" t="s">
        <v>214</v>
      </c>
      <c r="O250" s="9">
        <f>IFERROR(IF($B250="","",INDEX(所属情報!$E:$E,MATCH($A250,所属情報!$A:$A,0))),"")</f>
        <v>492232</v>
      </c>
      <c r="P250" s="9" t="str">
        <f t="shared" si="9"/>
        <v>秋元　由良 (3)</v>
      </c>
      <c r="Q250" s="9" t="str">
        <f t="shared" si="10"/>
        <v>ｱｷﾓﾄ ﾕﾗ</v>
      </c>
      <c r="R250" s="9" t="str">
        <f t="shared" si="11"/>
        <v>AKIMOTO Yura (02)</v>
      </c>
      <c r="S250" s="9" t="str">
        <f>IFERROR(IF($F250="","",INDEX(リスト!$G:$G,MATCH($F250,リスト!$E:$E,0))),"")</f>
        <v>28</v>
      </c>
      <c r="T250" s="9" t="str">
        <f>IFERROR(IF($K250="","",INDEX(リスト!$J:$J,MATCH($K250,リスト!$I:$I,0))),"")</f>
        <v>JPN</v>
      </c>
      <c r="U250" s="9" t="str">
        <f>IF($B250="","",RIGHT($G250*1000+200+COUNTIF($G$2:$G250,$G250),9))</f>
        <v>020822201</v>
      </c>
      <c r="V250" s="9" t="str">
        <f>IFERROR(IF($M250="","",$M250&amp;"・"&amp;INDEX(リスト!$F:$F,MATCH($L250,リスト!$E:$E,0))),"")</f>
        <v/>
      </c>
    </row>
    <row r="251" spans="1:22" ht="18" customHeight="1" x14ac:dyDescent="0.55000000000000004">
      <c r="A251" t="s">
        <v>1787</v>
      </c>
      <c r="B251">
        <v>250</v>
      </c>
      <c r="C251" t="s">
        <v>1818</v>
      </c>
      <c r="D251" t="s">
        <v>1819</v>
      </c>
      <c r="E251">
        <v>3</v>
      </c>
      <c r="F251" t="s">
        <v>19</v>
      </c>
      <c r="G251">
        <v>20020520</v>
      </c>
      <c r="H251" t="s">
        <v>1820</v>
      </c>
      <c r="I251" t="s">
        <v>1821</v>
      </c>
      <c r="J251" t="s">
        <v>1822</v>
      </c>
      <c r="K251" t="s">
        <v>214</v>
      </c>
      <c r="O251" s="9">
        <f>IFERROR(IF($B251="","",INDEX(所属情報!$E:$E,MATCH($A251,所属情報!$A:$A,0))),"")</f>
        <v>492232</v>
      </c>
      <c r="P251" s="9" t="str">
        <f t="shared" si="9"/>
        <v>松永　理沙ジェニファー (3)</v>
      </c>
      <c r="Q251" s="9" t="str">
        <f t="shared" si="10"/>
        <v>ﾏﾂﾅｶﾞ ﾘｻｼﾞｪﾆﾌｧｰ</v>
      </c>
      <c r="R251" s="9" t="str">
        <f t="shared" si="11"/>
        <v>MATSUNAGA Risajennifer (02)</v>
      </c>
      <c r="S251" s="9" t="str">
        <f>IFERROR(IF($F251="","",INDEX(リスト!$G:$G,MATCH($F251,リスト!$E:$E,0))),"")</f>
        <v>28</v>
      </c>
      <c r="T251" s="9" t="str">
        <f>IFERROR(IF($K251="","",INDEX(リスト!$J:$J,MATCH($K251,リスト!$I:$I,0))),"")</f>
        <v>JPN</v>
      </c>
      <c r="U251" s="9" t="str">
        <f>IF($B251="","",RIGHT($G251*1000+200+COUNTIF($G$2:$G251,$G251),9))</f>
        <v>020520201</v>
      </c>
      <c r="V251" s="9" t="str">
        <f>IFERROR(IF($M251="","",$M251&amp;"・"&amp;INDEX(リスト!$F:$F,MATCH($L251,リスト!$E:$E,0))),"")</f>
        <v/>
      </c>
    </row>
    <row r="252" spans="1:22" ht="18" customHeight="1" x14ac:dyDescent="0.55000000000000004">
      <c r="A252" t="s">
        <v>1787</v>
      </c>
      <c r="B252">
        <v>251</v>
      </c>
      <c r="C252" t="s">
        <v>1823</v>
      </c>
      <c r="D252" t="s">
        <v>1824</v>
      </c>
      <c r="E252">
        <v>3</v>
      </c>
      <c r="F252" t="s">
        <v>19</v>
      </c>
      <c r="G252">
        <v>20030212</v>
      </c>
      <c r="H252" t="s">
        <v>1825</v>
      </c>
      <c r="I252" t="s">
        <v>1826</v>
      </c>
      <c r="J252" t="s">
        <v>1827</v>
      </c>
      <c r="K252" t="s">
        <v>214</v>
      </c>
      <c r="O252" s="9">
        <f>IFERROR(IF($B252="","",INDEX(所属情報!$E:$E,MATCH($A252,所属情報!$A:$A,0))),"")</f>
        <v>492232</v>
      </c>
      <c r="P252" s="9" t="str">
        <f t="shared" si="9"/>
        <v>加茂　万由子 (3)</v>
      </c>
      <c r="Q252" s="9" t="str">
        <f t="shared" si="10"/>
        <v>ｶﾓ ﾏﾕｺ</v>
      </c>
      <c r="R252" s="9" t="str">
        <f t="shared" si="11"/>
        <v>KAMO Mayuko (03)</v>
      </c>
      <c r="S252" s="9" t="str">
        <f>IFERROR(IF($F252="","",INDEX(リスト!$G:$G,MATCH($F252,リスト!$E:$E,0))),"")</f>
        <v>28</v>
      </c>
      <c r="T252" s="9" t="str">
        <f>IFERROR(IF($K252="","",INDEX(リスト!$J:$J,MATCH($K252,リスト!$I:$I,0))),"")</f>
        <v>JPN</v>
      </c>
      <c r="U252" s="9" t="str">
        <f>IF($B252="","",RIGHT($G252*1000+200+COUNTIF($G$2:$G252,$G252),9))</f>
        <v>030212201</v>
      </c>
      <c r="V252" s="9" t="str">
        <f>IFERROR(IF($M252="","",$M252&amp;"・"&amp;INDEX(リスト!$F:$F,MATCH($L252,リスト!$E:$E,0))),"")</f>
        <v/>
      </c>
    </row>
    <row r="253" spans="1:22" ht="18" customHeight="1" x14ac:dyDescent="0.55000000000000004">
      <c r="A253" t="s">
        <v>1787</v>
      </c>
      <c r="B253">
        <v>252</v>
      </c>
      <c r="C253" t="s">
        <v>1828</v>
      </c>
      <c r="D253" t="s">
        <v>1829</v>
      </c>
      <c r="E253">
        <v>3</v>
      </c>
      <c r="F253" t="s">
        <v>30</v>
      </c>
      <c r="G253">
        <v>20021004</v>
      </c>
      <c r="H253" t="s">
        <v>1830</v>
      </c>
      <c r="I253" t="s">
        <v>1649</v>
      </c>
      <c r="J253" t="s">
        <v>1022</v>
      </c>
      <c r="K253" t="s">
        <v>214</v>
      </c>
      <c r="O253" s="9">
        <f>IFERROR(IF($B253="","",INDEX(所属情報!$E:$E,MATCH($A253,所属情報!$A:$A,0))),"")</f>
        <v>492232</v>
      </c>
      <c r="P253" s="9" t="str">
        <f t="shared" si="9"/>
        <v>加藤　結衣 (3)</v>
      </c>
      <c r="Q253" s="9" t="str">
        <f t="shared" si="10"/>
        <v>ｶﾄｳ ﾕｲ</v>
      </c>
      <c r="R253" s="9" t="str">
        <f t="shared" si="11"/>
        <v>KATO Yui (02)</v>
      </c>
      <c r="S253" s="9" t="str">
        <f>IFERROR(IF($F253="","",INDEX(リスト!$G:$G,MATCH($F253,リスト!$E:$E,0))),"")</f>
        <v>34</v>
      </c>
      <c r="T253" s="9" t="str">
        <f>IFERROR(IF($K253="","",INDEX(リスト!$J:$J,MATCH($K253,リスト!$I:$I,0))),"")</f>
        <v>JPN</v>
      </c>
      <c r="U253" s="9" t="str">
        <f>IF($B253="","",RIGHT($G253*1000+200+COUNTIF($G$2:$G253,$G253),9))</f>
        <v>021004201</v>
      </c>
      <c r="V253" s="9" t="str">
        <f>IFERROR(IF($M253="","",$M253&amp;"・"&amp;INDEX(リスト!$F:$F,MATCH($L253,リスト!$E:$E,0))),"")</f>
        <v/>
      </c>
    </row>
    <row r="254" spans="1:22" ht="18" customHeight="1" x14ac:dyDescent="0.55000000000000004">
      <c r="A254" t="s">
        <v>1787</v>
      </c>
      <c r="B254">
        <v>253</v>
      </c>
      <c r="C254" t="s">
        <v>1831</v>
      </c>
      <c r="D254" t="s">
        <v>1832</v>
      </c>
      <c r="E254">
        <v>3</v>
      </c>
      <c r="F254" t="s">
        <v>31</v>
      </c>
      <c r="G254">
        <v>20021015</v>
      </c>
      <c r="H254" t="s">
        <v>1833</v>
      </c>
      <c r="I254" t="s">
        <v>1834</v>
      </c>
      <c r="J254" t="s">
        <v>1835</v>
      </c>
      <c r="K254" t="s">
        <v>214</v>
      </c>
      <c r="O254" s="9">
        <f>IFERROR(IF($B254="","",INDEX(所属情報!$E:$E,MATCH($A254,所属情報!$A:$A,0))),"")</f>
        <v>492232</v>
      </c>
      <c r="P254" s="9" t="str">
        <f t="shared" si="9"/>
        <v>大熊　姫佳 (3)</v>
      </c>
      <c r="Q254" s="9" t="str">
        <f t="shared" si="10"/>
        <v>ｵｵｸﾞﾏ ﾋﾒｶ</v>
      </c>
      <c r="R254" s="9" t="str">
        <f t="shared" si="11"/>
        <v>OGUMA Himeka (02)</v>
      </c>
      <c r="S254" s="9" t="str">
        <f>IFERROR(IF($F254="","",INDEX(リスト!$G:$G,MATCH($F254,リスト!$E:$E,0))),"")</f>
        <v>33</v>
      </c>
      <c r="T254" s="9" t="str">
        <f>IFERROR(IF($K254="","",INDEX(リスト!$J:$J,MATCH($K254,リスト!$I:$I,0))),"")</f>
        <v>JPN</v>
      </c>
      <c r="U254" s="9" t="str">
        <f>IF($B254="","",RIGHT($G254*1000+200+COUNTIF($G$2:$G254,$G254),9))</f>
        <v>021015201</v>
      </c>
      <c r="V254" s="9" t="str">
        <f>IFERROR(IF($M254="","",$M254&amp;"・"&amp;INDEX(リスト!$F:$F,MATCH($L254,リスト!$E:$E,0))),"")</f>
        <v/>
      </c>
    </row>
    <row r="255" spans="1:22" ht="18" customHeight="1" x14ac:dyDescent="0.55000000000000004">
      <c r="A255" t="s">
        <v>1787</v>
      </c>
      <c r="B255">
        <v>254</v>
      </c>
      <c r="C255" t="s">
        <v>1836</v>
      </c>
      <c r="D255" t="s">
        <v>1837</v>
      </c>
      <c r="E255">
        <v>4</v>
      </c>
      <c r="F255" t="s">
        <v>19</v>
      </c>
      <c r="G255">
        <v>20011217</v>
      </c>
      <c r="H255" t="s">
        <v>1838</v>
      </c>
      <c r="I255" t="s">
        <v>1603</v>
      </c>
      <c r="J255" t="s">
        <v>1334</v>
      </c>
      <c r="K255" t="s">
        <v>214</v>
      </c>
      <c r="O255" s="9">
        <f>IFERROR(IF($B255="","",INDEX(所属情報!$E:$E,MATCH($A255,所属情報!$A:$A,0))),"")</f>
        <v>492232</v>
      </c>
      <c r="P255" s="9" t="str">
        <f t="shared" si="9"/>
        <v>土井　萌々香 (4)</v>
      </c>
      <c r="Q255" s="9" t="str">
        <f t="shared" si="10"/>
        <v>ﾄﾞｲ ﾓﾓｶ</v>
      </c>
      <c r="R255" s="9" t="str">
        <f t="shared" si="11"/>
        <v>DOI Momoka (01)</v>
      </c>
      <c r="S255" s="9" t="str">
        <f>IFERROR(IF($F255="","",INDEX(リスト!$G:$G,MATCH($F255,リスト!$E:$E,0))),"")</f>
        <v>28</v>
      </c>
      <c r="T255" s="9" t="str">
        <f>IFERROR(IF($K255="","",INDEX(リスト!$J:$J,MATCH($K255,リスト!$I:$I,0))),"")</f>
        <v>JPN</v>
      </c>
      <c r="U255" s="9" t="str">
        <f>IF($B255="","",RIGHT($G255*1000+200+COUNTIF($G$2:$G255,$G255),9))</f>
        <v>011217201</v>
      </c>
      <c r="V255" s="9" t="str">
        <f>IFERROR(IF($M255="","",$M255&amp;"・"&amp;INDEX(リスト!$F:$F,MATCH($L255,リスト!$E:$E,0))),"")</f>
        <v/>
      </c>
    </row>
    <row r="256" spans="1:22" ht="18" customHeight="1" x14ac:dyDescent="0.55000000000000004">
      <c r="A256" t="s">
        <v>1787</v>
      </c>
      <c r="B256">
        <v>255</v>
      </c>
      <c r="C256" t="s">
        <v>1839</v>
      </c>
      <c r="D256" t="s">
        <v>1840</v>
      </c>
      <c r="E256">
        <v>3</v>
      </c>
      <c r="F256" t="s">
        <v>42</v>
      </c>
      <c r="G256">
        <v>20021130</v>
      </c>
      <c r="H256" t="s">
        <v>1841</v>
      </c>
      <c r="I256" t="s">
        <v>1842</v>
      </c>
      <c r="J256" t="s">
        <v>1843</v>
      </c>
      <c r="K256" t="s">
        <v>214</v>
      </c>
      <c r="O256" s="9">
        <f>IFERROR(IF($B256="","",INDEX(所属情報!$E:$E,MATCH($A256,所属情報!$A:$A,0))),"")</f>
        <v>492232</v>
      </c>
      <c r="P256" s="9" t="str">
        <f t="shared" si="9"/>
        <v>石﨑　こはる (3)</v>
      </c>
      <c r="Q256" s="9" t="str">
        <f t="shared" si="10"/>
        <v>ｲｼｻｷ ｺﾊﾙ</v>
      </c>
      <c r="R256" s="9" t="str">
        <f t="shared" si="11"/>
        <v>ISHISAKI Koharu (02)</v>
      </c>
      <c r="S256" s="9" t="str">
        <f>IFERROR(IF($F256="","",INDEX(リスト!$G:$G,MATCH($F256,リスト!$E:$E,0))),"")</f>
        <v>16</v>
      </c>
      <c r="T256" s="9" t="str">
        <f>IFERROR(IF($K256="","",INDEX(リスト!$J:$J,MATCH($K256,リスト!$I:$I,0))),"")</f>
        <v>JPN</v>
      </c>
      <c r="U256" s="9" t="str">
        <f>IF($B256="","",RIGHT($G256*1000+200+COUNTIF($G$2:$G256,$G256),9))</f>
        <v>021130201</v>
      </c>
      <c r="V256" s="9" t="str">
        <f>IFERROR(IF($M256="","",$M256&amp;"・"&amp;INDEX(リスト!$F:$F,MATCH($L256,リスト!$E:$E,0))),"")</f>
        <v/>
      </c>
    </row>
    <row r="257" spans="1:22" ht="18" customHeight="1" x14ac:dyDescent="0.55000000000000004">
      <c r="A257" t="s">
        <v>1787</v>
      </c>
      <c r="B257">
        <v>256</v>
      </c>
      <c r="C257" t="s">
        <v>1844</v>
      </c>
      <c r="D257" t="s">
        <v>1845</v>
      </c>
      <c r="E257">
        <v>3</v>
      </c>
      <c r="F257" t="s">
        <v>16</v>
      </c>
      <c r="G257">
        <v>20020809</v>
      </c>
      <c r="H257" t="s">
        <v>1846</v>
      </c>
      <c r="I257" t="s">
        <v>1847</v>
      </c>
      <c r="J257" t="s">
        <v>1352</v>
      </c>
      <c r="K257" t="s">
        <v>214</v>
      </c>
      <c r="O257" s="9">
        <f>IFERROR(IF($B257="","",INDEX(所属情報!$E:$E,MATCH($A257,所属情報!$A:$A,0))),"")</f>
        <v>492232</v>
      </c>
      <c r="P257" s="9" t="str">
        <f t="shared" si="9"/>
        <v>辻内　杏奈 (3)</v>
      </c>
      <c r="Q257" s="9" t="str">
        <f t="shared" si="10"/>
        <v>ﾂｼﾞｳﾁ ｱﾝﾅ</v>
      </c>
      <c r="R257" s="9" t="str">
        <f t="shared" si="11"/>
        <v>TSUJIUCHI Anna (02)</v>
      </c>
      <c r="S257" s="9" t="str">
        <f>IFERROR(IF($F257="","",INDEX(リスト!$G:$G,MATCH($F257,リスト!$E:$E,0))),"")</f>
        <v>29</v>
      </c>
      <c r="T257" s="9" t="str">
        <f>IFERROR(IF($K257="","",INDEX(リスト!$J:$J,MATCH($K257,リスト!$I:$I,0))),"")</f>
        <v>JPN</v>
      </c>
      <c r="U257" s="9" t="str">
        <f>IF($B257="","",RIGHT($G257*1000+200+COUNTIF($G$2:$G257,$G257),9))</f>
        <v>020809201</v>
      </c>
      <c r="V257" s="9" t="str">
        <f>IFERROR(IF($M257="","",$M257&amp;"・"&amp;INDEX(リスト!$F:$F,MATCH($L257,リスト!$E:$E,0))),"")</f>
        <v/>
      </c>
    </row>
    <row r="258" spans="1:22" ht="18" customHeight="1" x14ac:dyDescent="0.55000000000000004">
      <c r="A258" t="s">
        <v>1787</v>
      </c>
      <c r="B258">
        <v>257</v>
      </c>
      <c r="C258" t="s">
        <v>1848</v>
      </c>
      <c r="D258" t="s">
        <v>1849</v>
      </c>
      <c r="E258">
        <v>3</v>
      </c>
      <c r="F258" t="s">
        <v>19</v>
      </c>
      <c r="G258">
        <v>20020406</v>
      </c>
      <c r="H258" t="s">
        <v>1850</v>
      </c>
      <c r="I258" t="s">
        <v>1851</v>
      </c>
      <c r="J258" t="s">
        <v>1852</v>
      </c>
      <c r="K258" t="s">
        <v>214</v>
      </c>
      <c r="O258" s="9">
        <f>IFERROR(IF($B258="","",INDEX(所属情報!$E:$E,MATCH($A258,所属情報!$A:$A,0))),"")</f>
        <v>492232</v>
      </c>
      <c r="P258" s="9" t="str">
        <f t="shared" si="9"/>
        <v>市川　紗有 (3)</v>
      </c>
      <c r="Q258" s="9" t="str">
        <f t="shared" si="10"/>
        <v>ｲﾁｶﾜ ｻﾕ</v>
      </c>
      <c r="R258" s="9" t="str">
        <f t="shared" si="11"/>
        <v>ICHIKAWA Sayu (02)</v>
      </c>
      <c r="S258" s="9" t="str">
        <f>IFERROR(IF($F258="","",INDEX(リスト!$G:$G,MATCH($F258,リスト!$E:$E,0))),"")</f>
        <v>28</v>
      </c>
      <c r="T258" s="9" t="str">
        <f>IFERROR(IF($K258="","",INDEX(リスト!$J:$J,MATCH($K258,リスト!$I:$I,0))),"")</f>
        <v>JPN</v>
      </c>
      <c r="U258" s="9" t="str">
        <f>IF($B258="","",RIGHT($G258*1000+200+COUNTIF($G$2:$G258,$G258),9))</f>
        <v>020406202</v>
      </c>
      <c r="V258" s="9" t="str">
        <f>IFERROR(IF($M258="","",$M258&amp;"・"&amp;INDEX(リスト!$F:$F,MATCH($L258,リスト!$E:$E,0))),"")</f>
        <v/>
      </c>
    </row>
    <row r="259" spans="1:22" ht="18" customHeight="1" x14ac:dyDescent="0.55000000000000004">
      <c r="A259" t="s">
        <v>1787</v>
      </c>
      <c r="B259">
        <v>258</v>
      </c>
      <c r="C259" t="s">
        <v>1853</v>
      </c>
      <c r="D259" t="s">
        <v>1854</v>
      </c>
      <c r="E259">
        <v>3</v>
      </c>
      <c r="F259" t="s">
        <v>19</v>
      </c>
      <c r="G259">
        <v>20021026</v>
      </c>
      <c r="H259" t="s">
        <v>1855</v>
      </c>
      <c r="I259" t="s">
        <v>1252</v>
      </c>
      <c r="J259" t="s">
        <v>1856</v>
      </c>
      <c r="K259" t="s">
        <v>214</v>
      </c>
      <c r="O259" s="9">
        <f>IFERROR(IF($B259="","",INDEX(所属情報!$E:$E,MATCH($A259,所属情報!$A:$A,0))),"")</f>
        <v>492232</v>
      </c>
      <c r="P259" s="9" t="str">
        <f t="shared" ref="P259:P322" si="12">IF($C259="","",IF($E259="",$C259,$C259&amp;" ("&amp;$E259&amp;")"))</f>
        <v>松本　耀 (3)</v>
      </c>
      <c r="Q259" s="9" t="str">
        <f t="shared" ref="Q259:Q322" si="13">IF($D259="","",ASC($D259))</f>
        <v>ﾏﾂﾓﾄ ｷﾗﾘ</v>
      </c>
      <c r="R259" s="9" t="str">
        <f t="shared" ref="R259:R322" si="14">IF($I259="","",UPPER($I259)&amp;" "&amp;UPPER(LEFT($J259,1))&amp;LOWER(RIGHT($J259,LEN($J259)-1))&amp;" ("&amp;MID($G259,3,2)&amp;")")</f>
        <v>MATSUMOTO Kirari (02)</v>
      </c>
      <c r="S259" s="9" t="str">
        <f>IFERROR(IF($F259="","",INDEX(リスト!$G:$G,MATCH($F259,リスト!$E:$E,0))),"")</f>
        <v>28</v>
      </c>
      <c r="T259" s="9" t="str">
        <f>IFERROR(IF($K259="","",INDEX(リスト!$J:$J,MATCH($K259,リスト!$I:$I,0))),"")</f>
        <v>JPN</v>
      </c>
      <c r="U259" s="9" t="str">
        <f>IF($B259="","",RIGHT($G259*1000+200+COUNTIF($G$2:$G259,$G259),9))</f>
        <v>021026201</v>
      </c>
      <c r="V259" s="9" t="str">
        <f>IFERROR(IF($M259="","",$M259&amp;"・"&amp;INDEX(リスト!$F:$F,MATCH($L259,リスト!$E:$E,0))),"")</f>
        <v/>
      </c>
    </row>
    <row r="260" spans="1:22" ht="18" customHeight="1" x14ac:dyDescent="0.55000000000000004">
      <c r="A260" t="s">
        <v>1787</v>
      </c>
      <c r="B260">
        <v>259</v>
      </c>
      <c r="C260" t="s">
        <v>1857</v>
      </c>
      <c r="D260" t="s">
        <v>1858</v>
      </c>
      <c r="E260">
        <v>3</v>
      </c>
      <c r="F260" t="s">
        <v>32</v>
      </c>
      <c r="G260">
        <v>20020406</v>
      </c>
      <c r="H260" t="s">
        <v>1859</v>
      </c>
      <c r="I260" t="s">
        <v>1860</v>
      </c>
      <c r="J260" t="s">
        <v>1861</v>
      </c>
      <c r="K260" t="s">
        <v>214</v>
      </c>
      <c r="O260" s="9">
        <f>IFERROR(IF($B260="","",INDEX(所属情報!$E:$E,MATCH($A260,所属情報!$A:$A,0))),"")</f>
        <v>492232</v>
      </c>
      <c r="P260" s="9" t="str">
        <f t="shared" si="12"/>
        <v>中田　穂紀 (3)</v>
      </c>
      <c r="Q260" s="9" t="str">
        <f t="shared" si="13"/>
        <v>ﾅｶﾀ ﾎﾉﾘ</v>
      </c>
      <c r="R260" s="9" t="str">
        <f t="shared" si="14"/>
        <v>NAKATA Honori (02)</v>
      </c>
      <c r="S260" s="9" t="str">
        <f>IFERROR(IF($F260="","",INDEX(リスト!$G:$G,MATCH($F260,リスト!$E:$E,0))),"")</f>
        <v>35</v>
      </c>
      <c r="T260" s="9" t="str">
        <f>IFERROR(IF($K260="","",INDEX(リスト!$J:$J,MATCH($K260,リスト!$I:$I,0))),"")</f>
        <v>JPN</v>
      </c>
      <c r="U260" s="9" t="str">
        <f>IF($B260="","",RIGHT($G260*1000+200+COUNTIF($G$2:$G260,$G260),9))</f>
        <v>020406203</v>
      </c>
      <c r="V260" s="9" t="str">
        <f>IFERROR(IF($M260="","",$M260&amp;"・"&amp;INDEX(リスト!$F:$F,MATCH($L260,リスト!$E:$E,0))),"")</f>
        <v/>
      </c>
    </row>
    <row r="261" spans="1:22" ht="18" customHeight="1" x14ac:dyDescent="0.55000000000000004">
      <c r="A261" t="s">
        <v>1787</v>
      </c>
      <c r="B261">
        <v>260</v>
      </c>
      <c r="C261" t="s">
        <v>1862</v>
      </c>
      <c r="D261" t="s">
        <v>1863</v>
      </c>
      <c r="E261">
        <v>2</v>
      </c>
      <c r="F261" t="s">
        <v>30</v>
      </c>
      <c r="G261">
        <v>20030418</v>
      </c>
      <c r="H261" t="s">
        <v>1864</v>
      </c>
      <c r="I261" t="s">
        <v>1865</v>
      </c>
      <c r="J261" t="s">
        <v>1306</v>
      </c>
      <c r="K261" t="s">
        <v>214</v>
      </c>
      <c r="O261" s="9">
        <f>IFERROR(IF($B261="","",INDEX(所属情報!$E:$E,MATCH($A261,所属情報!$A:$A,0))),"")</f>
        <v>492232</v>
      </c>
      <c r="P261" s="9" t="str">
        <f t="shared" si="12"/>
        <v>脇坂　里桜 (2)</v>
      </c>
      <c r="Q261" s="9" t="str">
        <f t="shared" si="13"/>
        <v>ﾜｷｻｶ ﾘｵ</v>
      </c>
      <c r="R261" s="9" t="str">
        <f t="shared" si="14"/>
        <v>WAKISAKA Rio (03)</v>
      </c>
      <c r="S261" s="9" t="str">
        <f>IFERROR(IF($F261="","",INDEX(リスト!$G:$G,MATCH($F261,リスト!$E:$E,0))),"")</f>
        <v>34</v>
      </c>
      <c r="T261" s="9" t="str">
        <f>IFERROR(IF($K261="","",INDEX(リスト!$J:$J,MATCH($K261,リスト!$I:$I,0))),"")</f>
        <v>JPN</v>
      </c>
      <c r="U261" s="9" t="str">
        <f>IF($B261="","",RIGHT($G261*1000+200+COUNTIF($G$2:$G261,$G261),9))</f>
        <v>030418202</v>
      </c>
      <c r="V261" s="9" t="str">
        <f>IFERROR(IF($M261="","",$M261&amp;"・"&amp;INDEX(リスト!$F:$F,MATCH($L261,リスト!$E:$E,0))),"")</f>
        <v/>
      </c>
    </row>
    <row r="262" spans="1:22" ht="18" customHeight="1" x14ac:dyDescent="0.55000000000000004">
      <c r="A262" t="s">
        <v>1787</v>
      </c>
      <c r="B262">
        <v>261</v>
      </c>
      <c r="C262" t="s">
        <v>1866</v>
      </c>
      <c r="D262" t="s">
        <v>1867</v>
      </c>
      <c r="E262">
        <v>2</v>
      </c>
      <c r="F262" t="s">
        <v>19</v>
      </c>
      <c r="G262">
        <v>20030819</v>
      </c>
      <c r="H262" t="s">
        <v>1868</v>
      </c>
      <c r="I262" t="s">
        <v>1869</v>
      </c>
      <c r="J262" t="s">
        <v>1870</v>
      </c>
      <c r="K262" t="s">
        <v>214</v>
      </c>
      <c r="O262" s="9">
        <f>IFERROR(IF($B262="","",INDEX(所属情報!$E:$E,MATCH($A262,所属情報!$A:$A,0))),"")</f>
        <v>492232</v>
      </c>
      <c r="P262" s="9" t="str">
        <f t="shared" si="12"/>
        <v>岩田　乃映 (2)</v>
      </c>
      <c r="Q262" s="9" t="str">
        <f t="shared" si="13"/>
        <v>ｲﾜﾀ ﾉｱ</v>
      </c>
      <c r="R262" s="9" t="str">
        <f t="shared" si="14"/>
        <v>IWATA Noa (03)</v>
      </c>
      <c r="S262" s="9" t="str">
        <f>IFERROR(IF($F262="","",INDEX(リスト!$G:$G,MATCH($F262,リスト!$E:$E,0))),"")</f>
        <v>28</v>
      </c>
      <c r="T262" s="9" t="str">
        <f>IFERROR(IF($K262="","",INDEX(リスト!$J:$J,MATCH($K262,リスト!$I:$I,0))),"")</f>
        <v>JPN</v>
      </c>
      <c r="U262" s="9" t="str">
        <f>IF($B262="","",RIGHT($G262*1000+200+COUNTIF($G$2:$G262,$G262),9))</f>
        <v>030819201</v>
      </c>
      <c r="V262" s="9" t="str">
        <f>IFERROR(IF($M262="","",$M262&amp;"・"&amp;INDEX(リスト!$F:$F,MATCH($L262,リスト!$E:$E,0))),"")</f>
        <v/>
      </c>
    </row>
    <row r="263" spans="1:22" ht="18" customHeight="1" x14ac:dyDescent="0.55000000000000004">
      <c r="A263" t="s">
        <v>1787</v>
      </c>
      <c r="B263">
        <v>262</v>
      </c>
      <c r="C263" t="s">
        <v>1871</v>
      </c>
      <c r="D263" t="s">
        <v>1872</v>
      </c>
      <c r="E263">
        <v>2</v>
      </c>
      <c r="F263" t="s">
        <v>30</v>
      </c>
      <c r="G263">
        <v>20031027</v>
      </c>
      <c r="H263" t="s">
        <v>1873</v>
      </c>
      <c r="I263" t="s">
        <v>1874</v>
      </c>
      <c r="J263" t="s">
        <v>957</v>
      </c>
      <c r="K263" t="s">
        <v>214</v>
      </c>
      <c r="O263" s="9">
        <f>IFERROR(IF($B263="","",INDEX(所属情報!$E:$E,MATCH($A263,所属情報!$A:$A,0))),"")</f>
        <v>492232</v>
      </c>
      <c r="P263" s="9" t="str">
        <f t="shared" si="12"/>
        <v>忰山　碧 (2)</v>
      </c>
      <c r="Q263" s="9" t="str">
        <f t="shared" si="13"/>
        <v>ｶｾﾔﾏ ｱｵｲ</v>
      </c>
      <c r="R263" s="9" t="str">
        <f t="shared" si="14"/>
        <v>KASEYAMA Aoi (03)</v>
      </c>
      <c r="S263" s="9" t="str">
        <f>IFERROR(IF($F263="","",INDEX(リスト!$G:$G,MATCH($F263,リスト!$E:$E,0))),"")</f>
        <v>34</v>
      </c>
      <c r="T263" s="9" t="str">
        <f>IFERROR(IF($K263="","",INDEX(リスト!$J:$J,MATCH($K263,リスト!$I:$I,0))),"")</f>
        <v>JPN</v>
      </c>
      <c r="U263" s="9" t="str">
        <f>IF($B263="","",RIGHT($G263*1000+200+COUNTIF($G$2:$G263,$G263),9))</f>
        <v>031027201</v>
      </c>
      <c r="V263" s="9" t="str">
        <f>IFERROR(IF($M263="","",$M263&amp;"・"&amp;INDEX(リスト!$F:$F,MATCH($L263,リスト!$E:$E,0))),"")</f>
        <v/>
      </c>
    </row>
    <row r="264" spans="1:22" ht="18" customHeight="1" x14ac:dyDescent="0.55000000000000004">
      <c r="A264" t="s">
        <v>1787</v>
      </c>
      <c r="B264">
        <v>263</v>
      </c>
      <c r="C264" t="s">
        <v>1875</v>
      </c>
      <c r="D264" t="s">
        <v>1876</v>
      </c>
      <c r="E264">
        <v>2</v>
      </c>
      <c r="F264" t="s">
        <v>19</v>
      </c>
      <c r="G264">
        <v>20030424</v>
      </c>
      <c r="H264" t="s">
        <v>1877</v>
      </c>
      <c r="I264" t="s">
        <v>93</v>
      </c>
      <c r="J264" t="s">
        <v>1105</v>
      </c>
      <c r="K264" t="s">
        <v>214</v>
      </c>
      <c r="O264" s="9">
        <f>IFERROR(IF($B264="","",INDEX(所属情報!$E:$E,MATCH($A264,所属情報!$A:$A,0))),"")</f>
        <v>492232</v>
      </c>
      <c r="P264" s="9" t="str">
        <f t="shared" si="12"/>
        <v>田　春菜 (2)</v>
      </c>
      <c r="Q264" s="9" t="str">
        <f t="shared" si="13"/>
        <v>ﾃﾞﾝ ﾊﾙﾅ</v>
      </c>
      <c r="R264" s="9" t="str">
        <f t="shared" si="14"/>
        <v>DEN Haruna (03)</v>
      </c>
      <c r="S264" s="9" t="str">
        <f>IFERROR(IF($F264="","",INDEX(リスト!$G:$G,MATCH($F264,リスト!$E:$E,0))),"")</f>
        <v>28</v>
      </c>
      <c r="T264" s="9" t="str">
        <f>IFERROR(IF($K264="","",INDEX(リスト!$J:$J,MATCH($K264,リスト!$I:$I,0))),"")</f>
        <v>JPN</v>
      </c>
      <c r="U264" s="9" t="str">
        <f>IF($B264="","",RIGHT($G264*1000+200+COUNTIF($G$2:$G264,$G264),9))</f>
        <v>030424201</v>
      </c>
      <c r="V264" s="9" t="str">
        <f>IFERROR(IF($M264="","",$M264&amp;"・"&amp;INDEX(リスト!$F:$F,MATCH($L264,リスト!$E:$E,0))),"")</f>
        <v/>
      </c>
    </row>
    <row r="265" spans="1:22" ht="18" customHeight="1" x14ac:dyDescent="0.55000000000000004">
      <c r="A265" t="s">
        <v>1787</v>
      </c>
      <c r="B265">
        <v>264</v>
      </c>
      <c r="C265" t="s">
        <v>1878</v>
      </c>
      <c r="D265" t="s">
        <v>1879</v>
      </c>
      <c r="E265">
        <v>2</v>
      </c>
      <c r="F265" t="s">
        <v>19</v>
      </c>
      <c r="G265">
        <v>20030727</v>
      </c>
      <c r="H265" t="s">
        <v>1880</v>
      </c>
      <c r="I265" t="s">
        <v>921</v>
      </c>
      <c r="J265" t="s">
        <v>713</v>
      </c>
      <c r="K265" t="s">
        <v>214</v>
      </c>
      <c r="O265" s="9">
        <f>IFERROR(IF($B265="","",INDEX(所属情報!$E:$E,MATCH($A265,所属情報!$A:$A,0))),"")</f>
        <v>492232</v>
      </c>
      <c r="P265" s="9" t="str">
        <f t="shared" si="12"/>
        <v>辰巳　沙也加 (2)</v>
      </c>
      <c r="Q265" s="9" t="str">
        <f t="shared" si="13"/>
        <v>ﾀﾂﾐ ｻﾔｶ</v>
      </c>
      <c r="R265" s="9" t="str">
        <f t="shared" si="14"/>
        <v>TATSUMI Sayaka (03)</v>
      </c>
      <c r="S265" s="9" t="str">
        <f>IFERROR(IF($F265="","",INDEX(リスト!$G:$G,MATCH($F265,リスト!$E:$E,0))),"")</f>
        <v>28</v>
      </c>
      <c r="T265" s="9" t="str">
        <f>IFERROR(IF($K265="","",INDEX(リスト!$J:$J,MATCH($K265,リスト!$I:$I,0))),"")</f>
        <v>JPN</v>
      </c>
      <c r="U265" s="9" t="str">
        <f>IF($B265="","",RIGHT($G265*1000+200+COUNTIF($G$2:$G265,$G265),9))</f>
        <v>030727201</v>
      </c>
      <c r="V265" s="9" t="str">
        <f>IFERROR(IF($M265="","",$M265&amp;"・"&amp;INDEX(リスト!$F:$F,MATCH($L265,リスト!$E:$E,0))),"")</f>
        <v/>
      </c>
    </row>
    <row r="266" spans="1:22" ht="18" customHeight="1" x14ac:dyDescent="0.55000000000000004">
      <c r="A266" t="s">
        <v>1787</v>
      </c>
      <c r="B266">
        <v>265</v>
      </c>
      <c r="C266" t="s">
        <v>1881</v>
      </c>
      <c r="D266" t="s">
        <v>1882</v>
      </c>
      <c r="E266">
        <v>2</v>
      </c>
      <c r="F266" t="s">
        <v>50</v>
      </c>
      <c r="G266">
        <v>20031212</v>
      </c>
      <c r="H266" t="s">
        <v>1883</v>
      </c>
      <c r="I266" t="s">
        <v>1884</v>
      </c>
      <c r="J266" t="s">
        <v>1885</v>
      </c>
      <c r="K266" t="s">
        <v>214</v>
      </c>
      <c r="O266" s="9">
        <f>IFERROR(IF($B266="","",INDEX(所属情報!$E:$E,MATCH($A266,所属情報!$A:$A,0))),"")</f>
        <v>492232</v>
      </c>
      <c r="P266" s="9" t="str">
        <f t="shared" si="12"/>
        <v>髙尾　彩羽 (2)</v>
      </c>
      <c r="Q266" s="9" t="str">
        <f t="shared" si="13"/>
        <v>ﾀｶｵ ｻﾜ</v>
      </c>
      <c r="R266" s="9" t="str">
        <f t="shared" si="14"/>
        <v>TAKAO Sawa (03)</v>
      </c>
      <c r="S266" s="9" t="str">
        <f>IFERROR(IF($F266="","",INDEX(リスト!$G:$G,MATCH($F266,リスト!$E:$E,0))),"")</f>
        <v>38</v>
      </c>
      <c r="T266" s="9" t="str">
        <f>IFERROR(IF($K266="","",INDEX(リスト!$J:$J,MATCH($K266,リスト!$I:$I,0))),"")</f>
        <v>JPN</v>
      </c>
      <c r="U266" s="9" t="str">
        <f>IF($B266="","",RIGHT($G266*1000+200+COUNTIF($G$2:$G266,$G266),9))</f>
        <v>031212201</v>
      </c>
      <c r="V266" s="9" t="str">
        <f>IFERROR(IF($M266="","",$M266&amp;"・"&amp;INDEX(リスト!$F:$F,MATCH($L266,リスト!$E:$E,0))),"")</f>
        <v/>
      </c>
    </row>
    <row r="267" spans="1:22" ht="18" customHeight="1" x14ac:dyDescent="0.55000000000000004">
      <c r="A267" t="s">
        <v>1787</v>
      </c>
      <c r="B267">
        <v>266</v>
      </c>
      <c r="C267" t="s">
        <v>1886</v>
      </c>
      <c r="D267" t="s">
        <v>1887</v>
      </c>
      <c r="E267">
        <v>3</v>
      </c>
      <c r="F267" t="s">
        <v>12</v>
      </c>
      <c r="G267">
        <v>20030218</v>
      </c>
      <c r="H267" t="s">
        <v>1888</v>
      </c>
      <c r="I267" t="s">
        <v>1889</v>
      </c>
      <c r="J267" t="s">
        <v>1253</v>
      </c>
      <c r="K267" t="s">
        <v>214</v>
      </c>
      <c r="O267" s="9">
        <f>IFERROR(IF($B267="","",INDEX(所属情報!$E:$E,MATCH($A267,所属情報!$A:$A,0))),"")</f>
        <v>492232</v>
      </c>
      <c r="P267" s="9" t="str">
        <f t="shared" si="12"/>
        <v>濱田　彩加 (3)</v>
      </c>
      <c r="Q267" s="9" t="str">
        <f t="shared" si="13"/>
        <v>ﾊﾏﾀﾞ ｱﾔｶ</v>
      </c>
      <c r="R267" s="9" t="str">
        <f t="shared" si="14"/>
        <v>HAMADA Ayaka (03)</v>
      </c>
      <c r="S267" s="9" t="str">
        <f>IFERROR(IF($F267="","",INDEX(リスト!$G:$G,MATCH($F267,リスト!$E:$E,0))),"")</f>
        <v>21</v>
      </c>
      <c r="T267" s="9" t="str">
        <f>IFERROR(IF($K267="","",INDEX(リスト!$J:$J,MATCH($K267,リスト!$I:$I,0))),"")</f>
        <v>JPN</v>
      </c>
      <c r="U267" s="9" t="str">
        <f>IF($B267="","",RIGHT($G267*1000+200+COUNTIF($G$2:$G267,$G267),9))</f>
        <v>030218201</v>
      </c>
      <c r="V267" s="9" t="str">
        <f>IFERROR(IF($M267="","",$M267&amp;"・"&amp;INDEX(リスト!$F:$F,MATCH($L267,リスト!$E:$E,0))),"")</f>
        <v/>
      </c>
    </row>
    <row r="268" spans="1:22" ht="18" customHeight="1" x14ac:dyDescent="0.55000000000000004">
      <c r="A268" t="s">
        <v>1787</v>
      </c>
      <c r="B268">
        <v>267</v>
      </c>
      <c r="C268" t="s">
        <v>1890</v>
      </c>
      <c r="D268" t="s">
        <v>1891</v>
      </c>
      <c r="E268">
        <v>2</v>
      </c>
      <c r="F268" t="s">
        <v>15</v>
      </c>
      <c r="G268">
        <v>20030711</v>
      </c>
      <c r="H268" t="s">
        <v>1892</v>
      </c>
      <c r="I268" t="s">
        <v>1041</v>
      </c>
      <c r="J268" t="s">
        <v>728</v>
      </c>
      <c r="K268" t="s">
        <v>214</v>
      </c>
      <c r="O268" s="9">
        <f>IFERROR(IF($B268="","",INDEX(所属情報!$E:$E,MATCH($A268,所属情報!$A:$A,0))),"")</f>
        <v>492232</v>
      </c>
      <c r="P268" s="9" t="str">
        <f t="shared" si="12"/>
        <v>藤本　美涼 (2)</v>
      </c>
      <c r="Q268" s="9" t="str">
        <f t="shared" si="13"/>
        <v>ﾌｼﾞﾓﾄ ﾐｽｽﾞ</v>
      </c>
      <c r="R268" s="9" t="str">
        <f t="shared" si="14"/>
        <v>FUJIMOTO Misuzu (03)</v>
      </c>
      <c r="S268" s="9" t="str">
        <f>IFERROR(IF($F268="","",INDEX(リスト!$G:$G,MATCH($F268,リスト!$E:$E,0))),"")</f>
        <v>25</v>
      </c>
      <c r="T268" s="9" t="str">
        <f>IFERROR(IF($K268="","",INDEX(リスト!$J:$J,MATCH($K268,リスト!$I:$I,0))),"")</f>
        <v>JPN</v>
      </c>
      <c r="U268" s="9" t="str">
        <f>IF($B268="","",RIGHT($G268*1000+200+COUNTIF($G$2:$G268,$G268),9))</f>
        <v>030711201</v>
      </c>
      <c r="V268" s="9" t="str">
        <f>IFERROR(IF($M268="","",$M268&amp;"・"&amp;INDEX(リスト!$F:$F,MATCH($L268,リスト!$E:$E,0))),"")</f>
        <v/>
      </c>
    </row>
    <row r="269" spans="1:22" ht="18" customHeight="1" x14ac:dyDescent="0.55000000000000004">
      <c r="A269" t="s">
        <v>1893</v>
      </c>
      <c r="B269">
        <v>268</v>
      </c>
      <c r="C269" t="s">
        <v>1894</v>
      </c>
      <c r="D269" t="s">
        <v>1895</v>
      </c>
      <c r="E269">
        <v>4</v>
      </c>
      <c r="F269" t="s">
        <v>20</v>
      </c>
      <c r="G269">
        <v>20020226</v>
      </c>
      <c r="H269" t="s">
        <v>1896</v>
      </c>
      <c r="I269" t="s">
        <v>1897</v>
      </c>
      <c r="J269" t="s">
        <v>1898</v>
      </c>
      <c r="K269" t="s">
        <v>214</v>
      </c>
      <c r="O269" s="9">
        <f>IFERROR(IF($B269="","",INDEX(所属情報!$E:$E,MATCH($A269,所属情報!$A:$A,0))),"")</f>
        <v>492195</v>
      </c>
      <c r="P269" s="9" t="str">
        <f t="shared" si="12"/>
        <v>下岡　仁美 (4)</v>
      </c>
      <c r="Q269" s="9" t="str">
        <f t="shared" si="13"/>
        <v>ｼﾓｵｶ ﾋﾄﾐ</v>
      </c>
      <c r="R269" s="9" t="str">
        <f t="shared" si="14"/>
        <v>SHIMOOKA Hitomi (02)</v>
      </c>
      <c r="S269" s="9" t="str">
        <f>IFERROR(IF($F269="","",INDEX(リスト!$G:$G,MATCH($F269,リスト!$E:$E,0))),"")</f>
        <v>27</v>
      </c>
      <c r="T269" s="9" t="str">
        <f>IFERROR(IF($K269="","",INDEX(リスト!$J:$J,MATCH($K269,リスト!$I:$I,0))),"")</f>
        <v>JPN</v>
      </c>
      <c r="U269" s="9" t="str">
        <f>IF($B269="","",RIGHT($G269*1000+200+COUNTIF($G$2:$G269,$G269),9))</f>
        <v>020226201</v>
      </c>
      <c r="V269" s="9" t="str">
        <f>IFERROR(IF($M269="","",$M269&amp;"・"&amp;INDEX(リスト!$F:$F,MATCH($L269,リスト!$E:$E,0))),"")</f>
        <v/>
      </c>
    </row>
    <row r="270" spans="1:22" ht="18" customHeight="1" x14ac:dyDescent="0.55000000000000004">
      <c r="A270" t="s">
        <v>1893</v>
      </c>
      <c r="B270">
        <v>269</v>
      </c>
      <c r="C270" t="s">
        <v>1899</v>
      </c>
      <c r="D270" t="s">
        <v>1900</v>
      </c>
      <c r="E270">
        <v>4</v>
      </c>
      <c r="F270" t="s">
        <v>15</v>
      </c>
      <c r="G270">
        <v>20010829</v>
      </c>
      <c r="H270" t="s">
        <v>1901</v>
      </c>
      <c r="I270" t="s">
        <v>1902</v>
      </c>
      <c r="J270" t="s">
        <v>953</v>
      </c>
      <c r="K270" t="s">
        <v>214</v>
      </c>
      <c r="O270" s="9">
        <f>IFERROR(IF($B270="","",INDEX(所属情報!$E:$E,MATCH($A270,所属情報!$A:$A,0))),"")</f>
        <v>492195</v>
      </c>
      <c r="P270" s="9" t="str">
        <f t="shared" si="12"/>
        <v>野口　七海 (4)</v>
      </c>
      <c r="Q270" s="9" t="str">
        <f t="shared" si="13"/>
        <v>ﾉｸﾞﾁ ﾅﾅﾐ</v>
      </c>
      <c r="R270" s="9" t="str">
        <f t="shared" si="14"/>
        <v>NOGUCHI Nanami (01)</v>
      </c>
      <c r="S270" s="9" t="str">
        <f>IFERROR(IF($F270="","",INDEX(リスト!$G:$G,MATCH($F270,リスト!$E:$E,0))),"")</f>
        <v>25</v>
      </c>
      <c r="T270" s="9" t="str">
        <f>IFERROR(IF($K270="","",INDEX(リスト!$J:$J,MATCH($K270,リスト!$I:$I,0))),"")</f>
        <v>JPN</v>
      </c>
      <c r="U270" s="9" t="str">
        <f>IF($B270="","",RIGHT($G270*1000+200+COUNTIF($G$2:$G270,$G270),9))</f>
        <v>010829201</v>
      </c>
      <c r="V270" s="9" t="str">
        <f>IFERROR(IF($M270="","",$M270&amp;"・"&amp;INDEX(リスト!$F:$F,MATCH($L270,リスト!$E:$E,0))),"")</f>
        <v/>
      </c>
    </row>
    <row r="271" spans="1:22" ht="18" customHeight="1" x14ac:dyDescent="0.55000000000000004">
      <c r="A271" t="s">
        <v>1893</v>
      </c>
      <c r="B271">
        <v>270</v>
      </c>
      <c r="C271" t="s">
        <v>1903</v>
      </c>
      <c r="D271" t="s">
        <v>1904</v>
      </c>
      <c r="E271">
        <v>4</v>
      </c>
      <c r="F271" t="s">
        <v>16</v>
      </c>
      <c r="G271">
        <v>20011108</v>
      </c>
      <c r="H271" t="s">
        <v>1905</v>
      </c>
      <c r="I271" t="s">
        <v>1906</v>
      </c>
      <c r="J271" t="s">
        <v>1907</v>
      </c>
      <c r="K271" t="s">
        <v>214</v>
      </c>
      <c r="O271" s="9">
        <f>IFERROR(IF($B271="","",INDEX(所属情報!$E:$E,MATCH($A271,所属情報!$A:$A,0))),"")</f>
        <v>492195</v>
      </c>
      <c r="P271" s="9" t="str">
        <f t="shared" si="12"/>
        <v>石黒　樹子 (4)</v>
      </c>
      <c r="Q271" s="9" t="str">
        <f t="shared" si="13"/>
        <v>ｲｼｸﾞﾛ ｷｺ</v>
      </c>
      <c r="R271" s="9" t="str">
        <f t="shared" si="14"/>
        <v>ISHIGURO Kiko (01)</v>
      </c>
      <c r="S271" s="9" t="str">
        <f>IFERROR(IF($F271="","",INDEX(リスト!$G:$G,MATCH($F271,リスト!$E:$E,0))),"")</f>
        <v>29</v>
      </c>
      <c r="T271" s="9" t="str">
        <f>IFERROR(IF($K271="","",INDEX(リスト!$J:$J,MATCH($K271,リスト!$I:$I,0))),"")</f>
        <v>JPN</v>
      </c>
      <c r="U271" s="9" t="str">
        <f>IF($B271="","",RIGHT($G271*1000+200+COUNTIF($G$2:$G271,$G271),9))</f>
        <v>011108201</v>
      </c>
      <c r="V271" s="9" t="str">
        <f>IFERROR(IF($M271="","",$M271&amp;"・"&amp;INDEX(リスト!$F:$F,MATCH($L271,リスト!$E:$E,0))),"")</f>
        <v/>
      </c>
    </row>
    <row r="272" spans="1:22" ht="18" customHeight="1" x14ac:dyDescent="0.55000000000000004">
      <c r="A272" t="s">
        <v>1893</v>
      </c>
      <c r="B272">
        <v>271</v>
      </c>
      <c r="C272" t="s">
        <v>1908</v>
      </c>
      <c r="D272" t="s">
        <v>1909</v>
      </c>
      <c r="E272">
        <v>4</v>
      </c>
      <c r="F272" t="s">
        <v>53</v>
      </c>
      <c r="G272">
        <v>20010928</v>
      </c>
      <c r="H272" t="s">
        <v>1910</v>
      </c>
      <c r="I272" t="s">
        <v>1911</v>
      </c>
      <c r="J272" t="s">
        <v>1912</v>
      </c>
      <c r="K272" t="s">
        <v>214</v>
      </c>
      <c r="O272" s="9">
        <f>IFERROR(IF($B272="","",INDEX(所属情報!$E:$E,MATCH($A272,所属情報!$A:$A,0))),"")</f>
        <v>492195</v>
      </c>
      <c r="P272" s="9" t="str">
        <f t="shared" si="12"/>
        <v>堀内　紀彩子 (4)</v>
      </c>
      <c r="Q272" s="9" t="str">
        <f t="shared" si="13"/>
        <v>ﾎﾘｳﾁ ｷｻｺ</v>
      </c>
      <c r="R272" s="9" t="str">
        <f t="shared" si="14"/>
        <v>HORIUCHI Kisako (01)</v>
      </c>
      <c r="S272" s="9" t="str">
        <f>IFERROR(IF($F272="","",INDEX(リスト!$G:$G,MATCH($F272,リスト!$E:$E,0))),"")</f>
        <v>42</v>
      </c>
      <c r="T272" s="9" t="str">
        <f>IFERROR(IF($K272="","",INDEX(リスト!$J:$J,MATCH($K272,リスト!$I:$I,0))),"")</f>
        <v>JPN</v>
      </c>
      <c r="U272" s="9" t="str">
        <f>IF($B272="","",RIGHT($G272*1000+200+COUNTIF($G$2:$G272,$G272),9))</f>
        <v>010928201</v>
      </c>
      <c r="V272" s="9" t="str">
        <f>IFERROR(IF($M272="","",$M272&amp;"・"&amp;INDEX(リスト!$F:$F,MATCH($L272,リスト!$E:$E,0))),"")</f>
        <v/>
      </c>
    </row>
    <row r="273" spans="1:22" ht="18" customHeight="1" x14ac:dyDescent="0.55000000000000004">
      <c r="A273" t="s">
        <v>1893</v>
      </c>
      <c r="B273">
        <v>272</v>
      </c>
      <c r="C273" t="s">
        <v>1913</v>
      </c>
      <c r="D273" t="s">
        <v>1914</v>
      </c>
      <c r="E273">
        <v>4</v>
      </c>
      <c r="F273" t="s">
        <v>14</v>
      </c>
      <c r="G273">
        <v>20010405</v>
      </c>
      <c r="H273" t="s">
        <v>1915</v>
      </c>
      <c r="I273" t="s">
        <v>1916</v>
      </c>
      <c r="J273" t="s">
        <v>1523</v>
      </c>
      <c r="K273" t="s">
        <v>214</v>
      </c>
      <c r="O273" s="9">
        <f>IFERROR(IF($B273="","",INDEX(所属情報!$E:$E,MATCH($A273,所属情報!$A:$A,0))),"")</f>
        <v>492195</v>
      </c>
      <c r="P273" s="9" t="str">
        <f t="shared" si="12"/>
        <v>泉　佑奈 (4)</v>
      </c>
      <c r="Q273" s="9" t="str">
        <f t="shared" si="13"/>
        <v>ｲｽﾞﾐ ﾕｳﾅ</v>
      </c>
      <c r="R273" s="9" t="str">
        <f t="shared" si="14"/>
        <v>IZUMI Yuna (01)</v>
      </c>
      <c r="S273" s="9" t="str">
        <f>IFERROR(IF($F273="","",INDEX(リスト!$G:$G,MATCH($F273,リスト!$E:$E,0))),"")</f>
        <v>23</v>
      </c>
      <c r="T273" s="9" t="str">
        <f>IFERROR(IF($K273="","",INDEX(リスト!$J:$J,MATCH($K273,リスト!$I:$I,0))),"")</f>
        <v>JPN</v>
      </c>
      <c r="U273" s="9" t="str">
        <f>IF($B273="","",RIGHT($G273*1000+200+COUNTIF($G$2:$G273,$G273),9))</f>
        <v>010405202</v>
      </c>
      <c r="V273" s="9" t="str">
        <f>IFERROR(IF($M273="","",$M273&amp;"・"&amp;INDEX(リスト!$F:$F,MATCH($L273,リスト!$E:$E,0))),"")</f>
        <v/>
      </c>
    </row>
    <row r="274" spans="1:22" ht="18" customHeight="1" x14ac:dyDescent="0.55000000000000004">
      <c r="A274" t="s">
        <v>1893</v>
      </c>
      <c r="B274">
        <v>273</v>
      </c>
      <c r="C274" t="s">
        <v>1917</v>
      </c>
      <c r="D274" t="s">
        <v>1918</v>
      </c>
      <c r="E274">
        <v>4</v>
      </c>
      <c r="F274" t="s">
        <v>17</v>
      </c>
      <c r="G274">
        <v>20020107</v>
      </c>
      <c r="H274" t="s">
        <v>1919</v>
      </c>
      <c r="I274" t="s">
        <v>1920</v>
      </c>
      <c r="J274" t="s">
        <v>1208</v>
      </c>
      <c r="K274" t="s">
        <v>214</v>
      </c>
      <c r="O274" s="9">
        <f>IFERROR(IF($B274="","",INDEX(所属情報!$E:$E,MATCH($A274,所属情報!$A:$A,0))),"")</f>
        <v>492195</v>
      </c>
      <c r="P274" s="9" t="str">
        <f t="shared" si="12"/>
        <v>尾﨑　未悠 (4)</v>
      </c>
      <c r="Q274" s="9" t="str">
        <f t="shared" si="13"/>
        <v>ｵｻﾞｷ ﾐﾕ</v>
      </c>
      <c r="R274" s="9" t="str">
        <f t="shared" si="14"/>
        <v>OZAKI Miyu (02)</v>
      </c>
      <c r="S274" s="9" t="str">
        <f>IFERROR(IF($F274="","",INDEX(リスト!$G:$G,MATCH($F274,リスト!$E:$E,0))),"")</f>
        <v>26</v>
      </c>
      <c r="T274" s="9" t="str">
        <f>IFERROR(IF($K274="","",INDEX(リスト!$J:$J,MATCH($K274,リスト!$I:$I,0))),"")</f>
        <v>JPN</v>
      </c>
      <c r="U274" s="9" t="str">
        <f>IF($B274="","",RIGHT($G274*1000+200+COUNTIF($G$2:$G274,$G274),9))</f>
        <v>020107201</v>
      </c>
      <c r="V274" s="9" t="str">
        <f>IFERROR(IF($M274="","",$M274&amp;"・"&amp;INDEX(リスト!$F:$F,MATCH($L274,リスト!$E:$E,0))),"")</f>
        <v/>
      </c>
    </row>
    <row r="275" spans="1:22" ht="18" customHeight="1" x14ac:dyDescent="0.55000000000000004">
      <c r="A275" t="s">
        <v>1893</v>
      </c>
      <c r="B275">
        <v>274</v>
      </c>
      <c r="C275" t="s">
        <v>1921</v>
      </c>
      <c r="D275" t="s">
        <v>1922</v>
      </c>
      <c r="E275">
        <v>4</v>
      </c>
      <c r="F275" t="s">
        <v>17</v>
      </c>
      <c r="G275">
        <v>20011109</v>
      </c>
      <c r="H275" t="s">
        <v>1923</v>
      </c>
      <c r="I275" t="s">
        <v>1924</v>
      </c>
      <c r="J275" t="s">
        <v>1925</v>
      </c>
      <c r="K275" t="s">
        <v>214</v>
      </c>
      <c r="O275" s="9">
        <f>IFERROR(IF($B275="","",INDEX(所属情報!$E:$E,MATCH($A275,所属情報!$A:$A,0))),"")</f>
        <v>492195</v>
      </c>
      <c r="P275" s="9" t="str">
        <f t="shared" si="12"/>
        <v>釆睪　見 (4)</v>
      </c>
      <c r="Q275" s="9" t="str">
        <f t="shared" si="13"/>
        <v>ﾜｹﾐ ﾏﾐﾕ</v>
      </c>
      <c r="R275" s="9" t="str">
        <f t="shared" si="14"/>
        <v>WAKEMI Mamiyu (01)</v>
      </c>
      <c r="S275" s="9" t="str">
        <f>IFERROR(IF($F275="","",INDEX(リスト!$G:$G,MATCH($F275,リスト!$E:$E,0))),"")</f>
        <v>26</v>
      </c>
      <c r="T275" s="9" t="str">
        <f>IFERROR(IF($K275="","",INDEX(リスト!$J:$J,MATCH($K275,リスト!$I:$I,0))),"")</f>
        <v>JPN</v>
      </c>
      <c r="U275" s="9" t="str">
        <f>IF($B275="","",RIGHT($G275*1000+200+COUNTIF($G$2:$G275,$G275),9))</f>
        <v>011109201</v>
      </c>
      <c r="V275" s="9" t="str">
        <f>IFERROR(IF($M275="","",$M275&amp;"・"&amp;INDEX(リスト!$F:$F,MATCH($L275,リスト!$E:$E,0))),"")</f>
        <v/>
      </c>
    </row>
    <row r="276" spans="1:22" ht="18" customHeight="1" x14ac:dyDescent="0.55000000000000004">
      <c r="A276" t="s">
        <v>1893</v>
      </c>
      <c r="B276">
        <v>275</v>
      </c>
      <c r="C276" t="s">
        <v>1926</v>
      </c>
      <c r="D276" t="s">
        <v>1927</v>
      </c>
      <c r="E276">
        <v>4</v>
      </c>
      <c r="F276" t="s">
        <v>54</v>
      </c>
      <c r="G276">
        <v>20011123</v>
      </c>
      <c r="H276" t="s">
        <v>1928</v>
      </c>
      <c r="I276" t="s">
        <v>1889</v>
      </c>
      <c r="J276" t="s">
        <v>1068</v>
      </c>
      <c r="K276" t="s">
        <v>214</v>
      </c>
      <c r="O276" s="9">
        <f>IFERROR(IF($B276="","",INDEX(所属情報!$E:$E,MATCH($A276,所属情報!$A:$A,0))),"")</f>
        <v>492195</v>
      </c>
      <c r="P276" s="9" t="str">
        <f t="shared" si="12"/>
        <v>濵田　あかり (4)</v>
      </c>
      <c r="Q276" s="9" t="str">
        <f t="shared" si="13"/>
        <v>ﾊﾏﾀﾞ ｱｶﾘ</v>
      </c>
      <c r="R276" s="9" t="str">
        <f t="shared" si="14"/>
        <v>HAMADA Akari (01)</v>
      </c>
      <c r="S276" s="9" t="str">
        <f>IFERROR(IF($F276="","",INDEX(リスト!$G:$G,MATCH($F276,リスト!$E:$E,0))),"")</f>
        <v>30</v>
      </c>
      <c r="T276" s="9" t="str">
        <f>IFERROR(IF($K276="","",INDEX(リスト!$J:$J,MATCH($K276,リスト!$I:$I,0))),"")</f>
        <v>JPN</v>
      </c>
      <c r="U276" s="9" t="str">
        <f>IF($B276="","",RIGHT($G276*1000+200+COUNTIF($G$2:$G276,$G276),9))</f>
        <v>011123201</v>
      </c>
      <c r="V276" s="9" t="str">
        <f>IFERROR(IF($M276="","",$M276&amp;"・"&amp;INDEX(リスト!$F:$F,MATCH($L276,リスト!$E:$E,0))),"")</f>
        <v/>
      </c>
    </row>
    <row r="277" spans="1:22" ht="18" customHeight="1" x14ac:dyDescent="0.55000000000000004">
      <c r="A277" t="s">
        <v>1893</v>
      </c>
      <c r="B277">
        <v>276</v>
      </c>
      <c r="C277" t="s">
        <v>1929</v>
      </c>
      <c r="D277" t="s">
        <v>1930</v>
      </c>
      <c r="E277">
        <v>4</v>
      </c>
      <c r="F277" t="s">
        <v>19</v>
      </c>
      <c r="G277">
        <v>20010522</v>
      </c>
      <c r="H277" t="s">
        <v>1931</v>
      </c>
      <c r="I277" t="s">
        <v>1932</v>
      </c>
      <c r="J277" t="s">
        <v>1933</v>
      </c>
      <c r="K277" t="s">
        <v>214</v>
      </c>
      <c r="O277" s="9">
        <f>IFERROR(IF($B277="","",INDEX(所属情報!$E:$E,MATCH($A277,所属情報!$A:$A,0))),"")</f>
        <v>492195</v>
      </c>
      <c r="P277" s="9" t="str">
        <f t="shared" si="12"/>
        <v>高橋　真子 (4)</v>
      </c>
      <c r="Q277" s="9" t="str">
        <f t="shared" si="13"/>
        <v>ﾀｶﾊｼ ﾏｺ</v>
      </c>
      <c r="R277" s="9" t="str">
        <f t="shared" si="14"/>
        <v>TAKAHASHI Mako (01)</v>
      </c>
      <c r="S277" s="9" t="str">
        <f>IFERROR(IF($F277="","",INDEX(リスト!$G:$G,MATCH($F277,リスト!$E:$E,0))),"")</f>
        <v>28</v>
      </c>
      <c r="T277" s="9" t="str">
        <f>IFERROR(IF($K277="","",INDEX(リスト!$J:$J,MATCH($K277,リスト!$I:$I,0))),"")</f>
        <v>JPN</v>
      </c>
      <c r="U277" s="9" t="str">
        <f>IF($B277="","",RIGHT($G277*1000+200+COUNTIF($G$2:$G277,$G277),9))</f>
        <v>010522202</v>
      </c>
      <c r="V277" s="9" t="str">
        <f>IFERROR(IF($M277="","",$M277&amp;"・"&amp;INDEX(リスト!$F:$F,MATCH($L277,リスト!$E:$E,0))),"")</f>
        <v/>
      </c>
    </row>
    <row r="278" spans="1:22" ht="18" customHeight="1" x14ac:dyDescent="0.55000000000000004">
      <c r="A278" t="s">
        <v>1893</v>
      </c>
      <c r="B278">
        <v>277</v>
      </c>
      <c r="C278" t="s">
        <v>1934</v>
      </c>
      <c r="D278" t="s">
        <v>1935</v>
      </c>
      <c r="E278">
        <v>4</v>
      </c>
      <c r="F278" t="s">
        <v>20</v>
      </c>
      <c r="G278">
        <v>20010527</v>
      </c>
      <c r="H278" t="s">
        <v>1936</v>
      </c>
      <c r="I278" t="s">
        <v>1329</v>
      </c>
      <c r="J278" t="s">
        <v>1235</v>
      </c>
      <c r="K278" t="s">
        <v>214</v>
      </c>
      <c r="O278" s="9">
        <f>IFERROR(IF($B278="","",INDEX(所属情報!$E:$E,MATCH($A278,所属情報!$A:$A,0))),"")</f>
        <v>492195</v>
      </c>
      <c r="P278" s="9" t="str">
        <f t="shared" si="12"/>
        <v>中尾　玲 (4)</v>
      </c>
      <c r="Q278" s="9" t="str">
        <f t="shared" si="13"/>
        <v>ﾅｶｵ ﾚｲ</v>
      </c>
      <c r="R278" s="9" t="str">
        <f t="shared" si="14"/>
        <v>NAKAO Rei (01)</v>
      </c>
      <c r="S278" s="9" t="str">
        <f>IFERROR(IF($F278="","",INDEX(リスト!$G:$G,MATCH($F278,リスト!$E:$E,0))),"")</f>
        <v>27</v>
      </c>
      <c r="T278" s="9" t="str">
        <f>IFERROR(IF($K278="","",INDEX(リスト!$J:$J,MATCH($K278,リスト!$I:$I,0))),"")</f>
        <v>JPN</v>
      </c>
      <c r="U278" s="9" t="str">
        <f>IF($B278="","",RIGHT($G278*1000+200+COUNTIF($G$2:$G278,$G278),9))</f>
        <v>010527201</v>
      </c>
      <c r="V278" s="9" t="str">
        <f>IFERROR(IF($M278="","",$M278&amp;"・"&amp;INDEX(リスト!$F:$F,MATCH($L278,リスト!$E:$E,0))),"")</f>
        <v/>
      </c>
    </row>
    <row r="279" spans="1:22" ht="18" customHeight="1" x14ac:dyDescent="0.55000000000000004">
      <c r="A279" t="s">
        <v>1893</v>
      </c>
      <c r="B279">
        <v>278</v>
      </c>
      <c r="C279" t="s">
        <v>1937</v>
      </c>
      <c r="D279" t="s">
        <v>1938</v>
      </c>
      <c r="E279">
        <v>4</v>
      </c>
      <c r="F279" t="s">
        <v>30</v>
      </c>
      <c r="G279">
        <v>20020306</v>
      </c>
      <c r="H279" t="s">
        <v>1939</v>
      </c>
      <c r="I279" t="s">
        <v>1940</v>
      </c>
      <c r="J279" t="s">
        <v>1137</v>
      </c>
      <c r="K279" t="s">
        <v>214</v>
      </c>
      <c r="O279" s="9">
        <f>IFERROR(IF($B279="","",INDEX(所属情報!$E:$E,MATCH($A279,所属情報!$A:$A,0))),"")</f>
        <v>492195</v>
      </c>
      <c r="P279" s="9" t="str">
        <f t="shared" si="12"/>
        <v>名原　紫音 (4)</v>
      </c>
      <c r="Q279" s="9" t="str">
        <f t="shared" si="13"/>
        <v>ﾅﾊﾞﾗ ｼｵﾝ</v>
      </c>
      <c r="R279" s="9" t="str">
        <f t="shared" si="14"/>
        <v>NABARA Shion (02)</v>
      </c>
      <c r="S279" s="9" t="str">
        <f>IFERROR(IF($F279="","",INDEX(リスト!$G:$G,MATCH($F279,リスト!$E:$E,0))),"")</f>
        <v>34</v>
      </c>
      <c r="T279" s="9" t="str">
        <f>IFERROR(IF($K279="","",INDEX(リスト!$J:$J,MATCH($K279,リスト!$I:$I,0))),"")</f>
        <v>JPN</v>
      </c>
      <c r="U279" s="9" t="str">
        <f>IF($B279="","",RIGHT($G279*1000+200+COUNTIF($G$2:$G279,$G279),9))</f>
        <v>020306201</v>
      </c>
      <c r="V279" s="9" t="str">
        <f>IFERROR(IF($M279="","",$M279&amp;"・"&amp;INDEX(リスト!$F:$F,MATCH($L279,リスト!$E:$E,0))),"")</f>
        <v/>
      </c>
    </row>
    <row r="280" spans="1:22" ht="18" customHeight="1" x14ac:dyDescent="0.55000000000000004">
      <c r="A280" t="s">
        <v>1893</v>
      </c>
      <c r="B280">
        <v>279</v>
      </c>
      <c r="C280" t="s">
        <v>1941</v>
      </c>
      <c r="D280" t="s">
        <v>1942</v>
      </c>
      <c r="E280">
        <v>3</v>
      </c>
      <c r="F280" t="s">
        <v>17</v>
      </c>
      <c r="G280">
        <v>20020730</v>
      </c>
      <c r="H280" t="s">
        <v>1943</v>
      </c>
      <c r="I280" t="s">
        <v>1944</v>
      </c>
      <c r="J280" t="s">
        <v>1945</v>
      </c>
      <c r="K280" t="s">
        <v>214</v>
      </c>
      <c r="O280" s="9">
        <f>IFERROR(IF($B280="","",INDEX(所属情報!$E:$E,MATCH($A280,所属情報!$A:$A,0))),"")</f>
        <v>492195</v>
      </c>
      <c r="P280" s="9" t="str">
        <f t="shared" si="12"/>
        <v>太下　果音 (3)</v>
      </c>
      <c r="Q280" s="9" t="str">
        <f t="shared" si="13"/>
        <v>ｵｵｼﾀ ｶﾉﾝ</v>
      </c>
      <c r="R280" s="9" t="str">
        <f t="shared" si="14"/>
        <v>OSHITA Kanon (02)</v>
      </c>
      <c r="S280" s="9" t="str">
        <f>IFERROR(IF($F280="","",INDEX(リスト!$G:$G,MATCH($F280,リスト!$E:$E,0))),"")</f>
        <v>26</v>
      </c>
      <c r="T280" s="9" t="str">
        <f>IFERROR(IF($K280="","",INDEX(リスト!$J:$J,MATCH($K280,リスト!$I:$I,0))),"")</f>
        <v>JPN</v>
      </c>
      <c r="U280" s="9" t="str">
        <f>IF($B280="","",RIGHT($G280*1000+200+COUNTIF($G$2:$G280,$G280),9))</f>
        <v>020730201</v>
      </c>
      <c r="V280" s="9" t="str">
        <f>IFERROR(IF($M280="","",$M280&amp;"・"&amp;INDEX(リスト!$F:$F,MATCH($L280,リスト!$E:$E,0))),"")</f>
        <v/>
      </c>
    </row>
    <row r="281" spans="1:22" ht="18" customHeight="1" x14ac:dyDescent="0.55000000000000004">
      <c r="A281" t="s">
        <v>1893</v>
      </c>
      <c r="B281">
        <v>280</v>
      </c>
      <c r="C281" t="s">
        <v>1946</v>
      </c>
      <c r="D281" t="s">
        <v>1947</v>
      </c>
      <c r="E281">
        <v>3</v>
      </c>
      <c r="F281" t="s">
        <v>14</v>
      </c>
      <c r="G281">
        <v>20020824</v>
      </c>
      <c r="H281" t="s">
        <v>1948</v>
      </c>
      <c r="I281" t="s">
        <v>1949</v>
      </c>
      <c r="J281" t="s">
        <v>1950</v>
      </c>
      <c r="K281" t="s">
        <v>214</v>
      </c>
      <c r="O281" s="9">
        <f>IFERROR(IF($B281="","",INDEX(所属情報!$E:$E,MATCH($A281,所属情報!$A:$A,0))),"")</f>
        <v>492195</v>
      </c>
      <c r="P281" s="9" t="str">
        <f t="shared" si="12"/>
        <v>服部　七子 (3)</v>
      </c>
      <c r="Q281" s="9" t="str">
        <f t="shared" si="13"/>
        <v>ﾊｯﾄﾘ ﾅﾅｺ</v>
      </c>
      <c r="R281" s="9" t="str">
        <f t="shared" si="14"/>
        <v>HATTORI Nanako (02)</v>
      </c>
      <c r="S281" s="9" t="str">
        <f>IFERROR(IF($F281="","",INDEX(リスト!$G:$G,MATCH($F281,リスト!$E:$E,0))),"")</f>
        <v>23</v>
      </c>
      <c r="T281" s="9" t="str">
        <f>IFERROR(IF($K281="","",INDEX(リスト!$J:$J,MATCH($K281,リスト!$I:$I,0))),"")</f>
        <v>JPN</v>
      </c>
      <c r="U281" s="9" t="str">
        <f>IF($B281="","",RIGHT($G281*1000+200+COUNTIF($G$2:$G281,$G281),9))</f>
        <v>020824202</v>
      </c>
      <c r="V281" s="9" t="str">
        <f>IFERROR(IF($M281="","",$M281&amp;"・"&amp;INDEX(リスト!$F:$F,MATCH($L281,リスト!$E:$E,0))),"")</f>
        <v/>
      </c>
    </row>
    <row r="282" spans="1:22" ht="18" customHeight="1" x14ac:dyDescent="0.55000000000000004">
      <c r="A282" t="s">
        <v>1893</v>
      </c>
      <c r="B282">
        <v>281</v>
      </c>
      <c r="C282" t="s">
        <v>1951</v>
      </c>
      <c r="D282" t="s">
        <v>1952</v>
      </c>
      <c r="E282">
        <v>3</v>
      </c>
      <c r="F282" t="s">
        <v>19</v>
      </c>
      <c r="G282">
        <v>20030114</v>
      </c>
      <c r="H282" t="s">
        <v>1953</v>
      </c>
      <c r="I282" t="s">
        <v>1954</v>
      </c>
      <c r="J282" t="s">
        <v>1955</v>
      </c>
      <c r="K282" t="s">
        <v>214</v>
      </c>
      <c r="O282" s="9">
        <f>IFERROR(IF($B282="","",INDEX(所属情報!$E:$E,MATCH($A282,所属情報!$A:$A,0))),"")</f>
        <v>492195</v>
      </c>
      <c r="P282" s="9" t="str">
        <f t="shared" si="12"/>
        <v>谷　奈美 (3)</v>
      </c>
      <c r="Q282" s="9" t="str">
        <f t="shared" si="13"/>
        <v>ﾀﾆ ﾅﾐ</v>
      </c>
      <c r="R282" s="9" t="str">
        <f t="shared" si="14"/>
        <v>TANI Nami (03)</v>
      </c>
      <c r="S282" s="9" t="str">
        <f>IFERROR(IF($F282="","",INDEX(リスト!$G:$G,MATCH($F282,リスト!$E:$E,0))),"")</f>
        <v>28</v>
      </c>
      <c r="T282" s="9" t="str">
        <f>IFERROR(IF($K282="","",INDEX(リスト!$J:$J,MATCH($K282,リスト!$I:$I,0))),"")</f>
        <v>JPN</v>
      </c>
      <c r="U282" s="9" t="str">
        <f>IF($B282="","",RIGHT($G282*1000+200+COUNTIF($G$2:$G282,$G282),9))</f>
        <v>030114201</v>
      </c>
      <c r="V282" s="9" t="str">
        <f>IFERROR(IF($M282="","",$M282&amp;"・"&amp;INDEX(リスト!$F:$F,MATCH($L282,リスト!$E:$E,0))),"")</f>
        <v/>
      </c>
    </row>
    <row r="283" spans="1:22" ht="18" customHeight="1" x14ac:dyDescent="0.55000000000000004">
      <c r="A283" t="s">
        <v>1893</v>
      </c>
      <c r="B283">
        <v>282</v>
      </c>
      <c r="C283" t="s">
        <v>1956</v>
      </c>
      <c r="D283" t="s">
        <v>1957</v>
      </c>
      <c r="E283">
        <v>3</v>
      </c>
      <c r="F283" t="s">
        <v>20</v>
      </c>
      <c r="G283">
        <v>20020924</v>
      </c>
      <c r="H283" t="s">
        <v>1958</v>
      </c>
      <c r="I283" t="s">
        <v>1959</v>
      </c>
      <c r="J283" t="s">
        <v>957</v>
      </c>
      <c r="K283" t="s">
        <v>214</v>
      </c>
      <c r="O283" s="9">
        <f>IFERROR(IF($B283="","",INDEX(所属情報!$E:$E,MATCH($A283,所属情報!$A:$A,0))),"")</f>
        <v>492195</v>
      </c>
      <c r="P283" s="9" t="str">
        <f t="shared" si="12"/>
        <v>小丸　碧 (3)</v>
      </c>
      <c r="Q283" s="9" t="str">
        <f t="shared" si="13"/>
        <v>ｺﾏﾙ ｱｵｲ</v>
      </c>
      <c r="R283" s="9" t="str">
        <f t="shared" si="14"/>
        <v>KOMARU Aoi (02)</v>
      </c>
      <c r="S283" s="9" t="str">
        <f>IFERROR(IF($F283="","",INDEX(リスト!$G:$G,MATCH($F283,リスト!$E:$E,0))),"")</f>
        <v>27</v>
      </c>
      <c r="T283" s="9" t="str">
        <f>IFERROR(IF($K283="","",INDEX(リスト!$J:$J,MATCH($K283,リスト!$I:$I,0))),"")</f>
        <v>JPN</v>
      </c>
      <c r="U283" s="9" t="str">
        <f>IF($B283="","",RIGHT($G283*1000+200+COUNTIF($G$2:$G283,$G283),9))</f>
        <v>020924201</v>
      </c>
      <c r="V283" s="9" t="str">
        <f>IFERROR(IF($M283="","",$M283&amp;"・"&amp;INDEX(リスト!$F:$F,MATCH($L283,リスト!$E:$E,0))),"")</f>
        <v/>
      </c>
    </row>
    <row r="284" spans="1:22" ht="18" customHeight="1" x14ac:dyDescent="0.55000000000000004">
      <c r="A284" t="s">
        <v>1893</v>
      </c>
      <c r="B284">
        <v>283</v>
      </c>
      <c r="C284" t="s">
        <v>1960</v>
      </c>
      <c r="D284" t="s">
        <v>1961</v>
      </c>
      <c r="E284">
        <v>2</v>
      </c>
      <c r="F284" t="s">
        <v>40</v>
      </c>
      <c r="G284">
        <v>20030414</v>
      </c>
      <c r="H284" t="s">
        <v>1962</v>
      </c>
      <c r="I284" t="s">
        <v>1963</v>
      </c>
      <c r="J284" t="s">
        <v>1964</v>
      </c>
      <c r="K284" t="s">
        <v>214</v>
      </c>
      <c r="O284" s="9">
        <f>IFERROR(IF($B284="","",INDEX(所属情報!$E:$E,MATCH($A284,所属情報!$A:$A,0))),"")</f>
        <v>492195</v>
      </c>
      <c r="P284" s="9" t="str">
        <f t="shared" si="12"/>
        <v>小野寺　萌華 (2)</v>
      </c>
      <c r="Q284" s="9" t="str">
        <f t="shared" si="13"/>
        <v>ｵﾉﾃﾞﾗ ﾓｴｶ</v>
      </c>
      <c r="R284" s="9" t="str">
        <f t="shared" si="14"/>
        <v>ONODERA Moeka (03)</v>
      </c>
      <c r="S284" s="9" t="str">
        <f>IFERROR(IF($F284="","",INDEX(リスト!$G:$G,MATCH($F284,リスト!$E:$E,0))),"")</f>
        <v>01</v>
      </c>
      <c r="T284" s="9" t="str">
        <f>IFERROR(IF($K284="","",INDEX(リスト!$J:$J,MATCH($K284,リスト!$I:$I,0))),"")</f>
        <v>JPN</v>
      </c>
      <c r="U284" s="9" t="str">
        <f>IF($B284="","",RIGHT($G284*1000+200+COUNTIF($G$2:$G284,$G284),9))</f>
        <v>030414202</v>
      </c>
      <c r="V284" s="9" t="str">
        <f>IFERROR(IF($M284="","",$M284&amp;"・"&amp;INDEX(リスト!$F:$F,MATCH($L284,リスト!$E:$E,0))),"")</f>
        <v/>
      </c>
    </row>
    <row r="285" spans="1:22" ht="18" customHeight="1" x14ac:dyDescent="0.55000000000000004">
      <c r="A285" t="s">
        <v>1893</v>
      </c>
      <c r="B285">
        <v>284</v>
      </c>
      <c r="C285" t="s">
        <v>1965</v>
      </c>
      <c r="D285" t="s">
        <v>1966</v>
      </c>
      <c r="E285">
        <v>2</v>
      </c>
      <c r="F285" t="s">
        <v>20</v>
      </c>
      <c r="G285">
        <v>20031004</v>
      </c>
      <c r="H285" t="s">
        <v>1967</v>
      </c>
      <c r="I285" t="s">
        <v>1180</v>
      </c>
      <c r="J285" t="s">
        <v>1968</v>
      </c>
      <c r="K285" t="s">
        <v>214</v>
      </c>
      <c r="O285" s="9">
        <f>IFERROR(IF($B285="","",INDEX(所属情報!$E:$E,MATCH($A285,所属情報!$A:$A,0))),"")</f>
        <v>492195</v>
      </c>
      <c r="P285" s="9" t="str">
        <f t="shared" si="12"/>
        <v>河本　瑞華 (2)</v>
      </c>
      <c r="Q285" s="9" t="str">
        <f t="shared" si="13"/>
        <v>ｶﾜﾓﾄ ﾐｽﾞｶ</v>
      </c>
      <c r="R285" s="9" t="str">
        <f t="shared" si="14"/>
        <v>KAWAMOTO Mizuka (03)</v>
      </c>
      <c r="S285" s="9" t="str">
        <f>IFERROR(IF($F285="","",INDEX(リスト!$G:$G,MATCH($F285,リスト!$E:$E,0))),"")</f>
        <v>27</v>
      </c>
      <c r="T285" s="9" t="str">
        <f>IFERROR(IF($K285="","",INDEX(リスト!$J:$J,MATCH($K285,リスト!$I:$I,0))),"")</f>
        <v>JPN</v>
      </c>
      <c r="U285" s="9" t="str">
        <f>IF($B285="","",RIGHT($G285*1000+200+COUNTIF($G$2:$G285,$G285),9))</f>
        <v>031004202</v>
      </c>
      <c r="V285" s="9" t="str">
        <f>IFERROR(IF($M285="","",$M285&amp;"・"&amp;INDEX(リスト!$F:$F,MATCH($L285,リスト!$E:$E,0))),"")</f>
        <v/>
      </c>
    </row>
    <row r="286" spans="1:22" ht="18" customHeight="1" x14ac:dyDescent="0.55000000000000004">
      <c r="A286" t="s">
        <v>1893</v>
      </c>
      <c r="B286">
        <v>285</v>
      </c>
      <c r="C286" t="s">
        <v>1969</v>
      </c>
      <c r="D286" t="s">
        <v>1970</v>
      </c>
      <c r="E286">
        <v>2</v>
      </c>
      <c r="F286" t="s">
        <v>17</v>
      </c>
      <c r="G286">
        <v>20040108</v>
      </c>
      <c r="H286" t="s">
        <v>1971</v>
      </c>
      <c r="I286" t="s">
        <v>1972</v>
      </c>
      <c r="J286" t="s">
        <v>1973</v>
      </c>
      <c r="K286" t="s">
        <v>214</v>
      </c>
      <c r="O286" s="9">
        <f>IFERROR(IF($B286="","",INDEX(所属情報!$E:$E,MATCH($A286,所属情報!$A:$A,0))),"")</f>
        <v>492195</v>
      </c>
      <c r="P286" s="9" t="str">
        <f t="shared" si="12"/>
        <v>柴田　博冬菜 (2)</v>
      </c>
      <c r="Q286" s="9" t="str">
        <f t="shared" si="13"/>
        <v>ｼﾊﾞﾀ ﾋﾄﾅ</v>
      </c>
      <c r="R286" s="9" t="str">
        <f t="shared" si="14"/>
        <v>SHIBATA Hitona (04)</v>
      </c>
      <c r="S286" s="9" t="str">
        <f>IFERROR(IF($F286="","",INDEX(リスト!$G:$G,MATCH($F286,リスト!$E:$E,0))),"")</f>
        <v>26</v>
      </c>
      <c r="T286" s="9" t="str">
        <f>IFERROR(IF($K286="","",INDEX(リスト!$J:$J,MATCH($K286,リスト!$I:$I,0))),"")</f>
        <v>JPN</v>
      </c>
      <c r="U286" s="9" t="str">
        <f>IF($B286="","",RIGHT($G286*1000+200+COUNTIF($G$2:$G286,$G286),9))</f>
        <v>040108201</v>
      </c>
      <c r="V286" s="9" t="str">
        <f>IFERROR(IF($M286="","",$M286&amp;"・"&amp;INDEX(リスト!$F:$F,MATCH($L286,リスト!$E:$E,0))),"")</f>
        <v/>
      </c>
    </row>
    <row r="287" spans="1:22" ht="18" customHeight="1" x14ac:dyDescent="0.55000000000000004">
      <c r="A287" t="s">
        <v>1893</v>
      </c>
      <c r="B287">
        <v>286</v>
      </c>
      <c r="C287" t="s">
        <v>1974</v>
      </c>
      <c r="D287" t="s">
        <v>1975</v>
      </c>
      <c r="E287">
        <v>2</v>
      </c>
      <c r="F287" t="s">
        <v>20</v>
      </c>
      <c r="G287">
        <v>20031103</v>
      </c>
      <c r="H287" t="s">
        <v>1976</v>
      </c>
      <c r="I287" t="s">
        <v>1977</v>
      </c>
      <c r="J287" t="s">
        <v>953</v>
      </c>
      <c r="K287" t="s">
        <v>214</v>
      </c>
      <c r="O287" s="9">
        <f>IFERROR(IF($B287="","",INDEX(所属情報!$E:$E,MATCH($A287,所属情報!$A:$A,0))),"")</f>
        <v>492195</v>
      </c>
      <c r="P287" s="9" t="str">
        <f t="shared" si="12"/>
        <v>金谷　菜々実 (2)</v>
      </c>
      <c r="Q287" s="9" t="str">
        <f t="shared" si="13"/>
        <v>ｶﾅﾀﾆ ﾅﾅﾐ</v>
      </c>
      <c r="R287" s="9" t="str">
        <f t="shared" si="14"/>
        <v>KANATANI Nanami (03)</v>
      </c>
      <c r="S287" s="9" t="str">
        <f>IFERROR(IF($F287="","",INDEX(リスト!$G:$G,MATCH($F287,リスト!$E:$E,0))),"")</f>
        <v>27</v>
      </c>
      <c r="T287" s="9" t="str">
        <f>IFERROR(IF($K287="","",INDEX(リスト!$J:$J,MATCH($K287,リスト!$I:$I,0))),"")</f>
        <v>JPN</v>
      </c>
      <c r="U287" s="9" t="str">
        <f>IF($B287="","",RIGHT($G287*1000+200+COUNTIF($G$2:$G287,$G287),9))</f>
        <v>031103201</v>
      </c>
      <c r="V287" s="9" t="str">
        <f>IFERROR(IF($M287="","",$M287&amp;"・"&amp;INDEX(リスト!$F:$F,MATCH($L287,リスト!$E:$E,0))),"")</f>
        <v/>
      </c>
    </row>
    <row r="288" spans="1:22" ht="18" customHeight="1" x14ac:dyDescent="0.55000000000000004">
      <c r="A288" t="s">
        <v>1893</v>
      </c>
      <c r="B288">
        <v>287</v>
      </c>
      <c r="C288" t="s">
        <v>1978</v>
      </c>
      <c r="D288" t="s">
        <v>1979</v>
      </c>
      <c r="E288">
        <v>2</v>
      </c>
      <c r="F288" t="s">
        <v>31</v>
      </c>
      <c r="G288">
        <v>20030602</v>
      </c>
      <c r="H288" t="s">
        <v>1980</v>
      </c>
      <c r="I288" t="s">
        <v>1981</v>
      </c>
      <c r="J288" t="s">
        <v>1982</v>
      </c>
      <c r="K288" t="s">
        <v>214</v>
      </c>
      <c r="O288" s="9">
        <f>IFERROR(IF($B288="","",INDEX(所属情報!$E:$E,MATCH($A288,所属情報!$A:$A,0))),"")</f>
        <v>492195</v>
      </c>
      <c r="P288" s="9" t="str">
        <f t="shared" si="12"/>
        <v>井出　美聡 (2)</v>
      </c>
      <c r="Q288" s="9" t="str">
        <f t="shared" si="13"/>
        <v>ｲﾃﾞ ﾐｻﾄ</v>
      </c>
      <c r="R288" s="9" t="str">
        <f t="shared" si="14"/>
        <v>IDE Misato (03)</v>
      </c>
      <c r="S288" s="9" t="str">
        <f>IFERROR(IF($F288="","",INDEX(リスト!$G:$G,MATCH($F288,リスト!$E:$E,0))),"")</f>
        <v>33</v>
      </c>
      <c r="T288" s="9" t="str">
        <f>IFERROR(IF($K288="","",INDEX(リスト!$J:$J,MATCH($K288,リスト!$I:$I,0))),"")</f>
        <v>JPN</v>
      </c>
      <c r="U288" s="9" t="str">
        <f>IF($B288="","",RIGHT($G288*1000+200+COUNTIF($G$2:$G288,$G288),9))</f>
        <v>030602201</v>
      </c>
      <c r="V288" s="9" t="str">
        <f>IFERROR(IF($M288="","",$M288&amp;"・"&amp;INDEX(リスト!$F:$F,MATCH($L288,リスト!$E:$E,0))),"")</f>
        <v/>
      </c>
    </row>
    <row r="289" spans="1:22" ht="18" customHeight="1" x14ac:dyDescent="0.55000000000000004">
      <c r="A289" t="s">
        <v>1893</v>
      </c>
      <c r="B289">
        <v>288</v>
      </c>
      <c r="C289" t="s">
        <v>1983</v>
      </c>
      <c r="D289" t="s">
        <v>1984</v>
      </c>
      <c r="E289">
        <v>2</v>
      </c>
      <c r="F289" t="s">
        <v>20</v>
      </c>
      <c r="G289">
        <v>20030806</v>
      </c>
      <c r="H289" t="s">
        <v>1985</v>
      </c>
      <c r="I289" t="s">
        <v>1986</v>
      </c>
      <c r="J289" t="s">
        <v>1987</v>
      </c>
      <c r="K289" t="s">
        <v>214</v>
      </c>
      <c r="O289" s="9">
        <f>IFERROR(IF($B289="","",INDEX(所属情報!$E:$E,MATCH($A289,所属情報!$A:$A,0))),"")</f>
        <v>492195</v>
      </c>
      <c r="P289" s="9" t="str">
        <f t="shared" si="12"/>
        <v>中蔵　里咲 (2)</v>
      </c>
      <c r="Q289" s="9" t="str">
        <f t="shared" si="13"/>
        <v>ﾅｶｸﾗ ﾘｻ</v>
      </c>
      <c r="R289" s="9" t="str">
        <f t="shared" si="14"/>
        <v>NAKAKURA Risa (03)</v>
      </c>
      <c r="S289" s="9" t="str">
        <f>IFERROR(IF($F289="","",INDEX(リスト!$G:$G,MATCH($F289,リスト!$E:$E,0))),"")</f>
        <v>27</v>
      </c>
      <c r="T289" s="9" t="str">
        <f>IFERROR(IF($K289="","",INDEX(リスト!$J:$J,MATCH($K289,リスト!$I:$I,0))),"")</f>
        <v>JPN</v>
      </c>
      <c r="U289" s="9" t="str">
        <f>IF($B289="","",RIGHT($G289*1000+200+COUNTIF($G$2:$G289,$G289),9))</f>
        <v>030806201</v>
      </c>
      <c r="V289" s="9" t="str">
        <f>IFERROR(IF($M289="","",$M289&amp;"・"&amp;INDEX(リスト!$F:$F,MATCH($L289,リスト!$E:$E,0))),"")</f>
        <v/>
      </c>
    </row>
    <row r="290" spans="1:22" ht="18" customHeight="1" x14ac:dyDescent="0.55000000000000004">
      <c r="A290" t="s">
        <v>1893</v>
      </c>
      <c r="B290">
        <v>289</v>
      </c>
      <c r="C290" t="s">
        <v>1988</v>
      </c>
      <c r="D290" t="s">
        <v>1989</v>
      </c>
      <c r="E290">
        <v>2</v>
      </c>
      <c r="F290" t="s">
        <v>51</v>
      </c>
      <c r="G290">
        <v>20040110</v>
      </c>
      <c r="H290" t="s">
        <v>1990</v>
      </c>
      <c r="I290" t="s">
        <v>1991</v>
      </c>
      <c r="J290" t="s">
        <v>1992</v>
      </c>
      <c r="K290" t="s">
        <v>214</v>
      </c>
      <c r="O290" s="9">
        <f>IFERROR(IF($B290="","",INDEX(所属情報!$E:$E,MATCH($A290,所属情報!$A:$A,0))),"")</f>
        <v>492195</v>
      </c>
      <c r="P290" s="9" t="str">
        <f t="shared" si="12"/>
        <v>阿部田　莉月 (2)</v>
      </c>
      <c r="Q290" s="9" t="str">
        <f t="shared" si="13"/>
        <v>ｱﾍﾞﾀ ﾘﾂﾞｷ</v>
      </c>
      <c r="R290" s="9" t="str">
        <f t="shared" si="14"/>
        <v>ABETA Rizuki (04)</v>
      </c>
      <c r="S290" s="9" t="str">
        <f>IFERROR(IF($F290="","",INDEX(リスト!$G:$G,MATCH($F290,リスト!$E:$E,0))),"")</f>
        <v>10</v>
      </c>
      <c r="T290" s="9" t="str">
        <f>IFERROR(IF($K290="","",INDEX(リスト!$J:$J,MATCH($K290,リスト!$I:$I,0))),"")</f>
        <v>JPN</v>
      </c>
      <c r="U290" s="9" t="str">
        <f>IF($B290="","",RIGHT($G290*1000+200+COUNTIF($G$2:$G290,$G290),9))</f>
        <v>040110201</v>
      </c>
      <c r="V290" s="9" t="str">
        <f>IFERROR(IF($M290="","",$M290&amp;"・"&amp;INDEX(リスト!$F:$F,MATCH($L290,リスト!$E:$E,0))),"")</f>
        <v/>
      </c>
    </row>
    <row r="291" spans="1:22" ht="18" customHeight="1" x14ac:dyDescent="0.55000000000000004">
      <c r="A291" t="s">
        <v>1893</v>
      </c>
      <c r="B291">
        <v>290</v>
      </c>
      <c r="C291" t="s">
        <v>1993</v>
      </c>
      <c r="D291" t="s">
        <v>1994</v>
      </c>
      <c r="E291">
        <v>2</v>
      </c>
      <c r="F291" t="s">
        <v>20</v>
      </c>
      <c r="G291">
        <v>20030908</v>
      </c>
      <c r="H291" t="s">
        <v>1995</v>
      </c>
      <c r="I291" t="s">
        <v>1996</v>
      </c>
      <c r="J291" t="s">
        <v>1344</v>
      </c>
      <c r="K291" t="s">
        <v>214</v>
      </c>
      <c r="O291" s="9">
        <f>IFERROR(IF($B291="","",INDEX(所属情報!$E:$E,MATCH($A291,所属情報!$A:$A,0))),"")</f>
        <v>492195</v>
      </c>
      <c r="P291" s="9" t="str">
        <f t="shared" si="12"/>
        <v>宮垣　有希 (2)</v>
      </c>
      <c r="Q291" s="9" t="str">
        <f t="shared" si="13"/>
        <v>ﾐﾔｶﾞｷ ﾕｷ</v>
      </c>
      <c r="R291" s="9" t="str">
        <f t="shared" si="14"/>
        <v>MIYAGAKI Yuki (03)</v>
      </c>
      <c r="S291" s="9" t="str">
        <f>IFERROR(IF($F291="","",INDEX(リスト!$G:$G,MATCH($F291,リスト!$E:$E,0))),"")</f>
        <v>27</v>
      </c>
      <c r="T291" s="9" t="str">
        <f>IFERROR(IF($K291="","",INDEX(リスト!$J:$J,MATCH($K291,リスト!$I:$I,0))),"")</f>
        <v>JPN</v>
      </c>
      <c r="U291" s="9" t="str">
        <f>IF($B291="","",RIGHT($G291*1000+200+COUNTIF($G$2:$G291,$G291),9))</f>
        <v>030908202</v>
      </c>
      <c r="V291" s="9" t="str">
        <f>IFERROR(IF($M291="","",$M291&amp;"・"&amp;INDEX(リスト!$F:$F,MATCH($L291,リスト!$E:$E,0))),"")</f>
        <v/>
      </c>
    </row>
    <row r="292" spans="1:22" ht="18" customHeight="1" x14ac:dyDescent="0.55000000000000004">
      <c r="A292" t="s">
        <v>1893</v>
      </c>
      <c r="B292">
        <v>291</v>
      </c>
      <c r="C292" t="s">
        <v>1997</v>
      </c>
      <c r="D292" t="s">
        <v>1998</v>
      </c>
      <c r="E292">
        <v>2</v>
      </c>
      <c r="F292" t="s">
        <v>16</v>
      </c>
      <c r="G292">
        <v>20030609</v>
      </c>
      <c r="H292" t="s">
        <v>1999</v>
      </c>
      <c r="I292" t="s">
        <v>2000</v>
      </c>
      <c r="J292" t="s">
        <v>1422</v>
      </c>
      <c r="K292" t="s">
        <v>214</v>
      </c>
      <c r="O292" s="9">
        <f>IFERROR(IF($B292="","",INDEX(所属情報!$E:$E,MATCH($A292,所属情報!$A:$A,0))),"")</f>
        <v>492195</v>
      </c>
      <c r="P292" s="9" t="str">
        <f t="shared" si="12"/>
        <v>神谷　輝 (2)</v>
      </c>
      <c r="Q292" s="9" t="str">
        <f t="shared" si="13"/>
        <v>ｶﾐﾔ ﾋｶﾙ</v>
      </c>
      <c r="R292" s="9" t="str">
        <f t="shared" si="14"/>
        <v>KAMIYA Hikaru (03)</v>
      </c>
      <c r="S292" s="9" t="str">
        <f>IFERROR(IF($F292="","",INDEX(リスト!$G:$G,MATCH($F292,リスト!$E:$E,0))),"")</f>
        <v>29</v>
      </c>
      <c r="T292" s="9" t="str">
        <f>IFERROR(IF($K292="","",INDEX(リスト!$J:$J,MATCH($K292,リスト!$I:$I,0))),"")</f>
        <v>JPN</v>
      </c>
      <c r="U292" s="9" t="str">
        <f>IF($B292="","",RIGHT($G292*1000+200+COUNTIF($G$2:$G292,$G292),9))</f>
        <v>030609201</v>
      </c>
      <c r="V292" s="9" t="str">
        <f>IFERROR(IF($M292="","",$M292&amp;"・"&amp;INDEX(リスト!$F:$F,MATCH($L292,リスト!$E:$E,0))),"")</f>
        <v/>
      </c>
    </row>
    <row r="293" spans="1:22" ht="18" customHeight="1" x14ac:dyDescent="0.55000000000000004">
      <c r="A293" t="s">
        <v>1893</v>
      </c>
      <c r="B293">
        <v>292</v>
      </c>
      <c r="C293" t="s">
        <v>2001</v>
      </c>
      <c r="D293" t="s">
        <v>2002</v>
      </c>
      <c r="E293">
        <v>2</v>
      </c>
      <c r="F293" t="s">
        <v>22</v>
      </c>
      <c r="G293">
        <v>20030411</v>
      </c>
      <c r="H293" t="s">
        <v>2003</v>
      </c>
      <c r="I293" t="s">
        <v>2004</v>
      </c>
      <c r="J293" t="s">
        <v>2005</v>
      </c>
      <c r="K293" t="s">
        <v>214</v>
      </c>
      <c r="O293" s="9">
        <f>IFERROR(IF($B293="","",INDEX(所属情報!$E:$E,MATCH($A293,所属情報!$A:$A,0))),"")</f>
        <v>492195</v>
      </c>
      <c r="P293" s="9" t="str">
        <f t="shared" si="12"/>
        <v>久保　真帆 (2)</v>
      </c>
      <c r="Q293" s="9" t="str">
        <f t="shared" si="13"/>
        <v>ｸﾎﾞ ﾏﾅﾎ</v>
      </c>
      <c r="R293" s="9" t="str">
        <f t="shared" si="14"/>
        <v>KUBO Manaho (03)</v>
      </c>
      <c r="S293" s="9" t="str">
        <f>IFERROR(IF($F293="","",INDEX(リスト!$G:$G,MATCH($F293,リスト!$E:$E,0))),"")</f>
        <v>22</v>
      </c>
      <c r="T293" s="9" t="str">
        <f>IFERROR(IF($K293="","",INDEX(リスト!$J:$J,MATCH($K293,リスト!$I:$I,0))),"")</f>
        <v>JPN</v>
      </c>
      <c r="U293" s="9" t="str">
        <f>IF($B293="","",RIGHT($G293*1000+200+COUNTIF($G$2:$G293,$G293),9))</f>
        <v>030411201</v>
      </c>
      <c r="V293" s="9" t="str">
        <f>IFERROR(IF($M293="","",$M293&amp;"・"&amp;INDEX(リスト!$F:$F,MATCH($L293,リスト!$E:$E,0))),"")</f>
        <v/>
      </c>
    </row>
    <row r="294" spans="1:22" ht="18" customHeight="1" x14ac:dyDescent="0.55000000000000004">
      <c r="A294" t="s">
        <v>1893</v>
      </c>
      <c r="B294">
        <v>293</v>
      </c>
      <c r="C294" t="s">
        <v>2006</v>
      </c>
      <c r="D294" t="s">
        <v>2007</v>
      </c>
      <c r="E294">
        <v>2</v>
      </c>
      <c r="F294" t="s">
        <v>20</v>
      </c>
      <c r="G294">
        <v>20031230</v>
      </c>
      <c r="H294" t="s">
        <v>2008</v>
      </c>
      <c r="I294" t="s">
        <v>2009</v>
      </c>
      <c r="J294" t="s">
        <v>1672</v>
      </c>
      <c r="K294" t="s">
        <v>214</v>
      </c>
      <c r="O294" s="9">
        <f>IFERROR(IF($B294="","",INDEX(所属情報!$E:$E,MATCH($A294,所属情報!$A:$A,0))),"")</f>
        <v>492195</v>
      </c>
      <c r="P294" s="9" t="str">
        <f t="shared" si="12"/>
        <v>大澤　歩佳 (2)</v>
      </c>
      <c r="Q294" s="9" t="str">
        <f t="shared" si="13"/>
        <v>ｵｵｻﾜ ｱﾕｶ</v>
      </c>
      <c r="R294" s="9" t="str">
        <f t="shared" si="14"/>
        <v>OSAWA Ayuka (03)</v>
      </c>
      <c r="S294" s="9" t="str">
        <f>IFERROR(IF($F294="","",INDEX(リスト!$G:$G,MATCH($F294,リスト!$E:$E,0))),"")</f>
        <v>27</v>
      </c>
      <c r="T294" s="9" t="str">
        <f>IFERROR(IF($K294="","",INDEX(リスト!$J:$J,MATCH($K294,リスト!$I:$I,0))),"")</f>
        <v>JPN</v>
      </c>
      <c r="U294" s="9" t="str">
        <f>IF($B294="","",RIGHT($G294*1000+200+COUNTIF($G$2:$G294,$G294),9))</f>
        <v>031230201</v>
      </c>
      <c r="V294" s="9" t="str">
        <f>IFERROR(IF($M294="","",$M294&amp;"・"&amp;INDEX(リスト!$F:$F,MATCH($L294,リスト!$E:$E,0))),"")</f>
        <v/>
      </c>
    </row>
    <row r="295" spans="1:22" ht="18" customHeight="1" x14ac:dyDescent="0.55000000000000004">
      <c r="A295" t="s">
        <v>1893</v>
      </c>
      <c r="B295">
        <v>294</v>
      </c>
      <c r="C295" t="s">
        <v>2010</v>
      </c>
      <c r="D295" t="s">
        <v>2011</v>
      </c>
      <c r="E295">
        <v>4</v>
      </c>
      <c r="F295" t="s">
        <v>30</v>
      </c>
      <c r="G295">
        <v>20020125</v>
      </c>
      <c r="H295" t="s">
        <v>2012</v>
      </c>
      <c r="I295" t="s">
        <v>2013</v>
      </c>
      <c r="J295" t="s">
        <v>995</v>
      </c>
      <c r="K295" t="s">
        <v>214</v>
      </c>
      <c r="O295" s="9">
        <f>IFERROR(IF($B295="","",INDEX(所属情報!$E:$E,MATCH($A295,所属情報!$A:$A,0))),"")</f>
        <v>492195</v>
      </c>
      <c r="P295" s="9" t="str">
        <f t="shared" si="12"/>
        <v>佐々森　陽菜 (4)</v>
      </c>
      <c r="Q295" s="9" t="str">
        <f t="shared" si="13"/>
        <v>ｻｻﾓﾘ ﾋﾅ</v>
      </c>
      <c r="R295" s="9" t="str">
        <f t="shared" si="14"/>
        <v>SASAMORI Hina (02)</v>
      </c>
      <c r="S295" s="9" t="str">
        <f>IFERROR(IF($F295="","",INDEX(リスト!$G:$G,MATCH($F295,リスト!$E:$E,0))),"")</f>
        <v>34</v>
      </c>
      <c r="T295" s="9" t="str">
        <f>IFERROR(IF($K295="","",INDEX(リスト!$J:$J,MATCH($K295,リスト!$I:$I,0))),"")</f>
        <v>JPN</v>
      </c>
      <c r="U295" s="9" t="str">
        <f>IF($B295="","",RIGHT($G295*1000+200+COUNTIF($G$2:$G295,$G295),9))</f>
        <v>020125201</v>
      </c>
      <c r="V295" s="9" t="str">
        <f>IFERROR(IF($M295="","",$M295&amp;"・"&amp;INDEX(リスト!$F:$F,MATCH($L295,リスト!$E:$E,0))),"")</f>
        <v/>
      </c>
    </row>
    <row r="296" spans="1:22" ht="18" customHeight="1" x14ac:dyDescent="0.55000000000000004">
      <c r="A296" t="s">
        <v>1893</v>
      </c>
      <c r="B296">
        <v>295</v>
      </c>
      <c r="C296" t="s">
        <v>2014</v>
      </c>
      <c r="D296" t="s">
        <v>2015</v>
      </c>
      <c r="E296">
        <v>3</v>
      </c>
      <c r="F296" t="s">
        <v>17</v>
      </c>
      <c r="G296">
        <v>20030118</v>
      </c>
      <c r="H296" t="s">
        <v>2016</v>
      </c>
      <c r="I296" t="s">
        <v>944</v>
      </c>
      <c r="J296" t="s">
        <v>782</v>
      </c>
      <c r="K296" t="s">
        <v>214</v>
      </c>
      <c r="O296" s="9">
        <f>IFERROR(IF($B296="","",INDEX(所属情報!$E:$E,MATCH($A296,所属情報!$A:$A,0))),"")</f>
        <v>492195</v>
      </c>
      <c r="P296" s="9" t="str">
        <f t="shared" si="12"/>
        <v>松田　愛香 (3)</v>
      </c>
      <c r="Q296" s="9" t="str">
        <f t="shared" si="13"/>
        <v>ﾏﾂﾀﾞ ｱｲｶ</v>
      </c>
      <c r="R296" s="9" t="str">
        <f t="shared" si="14"/>
        <v>MATSUDA Aika (03)</v>
      </c>
      <c r="S296" s="9" t="str">
        <f>IFERROR(IF($F296="","",INDEX(リスト!$G:$G,MATCH($F296,リスト!$E:$E,0))),"")</f>
        <v>26</v>
      </c>
      <c r="T296" s="9" t="str">
        <f>IFERROR(IF($K296="","",INDEX(リスト!$J:$J,MATCH($K296,リスト!$I:$I,0))),"")</f>
        <v>JPN</v>
      </c>
      <c r="U296" s="9" t="str">
        <f>IF($B296="","",RIGHT($G296*1000+200+COUNTIF($G$2:$G296,$G296),9))</f>
        <v>030118201</v>
      </c>
      <c r="V296" s="9" t="str">
        <f>IFERROR(IF($M296="","",$M296&amp;"・"&amp;INDEX(リスト!$F:$F,MATCH($L296,リスト!$E:$E,0))),"")</f>
        <v/>
      </c>
    </row>
    <row r="297" spans="1:22" ht="18" customHeight="1" x14ac:dyDescent="0.55000000000000004">
      <c r="A297" t="s">
        <v>1893</v>
      </c>
      <c r="B297">
        <v>296</v>
      </c>
      <c r="C297" t="s">
        <v>2017</v>
      </c>
      <c r="D297" t="s">
        <v>2018</v>
      </c>
      <c r="E297">
        <v>1</v>
      </c>
      <c r="F297" t="s">
        <v>30</v>
      </c>
      <c r="G297">
        <v>20050112</v>
      </c>
      <c r="H297" t="s">
        <v>2019</v>
      </c>
      <c r="I297" t="s">
        <v>2020</v>
      </c>
      <c r="J297" t="s">
        <v>1239</v>
      </c>
      <c r="K297" t="s">
        <v>214</v>
      </c>
      <c r="O297" s="9">
        <f>IFERROR(IF($B297="","",INDEX(所属情報!$E:$E,MATCH($A297,所属情報!$A:$A,0))),"")</f>
        <v>492195</v>
      </c>
      <c r="P297" s="9" t="str">
        <f t="shared" si="12"/>
        <v>堂前　咲希 (1)</v>
      </c>
      <c r="Q297" s="9" t="str">
        <f t="shared" si="13"/>
        <v>ﾄﾞｳﾏｴ ｻｷ</v>
      </c>
      <c r="R297" s="9" t="str">
        <f t="shared" si="14"/>
        <v>DOMAE Saki (05)</v>
      </c>
      <c r="S297" s="9" t="str">
        <f>IFERROR(IF($F297="","",INDEX(リスト!$G:$G,MATCH($F297,リスト!$E:$E,0))),"")</f>
        <v>34</v>
      </c>
      <c r="T297" s="9" t="str">
        <f>IFERROR(IF($K297="","",INDEX(リスト!$J:$J,MATCH($K297,リスト!$I:$I,0))),"")</f>
        <v>JPN</v>
      </c>
      <c r="U297" s="9" t="str">
        <f>IF($B297="","",RIGHT($G297*1000+200+COUNTIF($G$2:$G297,$G297),9))</f>
        <v>050112201</v>
      </c>
      <c r="V297" s="9" t="str">
        <f>IFERROR(IF($M297="","",$M297&amp;"・"&amp;INDEX(リスト!$F:$F,MATCH($L297,リスト!$E:$E,0))),"")</f>
        <v/>
      </c>
    </row>
    <row r="298" spans="1:22" ht="18" customHeight="1" x14ac:dyDescent="0.55000000000000004">
      <c r="A298" t="s">
        <v>1893</v>
      </c>
      <c r="B298">
        <v>297</v>
      </c>
      <c r="C298" t="s">
        <v>2021</v>
      </c>
      <c r="D298" t="s">
        <v>2022</v>
      </c>
      <c r="E298">
        <v>3</v>
      </c>
      <c r="F298" t="s">
        <v>14</v>
      </c>
      <c r="G298">
        <v>20020603</v>
      </c>
      <c r="I298" t="s">
        <v>2023</v>
      </c>
      <c r="J298" t="s">
        <v>2024</v>
      </c>
      <c r="K298" t="s">
        <v>214</v>
      </c>
      <c r="O298" s="9">
        <f>IFERROR(IF($B298="","",INDEX(所属情報!$E:$E,MATCH($A298,所属情報!$A:$A,0))),"")</f>
        <v>492195</v>
      </c>
      <c r="P298" s="9" t="str">
        <f t="shared" si="12"/>
        <v>井口　恵登 (3)</v>
      </c>
      <c r="Q298" s="9" t="str">
        <f t="shared" si="13"/>
        <v>ｲｸﾞﾁ ｹｲﾄ</v>
      </c>
      <c r="R298" s="9" t="str">
        <f t="shared" si="14"/>
        <v>IGUCHI Keito (02)</v>
      </c>
      <c r="S298" s="9" t="str">
        <f>IFERROR(IF($F298="","",INDEX(リスト!$G:$G,MATCH($F298,リスト!$E:$E,0))),"")</f>
        <v>23</v>
      </c>
      <c r="T298" s="9" t="str">
        <f>IFERROR(IF($K298="","",INDEX(リスト!$J:$J,MATCH($K298,リスト!$I:$I,0))),"")</f>
        <v>JPN</v>
      </c>
      <c r="U298" s="9" t="str">
        <f>IF($B298="","",RIGHT($G298*1000+200+COUNTIF($G$2:$G298,$G298),9))</f>
        <v>020603201</v>
      </c>
      <c r="V298" s="9" t="str">
        <f>IFERROR(IF($M298="","",$M298&amp;"・"&amp;INDEX(リスト!$F:$F,MATCH($L298,リスト!$E:$E,0))),"")</f>
        <v/>
      </c>
    </row>
    <row r="299" spans="1:22" ht="18" customHeight="1" x14ac:dyDescent="0.55000000000000004">
      <c r="A299" t="s">
        <v>1893</v>
      </c>
      <c r="B299">
        <v>298</v>
      </c>
      <c r="C299" t="s">
        <v>2025</v>
      </c>
      <c r="D299" t="s">
        <v>2026</v>
      </c>
      <c r="E299">
        <v>2</v>
      </c>
      <c r="F299" t="s">
        <v>14</v>
      </c>
      <c r="G299">
        <v>20030619</v>
      </c>
      <c r="I299" t="s">
        <v>2027</v>
      </c>
      <c r="J299" t="s">
        <v>1032</v>
      </c>
      <c r="K299" t="s">
        <v>214</v>
      </c>
      <c r="O299" s="9">
        <f>IFERROR(IF($B299="","",INDEX(所属情報!$E:$E,MATCH($A299,所属情報!$A:$A,0))),"")</f>
        <v>492195</v>
      </c>
      <c r="P299" s="9" t="str">
        <f t="shared" si="12"/>
        <v>吉住　悠 (2)</v>
      </c>
      <c r="Q299" s="9" t="str">
        <f t="shared" si="13"/>
        <v>ﾖｼｽﾞﾐ ﾊﾙｶ</v>
      </c>
      <c r="R299" s="9" t="str">
        <f t="shared" si="14"/>
        <v>YOSHIZUMI Haruka (03)</v>
      </c>
      <c r="S299" s="9" t="str">
        <f>IFERROR(IF($F299="","",INDEX(リスト!$G:$G,MATCH($F299,リスト!$E:$E,0))),"")</f>
        <v>23</v>
      </c>
      <c r="T299" s="9" t="str">
        <f>IFERROR(IF($K299="","",INDEX(リスト!$J:$J,MATCH($K299,リスト!$I:$I,0))),"")</f>
        <v>JPN</v>
      </c>
      <c r="U299" s="9" t="str">
        <f>IF($B299="","",RIGHT($G299*1000+200+COUNTIF($G$2:$G299,$G299),9))</f>
        <v>030619201</v>
      </c>
      <c r="V299" s="9" t="str">
        <f>IFERROR(IF($M299="","",$M299&amp;"・"&amp;INDEX(リスト!$F:$F,MATCH($L299,リスト!$E:$E,0))),"")</f>
        <v/>
      </c>
    </row>
    <row r="300" spans="1:22" ht="18" customHeight="1" x14ac:dyDescent="0.55000000000000004">
      <c r="A300" t="s">
        <v>2028</v>
      </c>
      <c r="B300">
        <v>299</v>
      </c>
      <c r="C300" t="s">
        <v>2029</v>
      </c>
      <c r="D300" t="s">
        <v>2030</v>
      </c>
      <c r="E300">
        <v>4</v>
      </c>
      <c r="F300" t="s">
        <v>20</v>
      </c>
      <c r="G300">
        <v>20010503</v>
      </c>
      <c r="H300" t="s">
        <v>2031</v>
      </c>
      <c r="I300" t="s">
        <v>2032</v>
      </c>
      <c r="J300" t="s">
        <v>797</v>
      </c>
      <c r="K300" t="s">
        <v>214</v>
      </c>
      <c r="O300" s="9">
        <f>IFERROR(IF($B300="","",INDEX(所属情報!$E:$E,MATCH($A300,所属情報!$A:$A,0))),"")</f>
        <v>492526</v>
      </c>
      <c r="P300" s="9" t="str">
        <f t="shared" si="12"/>
        <v>有廣　璃々香 (4)</v>
      </c>
      <c r="Q300" s="9" t="str">
        <f t="shared" si="13"/>
        <v>ｱﾘﾋﾛ ﾘﾘｶ</v>
      </c>
      <c r="R300" s="9" t="str">
        <f t="shared" si="14"/>
        <v>ARIHIRO Ririka (01)</v>
      </c>
      <c r="S300" s="9" t="str">
        <f>IFERROR(IF($F300="","",INDEX(リスト!$G:$G,MATCH($F300,リスト!$E:$E,0))),"")</f>
        <v>27</v>
      </c>
      <c r="T300" s="9" t="str">
        <f>IFERROR(IF($K300="","",INDEX(リスト!$J:$J,MATCH($K300,リスト!$I:$I,0))),"")</f>
        <v>JPN</v>
      </c>
      <c r="U300" s="9" t="str">
        <f>IF($B300="","",RIGHT($G300*1000+200+COUNTIF($G$2:$G300,$G300),9))</f>
        <v>010503203</v>
      </c>
      <c r="V300" s="9" t="str">
        <f>IFERROR(IF($M300="","",$M300&amp;"・"&amp;INDEX(リスト!$F:$F,MATCH($L300,リスト!$E:$E,0))),"")</f>
        <v/>
      </c>
    </row>
    <row r="301" spans="1:22" ht="18" customHeight="1" x14ac:dyDescent="0.55000000000000004">
      <c r="A301" t="s">
        <v>2028</v>
      </c>
      <c r="B301">
        <v>300</v>
      </c>
      <c r="C301" t="s">
        <v>2033</v>
      </c>
      <c r="D301" t="s">
        <v>2034</v>
      </c>
      <c r="E301">
        <v>4</v>
      </c>
      <c r="F301" t="s">
        <v>20</v>
      </c>
      <c r="G301">
        <v>20010906</v>
      </c>
      <c r="H301" t="s">
        <v>2035</v>
      </c>
      <c r="I301" t="s">
        <v>2004</v>
      </c>
      <c r="J301" t="s">
        <v>811</v>
      </c>
      <c r="K301" t="s">
        <v>214</v>
      </c>
      <c r="O301" s="9">
        <f>IFERROR(IF($B301="","",INDEX(所属情報!$E:$E,MATCH($A301,所属情報!$A:$A,0))),"")</f>
        <v>492526</v>
      </c>
      <c r="P301" s="9" t="str">
        <f t="shared" si="12"/>
        <v>窪　美咲 (4)</v>
      </c>
      <c r="Q301" s="9" t="str">
        <f t="shared" si="13"/>
        <v>ｸﾎﾞ ﾐｻｷ</v>
      </c>
      <c r="R301" s="9" t="str">
        <f t="shared" si="14"/>
        <v>KUBO Misaki (01)</v>
      </c>
      <c r="S301" s="9" t="str">
        <f>IFERROR(IF($F301="","",INDEX(リスト!$G:$G,MATCH($F301,リスト!$E:$E,0))),"")</f>
        <v>27</v>
      </c>
      <c r="T301" s="9" t="str">
        <f>IFERROR(IF($K301="","",INDEX(リスト!$J:$J,MATCH($K301,リスト!$I:$I,0))),"")</f>
        <v>JPN</v>
      </c>
      <c r="U301" s="9" t="str">
        <f>IF($B301="","",RIGHT($G301*1000+200+COUNTIF($G$2:$G301,$G301),9))</f>
        <v>010906201</v>
      </c>
      <c r="V301" s="9" t="str">
        <f>IFERROR(IF($M301="","",$M301&amp;"・"&amp;INDEX(リスト!$F:$F,MATCH($L301,リスト!$E:$E,0))),"")</f>
        <v/>
      </c>
    </row>
    <row r="302" spans="1:22" ht="18" customHeight="1" x14ac:dyDescent="0.55000000000000004">
      <c r="A302" t="s">
        <v>2028</v>
      </c>
      <c r="B302">
        <v>301</v>
      </c>
      <c r="C302" t="s">
        <v>2036</v>
      </c>
      <c r="D302" t="s">
        <v>2037</v>
      </c>
      <c r="E302">
        <v>4</v>
      </c>
      <c r="F302" t="s">
        <v>20</v>
      </c>
      <c r="G302">
        <v>20010730</v>
      </c>
      <c r="H302" t="s">
        <v>2038</v>
      </c>
      <c r="I302" t="s">
        <v>2039</v>
      </c>
      <c r="J302" t="s">
        <v>2040</v>
      </c>
      <c r="K302" t="s">
        <v>214</v>
      </c>
      <c r="O302" s="9">
        <f>IFERROR(IF($B302="","",INDEX(所属情報!$E:$E,MATCH($A302,所属情報!$A:$A,0))),"")</f>
        <v>492526</v>
      </c>
      <c r="P302" s="9" t="str">
        <f t="shared" si="12"/>
        <v>福岡　真悠莉 (4)</v>
      </c>
      <c r="Q302" s="9" t="str">
        <f t="shared" si="13"/>
        <v>ﾌｸｵｶ ﾏﾕﾘ</v>
      </c>
      <c r="R302" s="9" t="str">
        <f t="shared" si="14"/>
        <v>FUKUOKA Mayuri (01)</v>
      </c>
      <c r="S302" s="9" t="str">
        <f>IFERROR(IF($F302="","",INDEX(リスト!$G:$G,MATCH($F302,リスト!$E:$E,0))),"")</f>
        <v>27</v>
      </c>
      <c r="T302" s="9" t="str">
        <f>IFERROR(IF($K302="","",INDEX(リスト!$J:$J,MATCH($K302,リスト!$I:$I,0))),"")</f>
        <v>JPN</v>
      </c>
      <c r="U302" s="9" t="str">
        <f>IF($B302="","",RIGHT($G302*1000+200+COUNTIF($G$2:$G302,$G302),9))</f>
        <v>010730202</v>
      </c>
      <c r="V302" s="9" t="str">
        <f>IFERROR(IF($M302="","",$M302&amp;"・"&amp;INDEX(リスト!$F:$F,MATCH($L302,リスト!$E:$E,0))),"")</f>
        <v/>
      </c>
    </row>
    <row r="303" spans="1:22" ht="18" customHeight="1" x14ac:dyDescent="0.55000000000000004">
      <c r="A303" t="s">
        <v>2028</v>
      </c>
      <c r="B303">
        <v>302</v>
      </c>
      <c r="C303" t="s">
        <v>2041</v>
      </c>
      <c r="D303" t="s">
        <v>2042</v>
      </c>
      <c r="E303">
        <v>4</v>
      </c>
      <c r="F303" t="s">
        <v>20</v>
      </c>
      <c r="G303">
        <v>20010906</v>
      </c>
      <c r="H303" t="s">
        <v>2043</v>
      </c>
      <c r="I303" t="s">
        <v>2044</v>
      </c>
      <c r="J303" t="s">
        <v>2045</v>
      </c>
      <c r="K303" t="s">
        <v>214</v>
      </c>
      <c r="O303" s="9">
        <f>IFERROR(IF($B303="","",INDEX(所属情報!$E:$E,MATCH($A303,所属情報!$A:$A,0))),"")</f>
        <v>492526</v>
      </c>
      <c r="P303" s="9" t="str">
        <f t="shared" si="12"/>
        <v>外山　桃 (4)</v>
      </c>
      <c r="Q303" s="9" t="str">
        <f t="shared" si="13"/>
        <v>ﾄﾔﾏ ﾓﾓ</v>
      </c>
      <c r="R303" s="9" t="str">
        <f t="shared" si="14"/>
        <v>TOYAMA Momo (01)</v>
      </c>
      <c r="S303" s="9" t="str">
        <f>IFERROR(IF($F303="","",INDEX(リスト!$G:$G,MATCH($F303,リスト!$E:$E,0))),"")</f>
        <v>27</v>
      </c>
      <c r="T303" s="9" t="str">
        <f>IFERROR(IF($K303="","",INDEX(リスト!$J:$J,MATCH($K303,リスト!$I:$I,0))),"")</f>
        <v>JPN</v>
      </c>
      <c r="U303" s="9" t="str">
        <f>IF($B303="","",RIGHT($G303*1000+200+COUNTIF($G$2:$G303,$G303),9))</f>
        <v>010906202</v>
      </c>
      <c r="V303" s="9" t="str">
        <f>IFERROR(IF($M303="","",$M303&amp;"・"&amp;INDEX(リスト!$F:$F,MATCH($L303,リスト!$E:$E,0))),"")</f>
        <v/>
      </c>
    </row>
    <row r="304" spans="1:22" ht="18" customHeight="1" x14ac:dyDescent="0.55000000000000004">
      <c r="A304" t="s">
        <v>2028</v>
      </c>
      <c r="B304">
        <v>303</v>
      </c>
      <c r="C304" t="s">
        <v>2046</v>
      </c>
      <c r="D304" t="s">
        <v>2047</v>
      </c>
      <c r="E304">
        <v>4</v>
      </c>
      <c r="F304" t="s">
        <v>20</v>
      </c>
      <c r="G304">
        <v>20020325</v>
      </c>
      <c r="H304" t="s">
        <v>2048</v>
      </c>
      <c r="I304" t="s">
        <v>1749</v>
      </c>
      <c r="J304" t="s">
        <v>2049</v>
      </c>
      <c r="K304" t="s">
        <v>214</v>
      </c>
      <c r="O304" s="9">
        <f>IFERROR(IF($B304="","",INDEX(所属情報!$E:$E,MATCH($A304,所属情報!$A:$A,0))),"")</f>
        <v>492526</v>
      </c>
      <c r="P304" s="9" t="str">
        <f t="shared" si="12"/>
        <v>辻　歩理 (4)</v>
      </c>
      <c r="Q304" s="9" t="str">
        <f t="shared" si="13"/>
        <v>ﾂｼﾞ ｱﾕﾘ</v>
      </c>
      <c r="R304" s="9" t="str">
        <f t="shared" si="14"/>
        <v>TSUJI Ayuri (02)</v>
      </c>
      <c r="S304" s="9" t="str">
        <f>IFERROR(IF($F304="","",INDEX(リスト!$G:$G,MATCH($F304,リスト!$E:$E,0))),"")</f>
        <v>27</v>
      </c>
      <c r="T304" s="9" t="str">
        <f>IFERROR(IF($K304="","",INDEX(リスト!$J:$J,MATCH($K304,リスト!$I:$I,0))),"")</f>
        <v>JPN</v>
      </c>
      <c r="U304" s="9" t="str">
        <f>IF($B304="","",RIGHT($G304*1000+200+COUNTIF($G$2:$G304,$G304),9))</f>
        <v>020325201</v>
      </c>
      <c r="V304" s="9" t="str">
        <f>IFERROR(IF($M304="","",$M304&amp;"・"&amp;INDEX(リスト!$F:$F,MATCH($L304,リスト!$E:$E,0))),"")</f>
        <v/>
      </c>
    </row>
    <row r="305" spans="1:22" ht="18" customHeight="1" x14ac:dyDescent="0.55000000000000004">
      <c r="A305" t="s">
        <v>2028</v>
      </c>
      <c r="B305">
        <v>304</v>
      </c>
      <c r="C305" t="s">
        <v>2050</v>
      </c>
      <c r="D305" t="s">
        <v>2051</v>
      </c>
      <c r="E305">
        <v>1</v>
      </c>
      <c r="F305" t="s">
        <v>20</v>
      </c>
      <c r="G305">
        <v>20030326</v>
      </c>
      <c r="H305" t="s">
        <v>2052</v>
      </c>
      <c r="I305" t="s">
        <v>2053</v>
      </c>
      <c r="J305" t="s">
        <v>1843</v>
      </c>
      <c r="K305" t="s">
        <v>214</v>
      </c>
      <c r="O305" s="9">
        <f>IFERROR(IF($B305="","",INDEX(所属情報!$E:$E,MATCH($A305,所属情報!$A:$A,0))),"")</f>
        <v>492526</v>
      </c>
      <c r="P305" s="9" t="str">
        <f t="shared" si="12"/>
        <v>筒井　心桜 (1)</v>
      </c>
      <c r="Q305" s="9" t="str">
        <f t="shared" si="13"/>
        <v>ﾂﾂｲ ｺﾊﾙ</v>
      </c>
      <c r="R305" s="9" t="str">
        <f t="shared" si="14"/>
        <v>TSUTSUI Koharu (03)</v>
      </c>
      <c r="S305" s="9" t="str">
        <f>IFERROR(IF($F305="","",INDEX(リスト!$G:$G,MATCH($F305,リスト!$E:$E,0))),"")</f>
        <v>27</v>
      </c>
      <c r="T305" s="9" t="str">
        <f>IFERROR(IF($K305="","",INDEX(リスト!$J:$J,MATCH($K305,リスト!$I:$I,0))),"")</f>
        <v>JPN</v>
      </c>
      <c r="U305" s="9" t="str">
        <f>IF($B305="","",RIGHT($G305*1000+200+COUNTIF($G$2:$G305,$G305),9))</f>
        <v>030326201</v>
      </c>
      <c r="V305" s="9" t="str">
        <f>IFERROR(IF($M305="","",$M305&amp;"・"&amp;INDEX(リスト!$F:$F,MATCH($L305,リスト!$E:$E,0))),"")</f>
        <v/>
      </c>
    </row>
    <row r="306" spans="1:22" ht="18" customHeight="1" x14ac:dyDescent="0.55000000000000004">
      <c r="A306" t="s">
        <v>2028</v>
      </c>
      <c r="B306">
        <v>305</v>
      </c>
      <c r="C306" t="s">
        <v>2054</v>
      </c>
      <c r="D306" t="s">
        <v>2055</v>
      </c>
      <c r="E306">
        <v>3</v>
      </c>
      <c r="F306" t="s">
        <v>20</v>
      </c>
      <c r="G306">
        <v>20030303</v>
      </c>
      <c r="H306" t="s">
        <v>2056</v>
      </c>
      <c r="I306" t="s">
        <v>1812</v>
      </c>
      <c r="J306" t="s">
        <v>1728</v>
      </c>
      <c r="K306" t="s">
        <v>214</v>
      </c>
      <c r="O306" s="9">
        <f>IFERROR(IF($B306="","",INDEX(所属情報!$E:$E,MATCH($A306,所属情報!$A:$A,0))),"")</f>
        <v>492526</v>
      </c>
      <c r="P306" s="9" t="str">
        <f t="shared" si="12"/>
        <v>宮﨑　明音 (3)</v>
      </c>
      <c r="Q306" s="9" t="str">
        <f t="shared" si="13"/>
        <v>ﾐﾔｻﾞｷ ｱｶﾈ</v>
      </c>
      <c r="R306" s="9" t="str">
        <f t="shared" si="14"/>
        <v>MIYAZAKI Akane (03)</v>
      </c>
      <c r="S306" s="9" t="str">
        <f>IFERROR(IF($F306="","",INDEX(リスト!$G:$G,MATCH($F306,リスト!$E:$E,0))),"")</f>
        <v>27</v>
      </c>
      <c r="T306" s="9" t="str">
        <f>IFERROR(IF($K306="","",INDEX(リスト!$J:$J,MATCH($K306,リスト!$I:$I,0))),"")</f>
        <v>JPN</v>
      </c>
      <c r="U306" s="9" t="str">
        <f>IF($B306="","",RIGHT($G306*1000+200+COUNTIF($G$2:$G306,$G306),9))</f>
        <v>030303201</v>
      </c>
      <c r="V306" s="9" t="str">
        <f>IFERROR(IF($M306="","",$M306&amp;"・"&amp;INDEX(リスト!$F:$F,MATCH($L306,リスト!$E:$E,0))),"")</f>
        <v/>
      </c>
    </row>
    <row r="307" spans="1:22" ht="18" customHeight="1" x14ac:dyDescent="0.55000000000000004">
      <c r="A307" t="s">
        <v>2028</v>
      </c>
      <c r="B307">
        <v>306</v>
      </c>
      <c r="C307" t="s">
        <v>2057</v>
      </c>
      <c r="D307" t="s">
        <v>2058</v>
      </c>
      <c r="E307">
        <v>3</v>
      </c>
      <c r="F307" t="s">
        <v>16</v>
      </c>
      <c r="G307">
        <v>20021004</v>
      </c>
      <c r="H307" t="s">
        <v>2059</v>
      </c>
      <c r="I307" t="s">
        <v>1031</v>
      </c>
      <c r="J307" t="s">
        <v>2060</v>
      </c>
      <c r="K307" t="s">
        <v>214</v>
      </c>
      <c r="O307" s="9">
        <f>IFERROR(IF($B307="","",INDEX(所属情報!$E:$E,MATCH($A307,所属情報!$A:$A,0))),"")</f>
        <v>492526</v>
      </c>
      <c r="P307" s="9" t="str">
        <f t="shared" si="12"/>
        <v>福井　友葉 (3)</v>
      </c>
      <c r="Q307" s="9" t="str">
        <f t="shared" si="13"/>
        <v>ﾌｸｲ ﾄﾓﾊ</v>
      </c>
      <c r="R307" s="9" t="str">
        <f t="shared" si="14"/>
        <v>FUKUI Tomoha (02)</v>
      </c>
      <c r="S307" s="9" t="str">
        <f>IFERROR(IF($F307="","",INDEX(リスト!$G:$G,MATCH($F307,リスト!$E:$E,0))),"")</f>
        <v>29</v>
      </c>
      <c r="T307" s="9" t="str">
        <f>IFERROR(IF($K307="","",INDEX(リスト!$J:$J,MATCH($K307,リスト!$I:$I,0))),"")</f>
        <v>JPN</v>
      </c>
      <c r="U307" s="9" t="str">
        <f>IF($B307="","",RIGHT($G307*1000+200+COUNTIF($G$2:$G307,$G307),9))</f>
        <v>021004202</v>
      </c>
      <c r="V307" s="9" t="str">
        <f>IFERROR(IF($M307="","",$M307&amp;"・"&amp;INDEX(リスト!$F:$F,MATCH($L307,リスト!$E:$E,0))),"")</f>
        <v/>
      </c>
    </row>
    <row r="308" spans="1:22" ht="18" customHeight="1" x14ac:dyDescent="0.55000000000000004">
      <c r="A308" t="s">
        <v>2028</v>
      </c>
      <c r="B308">
        <v>307</v>
      </c>
      <c r="C308" t="s">
        <v>2061</v>
      </c>
      <c r="D308" t="s">
        <v>1376</v>
      </c>
      <c r="E308">
        <v>3</v>
      </c>
      <c r="F308" t="s">
        <v>20</v>
      </c>
      <c r="G308">
        <v>20021028</v>
      </c>
      <c r="H308" t="s">
        <v>2062</v>
      </c>
      <c r="I308" t="s">
        <v>1378</v>
      </c>
      <c r="J308" t="s">
        <v>1379</v>
      </c>
      <c r="K308" t="s">
        <v>214</v>
      </c>
      <c r="O308" s="9">
        <f>IFERROR(IF($B308="","",INDEX(所属情報!$E:$E,MATCH($A308,所属情報!$A:$A,0))),"")</f>
        <v>492526</v>
      </c>
      <c r="P308" s="9" t="str">
        <f t="shared" si="12"/>
        <v>邨田　菜摘 (3)</v>
      </c>
      <c r="Q308" s="9" t="str">
        <f t="shared" si="13"/>
        <v>ﾑﾗﾀ ﾅﾂﾐ</v>
      </c>
      <c r="R308" s="9" t="str">
        <f t="shared" si="14"/>
        <v>MURATA Natsumi (02)</v>
      </c>
      <c r="S308" s="9" t="str">
        <f>IFERROR(IF($F308="","",INDEX(リスト!$G:$G,MATCH($F308,リスト!$E:$E,0))),"")</f>
        <v>27</v>
      </c>
      <c r="T308" s="9" t="str">
        <f>IFERROR(IF($K308="","",INDEX(リスト!$J:$J,MATCH($K308,リスト!$I:$I,0))),"")</f>
        <v>JPN</v>
      </c>
      <c r="U308" s="9" t="str">
        <f>IF($B308="","",RIGHT($G308*1000+200+COUNTIF($G$2:$G308,$G308),9))</f>
        <v>021028201</v>
      </c>
      <c r="V308" s="9" t="str">
        <f>IFERROR(IF($M308="","",$M308&amp;"・"&amp;INDEX(リスト!$F:$F,MATCH($L308,リスト!$E:$E,0))),"")</f>
        <v/>
      </c>
    </row>
    <row r="309" spans="1:22" ht="18" customHeight="1" x14ac:dyDescent="0.55000000000000004">
      <c r="A309" t="s">
        <v>2028</v>
      </c>
      <c r="B309">
        <v>308</v>
      </c>
      <c r="C309" t="s">
        <v>2063</v>
      </c>
      <c r="D309" t="s">
        <v>2064</v>
      </c>
      <c r="E309">
        <v>3</v>
      </c>
      <c r="F309" t="s">
        <v>20</v>
      </c>
      <c r="G309">
        <v>20020403</v>
      </c>
      <c r="H309" t="s">
        <v>2065</v>
      </c>
      <c r="I309" t="s">
        <v>2066</v>
      </c>
      <c r="J309" t="s">
        <v>1017</v>
      </c>
      <c r="K309" t="s">
        <v>214</v>
      </c>
      <c r="O309" s="9">
        <f>IFERROR(IF($B309="","",INDEX(所属情報!$E:$E,MATCH($A309,所属情報!$A:$A,0))),"")</f>
        <v>492526</v>
      </c>
      <c r="P309" s="9" t="str">
        <f t="shared" si="12"/>
        <v>中地　真菜 (3)</v>
      </c>
      <c r="Q309" s="9" t="str">
        <f t="shared" si="13"/>
        <v>ﾅｶﾁﾞ ﾏﾅ</v>
      </c>
      <c r="R309" s="9" t="str">
        <f t="shared" si="14"/>
        <v>NAKAJI Mana (02)</v>
      </c>
      <c r="S309" s="9" t="str">
        <f>IFERROR(IF($F309="","",INDEX(リスト!$G:$G,MATCH($F309,リスト!$E:$E,0))),"")</f>
        <v>27</v>
      </c>
      <c r="T309" s="9" t="str">
        <f>IFERROR(IF($K309="","",INDEX(リスト!$J:$J,MATCH($K309,リスト!$I:$I,0))),"")</f>
        <v>JPN</v>
      </c>
      <c r="U309" s="9" t="str">
        <f>IF($B309="","",RIGHT($G309*1000+200+COUNTIF($G$2:$G309,$G309),9))</f>
        <v>020403201</v>
      </c>
      <c r="V309" s="9" t="str">
        <f>IFERROR(IF($M309="","",$M309&amp;"・"&amp;INDEX(リスト!$F:$F,MATCH($L309,リスト!$E:$E,0))),"")</f>
        <v/>
      </c>
    </row>
    <row r="310" spans="1:22" ht="18" customHeight="1" x14ac:dyDescent="0.55000000000000004">
      <c r="A310" t="s">
        <v>2028</v>
      </c>
      <c r="B310">
        <v>309</v>
      </c>
      <c r="C310" t="s">
        <v>2067</v>
      </c>
      <c r="D310" t="s">
        <v>2068</v>
      </c>
      <c r="E310">
        <v>3</v>
      </c>
      <c r="F310" t="s">
        <v>20</v>
      </c>
      <c r="G310">
        <v>20030109</v>
      </c>
      <c r="H310" t="s">
        <v>2069</v>
      </c>
      <c r="I310" t="s">
        <v>1109</v>
      </c>
      <c r="J310" t="s">
        <v>1235</v>
      </c>
      <c r="K310" t="s">
        <v>214</v>
      </c>
      <c r="O310" s="9">
        <f>IFERROR(IF($B310="","",INDEX(所属情報!$E:$E,MATCH($A310,所属情報!$A:$A,0))),"")</f>
        <v>492526</v>
      </c>
      <c r="P310" s="9" t="str">
        <f t="shared" si="12"/>
        <v>中村　怜 (3)</v>
      </c>
      <c r="Q310" s="9" t="str">
        <f t="shared" si="13"/>
        <v>ﾅｶﾑﾗ ﾚｲ</v>
      </c>
      <c r="R310" s="9" t="str">
        <f t="shared" si="14"/>
        <v>NAKAMURA Rei (03)</v>
      </c>
      <c r="S310" s="9" t="str">
        <f>IFERROR(IF($F310="","",INDEX(リスト!$G:$G,MATCH($F310,リスト!$E:$E,0))),"")</f>
        <v>27</v>
      </c>
      <c r="T310" s="9" t="str">
        <f>IFERROR(IF($K310="","",INDEX(リスト!$J:$J,MATCH($K310,リスト!$I:$I,0))),"")</f>
        <v>JPN</v>
      </c>
      <c r="U310" s="9" t="str">
        <f>IF($B310="","",RIGHT($G310*1000+200+COUNTIF($G$2:$G310,$G310),9))</f>
        <v>030109201</v>
      </c>
      <c r="V310" s="9" t="str">
        <f>IFERROR(IF($M310="","",$M310&amp;"・"&amp;INDEX(リスト!$F:$F,MATCH($L310,リスト!$E:$E,0))),"")</f>
        <v/>
      </c>
    </row>
    <row r="311" spans="1:22" ht="18" customHeight="1" x14ac:dyDescent="0.55000000000000004">
      <c r="A311" t="s">
        <v>2028</v>
      </c>
      <c r="B311">
        <v>310</v>
      </c>
      <c r="C311" t="s">
        <v>2070</v>
      </c>
      <c r="D311" t="s">
        <v>2071</v>
      </c>
      <c r="E311">
        <v>2</v>
      </c>
      <c r="F311" t="s">
        <v>20</v>
      </c>
      <c r="G311">
        <v>20031028</v>
      </c>
      <c r="H311" t="s">
        <v>2072</v>
      </c>
      <c r="I311" t="s">
        <v>2073</v>
      </c>
      <c r="J311" t="s">
        <v>811</v>
      </c>
      <c r="K311" t="s">
        <v>214</v>
      </c>
      <c r="O311" s="9">
        <f>IFERROR(IF($B311="","",INDEX(所属情報!$E:$E,MATCH($A311,所属情報!$A:$A,0))),"")</f>
        <v>492526</v>
      </c>
      <c r="P311" s="9" t="str">
        <f t="shared" si="12"/>
        <v>川田　美沙希 (2)</v>
      </c>
      <c r="Q311" s="9" t="str">
        <f t="shared" si="13"/>
        <v>ｶﾜﾀ ﾐｻｷ</v>
      </c>
      <c r="R311" s="9" t="str">
        <f t="shared" si="14"/>
        <v>KAWATA Misaki (03)</v>
      </c>
      <c r="S311" s="9" t="str">
        <f>IFERROR(IF($F311="","",INDEX(リスト!$G:$G,MATCH($F311,リスト!$E:$E,0))),"")</f>
        <v>27</v>
      </c>
      <c r="T311" s="9" t="str">
        <f>IFERROR(IF($K311="","",INDEX(リスト!$J:$J,MATCH($K311,リスト!$I:$I,0))),"")</f>
        <v>JPN</v>
      </c>
      <c r="U311" s="9" t="str">
        <f>IF($B311="","",RIGHT($G311*1000+200+COUNTIF($G$2:$G311,$G311),9))</f>
        <v>031028201</v>
      </c>
      <c r="V311" s="9" t="str">
        <f>IFERROR(IF($M311="","",$M311&amp;"・"&amp;INDEX(リスト!$F:$F,MATCH($L311,リスト!$E:$E,0))),"")</f>
        <v/>
      </c>
    </row>
    <row r="312" spans="1:22" ht="18" customHeight="1" x14ac:dyDescent="0.55000000000000004">
      <c r="A312" t="s">
        <v>2028</v>
      </c>
      <c r="B312">
        <v>311</v>
      </c>
      <c r="C312" t="s">
        <v>2074</v>
      </c>
      <c r="D312" t="s">
        <v>2075</v>
      </c>
      <c r="E312">
        <v>2</v>
      </c>
      <c r="F312" t="s">
        <v>20</v>
      </c>
      <c r="G312">
        <v>20030521</v>
      </c>
      <c r="H312" t="s">
        <v>2076</v>
      </c>
      <c r="I312" t="s">
        <v>971</v>
      </c>
      <c r="J312" t="s">
        <v>1356</v>
      </c>
      <c r="K312" t="s">
        <v>214</v>
      </c>
      <c r="O312" s="9">
        <f>IFERROR(IF($B312="","",INDEX(所属情報!$E:$E,MATCH($A312,所属情報!$A:$A,0))),"")</f>
        <v>492526</v>
      </c>
      <c r="P312" s="9" t="str">
        <f t="shared" si="12"/>
        <v>太田　愛梨 (2)</v>
      </c>
      <c r="Q312" s="9" t="str">
        <f t="shared" si="13"/>
        <v>ｵｵﾀ ｱｲﾘ</v>
      </c>
      <c r="R312" s="9" t="str">
        <f t="shared" si="14"/>
        <v>OTA Airi (03)</v>
      </c>
      <c r="S312" s="9" t="str">
        <f>IFERROR(IF($F312="","",INDEX(リスト!$G:$G,MATCH($F312,リスト!$E:$E,0))),"")</f>
        <v>27</v>
      </c>
      <c r="T312" s="9" t="str">
        <f>IFERROR(IF($K312="","",INDEX(リスト!$J:$J,MATCH($K312,リスト!$I:$I,0))),"")</f>
        <v>JPN</v>
      </c>
      <c r="U312" s="9" t="str">
        <f>IF($B312="","",RIGHT($G312*1000+200+COUNTIF($G$2:$G312,$G312),9))</f>
        <v>030521201</v>
      </c>
      <c r="V312" s="9" t="str">
        <f>IFERROR(IF($M312="","",$M312&amp;"・"&amp;INDEX(リスト!$F:$F,MATCH($L312,リスト!$E:$E,0))),"")</f>
        <v/>
      </c>
    </row>
    <row r="313" spans="1:22" ht="18" customHeight="1" x14ac:dyDescent="0.55000000000000004">
      <c r="A313" t="s">
        <v>2028</v>
      </c>
      <c r="B313">
        <v>312</v>
      </c>
      <c r="C313" t="s">
        <v>2077</v>
      </c>
      <c r="D313" t="s">
        <v>2078</v>
      </c>
      <c r="E313">
        <v>2</v>
      </c>
      <c r="F313" t="s">
        <v>20</v>
      </c>
      <c r="G313">
        <v>20030919</v>
      </c>
      <c r="H313" t="s">
        <v>2079</v>
      </c>
      <c r="I313" t="s">
        <v>2080</v>
      </c>
      <c r="J313" t="s">
        <v>2081</v>
      </c>
      <c r="K313" t="s">
        <v>214</v>
      </c>
      <c r="O313" s="9">
        <f>IFERROR(IF($B313="","",INDEX(所属情報!$E:$E,MATCH($A313,所属情報!$A:$A,0))),"")</f>
        <v>492526</v>
      </c>
      <c r="P313" s="9" t="str">
        <f t="shared" si="12"/>
        <v>宍戸　花帆 (2)</v>
      </c>
      <c r="Q313" s="9" t="str">
        <f t="shared" si="13"/>
        <v>ｼｼﾄﾞ ｶﾎ</v>
      </c>
      <c r="R313" s="9" t="str">
        <f t="shared" si="14"/>
        <v>SHISHIDO Kaho (03)</v>
      </c>
      <c r="S313" s="9" t="str">
        <f>IFERROR(IF($F313="","",INDEX(リスト!$G:$G,MATCH($F313,リスト!$E:$E,0))),"")</f>
        <v>27</v>
      </c>
      <c r="T313" s="9" t="str">
        <f>IFERROR(IF($K313="","",INDEX(リスト!$J:$J,MATCH($K313,リスト!$I:$I,0))),"")</f>
        <v>JPN</v>
      </c>
      <c r="U313" s="9" t="str">
        <f>IF($B313="","",RIGHT($G313*1000+200+COUNTIF($G$2:$G313,$G313),9))</f>
        <v>030919201</v>
      </c>
      <c r="V313" s="9" t="str">
        <f>IFERROR(IF($M313="","",$M313&amp;"・"&amp;INDEX(リスト!$F:$F,MATCH($L313,リスト!$E:$E,0))),"")</f>
        <v/>
      </c>
    </row>
    <row r="314" spans="1:22" ht="18" customHeight="1" x14ac:dyDescent="0.55000000000000004">
      <c r="A314" t="s">
        <v>2028</v>
      </c>
      <c r="B314">
        <v>313</v>
      </c>
      <c r="C314" t="s">
        <v>2082</v>
      </c>
      <c r="D314" t="s">
        <v>2083</v>
      </c>
      <c r="E314">
        <v>2</v>
      </c>
      <c r="F314" t="s">
        <v>22</v>
      </c>
      <c r="G314">
        <v>20030808</v>
      </c>
      <c r="H314" t="s">
        <v>2084</v>
      </c>
      <c r="I314" t="s">
        <v>1639</v>
      </c>
      <c r="J314" t="s">
        <v>2085</v>
      </c>
      <c r="K314" t="s">
        <v>214</v>
      </c>
      <c r="O314" s="9">
        <f>IFERROR(IF($B314="","",INDEX(所属情報!$E:$E,MATCH($A314,所属情報!$A:$A,0))),"")</f>
        <v>492526</v>
      </c>
      <c r="P314" s="9" t="str">
        <f t="shared" si="12"/>
        <v>石野　帆奈 (2)</v>
      </c>
      <c r="Q314" s="9" t="str">
        <f t="shared" si="13"/>
        <v>ｲｼﾉ ﾊﾝﾅ</v>
      </c>
      <c r="R314" s="9" t="str">
        <f t="shared" si="14"/>
        <v>ISHINO Hanna (03)</v>
      </c>
      <c r="S314" s="9" t="str">
        <f>IFERROR(IF($F314="","",INDEX(リスト!$G:$G,MATCH($F314,リスト!$E:$E,0))),"")</f>
        <v>22</v>
      </c>
      <c r="T314" s="9" t="str">
        <f>IFERROR(IF($K314="","",INDEX(リスト!$J:$J,MATCH($K314,リスト!$I:$I,0))),"")</f>
        <v>JPN</v>
      </c>
      <c r="U314" s="9" t="str">
        <f>IF($B314="","",RIGHT($G314*1000+200+COUNTIF($G$2:$G314,$G314),9))</f>
        <v>030808201</v>
      </c>
      <c r="V314" s="9" t="str">
        <f>IFERROR(IF($M314="","",$M314&amp;"・"&amp;INDEX(リスト!$F:$F,MATCH($L314,リスト!$E:$E,0))),"")</f>
        <v/>
      </c>
    </row>
    <row r="315" spans="1:22" ht="18" customHeight="1" x14ac:dyDescent="0.55000000000000004">
      <c r="A315" t="s">
        <v>2028</v>
      </c>
      <c r="B315">
        <v>314</v>
      </c>
      <c r="C315" t="s">
        <v>2086</v>
      </c>
      <c r="D315" t="s">
        <v>2087</v>
      </c>
      <c r="E315">
        <v>2</v>
      </c>
      <c r="F315" t="s">
        <v>39</v>
      </c>
      <c r="G315">
        <v>20040329</v>
      </c>
      <c r="H315" t="s">
        <v>2088</v>
      </c>
      <c r="I315" t="s">
        <v>2089</v>
      </c>
      <c r="J315" t="s">
        <v>821</v>
      </c>
      <c r="K315" t="s">
        <v>214</v>
      </c>
      <c r="O315" s="9">
        <f>IFERROR(IF($B315="","",INDEX(所属情報!$E:$E,MATCH($A315,所属情報!$A:$A,0))),"")</f>
        <v>492526</v>
      </c>
      <c r="P315" s="9" t="str">
        <f t="shared" si="12"/>
        <v>土橋　心暖 (2)</v>
      </c>
      <c r="Q315" s="9" t="str">
        <f t="shared" si="13"/>
        <v>ﾄﾞﾊﾞｼ ｺｺﾛ</v>
      </c>
      <c r="R315" s="9" t="str">
        <f t="shared" si="14"/>
        <v>DOBASHI Kokoro (04)</v>
      </c>
      <c r="S315" s="9" t="str">
        <f>IFERROR(IF($F315="","",INDEX(リスト!$G:$G,MATCH($F315,リスト!$E:$E,0))),"")</f>
        <v>31</v>
      </c>
      <c r="T315" s="9" t="str">
        <f>IFERROR(IF($K315="","",INDEX(リスト!$J:$J,MATCH($K315,リスト!$I:$I,0))),"")</f>
        <v>JPN</v>
      </c>
      <c r="U315" s="9" t="str">
        <f>IF($B315="","",RIGHT($G315*1000+200+COUNTIF($G$2:$G315,$G315),9))</f>
        <v>040329201</v>
      </c>
      <c r="V315" s="9" t="str">
        <f>IFERROR(IF($M315="","",$M315&amp;"・"&amp;INDEX(リスト!$F:$F,MATCH($L315,リスト!$E:$E,0))),"")</f>
        <v/>
      </c>
    </row>
    <row r="316" spans="1:22" ht="18" customHeight="1" x14ac:dyDescent="0.55000000000000004">
      <c r="A316" t="s">
        <v>2028</v>
      </c>
      <c r="B316">
        <v>315</v>
      </c>
      <c r="C316" t="s">
        <v>2090</v>
      </c>
      <c r="D316" t="s">
        <v>2091</v>
      </c>
      <c r="E316">
        <v>2</v>
      </c>
      <c r="F316" t="s">
        <v>20</v>
      </c>
      <c r="G316">
        <v>20030622</v>
      </c>
      <c r="H316" t="s">
        <v>2092</v>
      </c>
      <c r="I316" t="s">
        <v>2093</v>
      </c>
      <c r="J316" t="s">
        <v>1208</v>
      </c>
      <c r="K316" t="s">
        <v>214</v>
      </c>
      <c r="O316" s="9">
        <f>IFERROR(IF($B316="","",INDEX(所属情報!$E:$E,MATCH($A316,所属情報!$A:$A,0))),"")</f>
        <v>492526</v>
      </c>
      <c r="P316" s="9" t="str">
        <f t="shared" si="12"/>
        <v>鶴井　美友 (2)</v>
      </c>
      <c r="Q316" s="9" t="str">
        <f t="shared" si="13"/>
        <v>ﾂﾙｲ ﾐﾕｳ</v>
      </c>
      <c r="R316" s="9" t="str">
        <f t="shared" si="14"/>
        <v>TSURUI Miyu (03)</v>
      </c>
      <c r="S316" s="9" t="str">
        <f>IFERROR(IF($F316="","",INDEX(リスト!$G:$G,MATCH($F316,リスト!$E:$E,0))),"")</f>
        <v>27</v>
      </c>
      <c r="T316" s="9" t="str">
        <f>IFERROR(IF($K316="","",INDEX(リスト!$J:$J,MATCH($K316,リスト!$I:$I,0))),"")</f>
        <v>JPN</v>
      </c>
      <c r="U316" s="9" t="str">
        <f>IF($B316="","",RIGHT($G316*1000+200+COUNTIF($G$2:$G316,$G316),9))</f>
        <v>030622201</v>
      </c>
      <c r="V316" s="9" t="str">
        <f>IFERROR(IF($M316="","",$M316&amp;"・"&amp;INDEX(リスト!$F:$F,MATCH($L316,リスト!$E:$E,0))),"")</f>
        <v/>
      </c>
    </row>
    <row r="317" spans="1:22" ht="18" customHeight="1" x14ac:dyDescent="0.55000000000000004">
      <c r="A317" t="s">
        <v>2028</v>
      </c>
      <c r="B317">
        <v>316</v>
      </c>
      <c r="C317" t="s">
        <v>2094</v>
      </c>
      <c r="D317" t="s">
        <v>2095</v>
      </c>
      <c r="E317">
        <v>1</v>
      </c>
      <c r="F317" t="s">
        <v>22</v>
      </c>
      <c r="G317">
        <v>20040607</v>
      </c>
      <c r="I317" t="s">
        <v>2096</v>
      </c>
      <c r="J317" t="s">
        <v>1550</v>
      </c>
      <c r="K317" t="s">
        <v>214</v>
      </c>
      <c r="O317" s="9">
        <f>IFERROR(IF($B317="","",INDEX(所属情報!$E:$E,MATCH($A317,所属情報!$A:$A,0))),"")</f>
        <v>492526</v>
      </c>
      <c r="P317" s="9" t="str">
        <f t="shared" si="12"/>
        <v>田添　星来 (1)</v>
      </c>
      <c r="Q317" s="9" t="str">
        <f t="shared" si="13"/>
        <v>ﾀｿﾞｴ ｾｲﾗ</v>
      </c>
      <c r="R317" s="9" t="str">
        <f t="shared" si="14"/>
        <v>TAZOE Seira (04)</v>
      </c>
      <c r="S317" s="9" t="str">
        <f>IFERROR(IF($F317="","",INDEX(リスト!$G:$G,MATCH($F317,リスト!$E:$E,0))),"")</f>
        <v>22</v>
      </c>
      <c r="T317" s="9" t="str">
        <f>IFERROR(IF($K317="","",INDEX(リスト!$J:$J,MATCH($K317,リスト!$I:$I,0))),"")</f>
        <v>JPN</v>
      </c>
      <c r="U317" s="9" t="str">
        <f>IF($B317="","",RIGHT($G317*1000+200+COUNTIF($G$2:$G317,$G317),9))</f>
        <v>040607201</v>
      </c>
      <c r="V317" s="9" t="str">
        <f>IFERROR(IF($M317="","",$M317&amp;"・"&amp;INDEX(リスト!$F:$F,MATCH($L317,リスト!$E:$E,0))),"")</f>
        <v/>
      </c>
    </row>
    <row r="318" spans="1:22" ht="18" customHeight="1" x14ac:dyDescent="0.55000000000000004">
      <c r="A318" t="s">
        <v>2028</v>
      </c>
      <c r="B318">
        <v>317</v>
      </c>
      <c r="C318" t="s">
        <v>2097</v>
      </c>
      <c r="D318" t="s">
        <v>2098</v>
      </c>
      <c r="E318">
        <v>1</v>
      </c>
      <c r="F318" t="s">
        <v>20</v>
      </c>
      <c r="G318">
        <v>20041214</v>
      </c>
      <c r="I318" t="s">
        <v>2099</v>
      </c>
      <c r="J318" t="s">
        <v>836</v>
      </c>
      <c r="K318" t="s">
        <v>214</v>
      </c>
      <c r="O318" s="9">
        <f>IFERROR(IF($B318="","",INDEX(所属情報!$E:$E,MATCH($A318,所属情報!$A:$A,0))),"")</f>
        <v>492526</v>
      </c>
      <c r="P318" s="9" t="str">
        <f t="shared" si="12"/>
        <v>小坂　彩菜 (1)</v>
      </c>
      <c r="Q318" s="9" t="str">
        <f t="shared" si="13"/>
        <v>ｺｻｶ ｱﾔﾅ</v>
      </c>
      <c r="R318" s="9" t="str">
        <f t="shared" si="14"/>
        <v>KOSAKA Ayana (04)</v>
      </c>
      <c r="S318" s="9" t="str">
        <f>IFERROR(IF($F318="","",INDEX(リスト!$G:$G,MATCH($F318,リスト!$E:$E,0))),"")</f>
        <v>27</v>
      </c>
      <c r="T318" s="9" t="str">
        <f>IFERROR(IF($K318="","",INDEX(リスト!$J:$J,MATCH($K318,リスト!$I:$I,0))),"")</f>
        <v>JPN</v>
      </c>
      <c r="U318" s="9" t="str">
        <f>IF($B318="","",RIGHT($G318*1000+200+COUNTIF($G$2:$G318,$G318),9))</f>
        <v>041214202</v>
      </c>
      <c r="V318" s="9" t="str">
        <f>IFERROR(IF($M318="","",$M318&amp;"・"&amp;INDEX(リスト!$F:$F,MATCH($L318,リスト!$E:$E,0))),"")</f>
        <v/>
      </c>
    </row>
    <row r="319" spans="1:22" ht="18" customHeight="1" x14ac:dyDescent="0.55000000000000004">
      <c r="A319" t="s">
        <v>2100</v>
      </c>
      <c r="B319">
        <v>318</v>
      </c>
      <c r="C319" t="s">
        <v>2101</v>
      </c>
      <c r="D319" t="s">
        <v>2102</v>
      </c>
      <c r="E319" t="s">
        <v>1562</v>
      </c>
      <c r="F319" t="s">
        <v>19</v>
      </c>
      <c r="G319">
        <v>19991108</v>
      </c>
      <c r="H319" t="s">
        <v>2103</v>
      </c>
      <c r="I319" t="s">
        <v>2104</v>
      </c>
      <c r="J319" t="s">
        <v>1982</v>
      </c>
      <c r="K319" t="s">
        <v>214</v>
      </c>
      <c r="O319" s="9">
        <f>IFERROR(IF($B319="","",INDEX(所属情報!$E:$E,MATCH($A319,所属情報!$A:$A,0))),"")</f>
        <v>490053</v>
      </c>
      <c r="P319" s="9" t="str">
        <f t="shared" si="12"/>
        <v>大崎　美都 (M2)</v>
      </c>
      <c r="Q319" s="9" t="str">
        <f t="shared" si="13"/>
        <v>ｵｵｻｷ ﾐｻﾄ</v>
      </c>
      <c r="R319" s="9" t="str">
        <f t="shared" si="14"/>
        <v>OSAKI Misato (99)</v>
      </c>
      <c r="S319" s="9" t="str">
        <f>IFERROR(IF($F319="","",INDEX(リスト!$G:$G,MATCH($F319,リスト!$E:$E,0))),"")</f>
        <v>28</v>
      </c>
      <c r="T319" s="9" t="str">
        <f>IFERROR(IF($K319="","",INDEX(リスト!$J:$J,MATCH($K319,リスト!$I:$I,0))),"")</f>
        <v>JPN</v>
      </c>
      <c r="U319" s="9" t="str">
        <f>IF($B319="","",RIGHT($G319*1000+200+COUNTIF($G$2:$G319,$G319),9))</f>
        <v>991108201</v>
      </c>
      <c r="V319" s="9" t="str">
        <f>IFERROR(IF($M319="","",$M319&amp;"・"&amp;INDEX(リスト!$F:$F,MATCH($L319,リスト!$E:$E,0))),"")</f>
        <v/>
      </c>
    </row>
    <row r="320" spans="1:22" ht="18" customHeight="1" x14ac:dyDescent="0.55000000000000004">
      <c r="A320" t="s">
        <v>2100</v>
      </c>
      <c r="B320">
        <v>319</v>
      </c>
      <c r="C320" t="s">
        <v>2105</v>
      </c>
      <c r="D320" t="s">
        <v>2106</v>
      </c>
      <c r="E320" t="s">
        <v>710</v>
      </c>
      <c r="F320" t="s">
        <v>50</v>
      </c>
      <c r="G320">
        <v>20000416</v>
      </c>
      <c r="H320" t="s">
        <v>2107</v>
      </c>
      <c r="I320" t="s">
        <v>2108</v>
      </c>
      <c r="J320" t="s">
        <v>2109</v>
      </c>
      <c r="K320" t="s">
        <v>214</v>
      </c>
      <c r="O320" s="9">
        <f>IFERROR(IF($B320="","",INDEX(所属情報!$E:$E,MATCH($A320,所属情報!$A:$A,0))),"")</f>
        <v>490053</v>
      </c>
      <c r="P320" s="9" t="str">
        <f t="shared" si="12"/>
        <v>玉井　奈那 (M1)</v>
      </c>
      <c r="Q320" s="9" t="str">
        <f t="shared" si="13"/>
        <v>ﾀﾏｲ ﾅﾅ</v>
      </c>
      <c r="R320" s="9" t="str">
        <f t="shared" si="14"/>
        <v>TAMAI Nana (00)</v>
      </c>
      <c r="S320" s="9" t="str">
        <f>IFERROR(IF($F320="","",INDEX(リスト!$G:$G,MATCH($F320,リスト!$E:$E,0))),"")</f>
        <v>38</v>
      </c>
      <c r="T320" s="9" t="str">
        <f>IFERROR(IF($K320="","",INDEX(リスト!$J:$J,MATCH($K320,リスト!$I:$I,0))),"")</f>
        <v>JPN</v>
      </c>
      <c r="U320" s="9" t="str">
        <f>IF($B320="","",RIGHT($G320*1000+200+COUNTIF($G$2:$G320,$G320),9))</f>
        <v>000416201</v>
      </c>
      <c r="V320" s="9" t="str">
        <f>IFERROR(IF($M320="","",$M320&amp;"・"&amp;INDEX(リスト!$F:$F,MATCH($L320,リスト!$E:$E,0))),"")</f>
        <v/>
      </c>
    </row>
    <row r="321" spans="1:22" ht="18" customHeight="1" x14ac:dyDescent="0.55000000000000004">
      <c r="A321" t="s">
        <v>2100</v>
      </c>
      <c r="B321">
        <v>320</v>
      </c>
      <c r="C321" t="s">
        <v>2110</v>
      </c>
      <c r="D321" t="s">
        <v>2111</v>
      </c>
      <c r="E321" t="s">
        <v>710</v>
      </c>
      <c r="F321" t="s">
        <v>16</v>
      </c>
      <c r="G321">
        <v>20001124</v>
      </c>
      <c r="H321" t="s">
        <v>2112</v>
      </c>
      <c r="I321" t="s">
        <v>2113</v>
      </c>
      <c r="J321" t="s">
        <v>2114</v>
      </c>
      <c r="K321" t="s">
        <v>214</v>
      </c>
      <c r="O321" s="9">
        <f>IFERROR(IF($B321="","",INDEX(所属情報!$E:$E,MATCH($A321,所属情報!$A:$A,0))),"")</f>
        <v>490053</v>
      </c>
      <c r="P321" s="9" t="str">
        <f t="shared" si="12"/>
        <v>辻井　美緒 (M1)</v>
      </c>
      <c r="Q321" s="9" t="str">
        <f t="shared" si="13"/>
        <v>ﾂｼﾞｲ ﾐｵ</v>
      </c>
      <c r="R321" s="9" t="str">
        <f t="shared" si="14"/>
        <v>TSUJII Mio (00)</v>
      </c>
      <c r="S321" s="9" t="str">
        <f>IFERROR(IF($F321="","",INDEX(リスト!$G:$G,MATCH($F321,リスト!$E:$E,0))),"")</f>
        <v>29</v>
      </c>
      <c r="T321" s="9" t="str">
        <f>IFERROR(IF($K321="","",INDEX(リスト!$J:$J,MATCH($K321,リスト!$I:$I,0))),"")</f>
        <v>JPN</v>
      </c>
      <c r="U321" s="9" t="str">
        <f>IF($B321="","",RIGHT($G321*1000+200+COUNTIF($G$2:$G321,$G321),9))</f>
        <v>001124201</v>
      </c>
      <c r="V321" s="9" t="str">
        <f>IFERROR(IF($M321="","",$M321&amp;"・"&amp;INDEX(リスト!$F:$F,MATCH($L321,リスト!$E:$E,0))),"")</f>
        <v/>
      </c>
    </row>
    <row r="322" spans="1:22" ht="18" customHeight="1" x14ac:dyDescent="0.55000000000000004">
      <c r="A322" t="s">
        <v>2100</v>
      </c>
      <c r="B322">
        <v>321</v>
      </c>
      <c r="C322" t="s">
        <v>2115</v>
      </c>
      <c r="D322" t="s">
        <v>2116</v>
      </c>
      <c r="E322">
        <v>4</v>
      </c>
      <c r="F322" t="s">
        <v>16</v>
      </c>
      <c r="G322">
        <v>20011210</v>
      </c>
      <c r="H322" t="s">
        <v>2117</v>
      </c>
      <c r="I322" t="s">
        <v>2118</v>
      </c>
      <c r="J322" t="s">
        <v>2119</v>
      </c>
      <c r="K322" t="s">
        <v>214</v>
      </c>
      <c r="O322" s="9">
        <f>IFERROR(IF($B322="","",INDEX(所属情報!$E:$E,MATCH($A322,所属情報!$A:$A,0))),"")</f>
        <v>490053</v>
      </c>
      <c r="P322" s="9" t="str">
        <f t="shared" si="12"/>
        <v>大津　裕貴野 (4)</v>
      </c>
      <c r="Q322" s="9" t="str">
        <f t="shared" si="13"/>
        <v>ｵｵﾂ ﾕｷﾉ</v>
      </c>
      <c r="R322" s="9" t="str">
        <f t="shared" si="14"/>
        <v>OTSU Yukino (01)</v>
      </c>
      <c r="S322" s="9" t="str">
        <f>IFERROR(IF($F322="","",INDEX(リスト!$G:$G,MATCH($F322,リスト!$E:$E,0))),"")</f>
        <v>29</v>
      </c>
      <c r="T322" s="9" t="str">
        <f>IFERROR(IF($K322="","",INDEX(リスト!$J:$J,MATCH($K322,リスト!$I:$I,0))),"")</f>
        <v>JPN</v>
      </c>
      <c r="U322" s="9" t="str">
        <f>IF($B322="","",RIGHT($G322*1000+200+COUNTIF($G$2:$G322,$G322),9))</f>
        <v>011210202</v>
      </c>
      <c r="V322" s="9" t="str">
        <f>IFERROR(IF($M322="","",$M322&amp;"・"&amp;INDEX(リスト!$F:$F,MATCH($L322,リスト!$E:$E,0))),"")</f>
        <v/>
      </c>
    </row>
    <row r="323" spans="1:22" ht="18" customHeight="1" x14ac:dyDescent="0.55000000000000004">
      <c r="A323" t="s">
        <v>2100</v>
      </c>
      <c r="B323">
        <v>322</v>
      </c>
      <c r="C323" t="s">
        <v>2120</v>
      </c>
      <c r="D323" t="s">
        <v>2121</v>
      </c>
      <c r="E323">
        <v>4</v>
      </c>
      <c r="F323" t="s">
        <v>20</v>
      </c>
      <c r="G323">
        <v>20010610</v>
      </c>
      <c r="H323" t="s">
        <v>2122</v>
      </c>
      <c r="I323" t="s">
        <v>1671</v>
      </c>
      <c r="J323" t="s">
        <v>1503</v>
      </c>
      <c r="K323" t="s">
        <v>214</v>
      </c>
      <c r="O323" s="9">
        <f>IFERROR(IF($B323="","",INDEX(所属情報!$E:$E,MATCH($A323,所属情報!$A:$A,0))),"")</f>
        <v>490053</v>
      </c>
      <c r="P323" s="9" t="str">
        <f t="shared" ref="P323:P386" si="15">IF($C323="","",IF($E323="",$C323,$C323&amp;" ("&amp;$E323&amp;")"))</f>
        <v>片山　鈴香 (4)</v>
      </c>
      <c r="Q323" s="9" t="str">
        <f t="shared" ref="Q323:Q386" si="16">IF($D323="","",ASC($D323))</f>
        <v>ｶﾀﾔﾏ ﾘｮｳｶ</v>
      </c>
      <c r="R323" s="9" t="str">
        <f t="shared" ref="R323:R386" si="17">IF($I323="","",UPPER($I323)&amp;" "&amp;UPPER(LEFT($J323,1))&amp;LOWER(RIGHT($J323,LEN($J323)-1))&amp;" ("&amp;MID($G323,3,2)&amp;")")</f>
        <v>KATAYAMA Ryoka (01)</v>
      </c>
      <c r="S323" s="9" t="str">
        <f>IFERROR(IF($F323="","",INDEX(リスト!$G:$G,MATCH($F323,リスト!$E:$E,0))),"")</f>
        <v>27</v>
      </c>
      <c r="T323" s="9" t="str">
        <f>IFERROR(IF($K323="","",INDEX(リスト!$J:$J,MATCH($K323,リスト!$I:$I,0))),"")</f>
        <v>JPN</v>
      </c>
      <c r="U323" s="9" t="str">
        <f>IF($B323="","",RIGHT($G323*1000+200+COUNTIF($G$2:$G323,$G323),9))</f>
        <v>010610203</v>
      </c>
      <c r="V323" s="9" t="str">
        <f>IFERROR(IF($M323="","",$M323&amp;"・"&amp;INDEX(リスト!$F:$F,MATCH($L323,リスト!$E:$E,0))),"")</f>
        <v/>
      </c>
    </row>
    <row r="324" spans="1:22" ht="18" customHeight="1" x14ac:dyDescent="0.55000000000000004">
      <c r="A324" t="s">
        <v>2100</v>
      </c>
      <c r="B324">
        <v>323</v>
      </c>
      <c r="C324" t="s">
        <v>2123</v>
      </c>
      <c r="D324" t="s">
        <v>2124</v>
      </c>
      <c r="E324">
        <v>4</v>
      </c>
      <c r="F324" t="s">
        <v>20</v>
      </c>
      <c r="G324">
        <v>20011223</v>
      </c>
      <c r="H324" t="s">
        <v>2125</v>
      </c>
      <c r="I324" t="s">
        <v>2126</v>
      </c>
      <c r="J324" t="s">
        <v>2127</v>
      </c>
      <c r="K324" t="s">
        <v>214</v>
      </c>
      <c r="O324" s="9">
        <f>IFERROR(IF($B324="","",INDEX(所属情報!$E:$E,MATCH($A324,所属情報!$A:$A,0))),"")</f>
        <v>490053</v>
      </c>
      <c r="P324" s="9" t="str">
        <f t="shared" si="15"/>
        <v>中込　奈都 (4)</v>
      </c>
      <c r="Q324" s="9" t="str">
        <f t="shared" si="16"/>
        <v>ﾅｶｺﾞﾒ ﾅﾂ</v>
      </c>
      <c r="R324" s="9" t="str">
        <f t="shared" si="17"/>
        <v>NAKAGOME Natsu (01)</v>
      </c>
      <c r="S324" s="9" t="str">
        <f>IFERROR(IF($F324="","",INDEX(リスト!$G:$G,MATCH($F324,リスト!$E:$E,0))),"")</f>
        <v>27</v>
      </c>
      <c r="T324" s="9" t="str">
        <f>IFERROR(IF($K324="","",INDEX(リスト!$J:$J,MATCH($K324,リスト!$I:$I,0))),"")</f>
        <v>JPN</v>
      </c>
      <c r="U324" s="9" t="str">
        <f>IF($B324="","",RIGHT($G324*1000+200+COUNTIF($G$2:$G324,$G324),9))</f>
        <v>011223202</v>
      </c>
      <c r="V324" s="9" t="str">
        <f>IFERROR(IF($M324="","",$M324&amp;"・"&amp;INDEX(リスト!$F:$F,MATCH($L324,リスト!$E:$E,0))),"")</f>
        <v/>
      </c>
    </row>
    <row r="325" spans="1:22" ht="18" customHeight="1" x14ac:dyDescent="0.55000000000000004">
      <c r="A325" t="s">
        <v>2100</v>
      </c>
      <c r="B325">
        <v>324</v>
      </c>
      <c r="C325" t="s">
        <v>2128</v>
      </c>
      <c r="D325" t="s">
        <v>2129</v>
      </c>
      <c r="E325">
        <v>4</v>
      </c>
      <c r="F325" t="s">
        <v>19</v>
      </c>
      <c r="G325">
        <v>20010718</v>
      </c>
      <c r="H325" t="s">
        <v>2130</v>
      </c>
      <c r="I325" t="s">
        <v>1109</v>
      </c>
      <c r="J325" t="s">
        <v>1625</v>
      </c>
      <c r="K325" t="s">
        <v>214</v>
      </c>
      <c r="O325" s="9">
        <f>IFERROR(IF($B325="","",INDEX(所属情報!$E:$E,MATCH($A325,所属情報!$A:$A,0))),"")</f>
        <v>490053</v>
      </c>
      <c r="P325" s="9" t="str">
        <f t="shared" si="15"/>
        <v>中村　美紀 (4)</v>
      </c>
      <c r="Q325" s="9" t="str">
        <f t="shared" si="16"/>
        <v>ﾅｶﾑﾗ ﾐﾉﾘ</v>
      </c>
      <c r="R325" s="9" t="str">
        <f t="shared" si="17"/>
        <v>NAKAMURA Minori (01)</v>
      </c>
      <c r="S325" s="9" t="str">
        <f>IFERROR(IF($F325="","",INDEX(リスト!$G:$G,MATCH($F325,リスト!$E:$E,0))),"")</f>
        <v>28</v>
      </c>
      <c r="T325" s="9" t="str">
        <f>IFERROR(IF($K325="","",INDEX(リスト!$J:$J,MATCH($K325,リスト!$I:$I,0))),"")</f>
        <v>JPN</v>
      </c>
      <c r="U325" s="9" t="str">
        <f>IF($B325="","",RIGHT($G325*1000+200+COUNTIF($G$2:$G325,$G325),9))</f>
        <v>010718201</v>
      </c>
      <c r="V325" s="9" t="str">
        <f>IFERROR(IF($M325="","",$M325&amp;"・"&amp;INDEX(リスト!$F:$F,MATCH($L325,リスト!$E:$E,0))),"")</f>
        <v/>
      </c>
    </row>
    <row r="326" spans="1:22" ht="18" customHeight="1" x14ac:dyDescent="0.55000000000000004">
      <c r="A326" t="s">
        <v>2100</v>
      </c>
      <c r="B326">
        <v>325</v>
      </c>
      <c r="C326" t="s">
        <v>2131</v>
      </c>
      <c r="D326" t="s">
        <v>2132</v>
      </c>
      <c r="E326">
        <v>4</v>
      </c>
      <c r="F326" t="s">
        <v>20</v>
      </c>
      <c r="G326">
        <v>20010812</v>
      </c>
      <c r="H326" t="s">
        <v>2133</v>
      </c>
      <c r="I326" t="s">
        <v>2134</v>
      </c>
      <c r="J326" t="s">
        <v>2135</v>
      </c>
      <c r="K326" t="s">
        <v>214</v>
      </c>
      <c r="O326" s="9">
        <f>IFERROR(IF($B326="","",INDEX(所属情報!$E:$E,MATCH($A326,所属情報!$A:$A,0))),"")</f>
        <v>490053</v>
      </c>
      <c r="P326" s="9" t="str">
        <f t="shared" si="15"/>
        <v>山田　なつ子 (4)</v>
      </c>
      <c r="Q326" s="9" t="str">
        <f t="shared" si="16"/>
        <v>ﾔﾏﾀﾞ ﾅﾂｺ</v>
      </c>
      <c r="R326" s="9" t="str">
        <f t="shared" si="17"/>
        <v>YAMADA Natsuko (01)</v>
      </c>
      <c r="S326" s="9" t="str">
        <f>IFERROR(IF($F326="","",INDEX(リスト!$G:$G,MATCH($F326,リスト!$E:$E,0))),"")</f>
        <v>27</v>
      </c>
      <c r="T326" s="9" t="str">
        <f>IFERROR(IF($K326="","",INDEX(リスト!$J:$J,MATCH($K326,リスト!$I:$I,0))),"")</f>
        <v>JPN</v>
      </c>
      <c r="U326" s="9" t="str">
        <f>IF($B326="","",RIGHT($G326*1000+200+COUNTIF($G$2:$G326,$G326),9))</f>
        <v>010812202</v>
      </c>
      <c r="V326" s="9" t="str">
        <f>IFERROR(IF($M326="","",$M326&amp;"・"&amp;INDEX(リスト!$F:$F,MATCH($L326,リスト!$E:$E,0))),"")</f>
        <v/>
      </c>
    </row>
    <row r="327" spans="1:22" ht="18" customHeight="1" x14ac:dyDescent="0.55000000000000004">
      <c r="A327" t="s">
        <v>2100</v>
      </c>
      <c r="B327">
        <v>326</v>
      </c>
      <c r="C327" t="s">
        <v>2136</v>
      </c>
      <c r="D327" t="s">
        <v>2137</v>
      </c>
      <c r="E327">
        <v>4</v>
      </c>
      <c r="F327" t="s">
        <v>20</v>
      </c>
      <c r="G327">
        <v>20010926</v>
      </c>
      <c r="H327" t="s">
        <v>2138</v>
      </c>
      <c r="I327" t="s">
        <v>948</v>
      </c>
      <c r="J327" t="s">
        <v>945</v>
      </c>
      <c r="K327" t="s">
        <v>214</v>
      </c>
      <c r="O327" s="9">
        <f>IFERROR(IF($B327="","",INDEX(所属情報!$E:$E,MATCH($A327,所属情報!$A:$A,0))),"")</f>
        <v>490053</v>
      </c>
      <c r="P327" s="9" t="str">
        <f t="shared" si="15"/>
        <v>吉田　果恋 (4)</v>
      </c>
      <c r="Q327" s="9" t="str">
        <f t="shared" si="16"/>
        <v>ﾖｼﾀﾞ ｶﾚﾝ</v>
      </c>
      <c r="R327" s="9" t="str">
        <f t="shared" si="17"/>
        <v>YOSHIDA Karen (01)</v>
      </c>
      <c r="S327" s="9" t="str">
        <f>IFERROR(IF($F327="","",INDEX(リスト!$G:$G,MATCH($F327,リスト!$E:$E,0))),"")</f>
        <v>27</v>
      </c>
      <c r="T327" s="9" t="str">
        <f>IFERROR(IF($K327="","",INDEX(リスト!$J:$J,MATCH($K327,リスト!$I:$I,0))),"")</f>
        <v>JPN</v>
      </c>
      <c r="U327" s="9" t="str">
        <f>IF($B327="","",RIGHT($G327*1000+200+COUNTIF($G$2:$G327,$G327),9))</f>
        <v>010926201</v>
      </c>
      <c r="V327" s="9" t="str">
        <f>IFERROR(IF($M327="","",$M327&amp;"・"&amp;INDEX(リスト!$F:$F,MATCH($L327,リスト!$E:$E,0))),"")</f>
        <v/>
      </c>
    </row>
    <row r="328" spans="1:22" ht="18" customHeight="1" x14ac:dyDescent="0.55000000000000004">
      <c r="A328" t="s">
        <v>2100</v>
      </c>
      <c r="B328">
        <v>327</v>
      </c>
      <c r="C328" t="s">
        <v>2139</v>
      </c>
      <c r="D328" t="s">
        <v>2140</v>
      </c>
      <c r="E328">
        <v>3</v>
      </c>
      <c r="F328" t="s">
        <v>20</v>
      </c>
      <c r="G328">
        <v>20030106</v>
      </c>
      <c r="H328" t="s">
        <v>2141</v>
      </c>
      <c r="I328" t="s">
        <v>2142</v>
      </c>
      <c r="J328" t="s">
        <v>1027</v>
      </c>
      <c r="K328" t="s">
        <v>214</v>
      </c>
      <c r="O328" s="9">
        <f>IFERROR(IF($B328="","",INDEX(所属情報!$E:$E,MATCH($A328,所属情報!$A:$A,0))),"")</f>
        <v>490053</v>
      </c>
      <c r="P328" s="9" t="str">
        <f t="shared" si="15"/>
        <v>岩崎　莉子 (3)</v>
      </c>
      <c r="Q328" s="9" t="str">
        <f t="shared" si="16"/>
        <v>ｲﾜｻｷ ﾘｺ</v>
      </c>
      <c r="R328" s="9" t="str">
        <f t="shared" si="17"/>
        <v>IWASAKI Riko (03)</v>
      </c>
      <c r="S328" s="9" t="str">
        <f>IFERROR(IF($F328="","",INDEX(リスト!$G:$G,MATCH($F328,リスト!$E:$E,0))),"")</f>
        <v>27</v>
      </c>
      <c r="T328" s="9" t="str">
        <f>IFERROR(IF($K328="","",INDEX(リスト!$J:$J,MATCH($K328,リスト!$I:$I,0))),"")</f>
        <v>JPN</v>
      </c>
      <c r="U328" s="9" t="str">
        <f>IF($B328="","",RIGHT($G328*1000+200+COUNTIF($G$2:$G328,$G328),9))</f>
        <v>030106201</v>
      </c>
      <c r="V328" s="9" t="str">
        <f>IFERROR(IF($M328="","",$M328&amp;"・"&amp;INDEX(リスト!$F:$F,MATCH($L328,リスト!$E:$E,0))),"")</f>
        <v/>
      </c>
    </row>
    <row r="329" spans="1:22" ht="18" customHeight="1" x14ac:dyDescent="0.55000000000000004">
      <c r="A329" t="s">
        <v>2100</v>
      </c>
      <c r="B329">
        <v>328</v>
      </c>
      <c r="C329" t="s">
        <v>2143</v>
      </c>
      <c r="D329" t="s">
        <v>2144</v>
      </c>
      <c r="E329">
        <v>3</v>
      </c>
      <c r="F329" t="s">
        <v>2145</v>
      </c>
      <c r="G329">
        <v>20021021</v>
      </c>
      <c r="H329" t="s">
        <v>2146</v>
      </c>
      <c r="I329" t="s">
        <v>2147</v>
      </c>
      <c r="J329" t="s">
        <v>979</v>
      </c>
      <c r="K329" t="s">
        <v>214</v>
      </c>
      <c r="O329" s="9">
        <f>IFERROR(IF($B329="","",INDEX(所属情報!$E:$E,MATCH($A329,所属情報!$A:$A,0))),"")</f>
        <v>490053</v>
      </c>
      <c r="P329" s="9" t="str">
        <f t="shared" si="15"/>
        <v>小村　愛 (3)</v>
      </c>
      <c r="Q329" s="9" t="str">
        <f t="shared" si="16"/>
        <v>ｺﾑﾗ ｱｲ</v>
      </c>
      <c r="R329" s="9" t="str">
        <f t="shared" si="17"/>
        <v>KOMURA Ai (02)</v>
      </c>
      <c r="S329" s="9" t="str">
        <f>IFERROR(IF($F329="","",INDEX(リスト!$G:$G,MATCH($F329,リスト!$E:$E,0))),"")</f>
        <v>40</v>
      </c>
      <c r="T329" s="9" t="str">
        <f>IFERROR(IF($K329="","",INDEX(リスト!$J:$J,MATCH($K329,リスト!$I:$I,0))),"")</f>
        <v>JPN</v>
      </c>
      <c r="U329" s="9" t="str">
        <f>IF($B329="","",RIGHT($G329*1000+200+COUNTIF($G$2:$G329,$G329),9))</f>
        <v>021021201</v>
      </c>
      <c r="V329" s="9" t="str">
        <f>IFERROR(IF($M329="","",$M329&amp;"・"&amp;INDEX(リスト!$F:$F,MATCH($L329,リスト!$E:$E,0))),"")</f>
        <v/>
      </c>
    </row>
    <row r="330" spans="1:22" ht="18" customHeight="1" x14ac:dyDescent="0.55000000000000004">
      <c r="A330" t="s">
        <v>2100</v>
      </c>
      <c r="B330">
        <v>329</v>
      </c>
      <c r="C330" t="s">
        <v>2148</v>
      </c>
      <c r="D330" t="s">
        <v>2149</v>
      </c>
      <c r="E330">
        <v>3</v>
      </c>
      <c r="F330" t="s">
        <v>31</v>
      </c>
      <c r="G330">
        <v>20020413</v>
      </c>
      <c r="H330" t="s">
        <v>2150</v>
      </c>
      <c r="I330" t="s">
        <v>1430</v>
      </c>
      <c r="J330" t="s">
        <v>2151</v>
      </c>
      <c r="K330" t="s">
        <v>214</v>
      </c>
      <c r="O330" s="9">
        <f>IFERROR(IF($B330="","",INDEX(所属情報!$E:$E,MATCH($A330,所属情報!$A:$A,0))),"")</f>
        <v>490053</v>
      </c>
      <c r="P330" s="9" t="str">
        <f t="shared" si="15"/>
        <v>原　佳奈穂 (3)</v>
      </c>
      <c r="Q330" s="9" t="str">
        <f t="shared" si="16"/>
        <v>ﾊﾗ ｶﾅﾎ</v>
      </c>
      <c r="R330" s="9" t="str">
        <f t="shared" si="17"/>
        <v>HARA Kanaho (02)</v>
      </c>
      <c r="S330" s="9" t="str">
        <f>IFERROR(IF($F330="","",INDEX(リスト!$G:$G,MATCH($F330,リスト!$E:$E,0))),"")</f>
        <v>33</v>
      </c>
      <c r="T330" s="9" t="str">
        <f>IFERROR(IF($K330="","",INDEX(リスト!$J:$J,MATCH($K330,リスト!$I:$I,0))),"")</f>
        <v>JPN</v>
      </c>
      <c r="U330" s="9" t="str">
        <f>IF($B330="","",RIGHT($G330*1000+200+COUNTIF($G$2:$G330,$G330),9))</f>
        <v>020413201</v>
      </c>
      <c r="V330" s="9" t="str">
        <f>IFERROR(IF($M330="","",$M330&amp;"・"&amp;INDEX(リスト!$F:$F,MATCH($L330,リスト!$E:$E,0))),"")</f>
        <v/>
      </c>
    </row>
    <row r="331" spans="1:22" ht="18" customHeight="1" x14ac:dyDescent="0.55000000000000004">
      <c r="A331" t="s">
        <v>2100</v>
      </c>
      <c r="B331">
        <v>330</v>
      </c>
      <c r="C331" t="s">
        <v>2152</v>
      </c>
      <c r="D331" t="s">
        <v>2153</v>
      </c>
      <c r="E331">
        <v>3</v>
      </c>
      <c r="F331" t="s">
        <v>20</v>
      </c>
      <c r="G331">
        <v>20020512</v>
      </c>
      <c r="H331" t="s">
        <v>2154</v>
      </c>
      <c r="I331" t="s">
        <v>2155</v>
      </c>
      <c r="J331" t="s">
        <v>941</v>
      </c>
      <c r="K331" t="s">
        <v>214</v>
      </c>
      <c r="O331" s="9">
        <f>IFERROR(IF($B331="","",INDEX(所属情報!$E:$E,MATCH($A331,所属情報!$A:$A,0))),"")</f>
        <v>490053</v>
      </c>
      <c r="P331" s="9" t="str">
        <f t="shared" si="15"/>
        <v>保田　朋香 (3)</v>
      </c>
      <c r="Q331" s="9" t="str">
        <f t="shared" si="16"/>
        <v>ﾔｽﾀﾞ ﾎﾉｶ</v>
      </c>
      <c r="R331" s="9" t="str">
        <f t="shared" si="17"/>
        <v>YASUDA Honoka (02)</v>
      </c>
      <c r="S331" s="9" t="str">
        <f>IFERROR(IF($F331="","",INDEX(リスト!$G:$G,MATCH($F331,リスト!$E:$E,0))),"")</f>
        <v>27</v>
      </c>
      <c r="T331" s="9" t="str">
        <f>IFERROR(IF($K331="","",INDEX(リスト!$J:$J,MATCH($K331,リスト!$I:$I,0))),"")</f>
        <v>JPN</v>
      </c>
      <c r="U331" s="9" t="str">
        <f>IF($B331="","",RIGHT($G331*1000+200+COUNTIF($G$2:$G331,$G331),9))</f>
        <v>020512201</v>
      </c>
      <c r="V331" s="9" t="str">
        <f>IFERROR(IF($M331="","",$M331&amp;"・"&amp;INDEX(リスト!$F:$F,MATCH($L331,リスト!$E:$E,0))),"")</f>
        <v/>
      </c>
    </row>
    <row r="332" spans="1:22" ht="18" customHeight="1" x14ac:dyDescent="0.55000000000000004">
      <c r="A332" t="s">
        <v>2100</v>
      </c>
      <c r="B332">
        <v>331</v>
      </c>
      <c r="C332" t="s">
        <v>2156</v>
      </c>
      <c r="D332" t="s">
        <v>2157</v>
      </c>
      <c r="E332">
        <v>2</v>
      </c>
      <c r="F332" t="s">
        <v>19</v>
      </c>
      <c r="G332">
        <v>20040228</v>
      </c>
      <c r="H332" t="s">
        <v>2158</v>
      </c>
      <c r="I332" t="s">
        <v>2159</v>
      </c>
      <c r="J332" t="s">
        <v>1208</v>
      </c>
      <c r="K332" t="s">
        <v>214</v>
      </c>
      <c r="O332" s="9">
        <f>IFERROR(IF($B332="","",INDEX(所属情報!$E:$E,MATCH($A332,所属情報!$A:$A,0))),"")</f>
        <v>490053</v>
      </c>
      <c r="P332" s="9" t="str">
        <f t="shared" si="15"/>
        <v>安藤　美結 (2)</v>
      </c>
      <c r="Q332" s="9" t="str">
        <f t="shared" si="16"/>
        <v>ｱﾝﾄﾞｳ ﾐﾕｳ</v>
      </c>
      <c r="R332" s="9" t="str">
        <f t="shared" si="17"/>
        <v>ANDO Miyu (04)</v>
      </c>
      <c r="S332" s="9" t="str">
        <f>IFERROR(IF($F332="","",INDEX(リスト!$G:$G,MATCH($F332,リスト!$E:$E,0))),"")</f>
        <v>28</v>
      </c>
      <c r="T332" s="9" t="str">
        <f>IFERROR(IF($K332="","",INDEX(リスト!$J:$J,MATCH($K332,リスト!$I:$I,0))),"")</f>
        <v>JPN</v>
      </c>
      <c r="U332" s="9" t="str">
        <f>IF($B332="","",RIGHT($G332*1000+200+COUNTIF($G$2:$G332,$G332),9))</f>
        <v>040228201</v>
      </c>
      <c r="V332" s="9" t="str">
        <f>IFERROR(IF($M332="","",$M332&amp;"・"&amp;INDEX(リスト!$F:$F,MATCH($L332,リスト!$E:$E,0))),"")</f>
        <v/>
      </c>
    </row>
    <row r="333" spans="1:22" ht="18" customHeight="1" x14ac:dyDescent="0.55000000000000004">
      <c r="A333" t="s">
        <v>2100</v>
      </c>
      <c r="B333">
        <v>332</v>
      </c>
      <c r="C333" t="s">
        <v>2160</v>
      </c>
      <c r="D333" t="s">
        <v>2161</v>
      </c>
      <c r="E333">
        <v>2</v>
      </c>
      <c r="F333" t="s">
        <v>16</v>
      </c>
      <c r="G333">
        <v>20030709</v>
      </c>
      <c r="I333" t="s">
        <v>2162</v>
      </c>
      <c r="J333" t="s">
        <v>2163</v>
      </c>
      <c r="K333" t="s">
        <v>214</v>
      </c>
      <c r="O333" s="9">
        <f>IFERROR(IF($B333="","",INDEX(所属情報!$E:$E,MATCH($A333,所属情報!$A:$A,0))),"")</f>
        <v>490053</v>
      </c>
      <c r="P333" s="9" t="str">
        <f t="shared" si="15"/>
        <v>片岡　千尋 (2)</v>
      </c>
      <c r="Q333" s="9" t="str">
        <f t="shared" si="16"/>
        <v>ｶﾀｵｶ ﾁﾋﾛ</v>
      </c>
      <c r="R333" s="9" t="str">
        <f t="shared" si="17"/>
        <v>KATAOKA Chihiro (03)</v>
      </c>
      <c r="S333" s="9" t="str">
        <f>IFERROR(IF($F333="","",INDEX(リスト!$G:$G,MATCH($F333,リスト!$E:$E,0))),"")</f>
        <v>29</v>
      </c>
      <c r="T333" s="9" t="str">
        <f>IFERROR(IF($K333="","",INDEX(リスト!$J:$J,MATCH($K333,リスト!$I:$I,0))),"")</f>
        <v>JPN</v>
      </c>
      <c r="U333" s="9" t="str">
        <f>IF($B333="","",RIGHT($G333*1000+200+COUNTIF($G$2:$G333,$G333),9))</f>
        <v>030709201</v>
      </c>
      <c r="V333" s="9" t="str">
        <f>IFERROR(IF($M333="","",$M333&amp;"・"&amp;INDEX(リスト!$F:$F,MATCH($L333,リスト!$E:$E,0))),"")</f>
        <v/>
      </c>
    </row>
    <row r="334" spans="1:22" ht="18" customHeight="1" x14ac:dyDescent="0.55000000000000004">
      <c r="A334" t="s">
        <v>2100</v>
      </c>
      <c r="B334">
        <v>333</v>
      </c>
      <c r="C334" t="s">
        <v>2164</v>
      </c>
      <c r="D334" t="s">
        <v>2165</v>
      </c>
      <c r="E334">
        <v>2</v>
      </c>
      <c r="F334" t="s">
        <v>50</v>
      </c>
      <c r="G334">
        <v>20030509</v>
      </c>
      <c r="H334" t="s">
        <v>2166</v>
      </c>
      <c r="I334" t="s">
        <v>2167</v>
      </c>
      <c r="J334" t="s">
        <v>2168</v>
      </c>
      <c r="K334" t="s">
        <v>214</v>
      </c>
      <c r="O334" s="9">
        <f>IFERROR(IF($B334="","",INDEX(所属情報!$E:$E,MATCH($A334,所属情報!$A:$A,0))),"")</f>
        <v>490053</v>
      </c>
      <c r="P334" s="9" t="str">
        <f t="shared" si="15"/>
        <v>世良　柚実乃 (2)</v>
      </c>
      <c r="Q334" s="9" t="str">
        <f t="shared" si="16"/>
        <v>ｾﾗ ﾕﾐﾉ</v>
      </c>
      <c r="R334" s="9" t="str">
        <f t="shared" si="17"/>
        <v>SERA Yumino (03)</v>
      </c>
      <c r="S334" s="9" t="str">
        <f>IFERROR(IF($F334="","",INDEX(リスト!$G:$G,MATCH($F334,リスト!$E:$E,0))),"")</f>
        <v>38</v>
      </c>
      <c r="T334" s="9" t="str">
        <f>IFERROR(IF($K334="","",INDEX(リスト!$J:$J,MATCH($K334,リスト!$I:$I,0))),"")</f>
        <v>JPN</v>
      </c>
      <c r="U334" s="9" t="str">
        <f>IF($B334="","",RIGHT($G334*1000+200+COUNTIF($G$2:$G334,$G334),9))</f>
        <v>030509201</v>
      </c>
      <c r="V334" s="9" t="str">
        <f>IFERROR(IF($M334="","",$M334&amp;"・"&amp;INDEX(リスト!$F:$F,MATCH($L334,リスト!$E:$E,0))),"")</f>
        <v/>
      </c>
    </row>
    <row r="335" spans="1:22" ht="18" customHeight="1" x14ac:dyDescent="0.55000000000000004">
      <c r="A335" t="s">
        <v>2100</v>
      </c>
      <c r="B335">
        <v>334</v>
      </c>
      <c r="C335" t="s">
        <v>2169</v>
      </c>
      <c r="D335" t="s">
        <v>2170</v>
      </c>
      <c r="E335">
        <v>2</v>
      </c>
      <c r="F335" t="s">
        <v>24</v>
      </c>
      <c r="G335">
        <v>20030904</v>
      </c>
      <c r="H335" t="s">
        <v>2171</v>
      </c>
      <c r="I335" t="s">
        <v>1325</v>
      </c>
      <c r="J335" t="s">
        <v>2172</v>
      </c>
      <c r="K335" t="s">
        <v>214</v>
      </c>
      <c r="O335" s="9">
        <f>IFERROR(IF($B335="","",INDEX(所属情報!$E:$E,MATCH($A335,所属情報!$A:$A,0))),"")</f>
        <v>490053</v>
      </c>
      <c r="P335" s="9" t="str">
        <f t="shared" si="15"/>
        <v>田中　花 (2)</v>
      </c>
      <c r="Q335" s="9" t="str">
        <f t="shared" si="16"/>
        <v>ﾀﾅｶ ﾊﾅ</v>
      </c>
      <c r="R335" s="9" t="str">
        <f t="shared" si="17"/>
        <v>TANAKA Hana (03)</v>
      </c>
      <c r="S335" s="9" t="str">
        <f>IFERROR(IF($F335="","",INDEX(リスト!$G:$G,MATCH($F335,リスト!$E:$E,0))),"")</f>
        <v>18</v>
      </c>
      <c r="T335" s="9" t="str">
        <f>IFERROR(IF($K335="","",INDEX(リスト!$J:$J,MATCH($K335,リスト!$I:$I,0))),"")</f>
        <v>JPN</v>
      </c>
      <c r="U335" s="9" t="str">
        <f>IF($B335="","",RIGHT($G335*1000+200+COUNTIF($G$2:$G335,$G335),9))</f>
        <v>030904202</v>
      </c>
      <c r="V335" s="9" t="str">
        <f>IFERROR(IF($M335="","",$M335&amp;"・"&amp;INDEX(リスト!$F:$F,MATCH($L335,リスト!$E:$E,0))),"")</f>
        <v/>
      </c>
    </row>
    <row r="336" spans="1:22" ht="18" customHeight="1" x14ac:dyDescent="0.55000000000000004">
      <c r="A336" t="s">
        <v>2100</v>
      </c>
      <c r="B336">
        <v>335</v>
      </c>
      <c r="C336" t="s">
        <v>2173</v>
      </c>
      <c r="D336" t="s">
        <v>2174</v>
      </c>
      <c r="E336">
        <v>2</v>
      </c>
      <c r="F336" t="s">
        <v>20</v>
      </c>
      <c r="G336">
        <v>20030521</v>
      </c>
      <c r="H336" t="s">
        <v>2175</v>
      </c>
      <c r="I336" t="s">
        <v>2176</v>
      </c>
      <c r="J336" t="s">
        <v>1105</v>
      </c>
      <c r="K336" t="s">
        <v>214</v>
      </c>
      <c r="O336" s="9">
        <f>IFERROR(IF($B336="","",INDEX(所属情報!$E:$E,MATCH($A336,所属情報!$A:$A,0))),"")</f>
        <v>490053</v>
      </c>
      <c r="P336" s="9" t="str">
        <f t="shared" si="15"/>
        <v>太農　晴菜 (2)</v>
      </c>
      <c r="Q336" s="9" t="str">
        <f t="shared" si="16"/>
        <v>ﾀﾉｳ ﾊﾙﾅ</v>
      </c>
      <c r="R336" s="9" t="str">
        <f t="shared" si="17"/>
        <v>TANO Haruna (03)</v>
      </c>
      <c r="S336" s="9" t="str">
        <f>IFERROR(IF($F336="","",INDEX(リスト!$G:$G,MATCH($F336,リスト!$E:$E,0))),"")</f>
        <v>27</v>
      </c>
      <c r="T336" s="9" t="str">
        <f>IFERROR(IF($K336="","",INDEX(リスト!$J:$J,MATCH($K336,リスト!$I:$I,0))),"")</f>
        <v>JPN</v>
      </c>
      <c r="U336" s="9" t="str">
        <f>IF($B336="","",RIGHT($G336*1000+200+COUNTIF($G$2:$G336,$G336),9))</f>
        <v>030521202</v>
      </c>
      <c r="V336" s="9" t="str">
        <f>IFERROR(IF($M336="","",$M336&amp;"・"&amp;INDEX(リスト!$F:$F,MATCH($L336,リスト!$E:$E,0))),"")</f>
        <v/>
      </c>
    </row>
    <row r="337" spans="1:22" ht="18" customHeight="1" x14ac:dyDescent="0.55000000000000004">
      <c r="A337" t="s">
        <v>2100</v>
      </c>
      <c r="B337">
        <v>336</v>
      </c>
      <c r="C337" t="s">
        <v>2177</v>
      </c>
      <c r="D337" t="s">
        <v>2178</v>
      </c>
      <c r="E337">
        <v>2</v>
      </c>
      <c r="F337" t="s">
        <v>20</v>
      </c>
      <c r="G337">
        <v>20021115</v>
      </c>
      <c r="H337" t="s">
        <v>2179</v>
      </c>
      <c r="I337" t="s">
        <v>1712</v>
      </c>
      <c r="J337" t="s">
        <v>2180</v>
      </c>
      <c r="K337" t="s">
        <v>214</v>
      </c>
      <c r="O337" s="9">
        <f>IFERROR(IF($B337="","",INDEX(所属情報!$E:$E,MATCH($A337,所属情報!$A:$A,0))),"")</f>
        <v>490053</v>
      </c>
      <c r="P337" s="9" t="str">
        <f t="shared" si="15"/>
        <v>藤井　すずな (2)</v>
      </c>
      <c r="Q337" s="9" t="str">
        <f t="shared" si="16"/>
        <v>ﾌｼﾞｲ ｽｽﾞﾅ</v>
      </c>
      <c r="R337" s="9" t="str">
        <f t="shared" si="17"/>
        <v>FUJII Suzuna (02)</v>
      </c>
      <c r="S337" s="9" t="str">
        <f>IFERROR(IF($F337="","",INDEX(リスト!$G:$G,MATCH($F337,リスト!$E:$E,0))),"")</f>
        <v>27</v>
      </c>
      <c r="T337" s="9" t="str">
        <f>IFERROR(IF($K337="","",INDEX(リスト!$J:$J,MATCH($K337,リスト!$I:$I,0))),"")</f>
        <v>JPN</v>
      </c>
      <c r="U337" s="9" t="str">
        <f>IF($B337="","",RIGHT($G337*1000+200+COUNTIF($G$2:$G337,$G337),9))</f>
        <v>021115201</v>
      </c>
      <c r="V337" s="9" t="str">
        <f>IFERROR(IF($M337="","",$M337&amp;"・"&amp;INDEX(リスト!$F:$F,MATCH($L337,リスト!$E:$E,0))),"")</f>
        <v/>
      </c>
    </row>
    <row r="338" spans="1:22" ht="18" customHeight="1" x14ac:dyDescent="0.55000000000000004">
      <c r="A338" t="s">
        <v>2100</v>
      </c>
      <c r="B338">
        <v>337</v>
      </c>
      <c r="C338" t="s">
        <v>2181</v>
      </c>
      <c r="D338" t="s">
        <v>2182</v>
      </c>
      <c r="E338">
        <v>2</v>
      </c>
      <c r="F338" t="s">
        <v>20</v>
      </c>
      <c r="G338">
        <v>20031117</v>
      </c>
      <c r="H338" t="s">
        <v>2183</v>
      </c>
      <c r="I338" t="s">
        <v>2184</v>
      </c>
      <c r="J338" t="s">
        <v>1022</v>
      </c>
      <c r="K338" t="s">
        <v>214</v>
      </c>
      <c r="O338" s="9">
        <f>IFERROR(IF($B338="","",INDEX(所属情報!$E:$E,MATCH($A338,所属情報!$A:$A,0))),"")</f>
        <v>490053</v>
      </c>
      <c r="P338" s="9" t="str">
        <f t="shared" si="15"/>
        <v>前原　ゆい (2)</v>
      </c>
      <c r="Q338" s="9" t="str">
        <f t="shared" si="16"/>
        <v>ﾏｴﾊﾗ ﾕｲ</v>
      </c>
      <c r="R338" s="9" t="str">
        <f t="shared" si="17"/>
        <v>MAEHARA Yui (03)</v>
      </c>
      <c r="S338" s="9" t="str">
        <f>IFERROR(IF($F338="","",INDEX(リスト!$G:$G,MATCH($F338,リスト!$E:$E,0))),"")</f>
        <v>27</v>
      </c>
      <c r="T338" s="9" t="str">
        <f>IFERROR(IF($K338="","",INDEX(リスト!$J:$J,MATCH($K338,リスト!$I:$I,0))),"")</f>
        <v>JPN</v>
      </c>
      <c r="U338" s="9" t="str">
        <f>IF($B338="","",RIGHT($G338*1000+200+COUNTIF($G$2:$G338,$G338),9))</f>
        <v>031117201</v>
      </c>
      <c r="V338" s="9" t="str">
        <f>IFERROR(IF($M338="","",$M338&amp;"・"&amp;INDEX(リスト!$F:$F,MATCH($L338,リスト!$E:$E,0))),"")</f>
        <v/>
      </c>
    </row>
    <row r="339" spans="1:22" ht="18" customHeight="1" x14ac:dyDescent="0.55000000000000004">
      <c r="A339" t="s">
        <v>2100</v>
      </c>
      <c r="B339">
        <v>338</v>
      </c>
      <c r="C339" t="s">
        <v>2185</v>
      </c>
      <c r="D339" t="s">
        <v>2186</v>
      </c>
      <c r="E339">
        <v>2</v>
      </c>
      <c r="F339" t="s">
        <v>20</v>
      </c>
      <c r="G339">
        <v>20030926</v>
      </c>
      <c r="H339" t="s">
        <v>2187</v>
      </c>
      <c r="I339" t="s">
        <v>2188</v>
      </c>
      <c r="J339" t="s">
        <v>2189</v>
      </c>
      <c r="K339" t="s">
        <v>214</v>
      </c>
      <c r="O339" s="9">
        <f>IFERROR(IF($B339="","",INDEX(所属情報!$E:$E,MATCH($A339,所属情報!$A:$A,0))),"")</f>
        <v>490053</v>
      </c>
      <c r="P339" s="9" t="str">
        <f t="shared" si="15"/>
        <v>南　咲里 (2)</v>
      </c>
      <c r="Q339" s="9" t="str">
        <f t="shared" si="16"/>
        <v>ﾐﾅﾐ ｻﾘ</v>
      </c>
      <c r="R339" s="9" t="str">
        <f t="shared" si="17"/>
        <v>MINAMI Sari (03)</v>
      </c>
      <c r="S339" s="9" t="str">
        <f>IFERROR(IF($F339="","",INDEX(リスト!$G:$G,MATCH($F339,リスト!$E:$E,0))),"")</f>
        <v>27</v>
      </c>
      <c r="T339" s="9" t="str">
        <f>IFERROR(IF($K339="","",INDEX(リスト!$J:$J,MATCH($K339,リスト!$I:$I,0))),"")</f>
        <v>JPN</v>
      </c>
      <c r="U339" s="9" t="str">
        <f>IF($B339="","",RIGHT($G339*1000+200+COUNTIF($G$2:$G339,$G339),9))</f>
        <v>030926201</v>
      </c>
      <c r="V339" s="9" t="str">
        <f>IFERROR(IF($M339="","",$M339&amp;"・"&amp;INDEX(リスト!$F:$F,MATCH($L339,リスト!$E:$E,0))),"")</f>
        <v/>
      </c>
    </row>
    <row r="340" spans="1:22" ht="18" customHeight="1" x14ac:dyDescent="0.55000000000000004">
      <c r="A340" t="s">
        <v>2100</v>
      </c>
      <c r="B340">
        <v>339</v>
      </c>
      <c r="C340" t="s">
        <v>2190</v>
      </c>
      <c r="D340" t="s">
        <v>2191</v>
      </c>
      <c r="E340">
        <v>2</v>
      </c>
      <c r="F340" t="s">
        <v>20</v>
      </c>
      <c r="G340">
        <v>20031122</v>
      </c>
      <c r="H340" t="s">
        <v>2192</v>
      </c>
      <c r="I340" t="s">
        <v>2193</v>
      </c>
      <c r="J340" t="s">
        <v>1068</v>
      </c>
      <c r="K340" t="s">
        <v>214</v>
      </c>
      <c r="O340" s="9">
        <f>IFERROR(IF($B340="","",INDEX(所属情報!$E:$E,MATCH($A340,所属情報!$A:$A,0))),"")</f>
        <v>490053</v>
      </c>
      <c r="P340" s="9" t="str">
        <f t="shared" si="15"/>
        <v>山岸　朱里 (2)</v>
      </c>
      <c r="Q340" s="9" t="str">
        <f t="shared" si="16"/>
        <v>ﾔﾏｷﾞｼ ｱｶﾘ</v>
      </c>
      <c r="R340" s="9" t="str">
        <f t="shared" si="17"/>
        <v>YAMAGISHI Akari (03)</v>
      </c>
      <c r="S340" s="9" t="str">
        <f>IFERROR(IF($F340="","",INDEX(リスト!$G:$G,MATCH($F340,リスト!$E:$E,0))),"")</f>
        <v>27</v>
      </c>
      <c r="T340" s="9" t="str">
        <f>IFERROR(IF($K340="","",INDEX(リスト!$J:$J,MATCH($K340,リスト!$I:$I,0))),"")</f>
        <v>JPN</v>
      </c>
      <c r="U340" s="9" t="str">
        <f>IF($B340="","",RIGHT($G340*1000+200+COUNTIF($G$2:$G340,$G340),9))</f>
        <v>031122201</v>
      </c>
      <c r="V340" s="9" t="str">
        <f>IFERROR(IF($M340="","",$M340&amp;"・"&amp;INDEX(リスト!$F:$F,MATCH($L340,リスト!$E:$E,0))),"")</f>
        <v/>
      </c>
    </row>
    <row r="341" spans="1:22" ht="18" customHeight="1" x14ac:dyDescent="0.55000000000000004">
      <c r="A341" t="s">
        <v>2100</v>
      </c>
      <c r="B341">
        <v>340</v>
      </c>
      <c r="C341" t="s">
        <v>2194</v>
      </c>
      <c r="D341" t="s">
        <v>2195</v>
      </c>
      <c r="E341">
        <v>2</v>
      </c>
      <c r="F341" t="s">
        <v>14</v>
      </c>
      <c r="G341">
        <v>20040107</v>
      </c>
      <c r="H341" t="s">
        <v>2196</v>
      </c>
      <c r="I341" t="s">
        <v>810</v>
      </c>
      <c r="J341" t="s">
        <v>1022</v>
      </c>
      <c r="K341" t="s">
        <v>214</v>
      </c>
      <c r="O341" s="9">
        <f>IFERROR(IF($B341="","",INDEX(所属情報!$E:$E,MATCH($A341,所属情報!$A:$A,0))),"")</f>
        <v>490053</v>
      </c>
      <c r="P341" s="9" t="str">
        <f t="shared" si="15"/>
        <v>渡邉　結衣 (2)</v>
      </c>
      <c r="Q341" s="9" t="str">
        <f t="shared" si="16"/>
        <v>ﾜﾀﾅﾍﾞ ﾕｲ</v>
      </c>
      <c r="R341" s="9" t="str">
        <f t="shared" si="17"/>
        <v>WATANABE Yui (04)</v>
      </c>
      <c r="S341" s="9" t="str">
        <f>IFERROR(IF($F341="","",INDEX(リスト!$G:$G,MATCH($F341,リスト!$E:$E,0))),"")</f>
        <v>23</v>
      </c>
      <c r="T341" s="9" t="str">
        <f>IFERROR(IF($K341="","",INDEX(リスト!$J:$J,MATCH($K341,リスト!$I:$I,0))),"")</f>
        <v>JPN</v>
      </c>
      <c r="U341" s="9" t="str">
        <f>IF($B341="","",RIGHT($G341*1000+200+COUNTIF($G$2:$G341,$G341),9))</f>
        <v>040107201</v>
      </c>
      <c r="V341" s="9" t="str">
        <f>IFERROR(IF($M341="","",$M341&amp;"・"&amp;INDEX(リスト!$F:$F,MATCH($L341,リスト!$E:$E,0))),"")</f>
        <v/>
      </c>
    </row>
    <row r="342" spans="1:22" ht="18" customHeight="1" x14ac:dyDescent="0.55000000000000004">
      <c r="A342" t="s">
        <v>2197</v>
      </c>
      <c r="B342">
        <v>341</v>
      </c>
      <c r="C342" t="s">
        <v>2198</v>
      </c>
      <c r="D342" t="s">
        <v>2199</v>
      </c>
      <c r="E342">
        <v>4</v>
      </c>
      <c r="F342" t="s">
        <v>12</v>
      </c>
      <c r="G342">
        <v>20010615</v>
      </c>
      <c r="H342" t="s">
        <v>2200</v>
      </c>
      <c r="I342" t="s">
        <v>2201</v>
      </c>
      <c r="J342" t="s">
        <v>826</v>
      </c>
      <c r="K342" t="s">
        <v>214</v>
      </c>
      <c r="O342" s="9">
        <f>IFERROR(IF($B342="","",INDEX(所属情報!$E:$E,MATCH($A342,所属情報!$A:$A,0))),"")</f>
        <v>492234</v>
      </c>
      <c r="P342" s="9" t="str">
        <f t="shared" si="15"/>
        <v>井戸アビゲイル　風果 (4)</v>
      </c>
      <c r="Q342" s="9" t="str">
        <f t="shared" si="16"/>
        <v>ｲﾄﾞｱﾋﾞｹﾞｲﾙ ﾌｳｶ</v>
      </c>
      <c r="R342" s="9" t="str">
        <f t="shared" si="17"/>
        <v>IDOABIGEIRU Fuka (01)</v>
      </c>
      <c r="S342" s="9" t="str">
        <f>IFERROR(IF($F342="","",INDEX(リスト!$G:$G,MATCH($F342,リスト!$E:$E,0))),"")</f>
        <v>21</v>
      </c>
      <c r="T342" s="9" t="str">
        <f>IFERROR(IF($K342="","",INDEX(リスト!$J:$J,MATCH($K342,リスト!$I:$I,0))),"")</f>
        <v>JPN</v>
      </c>
      <c r="U342" s="9" t="str">
        <f>IF($B342="","",RIGHT($G342*1000+200+COUNTIF($G$2:$G342,$G342),9))</f>
        <v>010615201</v>
      </c>
      <c r="V342" s="9" t="str">
        <f>IFERROR(IF($M342="","",$M342&amp;"・"&amp;INDEX(リスト!$F:$F,MATCH($L342,リスト!$E:$E,0))),"")</f>
        <v/>
      </c>
    </row>
    <row r="343" spans="1:22" ht="18" customHeight="1" x14ac:dyDescent="0.55000000000000004">
      <c r="A343" t="s">
        <v>2197</v>
      </c>
      <c r="B343">
        <v>342</v>
      </c>
      <c r="C343" t="s">
        <v>2202</v>
      </c>
      <c r="D343" t="s">
        <v>2203</v>
      </c>
      <c r="E343">
        <v>4</v>
      </c>
      <c r="F343" t="s">
        <v>15</v>
      </c>
      <c r="G343">
        <v>20010718</v>
      </c>
      <c r="H343" t="s">
        <v>2204</v>
      </c>
      <c r="I343" t="s">
        <v>2205</v>
      </c>
      <c r="J343" t="s">
        <v>2163</v>
      </c>
      <c r="K343" t="s">
        <v>214</v>
      </c>
      <c r="O343" s="9">
        <f>IFERROR(IF($B343="","",INDEX(所属情報!$E:$E,MATCH($A343,所属情報!$A:$A,0))),"")</f>
        <v>492234</v>
      </c>
      <c r="P343" s="9" t="str">
        <f t="shared" si="15"/>
        <v>続木　千尋 (4)</v>
      </c>
      <c r="Q343" s="9" t="str">
        <f t="shared" si="16"/>
        <v>ﾂﾂﾞｷ ﾁﾋﾛ</v>
      </c>
      <c r="R343" s="9" t="str">
        <f t="shared" si="17"/>
        <v>TSUZUKI Chihiro (01)</v>
      </c>
      <c r="S343" s="9" t="str">
        <f>IFERROR(IF($F343="","",INDEX(リスト!$G:$G,MATCH($F343,リスト!$E:$E,0))),"")</f>
        <v>25</v>
      </c>
      <c r="T343" s="9" t="str">
        <f>IFERROR(IF($K343="","",INDEX(リスト!$J:$J,MATCH($K343,リスト!$I:$I,0))),"")</f>
        <v>JPN</v>
      </c>
      <c r="U343" s="9" t="str">
        <f>IF($B343="","",RIGHT($G343*1000+200+COUNTIF($G$2:$G343,$G343),9))</f>
        <v>010718202</v>
      </c>
      <c r="V343" s="9" t="str">
        <f>IFERROR(IF($M343="","",$M343&amp;"・"&amp;INDEX(リスト!$F:$F,MATCH($L343,リスト!$E:$E,0))),"")</f>
        <v/>
      </c>
    </row>
    <row r="344" spans="1:22" ht="18" customHeight="1" x14ac:dyDescent="0.55000000000000004">
      <c r="A344" t="s">
        <v>2197</v>
      </c>
      <c r="B344">
        <v>343</v>
      </c>
      <c r="C344" t="s">
        <v>2206</v>
      </c>
      <c r="D344" t="s">
        <v>2207</v>
      </c>
      <c r="E344">
        <v>4</v>
      </c>
      <c r="F344" t="s">
        <v>50</v>
      </c>
      <c r="G344">
        <v>20011106</v>
      </c>
      <c r="H344" t="s">
        <v>2208</v>
      </c>
      <c r="I344" t="s">
        <v>2209</v>
      </c>
      <c r="J344" t="s">
        <v>787</v>
      </c>
      <c r="K344" t="s">
        <v>214</v>
      </c>
      <c r="O344" s="9">
        <f>IFERROR(IF($B344="","",INDEX(所属情報!$E:$E,MATCH($A344,所属情報!$A:$A,0))),"")</f>
        <v>492234</v>
      </c>
      <c r="P344" s="9" t="str">
        <f t="shared" si="15"/>
        <v>龍山　芽生 (4)</v>
      </c>
      <c r="Q344" s="9" t="str">
        <f t="shared" si="16"/>
        <v>ﾀﾂﾔﾏ ﾒｲ</v>
      </c>
      <c r="R344" s="9" t="str">
        <f t="shared" si="17"/>
        <v>TATSUYAMA Mei (01)</v>
      </c>
      <c r="S344" s="9" t="str">
        <f>IFERROR(IF($F344="","",INDEX(リスト!$G:$G,MATCH($F344,リスト!$E:$E,0))),"")</f>
        <v>38</v>
      </c>
      <c r="T344" s="9" t="str">
        <f>IFERROR(IF($K344="","",INDEX(リスト!$J:$J,MATCH($K344,リスト!$I:$I,0))),"")</f>
        <v>JPN</v>
      </c>
      <c r="U344" s="9" t="str">
        <f>IF($B344="","",RIGHT($G344*1000+200+COUNTIF($G$2:$G344,$G344),9))</f>
        <v>011106203</v>
      </c>
      <c r="V344" s="9" t="str">
        <f>IFERROR(IF($M344="","",$M344&amp;"・"&amp;INDEX(リスト!$F:$F,MATCH($L344,リスト!$E:$E,0))),"")</f>
        <v/>
      </c>
    </row>
    <row r="345" spans="1:22" ht="18" customHeight="1" x14ac:dyDescent="0.55000000000000004">
      <c r="A345" t="s">
        <v>2197</v>
      </c>
      <c r="B345">
        <v>344</v>
      </c>
      <c r="C345" t="s">
        <v>2210</v>
      </c>
      <c r="D345" t="s">
        <v>2211</v>
      </c>
      <c r="E345">
        <v>4</v>
      </c>
      <c r="F345" t="s">
        <v>20</v>
      </c>
      <c r="G345">
        <v>20020207</v>
      </c>
      <c r="H345" t="s">
        <v>2212</v>
      </c>
      <c r="I345" t="s">
        <v>2213</v>
      </c>
      <c r="J345" t="s">
        <v>757</v>
      </c>
      <c r="K345" t="s">
        <v>214</v>
      </c>
      <c r="O345" s="9">
        <f>IFERROR(IF($B345="","",INDEX(所属情報!$E:$E,MATCH($A345,所属情報!$A:$A,0))),"")</f>
        <v>492234</v>
      </c>
      <c r="P345" s="9" t="str">
        <f t="shared" si="15"/>
        <v>田和　りな (4)</v>
      </c>
      <c r="Q345" s="9" t="str">
        <f t="shared" si="16"/>
        <v>ﾀﾜ ﾘﾅ</v>
      </c>
      <c r="R345" s="9" t="str">
        <f t="shared" si="17"/>
        <v>TAWA Rina (02)</v>
      </c>
      <c r="S345" s="9" t="str">
        <f>IFERROR(IF($F345="","",INDEX(リスト!$G:$G,MATCH($F345,リスト!$E:$E,0))),"")</f>
        <v>27</v>
      </c>
      <c r="T345" s="9" t="str">
        <f>IFERROR(IF($K345="","",INDEX(リスト!$J:$J,MATCH($K345,リスト!$I:$I,0))),"")</f>
        <v>JPN</v>
      </c>
      <c r="U345" s="9" t="str">
        <f>IF($B345="","",RIGHT($G345*1000+200+COUNTIF($G$2:$G345,$G345),9))</f>
        <v>020207201</v>
      </c>
      <c r="V345" s="9" t="str">
        <f>IFERROR(IF($M345="","",$M345&amp;"・"&amp;INDEX(リスト!$F:$F,MATCH($L345,リスト!$E:$E,0))),"")</f>
        <v/>
      </c>
    </row>
    <row r="346" spans="1:22" ht="18" customHeight="1" x14ac:dyDescent="0.55000000000000004">
      <c r="A346" t="s">
        <v>2197</v>
      </c>
      <c r="B346">
        <v>345</v>
      </c>
      <c r="C346" t="s">
        <v>2214</v>
      </c>
      <c r="D346" t="s">
        <v>2215</v>
      </c>
      <c r="E346">
        <v>4</v>
      </c>
      <c r="F346" t="s">
        <v>19</v>
      </c>
      <c r="G346">
        <v>20020118</v>
      </c>
      <c r="H346" t="s">
        <v>2216</v>
      </c>
      <c r="I346" t="s">
        <v>2217</v>
      </c>
      <c r="J346" t="s">
        <v>1700</v>
      </c>
      <c r="K346" t="s">
        <v>214</v>
      </c>
      <c r="O346" s="9">
        <f>IFERROR(IF($B346="","",INDEX(所属情報!$E:$E,MATCH($A346,所属情報!$A:$A,0))),"")</f>
        <v>492234</v>
      </c>
      <c r="P346" s="9" t="str">
        <f t="shared" si="15"/>
        <v>富島　桃子 (4)</v>
      </c>
      <c r="Q346" s="9" t="str">
        <f t="shared" si="16"/>
        <v>ﾄﾐｼﾏ ﾓﾓｺ</v>
      </c>
      <c r="R346" s="9" t="str">
        <f t="shared" si="17"/>
        <v>TOMISHIMA Momoko (02)</v>
      </c>
      <c r="S346" s="9" t="str">
        <f>IFERROR(IF($F346="","",INDEX(リスト!$G:$G,MATCH($F346,リスト!$E:$E,0))),"")</f>
        <v>28</v>
      </c>
      <c r="T346" s="9" t="str">
        <f>IFERROR(IF($K346="","",INDEX(リスト!$J:$J,MATCH($K346,リスト!$I:$I,0))),"")</f>
        <v>JPN</v>
      </c>
      <c r="U346" s="9" t="str">
        <f>IF($B346="","",RIGHT($G346*1000+200+COUNTIF($G$2:$G346,$G346),9))</f>
        <v>020118201</v>
      </c>
      <c r="V346" s="9" t="str">
        <f>IFERROR(IF($M346="","",$M346&amp;"・"&amp;INDEX(リスト!$F:$F,MATCH($L346,リスト!$E:$E,0))),"")</f>
        <v/>
      </c>
    </row>
    <row r="347" spans="1:22" ht="18" customHeight="1" x14ac:dyDescent="0.55000000000000004">
      <c r="A347" t="s">
        <v>2197</v>
      </c>
      <c r="B347">
        <v>346</v>
      </c>
      <c r="C347" t="s">
        <v>2218</v>
      </c>
      <c r="D347" t="s">
        <v>2219</v>
      </c>
      <c r="E347">
        <v>4</v>
      </c>
      <c r="F347" t="s">
        <v>30</v>
      </c>
      <c r="G347">
        <v>20011115</v>
      </c>
      <c r="H347" t="s">
        <v>2220</v>
      </c>
      <c r="I347" t="s">
        <v>2221</v>
      </c>
      <c r="J347" t="s">
        <v>2222</v>
      </c>
      <c r="K347" t="s">
        <v>214</v>
      </c>
      <c r="O347" s="9">
        <f>IFERROR(IF($B347="","",INDEX(所属情報!$E:$E,MATCH($A347,所属情報!$A:$A,0))),"")</f>
        <v>492234</v>
      </c>
      <c r="P347" s="9" t="str">
        <f t="shared" si="15"/>
        <v>永尾　志穂 (4)</v>
      </c>
      <c r="Q347" s="9" t="str">
        <f t="shared" si="16"/>
        <v>ﾅｶﾞｵ ｼﾎ</v>
      </c>
      <c r="R347" s="9" t="str">
        <f t="shared" si="17"/>
        <v>NAGAO Shiho (01)</v>
      </c>
      <c r="S347" s="9" t="str">
        <f>IFERROR(IF($F347="","",INDEX(リスト!$G:$G,MATCH($F347,リスト!$E:$E,0))),"")</f>
        <v>34</v>
      </c>
      <c r="T347" s="9" t="str">
        <f>IFERROR(IF($K347="","",INDEX(リスト!$J:$J,MATCH($K347,リスト!$I:$I,0))),"")</f>
        <v>JPN</v>
      </c>
      <c r="U347" s="9" t="str">
        <f>IF($B347="","",RIGHT($G347*1000+200+COUNTIF($G$2:$G347,$G347),9))</f>
        <v>011115201</v>
      </c>
      <c r="V347" s="9" t="str">
        <f>IFERROR(IF($M347="","",$M347&amp;"・"&amp;INDEX(リスト!$F:$F,MATCH($L347,リスト!$E:$E,0))),"")</f>
        <v/>
      </c>
    </row>
    <row r="348" spans="1:22" ht="18" customHeight="1" x14ac:dyDescent="0.55000000000000004">
      <c r="A348" t="s">
        <v>2197</v>
      </c>
      <c r="B348">
        <v>347</v>
      </c>
      <c r="C348" t="s">
        <v>2223</v>
      </c>
      <c r="D348" t="s">
        <v>2224</v>
      </c>
      <c r="E348">
        <v>4</v>
      </c>
      <c r="F348" t="s">
        <v>54</v>
      </c>
      <c r="G348">
        <v>20011206</v>
      </c>
      <c r="H348" t="s">
        <v>2225</v>
      </c>
      <c r="I348" t="s">
        <v>1252</v>
      </c>
      <c r="J348" t="s">
        <v>1063</v>
      </c>
      <c r="K348" t="s">
        <v>214</v>
      </c>
      <c r="O348" s="9">
        <f>IFERROR(IF($B348="","",INDEX(所属情報!$E:$E,MATCH($A348,所属情報!$A:$A,0))),"")</f>
        <v>492234</v>
      </c>
      <c r="P348" s="9" t="str">
        <f t="shared" si="15"/>
        <v>松本　万鈴 (4)</v>
      </c>
      <c r="Q348" s="9" t="str">
        <f t="shared" si="16"/>
        <v>ﾏﾂﾓﾄ ﾏﾘﾝ</v>
      </c>
      <c r="R348" s="9" t="str">
        <f t="shared" si="17"/>
        <v>MATSUMOTO Marin (01)</v>
      </c>
      <c r="S348" s="9" t="str">
        <f>IFERROR(IF($F348="","",INDEX(リスト!$G:$G,MATCH($F348,リスト!$E:$E,0))),"")</f>
        <v>30</v>
      </c>
      <c r="T348" s="9" t="str">
        <f>IFERROR(IF($K348="","",INDEX(リスト!$J:$J,MATCH($K348,リスト!$I:$I,0))),"")</f>
        <v>JPN</v>
      </c>
      <c r="U348" s="9" t="str">
        <f>IF($B348="","",RIGHT($G348*1000+200+COUNTIF($G$2:$G348,$G348),9))</f>
        <v>011206201</v>
      </c>
      <c r="V348" s="9" t="str">
        <f>IFERROR(IF($M348="","",$M348&amp;"・"&amp;INDEX(リスト!$F:$F,MATCH($L348,リスト!$E:$E,0))),"")</f>
        <v/>
      </c>
    </row>
    <row r="349" spans="1:22" ht="18" customHeight="1" x14ac:dyDescent="0.55000000000000004">
      <c r="A349" t="s">
        <v>2197</v>
      </c>
      <c r="B349">
        <v>348</v>
      </c>
      <c r="C349" t="s">
        <v>2226</v>
      </c>
      <c r="D349" t="s">
        <v>2227</v>
      </c>
      <c r="E349">
        <v>4</v>
      </c>
      <c r="F349" t="s">
        <v>20</v>
      </c>
      <c r="G349">
        <v>20010531</v>
      </c>
      <c r="H349" t="s">
        <v>2228</v>
      </c>
      <c r="I349" t="s">
        <v>801</v>
      </c>
      <c r="J349" t="s">
        <v>2229</v>
      </c>
      <c r="K349" t="s">
        <v>214</v>
      </c>
      <c r="O349" s="9">
        <f>IFERROR(IF($B349="","",INDEX(所属情報!$E:$E,MATCH($A349,所属情報!$A:$A,0))),"")</f>
        <v>492234</v>
      </c>
      <c r="P349" s="9" t="str">
        <f t="shared" si="15"/>
        <v>山本　珠菜 (4)</v>
      </c>
      <c r="Q349" s="9" t="str">
        <f t="shared" si="16"/>
        <v>ﾔﾏﾓﾄ ｼｭﾅ</v>
      </c>
      <c r="R349" s="9" t="str">
        <f t="shared" si="17"/>
        <v>YAMAMOTO Shuna (01)</v>
      </c>
      <c r="S349" s="9" t="str">
        <f>IFERROR(IF($F349="","",INDEX(リスト!$G:$G,MATCH($F349,リスト!$E:$E,0))),"")</f>
        <v>27</v>
      </c>
      <c r="T349" s="9" t="str">
        <f>IFERROR(IF($K349="","",INDEX(リスト!$J:$J,MATCH($K349,リスト!$I:$I,0))),"")</f>
        <v>JPN</v>
      </c>
      <c r="U349" s="9" t="str">
        <f>IF($B349="","",RIGHT($G349*1000+200+COUNTIF($G$2:$G349,$G349),9))</f>
        <v>010531201</v>
      </c>
      <c r="V349" s="9" t="str">
        <f>IFERROR(IF($M349="","",$M349&amp;"・"&amp;INDEX(リスト!$F:$F,MATCH($L349,リスト!$E:$E,0))),"")</f>
        <v/>
      </c>
    </row>
    <row r="350" spans="1:22" ht="18" customHeight="1" x14ac:dyDescent="0.55000000000000004">
      <c r="A350" t="s">
        <v>2197</v>
      </c>
      <c r="B350">
        <v>349</v>
      </c>
      <c r="C350" t="s">
        <v>2230</v>
      </c>
      <c r="D350" t="s">
        <v>2231</v>
      </c>
      <c r="E350">
        <v>3</v>
      </c>
      <c r="F350" t="s">
        <v>50</v>
      </c>
      <c r="G350">
        <v>20030314</v>
      </c>
      <c r="H350" t="s">
        <v>2232</v>
      </c>
      <c r="I350" t="s">
        <v>2233</v>
      </c>
      <c r="J350" t="s">
        <v>811</v>
      </c>
      <c r="K350" t="s">
        <v>214</v>
      </c>
      <c r="O350" s="9">
        <f>IFERROR(IF($B350="","",INDEX(所属情報!$E:$E,MATCH($A350,所属情報!$A:$A,0))),"")</f>
        <v>492234</v>
      </c>
      <c r="P350" s="9" t="str">
        <f t="shared" si="15"/>
        <v>青野　美咲 (3)</v>
      </c>
      <c r="Q350" s="9" t="str">
        <f t="shared" si="16"/>
        <v>ｱｵﾉ ﾐｻｷ</v>
      </c>
      <c r="R350" s="9" t="str">
        <f t="shared" si="17"/>
        <v>AONO Misaki (03)</v>
      </c>
      <c r="S350" s="9" t="str">
        <f>IFERROR(IF($F350="","",INDEX(リスト!$G:$G,MATCH($F350,リスト!$E:$E,0))),"")</f>
        <v>38</v>
      </c>
      <c r="T350" s="9" t="str">
        <f>IFERROR(IF($K350="","",INDEX(リスト!$J:$J,MATCH($K350,リスト!$I:$I,0))),"")</f>
        <v>JPN</v>
      </c>
      <c r="U350" s="9" t="str">
        <f>IF($B350="","",RIGHT($G350*1000+200+COUNTIF($G$2:$G350,$G350),9))</f>
        <v>030314201</v>
      </c>
      <c r="V350" s="9" t="str">
        <f>IFERROR(IF($M350="","",$M350&amp;"・"&amp;INDEX(リスト!$F:$F,MATCH($L350,リスト!$E:$E,0))),"")</f>
        <v/>
      </c>
    </row>
    <row r="351" spans="1:22" ht="18" customHeight="1" x14ac:dyDescent="0.55000000000000004">
      <c r="A351" t="s">
        <v>2197</v>
      </c>
      <c r="B351">
        <v>350</v>
      </c>
      <c r="C351" t="s">
        <v>2234</v>
      </c>
      <c r="D351" t="s">
        <v>2235</v>
      </c>
      <c r="E351">
        <v>3</v>
      </c>
      <c r="F351" t="s">
        <v>20</v>
      </c>
      <c r="G351">
        <v>20020826</v>
      </c>
      <c r="H351" t="s">
        <v>2236</v>
      </c>
      <c r="I351" t="s">
        <v>2237</v>
      </c>
      <c r="J351" t="s">
        <v>2238</v>
      </c>
      <c r="K351" t="s">
        <v>214</v>
      </c>
      <c r="O351" s="9">
        <f>IFERROR(IF($B351="","",INDEX(所属情報!$E:$E,MATCH($A351,所属情報!$A:$A,0))),"")</f>
        <v>492234</v>
      </c>
      <c r="P351" s="9" t="str">
        <f t="shared" si="15"/>
        <v>青山　華依 (3)</v>
      </c>
      <c r="Q351" s="9" t="str">
        <f t="shared" si="16"/>
        <v>ｱｵﾔﾏ ﾊﾅｴ</v>
      </c>
      <c r="R351" s="9" t="str">
        <f t="shared" si="17"/>
        <v>AOYAMA Hanae (02)</v>
      </c>
      <c r="S351" s="9" t="str">
        <f>IFERROR(IF($F351="","",INDEX(リスト!$G:$G,MATCH($F351,リスト!$E:$E,0))),"")</f>
        <v>27</v>
      </c>
      <c r="T351" s="9" t="str">
        <f>IFERROR(IF($K351="","",INDEX(リスト!$J:$J,MATCH($K351,リスト!$I:$I,0))),"")</f>
        <v>JPN</v>
      </c>
      <c r="U351" s="9" t="str">
        <f>IF($B351="","",RIGHT($G351*1000+200+COUNTIF($G$2:$G351,$G351),9))</f>
        <v>020826201</v>
      </c>
      <c r="V351" s="9" t="str">
        <f>IFERROR(IF($M351="","",$M351&amp;"・"&amp;INDEX(リスト!$F:$F,MATCH($L351,リスト!$E:$E,0))),"")</f>
        <v/>
      </c>
    </row>
    <row r="352" spans="1:22" ht="18" customHeight="1" x14ac:dyDescent="0.55000000000000004">
      <c r="A352" t="s">
        <v>2197</v>
      </c>
      <c r="B352">
        <v>351</v>
      </c>
      <c r="C352" t="s">
        <v>2239</v>
      </c>
      <c r="D352" t="s">
        <v>2240</v>
      </c>
      <c r="E352">
        <v>3</v>
      </c>
      <c r="F352" t="s">
        <v>19</v>
      </c>
      <c r="G352">
        <v>20020613</v>
      </c>
      <c r="H352" t="s">
        <v>2241</v>
      </c>
      <c r="I352" t="s">
        <v>2104</v>
      </c>
      <c r="J352" t="s">
        <v>2242</v>
      </c>
      <c r="K352" t="s">
        <v>214</v>
      </c>
      <c r="O352" s="9">
        <f>IFERROR(IF($B352="","",INDEX(所属情報!$E:$E,MATCH($A352,所属情報!$A:$A,0))),"")</f>
        <v>492234</v>
      </c>
      <c r="P352" s="9" t="str">
        <f t="shared" si="15"/>
        <v>大崎　由布子 (3)</v>
      </c>
      <c r="Q352" s="9" t="str">
        <f t="shared" si="16"/>
        <v>ｵｵｻｷ ﾕｳｺ</v>
      </c>
      <c r="R352" s="9" t="str">
        <f t="shared" si="17"/>
        <v>OSAKI Yuko (02)</v>
      </c>
      <c r="S352" s="9" t="str">
        <f>IFERROR(IF($F352="","",INDEX(リスト!$G:$G,MATCH($F352,リスト!$E:$E,0))),"")</f>
        <v>28</v>
      </c>
      <c r="T352" s="9" t="str">
        <f>IFERROR(IF($K352="","",INDEX(リスト!$J:$J,MATCH($K352,リスト!$I:$I,0))),"")</f>
        <v>JPN</v>
      </c>
      <c r="U352" s="9" t="str">
        <f>IF($B352="","",RIGHT($G352*1000+200+COUNTIF($G$2:$G352,$G352),9))</f>
        <v>020613202</v>
      </c>
      <c r="V352" s="9" t="str">
        <f>IFERROR(IF($M352="","",$M352&amp;"・"&amp;INDEX(リスト!$F:$F,MATCH($L352,リスト!$E:$E,0))),"")</f>
        <v/>
      </c>
    </row>
    <row r="353" spans="1:22" ht="18" customHeight="1" x14ac:dyDescent="0.55000000000000004">
      <c r="A353" t="s">
        <v>2197</v>
      </c>
      <c r="B353">
        <v>352</v>
      </c>
      <c r="C353" t="s">
        <v>2243</v>
      </c>
      <c r="D353" t="s">
        <v>2244</v>
      </c>
      <c r="E353">
        <v>3</v>
      </c>
      <c r="F353" t="s">
        <v>39</v>
      </c>
      <c r="G353">
        <v>20030309</v>
      </c>
      <c r="H353" t="s">
        <v>2245</v>
      </c>
      <c r="I353" t="s">
        <v>2104</v>
      </c>
      <c r="J353" t="s">
        <v>1068</v>
      </c>
      <c r="K353" t="s">
        <v>214</v>
      </c>
      <c r="O353" s="9">
        <f>IFERROR(IF($B353="","",INDEX(所属情報!$E:$E,MATCH($A353,所属情報!$A:$A,0))),"")</f>
        <v>492234</v>
      </c>
      <c r="P353" s="9" t="str">
        <f t="shared" si="15"/>
        <v>尾崎　星 (3)</v>
      </c>
      <c r="Q353" s="9" t="str">
        <f t="shared" si="16"/>
        <v>ｵｻｷ ｱｶﾘ</v>
      </c>
      <c r="R353" s="9" t="str">
        <f t="shared" si="17"/>
        <v>OSAKI Akari (03)</v>
      </c>
      <c r="S353" s="9" t="str">
        <f>IFERROR(IF($F353="","",INDEX(リスト!$G:$G,MATCH($F353,リスト!$E:$E,0))),"")</f>
        <v>31</v>
      </c>
      <c r="T353" s="9" t="str">
        <f>IFERROR(IF($K353="","",INDEX(リスト!$J:$J,MATCH($K353,リスト!$I:$I,0))),"")</f>
        <v>JPN</v>
      </c>
      <c r="U353" s="9" t="str">
        <f>IF($B353="","",RIGHT($G353*1000+200+COUNTIF($G$2:$G353,$G353),9))</f>
        <v>030309201</v>
      </c>
      <c r="V353" s="9" t="str">
        <f>IFERROR(IF($M353="","",$M353&amp;"・"&amp;INDEX(リスト!$F:$F,MATCH($L353,リスト!$E:$E,0))),"")</f>
        <v/>
      </c>
    </row>
    <row r="354" spans="1:22" ht="18" customHeight="1" x14ac:dyDescent="0.55000000000000004">
      <c r="A354" t="s">
        <v>2197</v>
      </c>
      <c r="B354">
        <v>353</v>
      </c>
      <c r="C354" t="s">
        <v>2246</v>
      </c>
      <c r="D354" t="s">
        <v>2247</v>
      </c>
      <c r="E354">
        <v>3</v>
      </c>
      <c r="F354" t="s">
        <v>20</v>
      </c>
      <c r="G354">
        <v>20021001</v>
      </c>
      <c r="H354" t="s">
        <v>2248</v>
      </c>
      <c r="I354" t="s">
        <v>2249</v>
      </c>
      <c r="J354" t="s">
        <v>1208</v>
      </c>
      <c r="K354" t="s">
        <v>214</v>
      </c>
      <c r="O354" s="9">
        <f>IFERROR(IF($B354="","",INDEX(所属情報!$E:$E,MATCH($A354,所属情報!$A:$A,0))),"")</f>
        <v>492234</v>
      </c>
      <c r="P354" s="9" t="str">
        <f t="shared" si="15"/>
        <v>國本　美柚 (3)</v>
      </c>
      <c r="Q354" s="9" t="str">
        <f t="shared" si="16"/>
        <v>ｸﾆﾓﾄ ﾐﾕ</v>
      </c>
      <c r="R354" s="9" t="str">
        <f t="shared" si="17"/>
        <v>KUNIMOTO Miyu (02)</v>
      </c>
      <c r="S354" s="9" t="str">
        <f>IFERROR(IF($F354="","",INDEX(リスト!$G:$G,MATCH($F354,リスト!$E:$E,0))),"")</f>
        <v>27</v>
      </c>
      <c r="T354" s="9" t="str">
        <f>IFERROR(IF($K354="","",INDEX(リスト!$J:$J,MATCH($K354,リスト!$I:$I,0))),"")</f>
        <v>JPN</v>
      </c>
      <c r="U354" s="9" t="str">
        <f>IF($B354="","",RIGHT($G354*1000+200+COUNTIF($G$2:$G354,$G354),9))</f>
        <v>021001201</v>
      </c>
      <c r="V354" s="9" t="str">
        <f>IFERROR(IF($M354="","",$M354&amp;"・"&amp;INDEX(リスト!$F:$F,MATCH($L354,リスト!$E:$E,0))),"")</f>
        <v/>
      </c>
    </row>
    <row r="355" spans="1:22" ht="18" customHeight="1" x14ac:dyDescent="0.55000000000000004">
      <c r="A355" t="s">
        <v>2197</v>
      </c>
      <c r="B355">
        <v>354</v>
      </c>
      <c r="C355" t="s">
        <v>2250</v>
      </c>
      <c r="D355" t="s">
        <v>2251</v>
      </c>
      <c r="E355">
        <v>3</v>
      </c>
      <c r="F355" t="s">
        <v>20</v>
      </c>
      <c r="G355">
        <v>20021018</v>
      </c>
      <c r="H355" t="s">
        <v>2252</v>
      </c>
      <c r="I355" t="s">
        <v>2155</v>
      </c>
      <c r="J355" t="s">
        <v>917</v>
      </c>
      <c r="K355" t="s">
        <v>214</v>
      </c>
      <c r="O355" s="9">
        <f>IFERROR(IF($B355="","",INDEX(所属情報!$E:$E,MATCH($A355,所属情報!$A:$A,0))),"")</f>
        <v>492234</v>
      </c>
      <c r="P355" s="9" t="str">
        <f t="shared" si="15"/>
        <v>安田　彩乃 (3)</v>
      </c>
      <c r="Q355" s="9" t="str">
        <f t="shared" si="16"/>
        <v>ﾔｽﾀﾞ ｱﾔﾉ</v>
      </c>
      <c r="R355" s="9" t="str">
        <f t="shared" si="17"/>
        <v>YASUDA Ayano (02)</v>
      </c>
      <c r="S355" s="9" t="str">
        <f>IFERROR(IF($F355="","",INDEX(リスト!$G:$G,MATCH($F355,リスト!$E:$E,0))),"")</f>
        <v>27</v>
      </c>
      <c r="T355" s="9" t="str">
        <f>IFERROR(IF($K355="","",INDEX(リスト!$J:$J,MATCH($K355,リスト!$I:$I,0))),"")</f>
        <v>JPN</v>
      </c>
      <c r="U355" s="9" t="str">
        <f>IF($B355="","",RIGHT($G355*1000+200+COUNTIF($G$2:$G355,$G355),9))</f>
        <v>021018201</v>
      </c>
      <c r="V355" s="9" t="str">
        <f>IFERROR(IF($M355="","",$M355&amp;"・"&amp;INDEX(リスト!$F:$F,MATCH($L355,リスト!$E:$E,0))),"")</f>
        <v/>
      </c>
    </row>
    <row r="356" spans="1:22" ht="18" customHeight="1" x14ac:dyDescent="0.55000000000000004">
      <c r="A356" t="s">
        <v>2197</v>
      </c>
      <c r="B356">
        <v>355</v>
      </c>
      <c r="C356" t="s">
        <v>2253</v>
      </c>
      <c r="D356" t="s">
        <v>2254</v>
      </c>
      <c r="E356">
        <v>2</v>
      </c>
      <c r="F356" t="s">
        <v>52</v>
      </c>
      <c r="G356">
        <v>20030824</v>
      </c>
      <c r="H356" t="s">
        <v>2255</v>
      </c>
      <c r="I356" t="s">
        <v>2256</v>
      </c>
      <c r="J356" t="s">
        <v>821</v>
      </c>
      <c r="K356" t="s">
        <v>214</v>
      </c>
      <c r="O356" s="9">
        <f>IFERROR(IF($B356="","",INDEX(所属情報!$E:$E,MATCH($A356,所属情報!$A:$A,0))),"")</f>
        <v>492234</v>
      </c>
      <c r="P356" s="9" t="str">
        <f t="shared" si="15"/>
        <v>伊原　こころ (2)</v>
      </c>
      <c r="Q356" s="9" t="str">
        <f t="shared" si="16"/>
        <v>ｲﾊﾗ ｺｺﾛ</v>
      </c>
      <c r="R356" s="9" t="str">
        <f t="shared" si="17"/>
        <v>IHARA Kokoro (03)</v>
      </c>
      <c r="S356" s="9" t="str">
        <f>IFERROR(IF($F356="","",INDEX(リスト!$G:$G,MATCH($F356,リスト!$E:$E,0))),"")</f>
        <v>46</v>
      </c>
      <c r="T356" s="9" t="str">
        <f>IFERROR(IF($K356="","",INDEX(リスト!$J:$J,MATCH($K356,リスト!$I:$I,0))),"")</f>
        <v>JPN</v>
      </c>
      <c r="U356" s="9" t="str">
        <f>IF($B356="","",RIGHT($G356*1000+200+COUNTIF($G$2:$G356,$G356),9))</f>
        <v>030824201</v>
      </c>
      <c r="V356" s="9" t="str">
        <f>IFERROR(IF($M356="","",$M356&amp;"・"&amp;INDEX(リスト!$F:$F,MATCH($L356,リスト!$E:$E,0))),"")</f>
        <v/>
      </c>
    </row>
    <row r="357" spans="1:22" ht="18" customHeight="1" x14ac:dyDescent="0.55000000000000004">
      <c r="A357" t="s">
        <v>2197</v>
      </c>
      <c r="B357">
        <v>356</v>
      </c>
      <c r="C357" t="s">
        <v>2257</v>
      </c>
      <c r="D357" t="s">
        <v>2258</v>
      </c>
      <c r="E357">
        <v>2</v>
      </c>
      <c r="F357" t="s">
        <v>40</v>
      </c>
      <c r="G357">
        <v>20030817</v>
      </c>
      <c r="H357" t="s">
        <v>2259</v>
      </c>
      <c r="I357" t="s">
        <v>2260</v>
      </c>
      <c r="J357" t="s">
        <v>762</v>
      </c>
      <c r="K357" t="s">
        <v>214</v>
      </c>
      <c r="O357" s="9">
        <f>IFERROR(IF($B357="","",INDEX(所属情報!$E:$E,MATCH($A357,所属情報!$A:$A,0))),"")</f>
        <v>492234</v>
      </c>
      <c r="P357" s="9" t="str">
        <f t="shared" si="15"/>
        <v>岡田　結愛 (2)</v>
      </c>
      <c r="Q357" s="9" t="str">
        <f t="shared" si="16"/>
        <v>ｵｶﾀﾞ ﾕﾒ</v>
      </c>
      <c r="R357" s="9" t="str">
        <f t="shared" si="17"/>
        <v>OKADA Yume (03)</v>
      </c>
      <c r="S357" s="9" t="str">
        <f>IFERROR(IF($F357="","",INDEX(リスト!$G:$G,MATCH($F357,リスト!$E:$E,0))),"")</f>
        <v>01</v>
      </c>
      <c r="T357" s="9" t="str">
        <f>IFERROR(IF($K357="","",INDEX(リスト!$J:$J,MATCH($K357,リスト!$I:$I,0))),"")</f>
        <v>JPN</v>
      </c>
      <c r="U357" s="9" t="str">
        <f>IF($B357="","",RIGHT($G357*1000+200+COUNTIF($G$2:$G357,$G357),9))</f>
        <v>030817201</v>
      </c>
      <c r="V357" s="9" t="str">
        <f>IFERROR(IF($M357="","",$M357&amp;"・"&amp;INDEX(リスト!$F:$F,MATCH($L357,リスト!$E:$E,0))),"")</f>
        <v/>
      </c>
    </row>
    <row r="358" spans="1:22" ht="18" customHeight="1" x14ac:dyDescent="0.55000000000000004">
      <c r="A358" t="s">
        <v>2197</v>
      </c>
      <c r="B358">
        <v>357</v>
      </c>
      <c r="C358" t="s">
        <v>2261</v>
      </c>
      <c r="D358" t="s">
        <v>2262</v>
      </c>
      <c r="E358">
        <v>2</v>
      </c>
      <c r="F358" t="s">
        <v>17</v>
      </c>
      <c r="G358">
        <v>20031011</v>
      </c>
      <c r="H358" t="s">
        <v>2263</v>
      </c>
      <c r="I358" t="s">
        <v>2264</v>
      </c>
      <c r="J358" t="s">
        <v>1151</v>
      </c>
      <c r="K358" t="s">
        <v>214</v>
      </c>
      <c r="O358" s="9">
        <f>IFERROR(IF($B358="","",INDEX(所属情報!$E:$E,MATCH($A358,所属情報!$A:$A,0))),"")</f>
        <v>492234</v>
      </c>
      <c r="P358" s="9" t="str">
        <f t="shared" si="15"/>
        <v>岡根　和奏 (2)</v>
      </c>
      <c r="Q358" s="9" t="str">
        <f t="shared" si="16"/>
        <v>ｵｶﾈ ﾜｶﾅ</v>
      </c>
      <c r="R358" s="9" t="str">
        <f t="shared" si="17"/>
        <v>OKANE Wakana (03)</v>
      </c>
      <c r="S358" s="9" t="str">
        <f>IFERROR(IF($F358="","",INDEX(リスト!$G:$G,MATCH($F358,リスト!$E:$E,0))),"")</f>
        <v>26</v>
      </c>
      <c r="T358" s="9" t="str">
        <f>IFERROR(IF($K358="","",INDEX(リスト!$J:$J,MATCH($K358,リスト!$I:$I,0))),"")</f>
        <v>JPN</v>
      </c>
      <c r="U358" s="9" t="str">
        <f>IF($B358="","",RIGHT($G358*1000+200+COUNTIF($G$2:$G358,$G358),9))</f>
        <v>031011201</v>
      </c>
      <c r="V358" s="9" t="str">
        <f>IFERROR(IF($M358="","",$M358&amp;"・"&amp;INDEX(リスト!$F:$F,MATCH($L358,リスト!$E:$E,0))),"")</f>
        <v/>
      </c>
    </row>
    <row r="359" spans="1:22" ht="18" customHeight="1" x14ac:dyDescent="0.55000000000000004">
      <c r="A359" t="s">
        <v>2197</v>
      </c>
      <c r="B359">
        <v>358</v>
      </c>
      <c r="C359" t="s">
        <v>2265</v>
      </c>
      <c r="D359" t="s">
        <v>2266</v>
      </c>
      <c r="E359">
        <v>2</v>
      </c>
      <c r="F359" t="s">
        <v>51</v>
      </c>
      <c r="G359">
        <v>20031120</v>
      </c>
      <c r="H359" t="s">
        <v>2267</v>
      </c>
      <c r="I359" t="s">
        <v>925</v>
      </c>
      <c r="J359" t="s">
        <v>811</v>
      </c>
      <c r="K359" t="s">
        <v>214</v>
      </c>
      <c r="O359" s="9">
        <f>IFERROR(IF($B359="","",INDEX(所属情報!$E:$E,MATCH($A359,所属情報!$A:$A,0))),"")</f>
        <v>492234</v>
      </c>
      <c r="P359" s="9" t="str">
        <f t="shared" si="15"/>
        <v>岡野　弥幸 (2)</v>
      </c>
      <c r="Q359" s="9" t="str">
        <f t="shared" si="16"/>
        <v>ｵｶﾉ ﾐｻｷ</v>
      </c>
      <c r="R359" s="9" t="str">
        <f t="shared" si="17"/>
        <v>OKANO Misaki (03)</v>
      </c>
      <c r="S359" s="9" t="str">
        <f>IFERROR(IF($F359="","",INDEX(リスト!$G:$G,MATCH($F359,リスト!$E:$E,0))),"")</f>
        <v>10</v>
      </c>
      <c r="T359" s="9" t="str">
        <f>IFERROR(IF($K359="","",INDEX(リスト!$J:$J,MATCH($K359,リスト!$I:$I,0))),"")</f>
        <v>JPN</v>
      </c>
      <c r="U359" s="9" t="str">
        <f>IF($B359="","",RIGHT($G359*1000+200+COUNTIF($G$2:$G359,$G359),9))</f>
        <v>031120202</v>
      </c>
      <c r="V359" s="9" t="str">
        <f>IFERROR(IF($M359="","",$M359&amp;"・"&amp;INDEX(リスト!$F:$F,MATCH($L359,リスト!$E:$E,0))),"")</f>
        <v/>
      </c>
    </row>
    <row r="360" spans="1:22" ht="18" customHeight="1" x14ac:dyDescent="0.55000000000000004">
      <c r="A360" t="s">
        <v>2197</v>
      </c>
      <c r="B360">
        <v>359</v>
      </c>
      <c r="C360" t="s">
        <v>2268</v>
      </c>
      <c r="D360" t="s">
        <v>2269</v>
      </c>
      <c r="E360">
        <v>2</v>
      </c>
      <c r="F360" t="s">
        <v>15</v>
      </c>
      <c r="G360">
        <v>20031027</v>
      </c>
      <c r="H360" t="s">
        <v>2270</v>
      </c>
      <c r="I360" t="s">
        <v>2271</v>
      </c>
      <c r="J360" t="s">
        <v>762</v>
      </c>
      <c r="K360" t="s">
        <v>214</v>
      </c>
      <c r="O360" s="9">
        <f>IFERROR(IF($B360="","",INDEX(所属情報!$E:$E,MATCH($A360,所属情報!$A:$A,0))),"")</f>
        <v>492234</v>
      </c>
      <c r="P360" s="9" t="str">
        <f t="shared" si="15"/>
        <v>奥野　由萌 (2)</v>
      </c>
      <c r="Q360" s="9" t="str">
        <f t="shared" si="16"/>
        <v>ｵｸﾉ ﾕﾒ</v>
      </c>
      <c r="R360" s="9" t="str">
        <f t="shared" si="17"/>
        <v>OKUNO Yume (03)</v>
      </c>
      <c r="S360" s="9" t="str">
        <f>IFERROR(IF($F360="","",INDEX(リスト!$G:$G,MATCH($F360,リスト!$E:$E,0))),"")</f>
        <v>25</v>
      </c>
      <c r="T360" s="9" t="str">
        <f>IFERROR(IF($K360="","",INDEX(リスト!$J:$J,MATCH($K360,リスト!$I:$I,0))),"")</f>
        <v>JPN</v>
      </c>
      <c r="U360" s="9" t="str">
        <f>IF($B360="","",RIGHT($G360*1000+200+COUNTIF($G$2:$G360,$G360),9))</f>
        <v>031027202</v>
      </c>
      <c r="V360" s="9" t="str">
        <f>IFERROR(IF($M360="","",$M360&amp;"・"&amp;INDEX(リスト!$F:$F,MATCH($L360,リスト!$E:$E,0))),"")</f>
        <v/>
      </c>
    </row>
    <row r="361" spans="1:22" ht="18" customHeight="1" x14ac:dyDescent="0.55000000000000004">
      <c r="A361" t="s">
        <v>2197</v>
      </c>
      <c r="B361">
        <v>360</v>
      </c>
      <c r="C361" t="s">
        <v>2272</v>
      </c>
      <c r="D361" t="s">
        <v>2273</v>
      </c>
      <c r="E361">
        <v>2</v>
      </c>
      <c r="F361" t="s">
        <v>19</v>
      </c>
      <c r="G361">
        <v>20040217</v>
      </c>
      <c r="H361" t="s">
        <v>2274</v>
      </c>
      <c r="I361" t="s">
        <v>2275</v>
      </c>
      <c r="J361" t="s">
        <v>953</v>
      </c>
      <c r="K361" t="s">
        <v>214</v>
      </c>
      <c r="O361" s="9">
        <f>IFERROR(IF($B361="","",INDEX(所属情報!$E:$E,MATCH($A361,所属情報!$A:$A,0))),"")</f>
        <v>492234</v>
      </c>
      <c r="P361" s="9" t="str">
        <f t="shared" si="15"/>
        <v>林　七実 (2)</v>
      </c>
      <c r="Q361" s="9" t="str">
        <f t="shared" si="16"/>
        <v>ﾊﾔｼ ﾅﾅﾐ</v>
      </c>
      <c r="R361" s="9" t="str">
        <f t="shared" si="17"/>
        <v>HAYASHI Nanami (04)</v>
      </c>
      <c r="S361" s="9" t="str">
        <f>IFERROR(IF($F361="","",INDEX(リスト!$G:$G,MATCH($F361,リスト!$E:$E,0))),"")</f>
        <v>28</v>
      </c>
      <c r="T361" s="9" t="str">
        <f>IFERROR(IF($K361="","",INDEX(リスト!$J:$J,MATCH($K361,リスト!$I:$I,0))),"")</f>
        <v>JPN</v>
      </c>
      <c r="U361" s="9" t="str">
        <f>IF($B361="","",RIGHT($G361*1000+200+COUNTIF($G$2:$G361,$G361),9))</f>
        <v>040217201</v>
      </c>
      <c r="V361" s="9" t="str">
        <f>IFERROR(IF($M361="","",$M361&amp;"・"&amp;INDEX(リスト!$F:$F,MATCH($L361,リスト!$E:$E,0))),"")</f>
        <v/>
      </c>
    </row>
    <row r="362" spans="1:22" ht="18" customHeight="1" x14ac:dyDescent="0.55000000000000004">
      <c r="A362" t="s">
        <v>2197</v>
      </c>
      <c r="B362">
        <v>361</v>
      </c>
      <c r="C362" t="s">
        <v>2276</v>
      </c>
      <c r="D362" t="s">
        <v>2277</v>
      </c>
      <c r="E362">
        <v>2</v>
      </c>
      <c r="F362" t="s">
        <v>20</v>
      </c>
      <c r="G362">
        <v>20040221</v>
      </c>
      <c r="H362" t="s">
        <v>2278</v>
      </c>
      <c r="I362" t="s">
        <v>952</v>
      </c>
      <c r="J362" t="s">
        <v>889</v>
      </c>
      <c r="K362" t="s">
        <v>214</v>
      </c>
      <c r="O362" s="9">
        <f>IFERROR(IF($B362="","",INDEX(所属情報!$E:$E,MATCH($A362,所属情報!$A:$A,0))),"")</f>
        <v>492234</v>
      </c>
      <c r="P362" s="9" t="str">
        <f t="shared" si="15"/>
        <v>樋口　綾音 (2)</v>
      </c>
      <c r="Q362" s="9" t="str">
        <f t="shared" si="16"/>
        <v>ﾋｸﾞﾁ ｱﾔﾈ</v>
      </c>
      <c r="R362" s="9" t="str">
        <f t="shared" si="17"/>
        <v>HIGUCHI Ayane (04)</v>
      </c>
      <c r="S362" s="9" t="str">
        <f>IFERROR(IF($F362="","",INDEX(リスト!$G:$G,MATCH($F362,リスト!$E:$E,0))),"")</f>
        <v>27</v>
      </c>
      <c r="T362" s="9" t="str">
        <f>IFERROR(IF($K362="","",INDEX(リスト!$J:$J,MATCH($K362,リスト!$I:$I,0))),"")</f>
        <v>JPN</v>
      </c>
      <c r="U362" s="9" t="str">
        <f>IF($B362="","",RIGHT($G362*1000+200+COUNTIF($G$2:$G362,$G362),9))</f>
        <v>040221201</v>
      </c>
      <c r="V362" s="9" t="str">
        <f>IFERROR(IF($M362="","",$M362&amp;"・"&amp;INDEX(リスト!$F:$F,MATCH($L362,リスト!$E:$E,0))),"")</f>
        <v/>
      </c>
    </row>
    <row r="363" spans="1:22" ht="18" customHeight="1" x14ac:dyDescent="0.55000000000000004">
      <c r="A363" t="s">
        <v>2197</v>
      </c>
      <c r="B363">
        <v>362</v>
      </c>
      <c r="C363" t="s">
        <v>2279</v>
      </c>
      <c r="D363" t="s">
        <v>2280</v>
      </c>
      <c r="E363">
        <v>2</v>
      </c>
      <c r="F363" t="s">
        <v>20</v>
      </c>
      <c r="G363">
        <v>20030929</v>
      </c>
      <c r="H363" t="s">
        <v>2281</v>
      </c>
      <c r="I363" t="s">
        <v>2282</v>
      </c>
      <c r="J363" t="s">
        <v>1755</v>
      </c>
      <c r="K363" t="s">
        <v>214</v>
      </c>
      <c r="O363" s="9">
        <f>IFERROR(IF($B363="","",INDEX(所属情報!$E:$E,MATCH($A363,所属情報!$A:$A,0))),"")</f>
        <v>492234</v>
      </c>
      <c r="P363" s="9" t="str">
        <f t="shared" si="15"/>
        <v>三宅　舞 (2)</v>
      </c>
      <c r="Q363" s="9" t="str">
        <f t="shared" si="16"/>
        <v>ﾐﾔｹ ﾏｲ</v>
      </c>
      <c r="R363" s="9" t="str">
        <f t="shared" si="17"/>
        <v>MIYAKE Mai (03)</v>
      </c>
      <c r="S363" s="9" t="str">
        <f>IFERROR(IF($F363="","",INDEX(リスト!$G:$G,MATCH($F363,リスト!$E:$E,0))),"")</f>
        <v>27</v>
      </c>
      <c r="T363" s="9" t="str">
        <f>IFERROR(IF($K363="","",INDEX(リスト!$J:$J,MATCH($K363,リスト!$I:$I,0))),"")</f>
        <v>JPN</v>
      </c>
      <c r="U363" s="9" t="str">
        <f>IF($B363="","",RIGHT($G363*1000+200+COUNTIF($G$2:$G363,$G363),9))</f>
        <v>030929202</v>
      </c>
      <c r="V363" s="9" t="str">
        <f>IFERROR(IF($M363="","",$M363&amp;"・"&amp;INDEX(リスト!$F:$F,MATCH($L363,リスト!$E:$E,0))),"")</f>
        <v/>
      </c>
    </row>
    <row r="364" spans="1:22" ht="18" customHeight="1" x14ac:dyDescent="0.55000000000000004">
      <c r="A364" t="s">
        <v>2197</v>
      </c>
      <c r="B364">
        <v>363</v>
      </c>
      <c r="C364" t="s">
        <v>2283</v>
      </c>
      <c r="D364" t="s">
        <v>2284</v>
      </c>
      <c r="E364">
        <v>2</v>
      </c>
      <c r="F364" t="s">
        <v>49</v>
      </c>
      <c r="G364">
        <v>20030601</v>
      </c>
      <c r="H364" t="s">
        <v>2285</v>
      </c>
      <c r="I364" t="s">
        <v>1417</v>
      </c>
      <c r="J364" t="s">
        <v>2286</v>
      </c>
      <c r="K364" t="s">
        <v>214</v>
      </c>
      <c r="O364" s="9">
        <f>IFERROR(IF($B364="","",INDEX(所属情報!$E:$E,MATCH($A364,所属情報!$A:$A,0))),"")</f>
        <v>492234</v>
      </c>
      <c r="P364" s="9" t="str">
        <f t="shared" si="15"/>
        <v>山下　和笑 (2)</v>
      </c>
      <c r="Q364" s="9" t="str">
        <f t="shared" si="16"/>
        <v>ﾔﾏｼﾀ ｶｴ</v>
      </c>
      <c r="R364" s="9" t="str">
        <f t="shared" si="17"/>
        <v>YAMASHITA Kae (03)</v>
      </c>
      <c r="S364" s="9" t="str">
        <f>IFERROR(IF($F364="","",INDEX(リスト!$G:$G,MATCH($F364,リスト!$E:$E,0))),"")</f>
        <v>39</v>
      </c>
      <c r="T364" s="9" t="str">
        <f>IFERROR(IF($K364="","",INDEX(リスト!$J:$J,MATCH($K364,リスト!$I:$I,0))),"")</f>
        <v>JPN</v>
      </c>
      <c r="U364" s="9" t="str">
        <f>IF($B364="","",RIGHT($G364*1000+200+COUNTIF($G$2:$G364,$G364),9))</f>
        <v>030601201</v>
      </c>
      <c r="V364" s="9" t="str">
        <f>IFERROR(IF($M364="","",$M364&amp;"・"&amp;INDEX(リスト!$F:$F,MATCH($L364,リスト!$E:$E,0))),"")</f>
        <v/>
      </c>
    </row>
    <row r="365" spans="1:22" ht="18" customHeight="1" x14ac:dyDescent="0.55000000000000004">
      <c r="A365" t="s">
        <v>2197</v>
      </c>
      <c r="B365">
        <v>364</v>
      </c>
      <c r="C365" t="s">
        <v>2287</v>
      </c>
      <c r="D365" t="s">
        <v>2288</v>
      </c>
      <c r="E365">
        <v>1</v>
      </c>
      <c r="F365" t="s">
        <v>14</v>
      </c>
      <c r="G365">
        <v>20041126</v>
      </c>
      <c r="I365" t="s">
        <v>2289</v>
      </c>
      <c r="J365" t="s">
        <v>2290</v>
      </c>
      <c r="K365" t="s">
        <v>214</v>
      </c>
      <c r="O365" s="9">
        <f>IFERROR(IF($B365="","",INDEX(所属情報!$E:$E,MATCH($A365,所属情報!$A:$A,0))),"")</f>
        <v>492234</v>
      </c>
      <c r="P365" s="9" t="str">
        <f t="shared" si="15"/>
        <v>小松　このみ (1)</v>
      </c>
      <c r="Q365" s="9" t="str">
        <f t="shared" si="16"/>
        <v>ｺﾏﾂ ｺﾉﾐ</v>
      </c>
      <c r="R365" s="9" t="str">
        <f t="shared" si="17"/>
        <v>KOMATSU Konomi (04)</v>
      </c>
      <c r="S365" s="9" t="str">
        <f>IFERROR(IF($F365="","",INDEX(リスト!$G:$G,MATCH($F365,リスト!$E:$E,0))),"")</f>
        <v>23</v>
      </c>
      <c r="T365" s="9" t="str">
        <f>IFERROR(IF($K365="","",INDEX(リスト!$J:$J,MATCH($K365,リスト!$I:$I,0))),"")</f>
        <v>JPN</v>
      </c>
      <c r="U365" s="9" t="str">
        <f>IF($B365="","",RIGHT($G365*1000+200+COUNTIF($G$2:$G365,$G365),9))</f>
        <v>041126201</v>
      </c>
      <c r="V365" s="9" t="str">
        <f>IFERROR(IF($M365="","",$M365&amp;"・"&amp;INDEX(リスト!$F:$F,MATCH($L365,リスト!$E:$E,0))),"")</f>
        <v/>
      </c>
    </row>
    <row r="366" spans="1:22" ht="18" customHeight="1" x14ac:dyDescent="0.55000000000000004">
      <c r="A366" t="s">
        <v>2197</v>
      </c>
      <c r="B366">
        <v>365</v>
      </c>
      <c r="C366" t="s">
        <v>2291</v>
      </c>
      <c r="D366" t="s">
        <v>2292</v>
      </c>
      <c r="E366">
        <v>1</v>
      </c>
      <c r="F366" t="s">
        <v>19</v>
      </c>
      <c r="G366">
        <v>20040826</v>
      </c>
      <c r="I366" t="s">
        <v>2293</v>
      </c>
      <c r="J366" t="s">
        <v>2294</v>
      </c>
      <c r="K366" t="s">
        <v>214</v>
      </c>
      <c r="O366" s="9">
        <f>IFERROR(IF($B366="","",INDEX(所属情報!$E:$E,MATCH($A366,所属情報!$A:$A,0))),"")</f>
        <v>492234</v>
      </c>
      <c r="P366" s="9" t="str">
        <f t="shared" si="15"/>
        <v>岩永　彩萌 (1)</v>
      </c>
      <c r="Q366" s="9" t="str">
        <f t="shared" si="16"/>
        <v>ｲﾜﾅｶﾞ ｱﾔﾒ</v>
      </c>
      <c r="R366" s="9" t="str">
        <f t="shared" si="17"/>
        <v>IWANAGA Ayame (04)</v>
      </c>
      <c r="S366" s="9" t="str">
        <f>IFERROR(IF($F366="","",INDEX(リスト!$G:$G,MATCH($F366,リスト!$E:$E,0))),"")</f>
        <v>28</v>
      </c>
      <c r="T366" s="9" t="str">
        <f>IFERROR(IF($K366="","",INDEX(リスト!$J:$J,MATCH($K366,リスト!$I:$I,0))),"")</f>
        <v>JPN</v>
      </c>
      <c r="U366" s="9" t="str">
        <f>IF($B366="","",RIGHT($G366*1000+200+COUNTIF($G$2:$G366,$G366),9))</f>
        <v>040826201</v>
      </c>
      <c r="V366" s="9" t="str">
        <f>IFERROR(IF($M366="","",$M366&amp;"・"&amp;INDEX(リスト!$F:$F,MATCH($L366,リスト!$E:$E,0))),"")</f>
        <v/>
      </c>
    </row>
    <row r="367" spans="1:22" ht="18" customHeight="1" x14ac:dyDescent="0.55000000000000004">
      <c r="A367" t="s">
        <v>2197</v>
      </c>
      <c r="B367">
        <v>366</v>
      </c>
      <c r="C367" t="s">
        <v>2295</v>
      </c>
      <c r="D367" t="s">
        <v>2296</v>
      </c>
      <c r="E367">
        <v>1</v>
      </c>
      <c r="F367" t="s">
        <v>20</v>
      </c>
      <c r="G367">
        <v>20041022</v>
      </c>
      <c r="I367" t="s">
        <v>2297</v>
      </c>
      <c r="J367" t="s">
        <v>2298</v>
      </c>
      <c r="K367" t="s">
        <v>214</v>
      </c>
      <c r="O367" s="9">
        <f>IFERROR(IF($B367="","",INDEX(所属情報!$E:$E,MATCH($A367,所属情報!$A:$A,0))),"")</f>
        <v>492234</v>
      </c>
      <c r="P367" s="9" t="str">
        <f t="shared" si="15"/>
        <v>麻生　妃奈乃 (1)</v>
      </c>
      <c r="Q367" s="9" t="str">
        <f t="shared" si="16"/>
        <v>ｱｿｳ ﾋﾅﾉ</v>
      </c>
      <c r="R367" s="9" t="str">
        <f t="shared" si="17"/>
        <v>ASO Hinano (04)</v>
      </c>
      <c r="S367" s="9" t="str">
        <f>IFERROR(IF($F367="","",INDEX(リスト!$G:$G,MATCH($F367,リスト!$E:$E,0))),"")</f>
        <v>27</v>
      </c>
      <c r="T367" s="9" t="str">
        <f>IFERROR(IF($K367="","",INDEX(リスト!$J:$J,MATCH($K367,リスト!$I:$I,0))),"")</f>
        <v>JPN</v>
      </c>
      <c r="U367" s="9" t="str">
        <f>IF($B367="","",RIGHT($G367*1000+200+COUNTIF($G$2:$G367,$G367),9))</f>
        <v>041022201</v>
      </c>
      <c r="V367" s="9" t="str">
        <f>IFERROR(IF($M367="","",$M367&amp;"・"&amp;INDEX(リスト!$F:$F,MATCH($L367,リスト!$E:$E,0))),"")</f>
        <v/>
      </c>
    </row>
    <row r="368" spans="1:22" ht="18" customHeight="1" x14ac:dyDescent="0.55000000000000004">
      <c r="A368" t="s">
        <v>2197</v>
      </c>
      <c r="B368">
        <v>368</v>
      </c>
      <c r="C368" t="s">
        <v>2299</v>
      </c>
      <c r="D368" t="s">
        <v>2300</v>
      </c>
      <c r="E368">
        <v>1</v>
      </c>
      <c r="F368" t="s">
        <v>19</v>
      </c>
      <c r="G368">
        <v>20041012</v>
      </c>
      <c r="I368" t="s">
        <v>2301</v>
      </c>
      <c r="J368" t="s">
        <v>1208</v>
      </c>
      <c r="K368" t="s">
        <v>214</v>
      </c>
      <c r="O368" s="9">
        <f>IFERROR(IF($B368="","",INDEX(所属情報!$E:$E,MATCH($A368,所属情報!$A:$A,0))),"")</f>
        <v>492234</v>
      </c>
      <c r="P368" s="9" t="str">
        <f t="shared" si="15"/>
        <v>津田　美夕 (1)</v>
      </c>
      <c r="Q368" s="9" t="str">
        <f t="shared" si="16"/>
        <v>ﾂﾀﾞ ﾐﾕｳ</v>
      </c>
      <c r="R368" s="9" t="str">
        <f t="shared" si="17"/>
        <v>TSUDA Miyu (04)</v>
      </c>
      <c r="S368" s="9" t="str">
        <f>IFERROR(IF($F368="","",INDEX(リスト!$G:$G,MATCH($F368,リスト!$E:$E,0))),"")</f>
        <v>28</v>
      </c>
      <c r="T368" s="9" t="str">
        <f>IFERROR(IF($K368="","",INDEX(リスト!$J:$J,MATCH($K368,リスト!$I:$I,0))),"")</f>
        <v>JPN</v>
      </c>
      <c r="U368" s="9" t="str">
        <f>IF($B368="","",RIGHT($G368*1000+200+COUNTIF($G$2:$G368,$G368),9))</f>
        <v>041012201</v>
      </c>
      <c r="V368" s="9" t="str">
        <f>IFERROR(IF($M368="","",$M368&amp;"・"&amp;INDEX(リスト!$F:$F,MATCH($L368,リスト!$E:$E,0))),"")</f>
        <v/>
      </c>
    </row>
    <row r="369" spans="1:22" ht="18" customHeight="1" x14ac:dyDescent="0.55000000000000004">
      <c r="A369" t="s">
        <v>2197</v>
      </c>
      <c r="B369">
        <v>369</v>
      </c>
      <c r="C369" t="s">
        <v>2302</v>
      </c>
      <c r="D369" t="s">
        <v>2303</v>
      </c>
      <c r="E369">
        <v>1</v>
      </c>
      <c r="F369" t="s">
        <v>19</v>
      </c>
      <c r="G369">
        <v>20041118</v>
      </c>
      <c r="I369" t="s">
        <v>2304</v>
      </c>
      <c r="J369" t="s">
        <v>2305</v>
      </c>
      <c r="K369" t="s">
        <v>214</v>
      </c>
      <c r="O369" s="9">
        <f>IFERROR(IF($B369="","",INDEX(所属情報!$E:$E,MATCH($A369,所属情報!$A:$A,0))),"")</f>
        <v>492234</v>
      </c>
      <c r="P369" s="9" t="str">
        <f t="shared" si="15"/>
        <v>大野　珠夢佳 (1)</v>
      </c>
      <c r="Q369" s="9" t="str">
        <f t="shared" si="16"/>
        <v>ｵｵﾉ ﾐﾕｶ</v>
      </c>
      <c r="R369" s="9" t="str">
        <f t="shared" si="17"/>
        <v>ONO Miyuka (04)</v>
      </c>
      <c r="S369" s="9" t="str">
        <f>IFERROR(IF($F369="","",INDEX(リスト!$G:$G,MATCH($F369,リスト!$E:$E,0))),"")</f>
        <v>28</v>
      </c>
      <c r="T369" s="9" t="str">
        <f>IFERROR(IF($K369="","",INDEX(リスト!$J:$J,MATCH($K369,リスト!$I:$I,0))),"")</f>
        <v>JPN</v>
      </c>
      <c r="U369" s="9" t="str">
        <f>IF($B369="","",RIGHT($G369*1000+200+COUNTIF($G$2:$G369,$G369),9))</f>
        <v>041118201</v>
      </c>
      <c r="V369" s="9" t="str">
        <f>IFERROR(IF($M369="","",$M369&amp;"・"&amp;INDEX(リスト!$F:$F,MATCH($L369,リスト!$E:$E,0))),"")</f>
        <v/>
      </c>
    </row>
    <row r="370" spans="1:22" ht="18" customHeight="1" x14ac:dyDescent="0.55000000000000004">
      <c r="A370" t="s">
        <v>2197</v>
      </c>
      <c r="B370">
        <v>370</v>
      </c>
      <c r="C370" t="s">
        <v>2306</v>
      </c>
      <c r="D370" t="s">
        <v>2307</v>
      </c>
      <c r="E370">
        <v>1</v>
      </c>
      <c r="F370" t="s">
        <v>40</v>
      </c>
      <c r="G370">
        <v>20041221</v>
      </c>
      <c r="I370" t="s">
        <v>2308</v>
      </c>
      <c r="J370" t="s">
        <v>1198</v>
      </c>
      <c r="K370" t="s">
        <v>214</v>
      </c>
      <c r="O370" s="9">
        <f>IFERROR(IF($B370="","",INDEX(所属情報!$E:$E,MATCH($A370,所属情報!$A:$A,0))),"")</f>
        <v>492234</v>
      </c>
      <c r="P370" s="9" t="str">
        <f t="shared" si="15"/>
        <v>納村　琉愛 (1)</v>
      </c>
      <c r="Q370" s="9" t="str">
        <f t="shared" si="16"/>
        <v>ﾉｳﾑﾗ ﾙﾅ</v>
      </c>
      <c r="R370" s="9" t="str">
        <f t="shared" si="17"/>
        <v>NOMURA Runa (04)</v>
      </c>
      <c r="S370" s="9" t="str">
        <f>IFERROR(IF($F370="","",INDEX(リスト!$G:$G,MATCH($F370,リスト!$E:$E,0))),"")</f>
        <v>01</v>
      </c>
      <c r="T370" s="9" t="str">
        <f>IFERROR(IF($K370="","",INDEX(リスト!$J:$J,MATCH($K370,リスト!$I:$I,0))),"")</f>
        <v>JPN</v>
      </c>
      <c r="U370" s="9" t="str">
        <f>IF($B370="","",RIGHT($G370*1000+200+COUNTIF($G$2:$G370,$G370),9))</f>
        <v>041221203</v>
      </c>
      <c r="V370" s="9" t="str">
        <f>IFERROR(IF($M370="","",$M370&amp;"・"&amp;INDEX(リスト!$F:$F,MATCH($L370,リスト!$E:$E,0))),"")</f>
        <v/>
      </c>
    </row>
    <row r="371" spans="1:22" ht="18" customHeight="1" x14ac:dyDescent="0.55000000000000004">
      <c r="A371" t="s">
        <v>2197</v>
      </c>
      <c r="B371">
        <v>371</v>
      </c>
      <c r="C371" t="s">
        <v>2309</v>
      </c>
      <c r="D371" t="s">
        <v>2310</v>
      </c>
      <c r="E371">
        <v>1</v>
      </c>
      <c r="F371" t="s">
        <v>14</v>
      </c>
      <c r="G371">
        <v>20040419</v>
      </c>
      <c r="I371" t="s">
        <v>2311</v>
      </c>
      <c r="J371" t="s">
        <v>733</v>
      </c>
      <c r="K371" t="s">
        <v>214</v>
      </c>
      <c r="O371" s="9">
        <f>IFERROR(IF($B371="","",INDEX(所属情報!$E:$E,MATCH($A371,所属情報!$A:$A,0))),"")</f>
        <v>492234</v>
      </c>
      <c r="P371" s="9" t="str">
        <f t="shared" si="15"/>
        <v>藏重　みう (1)</v>
      </c>
      <c r="Q371" s="9" t="str">
        <f t="shared" si="16"/>
        <v>ｸﾗｼｹﾞ ﾐｳ</v>
      </c>
      <c r="R371" s="9" t="str">
        <f t="shared" si="17"/>
        <v>KURASHIGE Miu (04)</v>
      </c>
      <c r="S371" s="9" t="str">
        <f>IFERROR(IF($F371="","",INDEX(リスト!$G:$G,MATCH($F371,リスト!$E:$E,0))),"")</f>
        <v>23</v>
      </c>
      <c r="T371" s="9" t="str">
        <f>IFERROR(IF($K371="","",INDEX(リスト!$J:$J,MATCH($K371,リスト!$I:$I,0))),"")</f>
        <v>JPN</v>
      </c>
      <c r="U371" s="9" t="str">
        <f>IF($B371="","",RIGHT($G371*1000+200+COUNTIF($G$2:$G371,$G371),9))</f>
        <v>040419201</v>
      </c>
      <c r="V371" s="9" t="str">
        <f>IFERROR(IF($M371="","",$M371&amp;"・"&amp;INDEX(リスト!$F:$F,MATCH($L371,リスト!$E:$E,0))),"")</f>
        <v/>
      </c>
    </row>
    <row r="372" spans="1:22" ht="18" customHeight="1" x14ac:dyDescent="0.55000000000000004">
      <c r="A372" t="s">
        <v>2197</v>
      </c>
      <c r="B372">
        <v>372</v>
      </c>
      <c r="C372" t="s">
        <v>2312</v>
      </c>
      <c r="D372" t="s">
        <v>2313</v>
      </c>
      <c r="E372">
        <v>1</v>
      </c>
      <c r="F372" t="s">
        <v>59</v>
      </c>
      <c r="G372">
        <v>20040413</v>
      </c>
      <c r="I372" t="s">
        <v>2314</v>
      </c>
      <c r="J372" t="s">
        <v>1334</v>
      </c>
      <c r="K372" t="s">
        <v>214</v>
      </c>
      <c r="O372" s="9">
        <f>IFERROR(IF($B372="","",INDEX(所属情報!$E:$E,MATCH($A372,所属情報!$A:$A,0))),"")</f>
        <v>492234</v>
      </c>
      <c r="P372" s="9" t="str">
        <f t="shared" si="15"/>
        <v>三澤　百佳 (1)</v>
      </c>
      <c r="Q372" s="9" t="str">
        <f t="shared" si="16"/>
        <v>ﾐｻﾜ ﾓﾓｶ</v>
      </c>
      <c r="R372" s="9" t="str">
        <f t="shared" si="17"/>
        <v>MISAWA Momoka (04)</v>
      </c>
      <c r="S372" s="9" t="str">
        <f>IFERROR(IF($F372="","",INDEX(リスト!$G:$G,MATCH($F372,リスト!$E:$E,0))),"")</f>
        <v>20</v>
      </c>
      <c r="T372" s="9" t="str">
        <f>IFERROR(IF($K372="","",INDEX(リスト!$J:$J,MATCH($K372,リスト!$I:$I,0))),"")</f>
        <v>JPN</v>
      </c>
      <c r="U372" s="9" t="str">
        <f>IF($B372="","",RIGHT($G372*1000+200+COUNTIF($G$2:$G372,$G372),9))</f>
        <v>040413201</v>
      </c>
      <c r="V372" s="9" t="str">
        <f>IFERROR(IF($M372="","",$M372&amp;"・"&amp;INDEX(リスト!$F:$F,MATCH($L372,リスト!$E:$E,0))),"")</f>
        <v/>
      </c>
    </row>
    <row r="373" spans="1:22" ht="18" customHeight="1" x14ac:dyDescent="0.55000000000000004">
      <c r="A373" t="s">
        <v>2315</v>
      </c>
      <c r="B373">
        <v>373</v>
      </c>
      <c r="C373" t="s">
        <v>2316</v>
      </c>
      <c r="D373" t="s">
        <v>2317</v>
      </c>
      <c r="E373" t="s">
        <v>1562</v>
      </c>
      <c r="F373" t="s">
        <v>20</v>
      </c>
      <c r="G373">
        <v>20000314</v>
      </c>
      <c r="H373" t="s">
        <v>2318</v>
      </c>
      <c r="I373" t="s">
        <v>2319</v>
      </c>
      <c r="J373" t="s">
        <v>1068</v>
      </c>
      <c r="K373" t="s">
        <v>214</v>
      </c>
      <c r="O373" s="9">
        <f>IFERROR(IF($B373="","",INDEX(所属情報!$E:$E,MATCH($A373,所属情報!$A:$A,0))),"")</f>
        <v>490049</v>
      </c>
      <c r="P373" s="9" t="str">
        <f t="shared" si="15"/>
        <v>竹田　有香里 (M2)</v>
      </c>
      <c r="Q373" s="9" t="str">
        <f t="shared" si="16"/>
        <v>ﾀｹﾀﾞ ｱｶﾘ</v>
      </c>
      <c r="R373" s="9" t="str">
        <f t="shared" si="17"/>
        <v>TAKEDA Akari (00)</v>
      </c>
      <c r="S373" s="9" t="str">
        <f>IFERROR(IF($F373="","",INDEX(リスト!$G:$G,MATCH($F373,リスト!$E:$E,0))),"")</f>
        <v>27</v>
      </c>
      <c r="T373" s="9" t="str">
        <f>IFERROR(IF($K373="","",INDEX(リスト!$J:$J,MATCH($K373,リスト!$I:$I,0))),"")</f>
        <v>JPN</v>
      </c>
      <c r="U373" s="9" t="str">
        <f>IF($B373="","",RIGHT($G373*1000+200+COUNTIF($G$2:$G373,$G373),9))</f>
        <v>000314201</v>
      </c>
      <c r="V373" s="9" t="str">
        <f>IFERROR(IF($M373="","",$M373&amp;"・"&amp;INDEX(リスト!$F:$F,MATCH($L373,リスト!$E:$E,0))),"")</f>
        <v/>
      </c>
    </row>
    <row r="374" spans="1:22" ht="18" customHeight="1" x14ac:dyDescent="0.55000000000000004">
      <c r="A374" t="s">
        <v>2315</v>
      </c>
      <c r="B374">
        <v>374</v>
      </c>
      <c r="C374" t="s">
        <v>2320</v>
      </c>
      <c r="D374" t="s">
        <v>2321</v>
      </c>
      <c r="E374" t="s">
        <v>710</v>
      </c>
      <c r="F374" t="s">
        <v>17</v>
      </c>
      <c r="G374">
        <v>20010109</v>
      </c>
      <c r="H374" t="s">
        <v>2322</v>
      </c>
      <c r="I374" t="s">
        <v>2323</v>
      </c>
      <c r="J374" t="s">
        <v>2324</v>
      </c>
      <c r="K374" t="s">
        <v>214</v>
      </c>
      <c r="O374" s="9">
        <f>IFERROR(IF($B374="","",INDEX(所属情報!$E:$E,MATCH($A374,所属情報!$A:$A,0))),"")</f>
        <v>490049</v>
      </c>
      <c r="P374" s="9" t="str">
        <f t="shared" si="15"/>
        <v>上羽　萌 (M1)</v>
      </c>
      <c r="Q374" s="9" t="str">
        <f t="shared" si="16"/>
        <v>ｳﾜﾊﾞ ﾓｴｷﾞ</v>
      </c>
      <c r="R374" s="9" t="str">
        <f t="shared" si="17"/>
        <v>UWABA Moegi (01)</v>
      </c>
      <c r="S374" s="9" t="str">
        <f>IFERROR(IF($F374="","",INDEX(リスト!$G:$G,MATCH($F374,リスト!$E:$E,0))),"")</f>
        <v>26</v>
      </c>
      <c r="T374" s="9" t="str">
        <f>IFERROR(IF($K374="","",INDEX(リスト!$J:$J,MATCH($K374,リスト!$I:$I,0))),"")</f>
        <v>JPN</v>
      </c>
      <c r="U374" s="9" t="str">
        <f>IF($B374="","",RIGHT($G374*1000+200+COUNTIF($G$2:$G374,$G374),9))</f>
        <v>010109201</v>
      </c>
      <c r="V374" s="9" t="str">
        <f>IFERROR(IF($M374="","",$M374&amp;"・"&amp;INDEX(リスト!$F:$F,MATCH($L374,リスト!$E:$E,0))),"")</f>
        <v/>
      </c>
    </row>
    <row r="375" spans="1:22" ht="18" customHeight="1" x14ac:dyDescent="0.55000000000000004">
      <c r="A375" t="s">
        <v>2315</v>
      </c>
      <c r="B375">
        <v>375</v>
      </c>
      <c r="C375" t="s">
        <v>2325</v>
      </c>
      <c r="D375" t="s">
        <v>2326</v>
      </c>
      <c r="E375">
        <v>4</v>
      </c>
      <c r="F375" t="s">
        <v>16</v>
      </c>
      <c r="G375">
        <v>20011228</v>
      </c>
      <c r="H375" t="s">
        <v>2327</v>
      </c>
      <c r="I375" t="s">
        <v>2328</v>
      </c>
      <c r="J375" t="s">
        <v>2242</v>
      </c>
      <c r="K375" t="s">
        <v>214</v>
      </c>
      <c r="O375" s="9">
        <f>IFERROR(IF($B375="","",INDEX(所属情報!$E:$E,MATCH($A375,所属情報!$A:$A,0))),"")</f>
        <v>490049</v>
      </c>
      <c r="P375" s="9" t="str">
        <f t="shared" si="15"/>
        <v>原口　由子 (4)</v>
      </c>
      <c r="Q375" s="9" t="str">
        <f t="shared" si="16"/>
        <v>ﾊﾗｸﾞﾁ ﾕｳｺ</v>
      </c>
      <c r="R375" s="9" t="str">
        <f t="shared" si="17"/>
        <v>HARAGUCHI Yuko (01)</v>
      </c>
      <c r="S375" s="9" t="str">
        <f>IFERROR(IF($F375="","",INDEX(リスト!$G:$G,MATCH($F375,リスト!$E:$E,0))),"")</f>
        <v>29</v>
      </c>
      <c r="T375" s="9" t="str">
        <f>IFERROR(IF($K375="","",INDEX(リスト!$J:$J,MATCH($K375,リスト!$I:$I,0))),"")</f>
        <v>JPN</v>
      </c>
      <c r="U375" s="9" t="str">
        <f>IF($B375="","",RIGHT($G375*1000+200+COUNTIF($G$2:$G375,$G375),9))</f>
        <v>011228201</v>
      </c>
      <c r="V375" s="9" t="str">
        <f>IFERROR(IF($M375="","",$M375&amp;"・"&amp;INDEX(リスト!$F:$F,MATCH($L375,リスト!$E:$E,0))),"")</f>
        <v/>
      </c>
    </row>
    <row r="376" spans="1:22" ht="18" customHeight="1" x14ac:dyDescent="0.55000000000000004">
      <c r="A376" t="s">
        <v>2315</v>
      </c>
      <c r="B376">
        <v>376</v>
      </c>
      <c r="C376" t="s">
        <v>2329</v>
      </c>
      <c r="D376" t="s">
        <v>2330</v>
      </c>
      <c r="E376">
        <v>4</v>
      </c>
      <c r="F376" t="s">
        <v>18</v>
      </c>
      <c r="G376">
        <v>20011005</v>
      </c>
      <c r="H376" t="s">
        <v>2331</v>
      </c>
      <c r="I376" t="s">
        <v>1016</v>
      </c>
      <c r="J376" t="s">
        <v>2332</v>
      </c>
      <c r="K376" t="s">
        <v>214</v>
      </c>
      <c r="O376" s="9">
        <f>IFERROR(IF($B376="","",INDEX(所属情報!$E:$E,MATCH($A376,所属情報!$A:$A,0))),"")</f>
        <v>490049</v>
      </c>
      <c r="P376" s="9" t="str">
        <f t="shared" si="15"/>
        <v>坂本　聡美 (4)</v>
      </c>
      <c r="Q376" s="9" t="str">
        <f t="shared" si="16"/>
        <v>ｻｶﾓﾄ ｻﾄﾐ</v>
      </c>
      <c r="R376" s="9" t="str">
        <f t="shared" si="17"/>
        <v>SAKAMOTO Satomi (01)</v>
      </c>
      <c r="S376" s="9" t="str">
        <f>IFERROR(IF($F376="","",INDEX(リスト!$G:$G,MATCH($F376,リスト!$E:$E,0))),"")</f>
        <v>37</v>
      </c>
      <c r="T376" s="9" t="str">
        <f>IFERROR(IF($K376="","",INDEX(リスト!$J:$J,MATCH($K376,リスト!$I:$I,0))),"")</f>
        <v>JPN</v>
      </c>
      <c r="U376" s="9" t="str">
        <f>IF($B376="","",RIGHT($G376*1000+200+COUNTIF($G$2:$G376,$G376),9))</f>
        <v>011005201</v>
      </c>
      <c r="V376" s="9" t="str">
        <f>IFERROR(IF($M376="","",$M376&amp;"・"&amp;INDEX(リスト!$F:$F,MATCH($L376,リスト!$E:$E,0))),"")</f>
        <v/>
      </c>
    </row>
    <row r="377" spans="1:22" ht="18" customHeight="1" x14ac:dyDescent="0.55000000000000004">
      <c r="A377" t="s">
        <v>2315</v>
      </c>
      <c r="B377">
        <v>377</v>
      </c>
      <c r="C377" t="s">
        <v>2333</v>
      </c>
      <c r="D377" t="s">
        <v>2334</v>
      </c>
      <c r="E377">
        <v>4</v>
      </c>
      <c r="F377" t="s">
        <v>17</v>
      </c>
      <c r="G377">
        <v>20011016</v>
      </c>
      <c r="H377" t="s">
        <v>2335</v>
      </c>
      <c r="I377" t="s">
        <v>2336</v>
      </c>
      <c r="J377" t="s">
        <v>1151</v>
      </c>
      <c r="K377" t="s">
        <v>214</v>
      </c>
      <c r="O377" s="9">
        <f>IFERROR(IF($B377="","",INDEX(所属情報!$E:$E,MATCH($A377,所属情報!$A:$A,0))),"")</f>
        <v>490049</v>
      </c>
      <c r="P377" s="9" t="str">
        <f t="shared" si="15"/>
        <v>是枝　和佳奈 (4)</v>
      </c>
      <c r="Q377" s="9" t="str">
        <f t="shared" si="16"/>
        <v>ｺﾚｴﾀﾞ ﾜｶﾅ</v>
      </c>
      <c r="R377" s="9" t="str">
        <f t="shared" si="17"/>
        <v>KOREEDA Wakana (01)</v>
      </c>
      <c r="S377" s="9" t="str">
        <f>IFERROR(IF($F377="","",INDEX(リスト!$G:$G,MATCH($F377,リスト!$E:$E,0))),"")</f>
        <v>26</v>
      </c>
      <c r="T377" s="9" t="str">
        <f>IFERROR(IF($K377="","",INDEX(リスト!$J:$J,MATCH($K377,リスト!$I:$I,0))),"")</f>
        <v>JPN</v>
      </c>
      <c r="U377" s="9" t="str">
        <f>IF($B377="","",RIGHT($G377*1000+200+COUNTIF($G$2:$G377,$G377),9))</f>
        <v>011016201</v>
      </c>
      <c r="V377" s="9" t="str">
        <f>IFERROR(IF($M377="","",$M377&amp;"・"&amp;INDEX(リスト!$F:$F,MATCH($L377,リスト!$E:$E,0))),"")</f>
        <v/>
      </c>
    </row>
    <row r="378" spans="1:22" ht="18" customHeight="1" x14ac:dyDescent="0.55000000000000004">
      <c r="A378" t="s">
        <v>2315</v>
      </c>
      <c r="B378">
        <v>378</v>
      </c>
      <c r="C378" t="s">
        <v>2337</v>
      </c>
      <c r="D378" t="s">
        <v>2338</v>
      </c>
      <c r="E378">
        <v>3</v>
      </c>
      <c r="F378" t="s">
        <v>19</v>
      </c>
      <c r="G378">
        <v>20021227</v>
      </c>
      <c r="H378" t="s">
        <v>2339</v>
      </c>
      <c r="I378" t="s">
        <v>2340</v>
      </c>
      <c r="J378" t="s">
        <v>2341</v>
      </c>
      <c r="K378" t="s">
        <v>214</v>
      </c>
      <c r="O378" s="9">
        <f>IFERROR(IF($B378="","",INDEX(所属情報!$E:$E,MATCH($A378,所属情報!$A:$A,0))),"")</f>
        <v>490049</v>
      </c>
      <c r="P378" s="9" t="str">
        <f t="shared" si="15"/>
        <v>黒川　翔音 (3)</v>
      </c>
      <c r="Q378" s="9" t="str">
        <f t="shared" si="16"/>
        <v>ｸﾛｶﾜ ｻﾈ</v>
      </c>
      <c r="R378" s="9" t="str">
        <f t="shared" si="17"/>
        <v>KUROKAWA Sane (02)</v>
      </c>
      <c r="S378" s="9" t="str">
        <f>IFERROR(IF($F378="","",INDEX(リスト!$G:$G,MATCH($F378,リスト!$E:$E,0))),"")</f>
        <v>28</v>
      </c>
      <c r="T378" s="9" t="str">
        <f>IFERROR(IF($K378="","",INDEX(リスト!$J:$J,MATCH($K378,リスト!$I:$I,0))),"")</f>
        <v>JPN</v>
      </c>
      <c r="U378" s="9" t="str">
        <f>IF($B378="","",RIGHT($G378*1000+200+COUNTIF($G$2:$G378,$G378),9))</f>
        <v>021227202</v>
      </c>
      <c r="V378" s="9" t="str">
        <f>IFERROR(IF($M378="","",$M378&amp;"・"&amp;INDEX(リスト!$F:$F,MATCH($L378,リスト!$E:$E,0))),"")</f>
        <v/>
      </c>
    </row>
    <row r="379" spans="1:22" ht="18" customHeight="1" x14ac:dyDescent="0.55000000000000004">
      <c r="A379" t="s">
        <v>2315</v>
      </c>
      <c r="B379">
        <v>379</v>
      </c>
      <c r="C379" t="s">
        <v>2342</v>
      </c>
      <c r="D379" t="s">
        <v>2343</v>
      </c>
      <c r="E379">
        <v>3</v>
      </c>
      <c r="F379" t="s">
        <v>17</v>
      </c>
      <c r="G379">
        <v>20020928</v>
      </c>
      <c r="H379" t="s">
        <v>2344</v>
      </c>
      <c r="I379" t="s">
        <v>2345</v>
      </c>
      <c r="J379" t="s">
        <v>1120</v>
      </c>
      <c r="K379" t="s">
        <v>214</v>
      </c>
      <c r="O379" s="9">
        <f>IFERROR(IF($B379="","",INDEX(所属情報!$E:$E,MATCH($A379,所属情報!$A:$A,0))),"")</f>
        <v>490049</v>
      </c>
      <c r="P379" s="9" t="str">
        <f t="shared" si="15"/>
        <v>武久　由佳 (3)</v>
      </c>
      <c r="Q379" s="9" t="str">
        <f t="shared" si="16"/>
        <v>ﾀｹﾋｻ ﾕｶ</v>
      </c>
      <c r="R379" s="9" t="str">
        <f t="shared" si="17"/>
        <v>TAKEHISA Yuka (02)</v>
      </c>
      <c r="S379" s="9" t="str">
        <f>IFERROR(IF($F379="","",INDEX(リスト!$G:$G,MATCH($F379,リスト!$E:$E,0))),"")</f>
        <v>26</v>
      </c>
      <c r="T379" s="9" t="str">
        <f>IFERROR(IF($K379="","",INDEX(リスト!$J:$J,MATCH($K379,リスト!$I:$I,0))),"")</f>
        <v>JPN</v>
      </c>
      <c r="U379" s="9" t="str">
        <f>IF($B379="","",RIGHT($G379*1000+200+COUNTIF($G$2:$G379,$G379),9))</f>
        <v>020928201</v>
      </c>
      <c r="V379" s="9" t="str">
        <f>IFERROR(IF($M379="","",$M379&amp;"・"&amp;INDEX(リスト!$F:$F,MATCH($L379,リスト!$E:$E,0))),"")</f>
        <v/>
      </c>
    </row>
    <row r="380" spans="1:22" ht="18" customHeight="1" x14ac:dyDescent="0.55000000000000004">
      <c r="A380" t="s">
        <v>2315</v>
      </c>
      <c r="B380">
        <v>380</v>
      </c>
      <c r="C380" t="s">
        <v>2346</v>
      </c>
      <c r="D380" t="s">
        <v>2347</v>
      </c>
      <c r="E380">
        <v>3</v>
      </c>
      <c r="F380" t="s">
        <v>31</v>
      </c>
      <c r="G380">
        <v>20020402</v>
      </c>
      <c r="H380" t="s">
        <v>2348</v>
      </c>
      <c r="I380" t="s">
        <v>2349</v>
      </c>
      <c r="J380" t="s">
        <v>2350</v>
      </c>
      <c r="K380" t="s">
        <v>214</v>
      </c>
      <c r="O380" s="9">
        <f>IFERROR(IF($B380="","",INDEX(所属情報!$E:$E,MATCH($A380,所属情報!$A:$A,0))),"")</f>
        <v>490049</v>
      </c>
      <c r="P380" s="9" t="str">
        <f t="shared" si="15"/>
        <v>古屋　敦子 (3)</v>
      </c>
      <c r="Q380" s="9" t="str">
        <f t="shared" si="16"/>
        <v>ﾌﾙﾔ ｱﾂｺ</v>
      </c>
      <c r="R380" s="9" t="str">
        <f t="shared" si="17"/>
        <v>FURUYA Atsuko (02)</v>
      </c>
      <c r="S380" s="9" t="str">
        <f>IFERROR(IF($F380="","",INDEX(リスト!$G:$G,MATCH($F380,リスト!$E:$E,0))),"")</f>
        <v>33</v>
      </c>
      <c r="T380" s="9" t="str">
        <f>IFERROR(IF($K380="","",INDEX(リスト!$J:$J,MATCH($K380,リスト!$I:$I,0))),"")</f>
        <v>JPN</v>
      </c>
      <c r="U380" s="9" t="str">
        <f>IF($B380="","",RIGHT($G380*1000+200+COUNTIF($G$2:$G380,$G380),9))</f>
        <v>020402201</v>
      </c>
      <c r="V380" s="9" t="str">
        <f>IFERROR(IF($M380="","",$M380&amp;"・"&amp;INDEX(リスト!$F:$F,MATCH($L380,リスト!$E:$E,0))),"")</f>
        <v/>
      </c>
    </row>
    <row r="381" spans="1:22" ht="18" customHeight="1" x14ac:dyDescent="0.55000000000000004">
      <c r="A381" t="s">
        <v>2315</v>
      </c>
      <c r="B381">
        <v>381</v>
      </c>
      <c r="C381" t="s">
        <v>2351</v>
      </c>
      <c r="D381" t="s">
        <v>2352</v>
      </c>
      <c r="E381">
        <v>3</v>
      </c>
      <c r="F381" t="s">
        <v>17</v>
      </c>
      <c r="G381">
        <v>20020628</v>
      </c>
      <c r="H381" t="s">
        <v>2353</v>
      </c>
      <c r="I381" t="s">
        <v>948</v>
      </c>
      <c r="J381" t="s">
        <v>2354</v>
      </c>
      <c r="K381" t="s">
        <v>214</v>
      </c>
      <c r="O381" s="9">
        <f>IFERROR(IF($B381="","",INDEX(所属情報!$E:$E,MATCH($A381,所属情報!$A:$A,0))),"")</f>
        <v>490049</v>
      </c>
      <c r="P381" s="9" t="str">
        <f t="shared" si="15"/>
        <v>吉田　萌夏 (3)</v>
      </c>
      <c r="Q381" s="9" t="str">
        <f t="shared" si="16"/>
        <v>ﾖｼﾀﾞ ﾓｶ</v>
      </c>
      <c r="R381" s="9" t="str">
        <f t="shared" si="17"/>
        <v>YOSHIDA Moka (02)</v>
      </c>
      <c r="S381" s="9" t="str">
        <f>IFERROR(IF($F381="","",INDEX(リスト!$G:$G,MATCH($F381,リスト!$E:$E,0))),"")</f>
        <v>26</v>
      </c>
      <c r="T381" s="9" t="str">
        <f>IFERROR(IF($K381="","",INDEX(リスト!$J:$J,MATCH($K381,リスト!$I:$I,0))),"")</f>
        <v>JPN</v>
      </c>
      <c r="U381" s="9" t="str">
        <f>IF($B381="","",RIGHT($G381*1000+200+COUNTIF($G$2:$G381,$G381),9))</f>
        <v>020628201</v>
      </c>
      <c r="V381" s="9" t="str">
        <f>IFERROR(IF($M381="","",$M381&amp;"・"&amp;INDEX(リスト!$F:$F,MATCH($L381,リスト!$E:$E,0))),"")</f>
        <v/>
      </c>
    </row>
    <row r="382" spans="1:22" ht="18" customHeight="1" x14ac:dyDescent="0.55000000000000004">
      <c r="A382" t="s">
        <v>2315</v>
      </c>
      <c r="B382">
        <v>382</v>
      </c>
      <c r="C382" t="s">
        <v>2355</v>
      </c>
      <c r="D382" t="s">
        <v>2356</v>
      </c>
      <c r="E382">
        <v>2</v>
      </c>
      <c r="F382" t="s">
        <v>17</v>
      </c>
      <c r="G382">
        <v>20030417</v>
      </c>
      <c r="H382" t="s">
        <v>2357</v>
      </c>
      <c r="I382" t="s">
        <v>2358</v>
      </c>
      <c r="J382" t="s">
        <v>2359</v>
      </c>
      <c r="K382" t="s">
        <v>214</v>
      </c>
      <c r="O382" s="9">
        <f>IFERROR(IF($B382="","",INDEX(所属情報!$E:$E,MATCH($A382,所属情報!$A:$A,0))),"")</f>
        <v>490049</v>
      </c>
      <c r="P382" s="9" t="str">
        <f t="shared" si="15"/>
        <v>長谷川　麻央 (2)</v>
      </c>
      <c r="Q382" s="9" t="str">
        <f t="shared" si="16"/>
        <v>ﾊｾｶﾞﾜ ﾏﾋﾛ</v>
      </c>
      <c r="R382" s="9" t="str">
        <f t="shared" si="17"/>
        <v>HASEGAWA Mahiro (03)</v>
      </c>
      <c r="S382" s="9" t="str">
        <f>IFERROR(IF($F382="","",INDEX(リスト!$G:$G,MATCH($F382,リスト!$E:$E,0))),"")</f>
        <v>26</v>
      </c>
      <c r="T382" s="9" t="str">
        <f>IFERROR(IF($K382="","",INDEX(リスト!$J:$J,MATCH($K382,リスト!$I:$I,0))),"")</f>
        <v>JPN</v>
      </c>
      <c r="U382" s="9" t="str">
        <f>IF($B382="","",RIGHT($G382*1000+200+COUNTIF($G$2:$G382,$G382),9))</f>
        <v>030417201</v>
      </c>
      <c r="V382" s="9" t="str">
        <f>IFERROR(IF($M382="","",$M382&amp;"・"&amp;INDEX(リスト!$F:$F,MATCH($L382,リスト!$E:$E,0))),"")</f>
        <v/>
      </c>
    </row>
    <row r="383" spans="1:22" ht="18" customHeight="1" x14ac:dyDescent="0.55000000000000004">
      <c r="A383" t="s">
        <v>2315</v>
      </c>
      <c r="B383">
        <v>383</v>
      </c>
      <c r="C383" t="s">
        <v>2360</v>
      </c>
      <c r="D383" t="s">
        <v>2361</v>
      </c>
      <c r="E383">
        <v>2</v>
      </c>
      <c r="F383" t="s">
        <v>17</v>
      </c>
      <c r="G383">
        <v>20031111</v>
      </c>
      <c r="H383" t="s">
        <v>2362</v>
      </c>
      <c r="I383" t="s">
        <v>1365</v>
      </c>
      <c r="J383" t="s">
        <v>2363</v>
      </c>
      <c r="K383" t="s">
        <v>214</v>
      </c>
      <c r="O383" s="9">
        <f>IFERROR(IF($B383="","",INDEX(所属情報!$E:$E,MATCH($A383,所属情報!$A:$A,0))),"")</f>
        <v>490049</v>
      </c>
      <c r="P383" s="9" t="str">
        <f t="shared" si="15"/>
        <v>藤原　一華 (2)</v>
      </c>
      <c r="Q383" s="9" t="str">
        <f t="shared" si="16"/>
        <v>ﾌｼﾞﾜﾗ ｲﾁｶ</v>
      </c>
      <c r="R383" s="9" t="str">
        <f t="shared" si="17"/>
        <v>FUJIWARA Ichika (03)</v>
      </c>
      <c r="S383" s="9" t="str">
        <f>IFERROR(IF($F383="","",INDEX(リスト!$G:$G,MATCH($F383,リスト!$E:$E,0))),"")</f>
        <v>26</v>
      </c>
      <c r="T383" s="9" t="str">
        <f>IFERROR(IF($K383="","",INDEX(リスト!$J:$J,MATCH($K383,リスト!$I:$I,0))),"")</f>
        <v>JPN</v>
      </c>
      <c r="U383" s="9" t="str">
        <f>IF($B383="","",RIGHT($G383*1000+200+COUNTIF($G$2:$G383,$G383),9))</f>
        <v>031111201</v>
      </c>
      <c r="V383" s="9" t="str">
        <f>IFERROR(IF($M383="","",$M383&amp;"・"&amp;INDEX(リスト!$F:$F,MATCH($L383,リスト!$E:$E,0))),"")</f>
        <v/>
      </c>
    </row>
    <row r="384" spans="1:22" ht="18" customHeight="1" x14ac:dyDescent="0.55000000000000004">
      <c r="A384" t="s">
        <v>2315</v>
      </c>
      <c r="B384">
        <v>384</v>
      </c>
      <c r="C384" t="s">
        <v>2364</v>
      </c>
      <c r="D384" t="s">
        <v>2365</v>
      </c>
      <c r="E384">
        <v>2</v>
      </c>
      <c r="F384" t="s">
        <v>18</v>
      </c>
      <c r="G384">
        <v>20030419</v>
      </c>
      <c r="H384" t="s">
        <v>2366</v>
      </c>
      <c r="I384" t="s">
        <v>2367</v>
      </c>
      <c r="J384" t="s">
        <v>733</v>
      </c>
      <c r="K384" t="s">
        <v>214</v>
      </c>
      <c r="O384" s="9">
        <f>IFERROR(IF($B384="","",INDEX(所属情報!$E:$E,MATCH($A384,所属情報!$A:$A,0))),"")</f>
        <v>490049</v>
      </c>
      <c r="P384" s="9" t="str">
        <f t="shared" si="15"/>
        <v>塩田　美羽 (2)</v>
      </c>
      <c r="Q384" s="9" t="str">
        <f t="shared" si="16"/>
        <v>ｼｵﾀ ﾐｳ</v>
      </c>
      <c r="R384" s="9" t="str">
        <f t="shared" si="17"/>
        <v>SHIOTA Miu (03)</v>
      </c>
      <c r="S384" s="9" t="str">
        <f>IFERROR(IF($F384="","",INDEX(リスト!$G:$G,MATCH($F384,リスト!$E:$E,0))),"")</f>
        <v>37</v>
      </c>
      <c r="T384" s="9" t="str">
        <f>IFERROR(IF($K384="","",INDEX(リスト!$J:$J,MATCH($K384,リスト!$I:$I,0))),"")</f>
        <v>JPN</v>
      </c>
      <c r="U384" s="9" t="str">
        <f>IF($B384="","",RIGHT($G384*1000+200+COUNTIF($G$2:$G384,$G384),9))</f>
        <v>030419201</v>
      </c>
      <c r="V384" s="9" t="str">
        <f>IFERROR(IF($M384="","",$M384&amp;"・"&amp;INDEX(リスト!$F:$F,MATCH($L384,リスト!$E:$E,0))),"")</f>
        <v/>
      </c>
    </row>
    <row r="385" spans="1:22" ht="18" customHeight="1" x14ac:dyDescent="0.55000000000000004">
      <c r="A385" t="s">
        <v>2315</v>
      </c>
      <c r="B385">
        <v>385</v>
      </c>
      <c r="C385" t="s">
        <v>2368</v>
      </c>
      <c r="D385" t="s">
        <v>2369</v>
      </c>
      <c r="E385">
        <v>2</v>
      </c>
      <c r="F385" t="s">
        <v>15</v>
      </c>
      <c r="G385">
        <v>20030829</v>
      </c>
      <c r="H385" t="s">
        <v>2370</v>
      </c>
      <c r="I385" t="s">
        <v>2371</v>
      </c>
      <c r="J385" t="s">
        <v>1017</v>
      </c>
      <c r="K385" t="s">
        <v>214</v>
      </c>
      <c r="O385" s="9">
        <f>IFERROR(IF($B385="","",INDEX(所属情報!$E:$E,MATCH($A385,所属情報!$A:$A,0))),"")</f>
        <v>490049</v>
      </c>
      <c r="P385" s="9" t="str">
        <f t="shared" si="15"/>
        <v>北村　舞奈 (2)</v>
      </c>
      <c r="Q385" s="9" t="str">
        <f t="shared" si="16"/>
        <v>ｷﾀﾑﾗ ﾏﾅ</v>
      </c>
      <c r="R385" s="9" t="str">
        <f t="shared" si="17"/>
        <v>KITAMURA Mana (03)</v>
      </c>
      <c r="S385" s="9" t="str">
        <f>IFERROR(IF($F385="","",INDEX(リスト!$G:$G,MATCH($F385,リスト!$E:$E,0))),"")</f>
        <v>25</v>
      </c>
      <c r="T385" s="9" t="str">
        <f>IFERROR(IF($K385="","",INDEX(リスト!$J:$J,MATCH($K385,リスト!$I:$I,0))),"")</f>
        <v>JPN</v>
      </c>
      <c r="U385" s="9" t="str">
        <f>IF($B385="","",RIGHT($G385*1000+200+COUNTIF($G$2:$G385,$G385),9))</f>
        <v>030829201</v>
      </c>
      <c r="V385" s="9" t="str">
        <f>IFERROR(IF($M385="","",$M385&amp;"・"&amp;INDEX(リスト!$F:$F,MATCH($L385,リスト!$E:$E,0))),"")</f>
        <v/>
      </c>
    </row>
    <row r="386" spans="1:22" ht="18" customHeight="1" x14ac:dyDescent="0.55000000000000004">
      <c r="A386" t="s">
        <v>2315</v>
      </c>
      <c r="B386">
        <v>386</v>
      </c>
      <c r="C386" t="s">
        <v>2372</v>
      </c>
      <c r="D386" t="s">
        <v>2373</v>
      </c>
      <c r="E386">
        <v>2</v>
      </c>
      <c r="F386" t="s">
        <v>22</v>
      </c>
      <c r="G386">
        <v>20030526</v>
      </c>
      <c r="H386" t="s">
        <v>2374</v>
      </c>
      <c r="I386" t="s">
        <v>2375</v>
      </c>
      <c r="J386" t="s">
        <v>2045</v>
      </c>
      <c r="K386" t="s">
        <v>214</v>
      </c>
      <c r="O386" s="9">
        <f>IFERROR(IF($B386="","",INDEX(所属情報!$E:$E,MATCH($A386,所属情報!$A:$A,0))),"")</f>
        <v>490049</v>
      </c>
      <c r="P386" s="9" t="str">
        <f t="shared" si="15"/>
        <v>赤堀　もも (2)</v>
      </c>
      <c r="Q386" s="9" t="str">
        <f t="shared" si="16"/>
        <v>ｱｶﾎﾘ ﾓﾓ</v>
      </c>
      <c r="R386" s="9" t="str">
        <f t="shared" si="17"/>
        <v>AKAHORI Momo (03)</v>
      </c>
      <c r="S386" s="9" t="str">
        <f>IFERROR(IF($F386="","",INDEX(リスト!$G:$G,MATCH($F386,リスト!$E:$E,0))),"")</f>
        <v>22</v>
      </c>
      <c r="T386" s="9" t="str">
        <f>IFERROR(IF($K386="","",INDEX(リスト!$J:$J,MATCH($K386,リスト!$I:$I,0))),"")</f>
        <v>JPN</v>
      </c>
      <c r="U386" s="9" t="str">
        <f>IF($B386="","",RIGHT($G386*1000+200+COUNTIF($G$2:$G386,$G386),9))</f>
        <v>030526201</v>
      </c>
      <c r="V386" s="9" t="str">
        <f>IFERROR(IF($M386="","",$M386&amp;"・"&amp;INDEX(リスト!$F:$F,MATCH($L386,リスト!$E:$E,0))),"")</f>
        <v/>
      </c>
    </row>
    <row r="387" spans="1:22" ht="18" customHeight="1" x14ac:dyDescent="0.55000000000000004">
      <c r="A387" t="s">
        <v>2315</v>
      </c>
      <c r="B387">
        <v>387</v>
      </c>
      <c r="C387" t="s">
        <v>2376</v>
      </c>
      <c r="D387" t="s">
        <v>2377</v>
      </c>
      <c r="E387">
        <v>2</v>
      </c>
      <c r="F387" t="s">
        <v>17</v>
      </c>
      <c r="G387">
        <v>20030402</v>
      </c>
      <c r="H387" t="s">
        <v>2378</v>
      </c>
      <c r="I387" t="s">
        <v>1325</v>
      </c>
      <c r="J387" t="s">
        <v>979</v>
      </c>
      <c r="K387" t="s">
        <v>214</v>
      </c>
      <c r="O387" s="9">
        <f>IFERROR(IF($B387="","",INDEX(所属情報!$E:$E,MATCH($A387,所属情報!$A:$A,0))),"")</f>
        <v>490049</v>
      </c>
      <c r="P387" s="9" t="str">
        <f t="shared" ref="P387:P450" si="18">IF($C387="","",IF($E387="",$C387,$C387&amp;" ("&amp;$E387&amp;")"))</f>
        <v>田中　紅衣 (2)</v>
      </c>
      <c r="Q387" s="9" t="str">
        <f t="shared" ref="Q387:Q450" si="19">IF($D387="","",ASC($D387))</f>
        <v>ﾀﾅｶ ｱｲ</v>
      </c>
      <c r="R387" s="9" t="str">
        <f t="shared" ref="R387:R450" si="20">IF($I387="","",UPPER($I387)&amp;" "&amp;UPPER(LEFT($J387,1))&amp;LOWER(RIGHT($J387,LEN($J387)-1))&amp;" ("&amp;MID($G387,3,2)&amp;")")</f>
        <v>TANAKA Ai (03)</v>
      </c>
      <c r="S387" s="9" t="str">
        <f>IFERROR(IF($F387="","",INDEX(リスト!$G:$G,MATCH($F387,リスト!$E:$E,0))),"")</f>
        <v>26</v>
      </c>
      <c r="T387" s="9" t="str">
        <f>IFERROR(IF($K387="","",INDEX(リスト!$J:$J,MATCH($K387,リスト!$I:$I,0))),"")</f>
        <v>JPN</v>
      </c>
      <c r="U387" s="9" t="str">
        <f>IF($B387="","",RIGHT($G387*1000+200+COUNTIF($G$2:$G387,$G387),9))</f>
        <v>030402201</v>
      </c>
      <c r="V387" s="9" t="str">
        <f>IFERROR(IF($M387="","",$M387&amp;"・"&amp;INDEX(リスト!$F:$F,MATCH($L387,リスト!$E:$E,0))),"")</f>
        <v/>
      </c>
    </row>
    <row r="388" spans="1:22" ht="18" customHeight="1" x14ac:dyDescent="0.55000000000000004">
      <c r="A388" t="s">
        <v>2315</v>
      </c>
      <c r="B388">
        <v>388</v>
      </c>
      <c r="C388" t="s">
        <v>2379</v>
      </c>
      <c r="D388" t="s">
        <v>2380</v>
      </c>
      <c r="E388">
        <v>2</v>
      </c>
      <c r="F388" t="s">
        <v>46</v>
      </c>
      <c r="G388">
        <v>20031206</v>
      </c>
      <c r="H388" t="s">
        <v>2381</v>
      </c>
      <c r="I388" t="s">
        <v>2382</v>
      </c>
      <c r="J388" t="s">
        <v>1728</v>
      </c>
      <c r="K388" t="s">
        <v>214</v>
      </c>
      <c r="O388" s="9">
        <f>IFERROR(IF($B388="","",INDEX(所属情報!$E:$E,MATCH($A388,所属情報!$A:$A,0))),"")</f>
        <v>490049</v>
      </c>
      <c r="P388" s="9" t="str">
        <f t="shared" si="18"/>
        <v>上木　杏香音 (2)</v>
      </c>
      <c r="Q388" s="9" t="str">
        <f t="shared" si="19"/>
        <v>ｳｴｷ ｱｶﾈ</v>
      </c>
      <c r="R388" s="9" t="str">
        <f t="shared" si="20"/>
        <v>UEKI Akane (03)</v>
      </c>
      <c r="S388" s="9" t="str">
        <f>IFERROR(IF($F388="","",INDEX(リスト!$G:$G,MATCH($F388,リスト!$E:$E,0))),"")</f>
        <v>32</v>
      </c>
      <c r="T388" s="9" t="str">
        <f>IFERROR(IF($K388="","",INDEX(リスト!$J:$J,MATCH($K388,リスト!$I:$I,0))),"")</f>
        <v>JPN</v>
      </c>
      <c r="U388" s="9" t="str">
        <f>IF($B388="","",RIGHT($G388*1000+200+COUNTIF($G$2:$G388,$G388),9))</f>
        <v>031206201</v>
      </c>
      <c r="V388" s="9" t="str">
        <f>IFERROR(IF($M388="","",$M388&amp;"・"&amp;INDEX(リスト!$F:$F,MATCH($L388,リスト!$E:$E,0))),"")</f>
        <v/>
      </c>
    </row>
    <row r="389" spans="1:22" ht="18" customHeight="1" x14ac:dyDescent="0.55000000000000004">
      <c r="A389" t="s">
        <v>2315</v>
      </c>
      <c r="B389">
        <v>389</v>
      </c>
      <c r="C389" t="s">
        <v>2383</v>
      </c>
      <c r="D389" t="s">
        <v>2384</v>
      </c>
      <c r="E389">
        <v>2</v>
      </c>
      <c r="F389" t="s">
        <v>31</v>
      </c>
      <c r="G389">
        <v>20031110</v>
      </c>
      <c r="H389" t="s">
        <v>2385</v>
      </c>
      <c r="I389" t="s">
        <v>2386</v>
      </c>
      <c r="J389" t="s">
        <v>2387</v>
      </c>
      <c r="K389" t="s">
        <v>214</v>
      </c>
      <c r="O389" s="9">
        <f>IFERROR(IF($B389="","",INDEX(所属情報!$E:$E,MATCH($A389,所属情報!$A:$A,0))),"")</f>
        <v>490049</v>
      </c>
      <c r="P389" s="9" t="str">
        <f t="shared" si="18"/>
        <v>拜郷　夢帆 (2)</v>
      </c>
      <c r="Q389" s="9" t="str">
        <f t="shared" si="19"/>
        <v>ﾊｲｺﾞｳ ﾕﾒﾎ</v>
      </c>
      <c r="R389" s="9" t="str">
        <f t="shared" si="20"/>
        <v>HAIGO Yumeho (03)</v>
      </c>
      <c r="S389" s="9" t="str">
        <f>IFERROR(IF($F389="","",INDEX(リスト!$G:$G,MATCH($F389,リスト!$E:$E,0))),"")</f>
        <v>33</v>
      </c>
      <c r="T389" s="9" t="str">
        <f>IFERROR(IF($K389="","",INDEX(リスト!$J:$J,MATCH($K389,リスト!$I:$I,0))),"")</f>
        <v>JPN</v>
      </c>
      <c r="U389" s="9" t="str">
        <f>IF($B389="","",RIGHT($G389*1000+200+COUNTIF($G$2:$G389,$G389),9))</f>
        <v>031110202</v>
      </c>
      <c r="V389" s="9" t="str">
        <f>IFERROR(IF($M389="","",$M389&amp;"・"&amp;INDEX(リスト!$F:$F,MATCH($L389,リスト!$E:$E,0))),"")</f>
        <v/>
      </c>
    </row>
    <row r="390" spans="1:22" ht="18" customHeight="1" x14ac:dyDescent="0.55000000000000004">
      <c r="A390" t="s">
        <v>2315</v>
      </c>
      <c r="B390">
        <v>390</v>
      </c>
      <c r="C390" t="s">
        <v>2388</v>
      </c>
      <c r="D390" t="s">
        <v>2389</v>
      </c>
      <c r="E390">
        <v>3</v>
      </c>
      <c r="F390" t="s">
        <v>19</v>
      </c>
      <c r="G390">
        <v>20021230</v>
      </c>
      <c r="H390" t="s">
        <v>2390</v>
      </c>
      <c r="I390" t="s">
        <v>2391</v>
      </c>
      <c r="J390" t="s">
        <v>2119</v>
      </c>
      <c r="K390" t="s">
        <v>214</v>
      </c>
      <c r="O390" s="9">
        <f>IFERROR(IF($B390="","",INDEX(所属情報!$E:$E,MATCH($A390,所属情報!$A:$A,0))),"")</f>
        <v>490049</v>
      </c>
      <c r="P390" s="9" t="str">
        <f t="shared" si="18"/>
        <v>富松　雪乃 (3)</v>
      </c>
      <c r="Q390" s="9" t="str">
        <f t="shared" si="19"/>
        <v>ﾄﾐﾏﾂ ﾕｷﾉ</v>
      </c>
      <c r="R390" s="9" t="str">
        <f t="shared" si="20"/>
        <v>TOMIMATSU Yukino (02)</v>
      </c>
      <c r="S390" s="9" t="str">
        <f>IFERROR(IF($F390="","",INDEX(リスト!$G:$G,MATCH($F390,リスト!$E:$E,0))),"")</f>
        <v>28</v>
      </c>
      <c r="T390" s="9" t="str">
        <f>IFERROR(IF($K390="","",INDEX(リスト!$J:$J,MATCH($K390,リスト!$I:$I,0))),"")</f>
        <v>JPN</v>
      </c>
      <c r="U390" s="9" t="str">
        <f>IF($B390="","",RIGHT($G390*1000+200+COUNTIF($G$2:$G390,$G390),9))</f>
        <v>021230201</v>
      </c>
      <c r="V390" s="9" t="str">
        <f>IFERROR(IF($M390="","",$M390&amp;"・"&amp;INDEX(リスト!$F:$F,MATCH($L390,リスト!$E:$E,0))),"")</f>
        <v/>
      </c>
    </row>
    <row r="391" spans="1:22" ht="18" customHeight="1" x14ac:dyDescent="0.55000000000000004">
      <c r="A391" t="s">
        <v>2315</v>
      </c>
      <c r="B391">
        <v>391</v>
      </c>
      <c r="C391" t="s">
        <v>2392</v>
      </c>
      <c r="D391" t="s">
        <v>2393</v>
      </c>
      <c r="E391">
        <v>1</v>
      </c>
      <c r="F391" t="s">
        <v>18</v>
      </c>
      <c r="G391">
        <v>20040410</v>
      </c>
      <c r="I391" t="s">
        <v>2394</v>
      </c>
      <c r="J391" t="s">
        <v>1133</v>
      </c>
      <c r="K391" t="s">
        <v>214</v>
      </c>
      <c r="O391" s="9">
        <f>IFERROR(IF($B391="","",INDEX(所属情報!$E:$E,MATCH($A391,所属情報!$A:$A,0))),"")</f>
        <v>490049</v>
      </c>
      <c r="P391" s="9" t="str">
        <f t="shared" si="18"/>
        <v>吉原　琴音 (1)</v>
      </c>
      <c r="Q391" s="9" t="str">
        <f t="shared" si="19"/>
        <v>ﾖｼﾊﾗ ｺﾄﾈ</v>
      </c>
      <c r="R391" s="9" t="str">
        <f t="shared" si="20"/>
        <v>YOSHIHARA Kotone (04)</v>
      </c>
      <c r="S391" s="9" t="str">
        <f>IFERROR(IF($F391="","",INDEX(リスト!$G:$G,MATCH($F391,リスト!$E:$E,0))),"")</f>
        <v>37</v>
      </c>
      <c r="T391" s="9" t="str">
        <f>IFERROR(IF($K391="","",INDEX(リスト!$J:$J,MATCH($K391,リスト!$I:$I,0))),"")</f>
        <v>JPN</v>
      </c>
      <c r="U391" s="9" t="str">
        <f>IF($B391="","",RIGHT($G391*1000+200+COUNTIF($G$2:$G391,$G391),9))</f>
        <v>040410201</v>
      </c>
      <c r="V391" s="9" t="str">
        <f>IFERROR(IF($M391="","",$M391&amp;"・"&amp;INDEX(リスト!$F:$F,MATCH($L391,リスト!$E:$E,0))),"")</f>
        <v/>
      </c>
    </row>
    <row r="392" spans="1:22" ht="18" customHeight="1" x14ac:dyDescent="0.55000000000000004">
      <c r="A392" t="s">
        <v>2315</v>
      </c>
      <c r="B392">
        <v>392</v>
      </c>
      <c r="C392" t="s">
        <v>2395</v>
      </c>
      <c r="D392" t="s">
        <v>2396</v>
      </c>
      <c r="E392">
        <v>1</v>
      </c>
      <c r="F392" t="s">
        <v>20</v>
      </c>
      <c r="G392">
        <v>20050212</v>
      </c>
      <c r="I392" t="s">
        <v>1920</v>
      </c>
      <c r="J392" t="s">
        <v>1755</v>
      </c>
      <c r="K392" t="s">
        <v>214</v>
      </c>
      <c r="O392" s="9">
        <f>IFERROR(IF($B392="","",INDEX(所属情報!$E:$E,MATCH($A392,所属情報!$A:$A,0))),"")</f>
        <v>490049</v>
      </c>
      <c r="P392" s="9" t="str">
        <f t="shared" si="18"/>
        <v>尾崎　真衣 (1)</v>
      </c>
      <c r="Q392" s="9" t="str">
        <f t="shared" si="19"/>
        <v>ｵｻﾞｷ ﾏｲ</v>
      </c>
      <c r="R392" s="9" t="str">
        <f t="shared" si="20"/>
        <v>OZAKI Mai (05)</v>
      </c>
      <c r="S392" s="9" t="str">
        <f>IFERROR(IF($F392="","",INDEX(リスト!$G:$G,MATCH($F392,リスト!$E:$E,0))),"")</f>
        <v>27</v>
      </c>
      <c r="T392" s="9" t="str">
        <f>IFERROR(IF($K392="","",INDEX(リスト!$J:$J,MATCH($K392,リスト!$I:$I,0))),"")</f>
        <v>JPN</v>
      </c>
      <c r="U392" s="9" t="str">
        <f>IF($B392="","",RIGHT($G392*1000+200+COUNTIF($G$2:$G392,$G392),9))</f>
        <v>050212201</v>
      </c>
      <c r="V392" s="9" t="str">
        <f>IFERROR(IF($M392="","",$M392&amp;"・"&amp;INDEX(リスト!$F:$F,MATCH($L392,リスト!$E:$E,0))),"")</f>
        <v/>
      </c>
    </row>
    <row r="393" spans="1:22" ht="18" customHeight="1" x14ac:dyDescent="0.55000000000000004">
      <c r="A393" t="s">
        <v>2397</v>
      </c>
      <c r="B393">
        <v>393</v>
      </c>
      <c r="C393" t="s">
        <v>2398</v>
      </c>
      <c r="D393" t="s">
        <v>2399</v>
      </c>
      <c r="E393">
        <v>4</v>
      </c>
      <c r="F393" t="s">
        <v>17</v>
      </c>
      <c r="G393">
        <v>20010607</v>
      </c>
      <c r="H393" t="s">
        <v>2400</v>
      </c>
      <c r="I393" t="s">
        <v>737</v>
      </c>
      <c r="J393" t="s">
        <v>767</v>
      </c>
      <c r="K393" t="s">
        <v>214</v>
      </c>
      <c r="O393" s="9">
        <f>IFERROR(IF($B393="","",INDEX(所属情報!$E:$E,MATCH($A393,所属情報!$A:$A,0))),"")</f>
        <v>492189</v>
      </c>
      <c r="P393" s="9" t="str">
        <f t="shared" si="18"/>
        <v>西村　南 (4)</v>
      </c>
      <c r="Q393" s="9" t="str">
        <f t="shared" si="19"/>
        <v>ﾆｼﾑﾗ ﾐﾅﾐ</v>
      </c>
      <c r="R393" s="9" t="str">
        <f t="shared" si="20"/>
        <v>NISHIMURA Minami (01)</v>
      </c>
      <c r="S393" s="9" t="str">
        <f>IFERROR(IF($F393="","",INDEX(リスト!$G:$G,MATCH($F393,リスト!$E:$E,0))),"")</f>
        <v>26</v>
      </c>
      <c r="T393" s="9" t="str">
        <f>IFERROR(IF($K393="","",INDEX(リスト!$J:$J,MATCH($K393,リスト!$I:$I,0))),"")</f>
        <v>JPN</v>
      </c>
      <c r="U393" s="9" t="str">
        <f>IF($B393="","",RIGHT($G393*1000+200+COUNTIF($G$2:$G393,$G393),9))</f>
        <v>010607201</v>
      </c>
      <c r="V393" s="9" t="str">
        <f>IFERROR(IF($M393="","",$M393&amp;"・"&amp;INDEX(リスト!$F:$F,MATCH($L393,リスト!$E:$E,0))),"")</f>
        <v/>
      </c>
    </row>
    <row r="394" spans="1:22" ht="18" customHeight="1" x14ac:dyDescent="0.55000000000000004">
      <c r="A394" t="s">
        <v>2397</v>
      </c>
      <c r="B394">
        <v>394</v>
      </c>
      <c r="C394" t="s">
        <v>2401</v>
      </c>
      <c r="D394" t="s">
        <v>2402</v>
      </c>
      <c r="E394">
        <v>2</v>
      </c>
      <c r="F394" t="s">
        <v>17</v>
      </c>
      <c r="G394">
        <v>20031206</v>
      </c>
      <c r="H394" t="s">
        <v>2403</v>
      </c>
      <c r="I394" t="s">
        <v>1932</v>
      </c>
      <c r="J394" t="s">
        <v>1700</v>
      </c>
      <c r="K394" t="s">
        <v>214</v>
      </c>
      <c r="O394" s="9">
        <f>IFERROR(IF($B394="","",INDEX(所属情報!$E:$E,MATCH($A394,所属情報!$A:$A,0))),"")</f>
        <v>492189</v>
      </c>
      <c r="P394" s="9" t="str">
        <f t="shared" si="18"/>
        <v>高橋　萌々子 (2)</v>
      </c>
      <c r="Q394" s="9" t="str">
        <f t="shared" si="19"/>
        <v>ﾀｶﾊｼ ﾓﾓｺ</v>
      </c>
      <c r="R394" s="9" t="str">
        <f t="shared" si="20"/>
        <v>TAKAHASHI Momoko (03)</v>
      </c>
      <c r="S394" s="9" t="str">
        <f>IFERROR(IF($F394="","",INDEX(リスト!$G:$G,MATCH($F394,リスト!$E:$E,0))),"")</f>
        <v>26</v>
      </c>
      <c r="T394" s="9" t="str">
        <f>IFERROR(IF($K394="","",INDEX(リスト!$J:$J,MATCH($K394,リスト!$I:$I,0))),"")</f>
        <v>JPN</v>
      </c>
      <c r="U394" s="9" t="str">
        <f>IF($B394="","",RIGHT($G394*1000+200+COUNTIF($G$2:$G394,$G394),9))</f>
        <v>031206202</v>
      </c>
      <c r="V394" s="9" t="str">
        <f>IFERROR(IF($M394="","",$M394&amp;"・"&amp;INDEX(リスト!$F:$F,MATCH($L394,リスト!$E:$E,0))),"")</f>
        <v/>
      </c>
    </row>
    <row r="395" spans="1:22" ht="18" customHeight="1" x14ac:dyDescent="0.55000000000000004">
      <c r="A395" t="s">
        <v>2397</v>
      </c>
      <c r="B395">
        <v>395</v>
      </c>
      <c r="C395" t="s">
        <v>2404</v>
      </c>
      <c r="D395" t="s">
        <v>2405</v>
      </c>
      <c r="E395">
        <v>2</v>
      </c>
      <c r="F395" t="s">
        <v>20</v>
      </c>
      <c r="G395">
        <v>20030522</v>
      </c>
      <c r="H395" t="s">
        <v>2406</v>
      </c>
      <c r="I395" t="s">
        <v>2407</v>
      </c>
      <c r="J395" t="s">
        <v>2408</v>
      </c>
      <c r="K395" t="s">
        <v>214</v>
      </c>
      <c r="O395" s="9">
        <f>IFERROR(IF($B395="","",INDEX(所属情報!$E:$E,MATCH($A395,所属情報!$A:$A,0))),"")</f>
        <v>492189</v>
      </c>
      <c r="P395" s="9" t="str">
        <f t="shared" si="18"/>
        <v>西込　珠輝来 (2)</v>
      </c>
      <c r="Q395" s="9" t="str">
        <f t="shared" si="19"/>
        <v>ﾆｼｺﾞﾐ ｽﾃﾗ</v>
      </c>
      <c r="R395" s="9" t="str">
        <f t="shared" si="20"/>
        <v>NISHIGOMI Sutera (03)</v>
      </c>
      <c r="S395" s="9" t="str">
        <f>IFERROR(IF($F395="","",INDEX(リスト!$G:$G,MATCH($F395,リスト!$E:$E,0))),"")</f>
        <v>27</v>
      </c>
      <c r="T395" s="9" t="str">
        <f>IFERROR(IF($K395="","",INDEX(リスト!$J:$J,MATCH($K395,リスト!$I:$I,0))),"")</f>
        <v>JPN</v>
      </c>
      <c r="U395" s="9" t="str">
        <f>IF($B395="","",RIGHT($G395*1000+200+COUNTIF($G$2:$G395,$G395),9))</f>
        <v>030522201</v>
      </c>
      <c r="V395" s="9" t="str">
        <f>IFERROR(IF($M395="","",$M395&amp;"・"&amp;INDEX(リスト!$F:$F,MATCH($L395,リスト!$E:$E,0))),"")</f>
        <v/>
      </c>
    </row>
    <row r="396" spans="1:22" ht="18" customHeight="1" x14ac:dyDescent="0.55000000000000004">
      <c r="A396" t="s">
        <v>2397</v>
      </c>
      <c r="B396">
        <v>396</v>
      </c>
      <c r="C396" t="s">
        <v>2409</v>
      </c>
      <c r="D396" t="s">
        <v>2410</v>
      </c>
      <c r="E396">
        <v>4</v>
      </c>
      <c r="F396" t="s">
        <v>19</v>
      </c>
      <c r="G396">
        <v>20010602</v>
      </c>
      <c r="H396" t="s">
        <v>2411</v>
      </c>
      <c r="I396" t="s">
        <v>1333</v>
      </c>
      <c r="J396" t="s">
        <v>1604</v>
      </c>
      <c r="K396" t="s">
        <v>214</v>
      </c>
      <c r="O396" s="9">
        <f>IFERROR(IF($B396="","",INDEX(所属情報!$E:$E,MATCH($A396,所属情報!$A:$A,0))),"")</f>
        <v>492189</v>
      </c>
      <c r="P396" s="9" t="str">
        <f t="shared" si="18"/>
        <v>中本　香 (4)</v>
      </c>
      <c r="Q396" s="9" t="str">
        <f t="shared" si="19"/>
        <v>ﾅｶﾓﾄ ｶｵﾘ</v>
      </c>
      <c r="R396" s="9" t="str">
        <f t="shared" si="20"/>
        <v>NAKAMOTO Kaori (01)</v>
      </c>
      <c r="S396" s="9" t="str">
        <f>IFERROR(IF($F396="","",INDEX(リスト!$G:$G,MATCH($F396,リスト!$E:$E,0))),"")</f>
        <v>28</v>
      </c>
      <c r="T396" s="9" t="str">
        <f>IFERROR(IF($K396="","",INDEX(リスト!$J:$J,MATCH($K396,リスト!$I:$I,0))),"")</f>
        <v>JPN</v>
      </c>
      <c r="U396" s="9" t="str">
        <f>IF($B396="","",RIGHT($G396*1000+200+COUNTIF($G$2:$G396,$G396),9))</f>
        <v>010602201</v>
      </c>
      <c r="V396" s="9" t="str">
        <f>IFERROR(IF($M396="","",$M396&amp;"・"&amp;INDEX(リスト!$F:$F,MATCH($L396,リスト!$E:$E,0))),"")</f>
        <v/>
      </c>
    </row>
    <row r="397" spans="1:22" ht="18" customHeight="1" x14ac:dyDescent="0.55000000000000004">
      <c r="A397" t="s">
        <v>2397</v>
      </c>
      <c r="B397">
        <v>397</v>
      </c>
      <c r="C397" t="s">
        <v>2412</v>
      </c>
      <c r="D397" t="s">
        <v>2413</v>
      </c>
      <c r="E397">
        <v>4</v>
      </c>
      <c r="F397" t="s">
        <v>40</v>
      </c>
      <c r="G397">
        <v>20010523</v>
      </c>
      <c r="H397" t="s">
        <v>2414</v>
      </c>
      <c r="I397" t="s">
        <v>2415</v>
      </c>
      <c r="J397" t="s">
        <v>1120</v>
      </c>
      <c r="K397" t="s">
        <v>214</v>
      </c>
      <c r="O397" s="9">
        <f>IFERROR(IF($B397="","",INDEX(所属情報!$E:$E,MATCH($A397,所属情報!$A:$A,0))),"")</f>
        <v>492189</v>
      </c>
      <c r="P397" s="9" t="str">
        <f t="shared" si="18"/>
        <v>金子　佑香 (4)</v>
      </c>
      <c r="Q397" s="9" t="str">
        <f t="shared" si="19"/>
        <v>ｶﾈｺ ﾕｳｶ</v>
      </c>
      <c r="R397" s="9" t="str">
        <f t="shared" si="20"/>
        <v>KANEKO Yuka (01)</v>
      </c>
      <c r="S397" s="9" t="str">
        <f>IFERROR(IF($F397="","",INDEX(リスト!$G:$G,MATCH($F397,リスト!$E:$E,0))),"")</f>
        <v>01</v>
      </c>
      <c r="T397" s="9" t="str">
        <f>IFERROR(IF($K397="","",INDEX(リスト!$J:$J,MATCH($K397,リスト!$I:$I,0))),"")</f>
        <v>JPN</v>
      </c>
      <c r="U397" s="9" t="str">
        <f>IF($B397="","",RIGHT($G397*1000+200+COUNTIF($G$2:$G397,$G397),9))</f>
        <v>010523202</v>
      </c>
      <c r="V397" s="9" t="str">
        <f>IFERROR(IF($M397="","",$M397&amp;"・"&amp;INDEX(リスト!$F:$F,MATCH($L397,リスト!$E:$E,0))),"")</f>
        <v/>
      </c>
    </row>
    <row r="398" spans="1:22" ht="18" customHeight="1" x14ac:dyDescent="0.55000000000000004">
      <c r="A398" t="s">
        <v>2397</v>
      </c>
      <c r="B398">
        <v>398</v>
      </c>
      <c r="C398" t="s">
        <v>2416</v>
      </c>
      <c r="D398" t="s">
        <v>2417</v>
      </c>
      <c r="E398">
        <v>4</v>
      </c>
      <c r="F398" t="s">
        <v>95</v>
      </c>
      <c r="G398">
        <v>20010917</v>
      </c>
      <c r="H398" t="s">
        <v>2418</v>
      </c>
      <c r="I398" t="s">
        <v>2419</v>
      </c>
      <c r="J398" t="s">
        <v>733</v>
      </c>
      <c r="K398" t="s">
        <v>214</v>
      </c>
      <c r="O398" s="9">
        <f>IFERROR(IF($B398="","",INDEX(所属情報!$E:$E,MATCH($A398,所属情報!$A:$A,0))),"")</f>
        <v>492189</v>
      </c>
      <c r="P398" s="9" t="str">
        <f t="shared" si="18"/>
        <v>大須賀　ミウ (4)</v>
      </c>
      <c r="Q398" s="9" t="str">
        <f t="shared" si="19"/>
        <v>ｵｵｽｶﾞ ﾐｳ</v>
      </c>
      <c r="R398" s="9" t="str">
        <f t="shared" si="20"/>
        <v>OSUGA Miu (01)</v>
      </c>
      <c r="S398" s="9" t="str">
        <f>IFERROR(IF($F398="","",INDEX(リスト!$G:$G,MATCH($F398,リスト!$E:$E,0))),"")</f>
        <v>07</v>
      </c>
      <c r="T398" s="9" t="str">
        <f>IFERROR(IF($K398="","",INDEX(リスト!$J:$J,MATCH($K398,リスト!$I:$I,0))),"")</f>
        <v>JPN</v>
      </c>
      <c r="U398" s="9" t="str">
        <f>IF($B398="","",RIGHT($G398*1000+200+COUNTIF($G$2:$G398,$G398),9))</f>
        <v>010917201</v>
      </c>
      <c r="V398" s="9" t="str">
        <f>IFERROR(IF($M398="","",$M398&amp;"・"&amp;INDEX(リスト!$F:$F,MATCH($L398,リスト!$E:$E,0))),"")</f>
        <v/>
      </c>
    </row>
    <row r="399" spans="1:22" ht="18" customHeight="1" x14ac:dyDescent="0.55000000000000004">
      <c r="A399" t="s">
        <v>2397</v>
      </c>
      <c r="B399">
        <v>399</v>
      </c>
      <c r="C399" t="s">
        <v>2420</v>
      </c>
      <c r="D399" t="s">
        <v>2421</v>
      </c>
      <c r="E399">
        <v>4</v>
      </c>
      <c r="F399" t="s">
        <v>31</v>
      </c>
      <c r="G399">
        <v>20010625</v>
      </c>
      <c r="H399" t="s">
        <v>2422</v>
      </c>
      <c r="I399" t="s">
        <v>1417</v>
      </c>
      <c r="J399" t="s">
        <v>1379</v>
      </c>
      <c r="K399" t="s">
        <v>214</v>
      </c>
      <c r="O399" s="9">
        <f>IFERROR(IF($B399="","",INDEX(所属情報!$E:$E,MATCH($A399,所属情報!$A:$A,0))),"")</f>
        <v>492189</v>
      </c>
      <c r="P399" s="9" t="str">
        <f t="shared" si="18"/>
        <v>山下　夏実 (4)</v>
      </c>
      <c r="Q399" s="9" t="str">
        <f t="shared" si="19"/>
        <v>ﾔﾏｼﾀ ﾅﾂﾐ</v>
      </c>
      <c r="R399" s="9" t="str">
        <f t="shared" si="20"/>
        <v>YAMASHITA Natsumi (01)</v>
      </c>
      <c r="S399" s="9" t="str">
        <f>IFERROR(IF($F399="","",INDEX(リスト!$G:$G,MATCH($F399,リスト!$E:$E,0))),"")</f>
        <v>33</v>
      </c>
      <c r="T399" s="9" t="str">
        <f>IFERROR(IF($K399="","",INDEX(リスト!$J:$J,MATCH($K399,リスト!$I:$I,0))),"")</f>
        <v>JPN</v>
      </c>
      <c r="U399" s="9" t="str">
        <f>IF($B399="","",RIGHT($G399*1000+200+COUNTIF($G$2:$G399,$G399),9))</f>
        <v>010625201</v>
      </c>
      <c r="V399" s="9" t="str">
        <f>IFERROR(IF($M399="","",$M399&amp;"・"&amp;INDEX(リスト!$F:$F,MATCH($L399,リスト!$E:$E,0))),"")</f>
        <v/>
      </c>
    </row>
    <row r="400" spans="1:22" ht="18" customHeight="1" x14ac:dyDescent="0.55000000000000004">
      <c r="A400" t="s">
        <v>2397</v>
      </c>
      <c r="B400">
        <v>400</v>
      </c>
      <c r="C400" t="s">
        <v>2423</v>
      </c>
      <c r="D400" t="s">
        <v>2424</v>
      </c>
      <c r="E400">
        <v>4</v>
      </c>
      <c r="F400" t="s">
        <v>57</v>
      </c>
      <c r="G400">
        <v>20011218</v>
      </c>
      <c r="H400" t="s">
        <v>2425</v>
      </c>
      <c r="I400" t="s">
        <v>1499</v>
      </c>
      <c r="J400" t="s">
        <v>1586</v>
      </c>
      <c r="K400" t="s">
        <v>214</v>
      </c>
      <c r="O400" s="9">
        <f>IFERROR(IF($B400="","",INDEX(所属情報!$E:$E,MATCH($A400,所属情報!$A:$A,0))),"")</f>
        <v>492189</v>
      </c>
      <c r="P400" s="9" t="str">
        <f t="shared" si="18"/>
        <v>小濱　麻央 (4)</v>
      </c>
      <c r="Q400" s="9" t="str">
        <f t="shared" si="19"/>
        <v>ｵﾊﾏ ﾏｵ</v>
      </c>
      <c r="R400" s="9" t="str">
        <f t="shared" si="20"/>
        <v>OHAMA Mao (01)</v>
      </c>
      <c r="S400" s="9" t="str">
        <f>IFERROR(IF($F400="","",INDEX(リスト!$G:$G,MATCH($F400,リスト!$E:$E,0))),"")</f>
        <v>36</v>
      </c>
      <c r="T400" s="9" t="str">
        <f>IFERROR(IF($K400="","",INDEX(リスト!$J:$J,MATCH($K400,リスト!$I:$I,0))),"")</f>
        <v>JPN</v>
      </c>
      <c r="U400" s="9" t="str">
        <f>IF($B400="","",RIGHT($G400*1000+200+COUNTIF($G$2:$G400,$G400),9))</f>
        <v>011218201</v>
      </c>
      <c r="V400" s="9" t="str">
        <f>IFERROR(IF($M400="","",$M400&amp;"・"&amp;INDEX(リスト!$F:$F,MATCH($L400,リスト!$E:$E,0))),"")</f>
        <v/>
      </c>
    </row>
    <row r="401" spans="1:22" ht="18" customHeight="1" x14ac:dyDescent="0.55000000000000004">
      <c r="A401" t="s">
        <v>2397</v>
      </c>
      <c r="B401">
        <v>401</v>
      </c>
      <c r="C401" t="s">
        <v>2426</v>
      </c>
      <c r="D401" t="s">
        <v>2427</v>
      </c>
      <c r="E401">
        <v>3</v>
      </c>
      <c r="F401" t="s">
        <v>30</v>
      </c>
      <c r="G401">
        <v>20020830</v>
      </c>
      <c r="H401" t="s">
        <v>2428</v>
      </c>
      <c r="I401" t="s">
        <v>2429</v>
      </c>
      <c r="J401" t="s">
        <v>2430</v>
      </c>
      <c r="K401" t="s">
        <v>214</v>
      </c>
      <c r="O401" s="9">
        <f>IFERROR(IF($B401="","",INDEX(所属情報!$E:$E,MATCH($A401,所属情報!$A:$A,0))),"")</f>
        <v>492189</v>
      </c>
      <c r="P401" s="9" t="str">
        <f t="shared" si="18"/>
        <v>卜部　由莉香 (3)</v>
      </c>
      <c r="Q401" s="9" t="str">
        <f t="shared" si="19"/>
        <v>ｳﾗﾍﾞ ﾕﾘｶ</v>
      </c>
      <c r="R401" s="9" t="str">
        <f t="shared" si="20"/>
        <v>URABE Yurika (02)</v>
      </c>
      <c r="S401" s="9" t="str">
        <f>IFERROR(IF($F401="","",INDEX(リスト!$G:$G,MATCH($F401,リスト!$E:$E,0))),"")</f>
        <v>34</v>
      </c>
      <c r="T401" s="9" t="str">
        <f>IFERROR(IF($K401="","",INDEX(リスト!$J:$J,MATCH($K401,リスト!$I:$I,0))),"")</f>
        <v>JPN</v>
      </c>
      <c r="U401" s="9" t="str">
        <f>IF($B401="","",RIGHT($G401*1000+200+COUNTIF($G$2:$G401,$G401),9))</f>
        <v>020830201</v>
      </c>
      <c r="V401" s="9" t="str">
        <f>IFERROR(IF($M401="","",$M401&amp;"・"&amp;INDEX(リスト!$F:$F,MATCH($L401,リスト!$E:$E,0))),"")</f>
        <v/>
      </c>
    </row>
    <row r="402" spans="1:22" ht="18" customHeight="1" x14ac:dyDescent="0.55000000000000004">
      <c r="A402" t="s">
        <v>2397</v>
      </c>
      <c r="B402">
        <v>402</v>
      </c>
      <c r="C402" t="s">
        <v>2431</v>
      </c>
      <c r="D402" t="s">
        <v>2432</v>
      </c>
      <c r="E402">
        <v>3</v>
      </c>
      <c r="F402" t="s">
        <v>14</v>
      </c>
      <c r="G402">
        <v>20020906</v>
      </c>
      <c r="H402" t="s">
        <v>2433</v>
      </c>
      <c r="I402" t="s">
        <v>2434</v>
      </c>
      <c r="J402" t="s">
        <v>1590</v>
      </c>
      <c r="K402" t="s">
        <v>214</v>
      </c>
      <c r="O402" s="9">
        <f>IFERROR(IF($B402="","",INDEX(所属情報!$E:$E,MATCH($A402,所属情報!$A:$A,0))),"")</f>
        <v>492189</v>
      </c>
      <c r="P402" s="9" t="str">
        <f t="shared" si="18"/>
        <v>坂牧　紗衣 (3)</v>
      </c>
      <c r="Q402" s="9" t="str">
        <f t="shared" si="19"/>
        <v>ｻｶﾏｷ ｻｴ</v>
      </c>
      <c r="R402" s="9" t="str">
        <f t="shared" si="20"/>
        <v>SAKAMAKI Sae (02)</v>
      </c>
      <c r="S402" s="9" t="str">
        <f>IFERROR(IF($F402="","",INDEX(リスト!$G:$G,MATCH($F402,リスト!$E:$E,0))),"")</f>
        <v>23</v>
      </c>
      <c r="T402" s="9" t="str">
        <f>IFERROR(IF($K402="","",INDEX(リスト!$J:$J,MATCH($K402,リスト!$I:$I,0))),"")</f>
        <v>JPN</v>
      </c>
      <c r="U402" s="9" t="str">
        <f>IF($B402="","",RIGHT($G402*1000+200+COUNTIF($G$2:$G402,$G402),9))</f>
        <v>020906201</v>
      </c>
      <c r="V402" s="9" t="str">
        <f>IFERROR(IF($M402="","",$M402&amp;"・"&amp;INDEX(リスト!$F:$F,MATCH($L402,リスト!$E:$E,0))),"")</f>
        <v/>
      </c>
    </row>
    <row r="403" spans="1:22" ht="18" customHeight="1" x14ac:dyDescent="0.55000000000000004">
      <c r="A403" t="s">
        <v>2397</v>
      </c>
      <c r="B403">
        <v>403</v>
      </c>
      <c r="C403" t="s">
        <v>2435</v>
      </c>
      <c r="D403" t="s">
        <v>2436</v>
      </c>
      <c r="E403">
        <v>3</v>
      </c>
      <c r="F403" t="s">
        <v>95</v>
      </c>
      <c r="G403">
        <v>20030226</v>
      </c>
      <c r="H403" t="s">
        <v>2437</v>
      </c>
      <c r="I403" t="s">
        <v>2358</v>
      </c>
      <c r="J403" t="s">
        <v>1027</v>
      </c>
      <c r="K403" t="s">
        <v>214</v>
      </c>
      <c r="O403" s="9">
        <f>IFERROR(IF($B403="","",INDEX(所属情報!$E:$E,MATCH($A403,所属情報!$A:$A,0))),"")</f>
        <v>492189</v>
      </c>
      <c r="P403" s="9" t="str">
        <f t="shared" si="18"/>
        <v>長谷川　莉子 (3)</v>
      </c>
      <c r="Q403" s="9" t="str">
        <f t="shared" si="19"/>
        <v>ﾊｾｶﾞﾜ ﾘｺ</v>
      </c>
      <c r="R403" s="9" t="str">
        <f t="shared" si="20"/>
        <v>HASEGAWA Riko (03)</v>
      </c>
      <c r="S403" s="9" t="str">
        <f>IFERROR(IF($F403="","",INDEX(リスト!$G:$G,MATCH($F403,リスト!$E:$E,0))),"")</f>
        <v>07</v>
      </c>
      <c r="T403" s="9" t="str">
        <f>IFERROR(IF($K403="","",INDEX(リスト!$J:$J,MATCH($K403,リスト!$I:$I,0))),"")</f>
        <v>JPN</v>
      </c>
      <c r="U403" s="9" t="str">
        <f>IF($B403="","",RIGHT($G403*1000+200+COUNTIF($G$2:$G403,$G403),9))</f>
        <v>030226201</v>
      </c>
      <c r="V403" s="9" t="str">
        <f>IFERROR(IF($M403="","",$M403&amp;"・"&amp;INDEX(リスト!$F:$F,MATCH($L403,リスト!$E:$E,0))),"")</f>
        <v/>
      </c>
    </row>
    <row r="404" spans="1:22" ht="18" customHeight="1" x14ac:dyDescent="0.55000000000000004">
      <c r="A404" t="s">
        <v>2397</v>
      </c>
      <c r="B404">
        <v>404</v>
      </c>
      <c r="C404" t="s">
        <v>2438</v>
      </c>
      <c r="D404" t="s">
        <v>2439</v>
      </c>
      <c r="E404">
        <v>3</v>
      </c>
      <c r="F404" t="s">
        <v>54</v>
      </c>
      <c r="G404">
        <v>20020920</v>
      </c>
      <c r="H404" t="s">
        <v>2440</v>
      </c>
      <c r="I404" t="s">
        <v>2441</v>
      </c>
      <c r="J404" t="s">
        <v>2442</v>
      </c>
      <c r="K404" t="s">
        <v>214</v>
      </c>
      <c r="O404" s="9">
        <f>IFERROR(IF($B404="","",INDEX(所属情報!$E:$E,MATCH($A404,所属情報!$A:$A,0))),"")</f>
        <v>492189</v>
      </c>
      <c r="P404" s="9" t="str">
        <f t="shared" si="18"/>
        <v>原田　愛菜 (3)</v>
      </c>
      <c r="Q404" s="9" t="str">
        <f t="shared" si="19"/>
        <v>ﾊﾗﾀﾞ ｱｲﾅ</v>
      </c>
      <c r="R404" s="9" t="str">
        <f t="shared" si="20"/>
        <v>HARADA Aina (02)</v>
      </c>
      <c r="S404" s="9" t="str">
        <f>IFERROR(IF($F404="","",INDEX(リスト!$G:$G,MATCH($F404,リスト!$E:$E,0))),"")</f>
        <v>30</v>
      </c>
      <c r="T404" s="9" t="str">
        <f>IFERROR(IF($K404="","",INDEX(リスト!$J:$J,MATCH($K404,リスト!$I:$I,0))),"")</f>
        <v>JPN</v>
      </c>
      <c r="U404" s="9" t="str">
        <f>IF($B404="","",RIGHT($G404*1000+200+COUNTIF($G$2:$G404,$G404),9))</f>
        <v>020920201</v>
      </c>
      <c r="V404" s="9" t="str">
        <f>IFERROR(IF($M404="","",$M404&amp;"・"&amp;INDEX(リスト!$F:$F,MATCH($L404,リスト!$E:$E,0))),"")</f>
        <v/>
      </c>
    </row>
    <row r="405" spans="1:22" ht="18" customHeight="1" x14ac:dyDescent="0.55000000000000004">
      <c r="A405" t="s">
        <v>2397</v>
      </c>
      <c r="B405">
        <v>405</v>
      </c>
      <c r="C405" t="s">
        <v>2443</v>
      </c>
      <c r="D405" t="s">
        <v>2444</v>
      </c>
      <c r="E405">
        <v>3</v>
      </c>
      <c r="F405" t="s">
        <v>39</v>
      </c>
      <c r="G405">
        <v>20020913</v>
      </c>
      <c r="H405" t="s">
        <v>2445</v>
      </c>
      <c r="I405" t="s">
        <v>2446</v>
      </c>
      <c r="J405" t="s">
        <v>1356</v>
      </c>
      <c r="K405" t="s">
        <v>214</v>
      </c>
      <c r="O405" s="9">
        <f>IFERROR(IF($B405="","",INDEX(所属情報!$E:$E,MATCH($A405,所属情報!$A:$A,0))),"")</f>
        <v>492189</v>
      </c>
      <c r="P405" s="9" t="str">
        <f t="shared" si="18"/>
        <v>政田　愛梨 (3)</v>
      </c>
      <c r="Q405" s="9" t="str">
        <f t="shared" si="19"/>
        <v>ﾏｻﾀﾞ ｱｲﾘ</v>
      </c>
      <c r="R405" s="9" t="str">
        <f t="shared" si="20"/>
        <v>MASADA Airi (02)</v>
      </c>
      <c r="S405" s="9" t="str">
        <f>IFERROR(IF($F405="","",INDEX(リスト!$G:$G,MATCH($F405,リスト!$E:$E,0))),"")</f>
        <v>31</v>
      </c>
      <c r="T405" s="9" t="str">
        <f>IFERROR(IF($K405="","",INDEX(リスト!$J:$J,MATCH($K405,リスト!$I:$I,0))),"")</f>
        <v>JPN</v>
      </c>
      <c r="U405" s="9" t="str">
        <f>IF($B405="","",RIGHT($G405*1000+200+COUNTIF($G$2:$G405,$G405),9))</f>
        <v>020913201</v>
      </c>
      <c r="V405" s="9" t="str">
        <f>IFERROR(IF($M405="","",$M405&amp;"・"&amp;INDEX(リスト!$F:$F,MATCH($L405,リスト!$E:$E,0))),"")</f>
        <v/>
      </c>
    </row>
    <row r="406" spans="1:22" ht="18" customHeight="1" x14ac:dyDescent="0.55000000000000004">
      <c r="A406" t="s">
        <v>2397</v>
      </c>
      <c r="B406">
        <v>406</v>
      </c>
      <c r="C406" t="s">
        <v>2447</v>
      </c>
      <c r="D406" t="s">
        <v>2448</v>
      </c>
      <c r="E406">
        <v>3</v>
      </c>
      <c r="F406" t="s">
        <v>17</v>
      </c>
      <c r="G406">
        <v>20020502</v>
      </c>
      <c r="H406" t="s">
        <v>2449</v>
      </c>
      <c r="I406" t="s">
        <v>2450</v>
      </c>
      <c r="J406" t="s">
        <v>894</v>
      </c>
      <c r="K406" t="s">
        <v>214</v>
      </c>
      <c r="O406" s="9">
        <f>IFERROR(IF($B406="","",INDEX(所属情報!$E:$E,MATCH($A406,所属情報!$A:$A,0))),"")</f>
        <v>492189</v>
      </c>
      <c r="P406" s="9" t="str">
        <f t="shared" si="18"/>
        <v>町田　麗奈 (3)</v>
      </c>
      <c r="Q406" s="9" t="str">
        <f t="shared" si="19"/>
        <v>ﾏﾁﾀﾞ ﾚｲﾅ</v>
      </c>
      <c r="R406" s="9" t="str">
        <f t="shared" si="20"/>
        <v>MACHIDA Reina (02)</v>
      </c>
      <c r="S406" s="9" t="str">
        <f>IFERROR(IF($F406="","",INDEX(リスト!$G:$G,MATCH($F406,リスト!$E:$E,0))),"")</f>
        <v>26</v>
      </c>
      <c r="T406" s="9" t="str">
        <f>IFERROR(IF($K406="","",INDEX(リスト!$J:$J,MATCH($K406,リスト!$I:$I,0))),"")</f>
        <v>JPN</v>
      </c>
      <c r="U406" s="9" t="str">
        <f>IF($B406="","",RIGHT($G406*1000+200+COUNTIF($G$2:$G406,$G406),9))</f>
        <v>020502201</v>
      </c>
      <c r="V406" s="9" t="str">
        <f>IFERROR(IF($M406="","",$M406&amp;"・"&amp;INDEX(リスト!$F:$F,MATCH($L406,リスト!$E:$E,0))),"")</f>
        <v/>
      </c>
    </row>
    <row r="407" spans="1:22" ht="18" customHeight="1" x14ac:dyDescent="0.55000000000000004">
      <c r="A407" t="s">
        <v>2397</v>
      </c>
      <c r="B407">
        <v>407</v>
      </c>
      <c r="C407" t="s">
        <v>2451</v>
      </c>
      <c r="D407" t="s">
        <v>2452</v>
      </c>
      <c r="E407">
        <v>2</v>
      </c>
      <c r="F407" t="s">
        <v>31</v>
      </c>
      <c r="G407">
        <v>20030816</v>
      </c>
      <c r="H407" t="s">
        <v>2453</v>
      </c>
      <c r="I407" t="s">
        <v>2454</v>
      </c>
      <c r="J407" t="s">
        <v>1047</v>
      </c>
      <c r="K407" t="s">
        <v>214</v>
      </c>
      <c r="O407" s="9">
        <f>IFERROR(IF($B407="","",INDEX(所属情報!$E:$E,MATCH($A407,所属情報!$A:$A,0))),"")</f>
        <v>492189</v>
      </c>
      <c r="P407" s="9" t="str">
        <f t="shared" si="18"/>
        <v>粟　愛華 (2)</v>
      </c>
      <c r="Q407" s="9" t="str">
        <f t="shared" si="19"/>
        <v>ｱﾜ ﾏﾅｶ</v>
      </c>
      <c r="R407" s="9" t="str">
        <f t="shared" si="20"/>
        <v>AWA Manaka (03)</v>
      </c>
      <c r="S407" s="9" t="str">
        <f>IFERROR(IF($F407="","",INDEX(リスト!$G:$G,MATCH($F407,リスト!$E:$E,0))),"")</f>
        <v>33</v>
      </c>
      <c r="T407" s="9" t="str">
        <f>IFERROR(IF($K407="","",INDEX(リスト!$J:$J,MATCH($K407,リスト!$I:$I,0))),"")</f>
        <v>JPN</v>
      </c>
      <c r="U407" s="9" t="str">
        <f>IF($B407="","",RIGHT($G407*1000+200+COUNTIF($G$2:$G407,$G407),9))</f>
        <v>030816201</v>
      </c>
      <c r="V407" s="9" t="str">
        <f>IFERROR(IF($M407="","",$M407&amp;"・"&amp;INDEX(リスト!$F:$F,MATCH($L407,リスト!$E:$E,0))),"")</f>
        <v/>
      </c>
    </row>
    <row r="408" spans="1:22" ht="18" customHeight="1" x14ac:dyDescent="0.55000000000000004">
      <c r="A408" t="s">
        <v>2397</v>
      </c>
      <c r="B408">
        <v>408</v>
      </c>
      <c r="C408" t="s">
        <v>2455</v>
      </c>
      <c r="D408" t="s">
        <v>2456</v>
      </c>
      <c r="E408">
        <v>2</v>
      </c>
      <c r="F408" t="s">
        <v>25</v>
      </c>
      <c r="G408">
        <v>20031119</v>
      </c>
      <c r="H408" t="s">
        <v>2457</v>
      </c>
      <c r="I408" t="s">
        <v>2458</v>
      </c>
      <c r="J408" t="s">
        <v>743</v>
      </c>
      <c r="K408" t="s">
        <v>214</v>
      </c>
      <c r="O408" s="9">
        <f>IFERROR(IF($B408="","",INDEX(所属情報!$E:$E,MATCH($A408,所属情報!$A:$A,0))),"")</f>
        <v>492189</v>
      </c>
      <c r="P408" s="9" t="str">
        <f t="shared" si="18"/>
        <v>橋村　英里 (2)</v>
      </c>
      <c r="Q408" s="9" t="str">
        <f t="shared" si="19"/>
        <v>ﾊｼﾑﾗ ｴﾘ</v>
      </c>
      <c r="R408" s="9" t="str">
        <f t="shared" si="20"/>
        <v>HASHIMURA Eri (03)</v>
      </c>
      <c r="S408" s="9" t="str">
        <f>IFERROR(IF($F408="","",INDEX(リスト!$G:$G,MATCH($F408,リスト!$E:$E,0))),"")</f>
        <v>17</v>
      </c>
      <c r="T408" s="9" t="str">
        <f>IFERROR(IF($K408="","",INDEX(リスト!$J:$J,MATCH($K408,リスト!$I:$I,0))),"")</f>
        <v>JPN</v>
      </c>
      <c r="U408" s="9" t="str">
        <f>IF($B408="","",RIGHT($G408*1000+200+COUNTIF($G$2:$G408,$G408),9))</f>
        <v>031119202</v>
      </c>
      <c r="V408" s="9" t="str">
        <f>IFERROR(IF($M408="","",$M408&amp;"・"&amp;INDEX(リスト!$F:$F,MATCH($L408,リスト!$E:$E,0))),"")</f>
        <v/>
      </c>
    </row>
    <row r="409" spans="1:22" ht="18" customHeight="1" x14ac:dyDescent="0.55000000000000004">
      <c r="A409" t="s">
        <v>2397</v>
      </c>
      <c r="B409">
        <v>409</v>
      </c>
      <c r="C409" t="s">
        <v>2459</v>
      </c>
      <c r="D409" t="s">
        <v>2460</v>
      </c>
      <c r="E409">
        <v>2</v>
      </c>
      <c r="F409" t="s">
        <v>17</v>
      </c>
      <c r="G409">
        <v>20031024</v>
      </c>
      <c r="H409" t="s">
        <v>2461</v>
      </c>
      <c r="I409" t="s">
        <v>1031</v>
      </c>
      <c r="J409" t="s">
        <v>917</v>
      </c>
      <c r="K409" t="s">
        <v>214</v>
      </c>
      <c r="O409" s="9">
        <f>IFERROR(IF($B409="","",INDEX(所属情報!$E:$E,MATCH($A409,所属情報!$A:$A,0))),"")</f>
        <v>492189</v>
      </c>
      <c r="P409" s="9" t="str">
        <f t="shared" si="18"/>
        <v>福井　彩乃 (2)</v>
      </c>
      <c r="Q409" s="9" t="str">
        <f t="shared" si="19"/>
        <v>ﾌｸｲ ｱﾔﾉ</v>
      </c>
      <c r="R409" s="9" t="str">
        <f t="shared" si="20"/>
        <v>FUKUI Ayano (03)</v>
      </c>
      <c r="S409" s="9" t="str">
        <f>IFERROR(IF($F409="","",INDEX(リスト!$G:$G,MATCH($F409,リスト!$E:$E,0))),"")</f>
        <v>26</v>
      </c>
      <c r="T409" s="9" t="str">
        <f>IFERROR(IF($K409="","",INDEX(リスト!$J:$J,MATCH($K409,リスト!$I:$I,0))),"")</f>
        <v>JPN</v>
      </c>
      <c r="U409" s="9" t="str">
        <f>IF($B409="","",RIGHT($G409*1000+200+COUNTIF($G$2:$G409,$G409),9))</f>
        <v>031024201</v>
      </c>
      <c r="V409" s="9" t="str">
        <f>IFERROR(IF($M409="","",$M409&amp;"・"&amp;INDEX(リスト!$F:$F,MATCH($L409,リスト!$E:$E,0))),"")</f>
        <v/>
      </c>
    </row>
    <row r="410" spans="1:22" ht="18" customHeight="1" x14ac:dyDescent="0.55000000000000004">
      <c r="A410" t="s">
        <v>2397</v>
      </c>
      <c r="B410">
        <v>410</v>
      </c>
      <c r="C410" t="s">
        <v>2462</v>
      </c>
      <c r="D410" t="s">
        <v>2463</v>
      </c>
      <c r="E410">
        <v>2</v>
      </c>
      <c r="F410" t="s">
        <v>31</v>
      </c>
      <c r="G410">
        <v>20031228</v>
      </c>
      <c r="H410" t="s">
        <v>2464</v>
      </c>
      <c r="I410" t="s">
        <v>2039</v>
      </c>
      <c r="J410" t="s">
        <v>1226</v>
      </c>
      <c r="K410" t="s">
        <v>214</v>
      </c>
      <c r="O410" s="9">
        <f>IFERROR(IF($B410="","",INDEX(所属情報!$E:$E,MATCH($A410,所属情報!$A:$A,0))),"")</f>
        <v>492189</v>
      </c>
      <c r="P410" s="9" t="str">
        <f t="shared" si="18"/>
        <v>福岡　陽詩 (2)</v>
      </c>
      <c r="Q410" s="9" t="str">
        <f t="shared" si="19"/>
        <v>ﾌｸｵｶ ﾋﾅﾀ</v>
      </c>
      <c r="R410" s="9" t="str">
        <f t="shared" si="20"/>
        <v>FUKUOKA Hinata (03)</v>
      </c>
      <c r="S410" s="9" t="str">
        <f>IFERROR(IF($F410="","",INDEX(リスト!$G:$G,MATCH($F410,リスト!$E:$E,0))),"")</f>
        <v>33</v>
      </c>
      <c r="T410" s="9" t="str">
        <f>IFERROR(IF($K410="","",INDEX(リスト!$J:$J,MATCH($K410,リスト!$I:$I,0))),"")</f>
        <v>JPN</v>
      </c>
      <c r="U410" s="9" t="str">
        <f>IF($B410="","",RIGHT($G410*1000+200+COUNTIF($G$2:$G410,$G410),9))</f>
        <v>031228201</v>
      </c>
      <c r="V410" s="9" t="str">
        <f>IFERROR(IF($M410="","",$M410&amp;"・"&amp;INDEX(リスト!$F:$F,MATCH($L410,リスト!$E:$E,0))),"")</f>
        <v/>
      </c>
    </row>
    <row r="411" spans="1:22" ht="18" customHeight="1" x14ac:dyDescent="0.55000000000000004">
      <c r="A411" t="s">
        <v>2397</v>
      </c>
      <c r="B411">
        <v>411</v>
      </c>
      <c r="C411" t="s">
        <v>2465</v>
      </c>
      <c r="D411" t="s">
        <v>2466</v>
      </c>
      <c r="E411">
        <v>2</v>
      </c>
      <c r="F411" t="s">
        <v>16</v>
      </c>
      <c r="G411">
        <v>20040217</v>
      </c>
      <c r="H411" t="s">
        <v>2467</v>
      </c>
      <c r="I411" t="s">
        <v>1510</v>
      </c>
      <c r="J411" t="s">
        <v>1625</v>
      </c>
      <c r="K411" t="s">
        <v>214</v>
      </c>
      <c r="O411" s="9">
        <f>IFERROR(IF($B411="","",INDEX(所属情報!$E:$E,MATCH($A411,所属情報!$A:$A,0))),"")</f>
        <v>492189</v>
      </c>
      <c r="P411" s="9" t="str">
        <f t="shared" si="18"/>
        <v>本多　美乃梨 (2)</v>
      </c>
      <c r="Q411" s="9" t="str">
        <f t="shared" si="19"/>
        <v>ﾎﾝﾀﾞ ﾐﾉﾘ</v>
      </c>
      <c r="R411" s="9" t="str">
        <f t="shared" si="20"/>
        <v>HONDA Minori (04)</v>
      </c>
      <c r="S411" s="9" t="str">
        <f>IFERROR(IF($F411="","",INDEX(リスト!$G:$G,MATCH($F411,リスト!$E:$E,0))),"")</f>
        <v>29</v>
      </c>
      <c r="T411" s="9" t="str">
        <f>IFERROR(IF($K411="","",INDEX(リスト!$J:$J,MATCH($K411,リスト!$I:$I,0))),"")</f>
        <v>JPN</v>
      </c>
      <c r="U411" s="9" t="str">
        <f>IF($B411="","",RIGHT($G411*1000+200+COUNTIF($G$2:$G411,$G411),9))</f>
        <v>040217202</v>
      </c>
      <c r="V411" s="9" t="str">
        <f>IFERROR(IF($M411="","",$M411&amp;"・"&amp;INDEX(リスト!$F:$F,MATCH($L411,リスト!$E:$E,0))),"")</f>
        <v/>
      </c>
    </row>
    <row r="412" spans="1:22" ht="18" customHeight="1" x14ac:dyDescent="0.55000000000000004">
      <c r="A412" t="s">
        <v>2397</v>
      </c>
      <c r="B412">
        <v>412</v>
      </c>
      <c r="C412" t="s">
        <v>2468</v>
      </c>
      <c r="D412" t="s">
        <v>2469</v>
      </c>
      <c r="E412">
        <v>2</v>
      </c>
      <c r="F412" t="s">
        <v>57</v>
      </c>
      <c r="G412">
        <v>20030804</v>
      </c>
      <c r="H412" t="s">
        <v>2470</v>
      </c>
      <c r="I412" t="s">
        <v>1365</v>
      </c>
      <c r="J412" t="s">
        <v>1068</v>
      </c>
      <c r="K412" t="s">
        <v>214</v>
      </c>
      <c r="O412" s="9">
        <f>IFERROR(IF($B412="","",INDEX(所属情報!$E:$E,MATCH($A412,所属情報!$A:$A,0))),"")</f>
        <v>492189</v>
      </c>
      <c r="P412" s="9" t="str">
        <f t="shared" si="18"/>
        <v>藤原　朱李 (2)</v>
      </c>
      <c r="Q412" s="9" t="str">
        <f t="shared" si="19"/>
        <v>ﾌｼﾞﾜﾗ ｱｶﾘ</v>
      </c>
      <c r="R412" s="9" t="str">
        <f t="shared" si="20"/>
        <v>FUJIWARA Akari (03)</v>
      </c>
      <c r="S412" s="9" t="str">
        <f>IFERROR(IF($F412="","",INDEX(リスト!$G:$G,MATCH($F412,リスト!$E:$E,0))),"")</f>
        <v>36</v>
      </c>
      <c r="T412" s="9" t="str">
        <f>IFERROR(IF($K412="","",INDEX(リスト!$J:$J,MATCH($K412,リスト!$I:$I,0))),"")</f>
        <v>JPN</v>
      </c>
      <c r="U412" s="9" t="str">
        <f>IF($B412="","",RIGHT($G412*1000+200+COUNTIF($G$2:$G412,$G412),9))</f>
        <v>030804201</v>
      </c>
      <c r="V412" s="9" t="str">
        <f>IFERROR(IF($M412="","",$M412&amp;"・"&amp;INDEX(リスト!$F:$F,MATCH($L412,リスト!$E:$E,0))),"")</f>
        <v/>
      </c>
    </row>
    <row r="413" spans="1:22" ht="18" customHeight="1" x14ac:dyDescent="0.55000000000000004">
      <c r="A413" t="s">
        <v>2397</v>
      </c>
      <c r="B413">
        <v>413</v>
      </c>
      <c r="C413" t="s">
        <v>2471</v>
      </c>
      <c r="D413" t="s">
        <v>2472</v>
      </c>
      <c r="E413">
        <v>1</v>
      </c>
      <c r="F413" t="s">
        <v>16</v>
      </c>
      <c r="G413">
        <v>20041110</v>
      </c>
      <c r="H413" t="s">
        <v>2473</v>
      </c>
      <c r="I413" t="s">
        <v>1016</v>
      </c>
      <c r="J413" t="s">
        <v>2430</v>
      </c>
      <c r="K413" t="s">
        <v>214</v>
      </c>
      <c r="O413" s="9">
        <f>IFERROR(IF($B413="","",INDEX(所属情報!$E:$E,MATCH($A413,所属情報!$A:$A,0))),"")</f>
        <v>492189</v>
      </c>
      <c r="P413" s="9" t="str">
        <f t="shared" si="18"/>
        <v>坂本　有理佳 (1)</v>
      </c>
      <c r="Q413" s="9" t="str">
        <f t="shared" si="19"/>
        <v>ｻｶﾓﾄ ﾕﾘｶ</v>
      </c>
      <c r="R413" s="9" t="str">
        <f t="shared" si="20"/>
        <v>SAKAMOTO Yurika (04)</v>
      </c>
      <c r="S413" s="9" t="str">
        <f>IFERROR(IF($F413="","",INDEX(リスト!$G:$G,MATCH($F413,リスト!$E:$E,0))),"")</f>
        <v>29</v>
      </c>
      <c r="T413" s="9" t="str">
        <f>IFERROR(IF($K413="","",INDEX(リスト!$J:$J,MATCH($K413,リスト!$I:$I,0))),"")</f>
        <v>JPN</v>
      </c>
      <c r="U413" s="9" t="str">
        <f>IF($B413="","",RIGHT($G413*1000+200+COUNTIF($G$2:$G413,$G413),9))</f>
        <v>041110201</v>
      </c>
      <c r="V413" s="9" t="str">
        <f>IFERROR(IF($M413="","",$M413&amp;"・"&amp;INDEX(リスト!$F:$F,MATCH($L413,リスト!$E:$E,0))),"")</f>
        <v/>
      </c>
    </row>
    <row r="414" spans="1:22" ht="18" customHeight="1" x14ac:dyDescent="0.55000000000000004">
      <c r="A414" t="s">
        <v>2397</v>
      </c>
      <c r="B414">
        <v>414</v>
      </c>
      <c r="C414" t="s">
        <v>2474</v>
      </c>
      <c r="D414" t="s">
        <v>2475</v>
      </c>
      <c r="E414">
        <v>1</v>
      </c>
      <c r="F414" t="s">
        <v>88</v>
      </c>
      <c r="G414">
        <v>20040406</v>
      </c>
      <c r="H414" t="s">
        <v>2476</v>
      </c>
      <c r="I414" t="s">
        <v>2477</v>
      </c>
      <c r="J414" t="s">
        <v>2478</v>
      </c>
      <c r="K414" t="s">
        <v>214</v>
      </c>
      <c r="O414" s="9">
        <f>IFERROR(IF($B414="","",INDEX(所属情報!$E:$E,MATCH($A414,所属情報!$A:$A,0))),"")</f>
        <v>492189</v>
      </c>
      <c r="P414" s="9" t="str">
        <f t="shared" si="18"/>
        <v>今　絵里南 (1)</v>
      </c>
      <c r="Q414" s="9" t="str">
        <f t="shared" si="19"/>
        <v>ｺﾝ ｴﾘﾅ</v>
      </c>
      <c r="R414" s="9" t="str">
        <f t="shared" si="20"/>
        <v>KON Erina (04)</v>
      </c>
      <c r="S414" s="9" t="str">
        <f>IFERROR(IF($F414="","",INDEX(リスト!$G:$G,MATCH($F414,リスト!$E:$E,0))),"")</f>
        <v>02</v>
      </c>
      <c r="T414" s="9" t="str">
        <f>IFERROR(IF($K414="","",INDEX(リスト!$J:$J,MATCH($K414,リスト!$I:$I,0))),"")</f>
        <v>JPN</v>
      </c>
      <c r="U414" s="9" t="str">
        <f>IF($B414="","",RIGHT($G414*1000+200+COUNTIF($G$2:$G414,$G414),9))</f>
        <v>040406201</v>
      </c>
      <c r="V414" s="9" t="str">
        <f>IFERROR(IF($M414="","",$M414&amp;"・"&amp;INDEX(リスト!$F:$F,MATCH($L414,リスト!$E:$E,0))),"")</f>
        <v/>
      </c>
    </row>
    <row r="415" spans="1:22" ht="18" customHeight="1" x14ac:dyDescent="0.55000000000000004">
      <c r="A415" t="s">
        <v>2397</v>
      </c>
      <c r="B415">
        <v>415</v>
      </c>
      <c r="C415" t="s">
        <v>2479</v>
      </c>
      <c r="D415" t="s">
        <v>2480</v>
      </c>
      <c r="E415">
        <v>1</v>
      </c>
      <c r="F415" t="s">
        <v>54</v>
      </c>
      <c r="G415">
        <v>20040414</v>
      </c>
      <c r="H415" t="s">
        <v>2481</v>
      </c>
      <c r="I415" t="s">
        <v>1739</v>
      </c>
      <c r="J415" t="s">
        <v>2482</v>
      </c>
      <c r="K415" t="s">
        <v>214</v>
      </c>
      <c r="O415" s="9">
        <f>IFERROR(IF($B415="","",INDEX(所属情報!$E:$E,MATCH($A415,所属情報!$A:$A,0))),"")</f>
        <v>492189</v>
      </c>
      <c r="P415" s="9" t="str">
        <f t="shared" si="18"/>
        <v>前田　暁帆 (1)</v>
      </c>
      <c r="Q415" s="9" t="str">
        <f t="shared" si="19"/>
        <v>ﾏｴﾀﾞ ｱｷﾎ</v>
      </c>
      <c r="R415" s="9" t="str">
        <f t="shared" si="20"/>
        <v>MAEDA Akiho (04)</v>
      </c>
      <c r="S415" s="9" t="str">
        <f>IFERROR(IF($F415="","",INDEX(リスト!$G:$G,MATCH($F415,リスト!$E:$E,0))),"")</f>
        <v>30</v>
      </c>
      <c r="T415" s="9" t="str">
        <f>IFERROR(IF($K415="","",INDEX(リスト!$J:$J,MATCH($K415,リスト!$I:$I,0))),"")</f>
        <v>JPN</v>
      </c>
      <c r="U415" s="9" t="str">
        <f>IF($B415="","",RIGHT($G415*1000+200+COUNTIF($G$2:$G415,$G415),9))</f>
        <v>040414201</v>
      </c>
      <c r="V415" s="9" t="str">
        <f>IFERROR(IF($M415="","",$M415&amp;"・"&amp;INDEX(リスト!$F:$F,MATCH($L415,リスト!$E:$E,0))),"")</f>
        <v/>
      </c>
    </row>
    <row r="416" spans="1:22" ht="18" customHeight="1" x14ac:dyDescent="0.55000000000000004">
      <c r="A416" t="s">
        <v>2397</v>
      </c>
      <c r="B416">
        <v>416</v>
      </c>
      <c r="C416" t="s">
        <v>2483</v>
      </c>
      <c r="D416" t="s">
        <v>2484</v>
      </c>
      <c r="E416">
        <v>1</v>
      </c>
      <c r="F416" t="s">
        <v>52</v>
      </c>
      <c r="G416">
        <v>20040522</v>
      </c>
      <c r="H416" t="s">
        <v>2485</v>
      </c>
      <c r="I416" t="s">
        <v>2486</v>
      </c>
      <c r="J416" t="s">
        <v>2487</v>
      </c>
      <c r="K416" t="s">
        <v>214</v>
      </c>
      <c r="O416" s="9">
        <f>IFERROR(IF($B416="","",INDEX(所属情報!$E:$E,MATCH($A416,所属情報!$A:$A,0))),"")</f>
        <v>492189</v>
      </c>
      <c r="P416" s="9" t="str">
        <f t="shared" si="18"/>
        <v>永吉　悠倭 (1)</v>
      </c>
      <c r="Q416" s="9" t="str">
        <f t="shared" si="19"/>
        <v>ﾅｶﾞﾖｼ ﾕｳﾜ</v>
      </c>
      <c r="R416" s="9" t="str">
        <f t="shared" si="20"/>
        <v>NAGAYOSHI Yuwa (04)</v>
      </c>
      <c r="S416" s="9" t="str">
        <f>IFERROR(IF($F416="","",INDEX(リスト!$G:$G,MATCH($F416,リスト!$E:$E,0))),"")</f>
        <v>46</v>
      </c>
      <c r="T416" s="9" t="str">
        <f>IFERROR(IF($K416="","",INDEX(リスト!$J:$J,MATCH($K416,リスト!$I:$I,0))),"")</f>
        <v>JPN</v>
      </c>
      <c r="U416" s="9" t="str">
        <f>IF($B416="","",RIGHT($G416*1000+200+COUNTIF($G$2:$G416,$G416),9))</f>
        <v>040522201</v>
      </c>
      <c r="V416" s="9" t="str">
        <f>IFERROR(IF($M416="","",$M416&amp;"・"&amp;INDEX(リスト!$F:$F,MATCH($L416,リスト!$E:$E,0))),"")</f>
        <v/>
      </c>
    </row>
    <row r="417" spans="1:22" ht="18" customHeight="1" x14ac:dyDescent="0.55000000000000004">
      <c r="A417" t="s">
        <v>2488</v>
      </c>
      <c r="B417">
        <v>417</v>
      </c>
      <c r="C417" t="s">
        <v>2489</v>
      </c>
      <c r="D417" t="s">
        <v>2490</v>
      </c>
      <c r="E417">
        <v>4</v>
      </c>
      <c r="F417" t="s">
        <v>53</v>
      </c>
      <c r="G417">
        <v>20010824</v>
      </c>
      <c r="H417" t="s">
        <v>2491</v>
      </c>
      <c r="I417" t="s">
        <v>2492</v>
      </c>
      <c r="J417" t="s">
        <v>1037</v>
      </c>
      <c r="K417" t="s">
        <v>214</v>
      </c>
      <c r="O417" s="9">
        <f>IFERROR(IF($B417="","",INDEX(所属情報!$E:$E,MATCH($A417,所属情報!$A:$A,0))),"")</f>
        <v>492218</v>
      </c>
      <c r="P417" s="9" t="str">
        <f t="shared" si="18"/>
        <v>大原　美月 (4)</v>
      </c>
      <c r="Q417" s="9" t="str">
        <f t="shared" si="19"/>
        <v>ｵｵﾊﾗ ﾐﾂﾞｷ</v>
      </c>
      <c r="R417" s="9" t="str">
        <f t="shared" si="20"/>
        <v>OHARA Mizuki (01)</v>
      </c>
      <c r="S417" s="9" t="str">
        <f>IFERROR(IF($F417="","",INDEX(リスト!$G:$G,MATCH($F417,リスト!$E:$E,0))),"")</f>
        <v>42</v>
      </c>
      <c r="T417" s="9" t="str">
        <f>IFERROR(IF($K417="","",INDEX(リスト!$J:$J,MATCH($K417,リスト!$I:$I,0))),"")</f>
        <v>JPN</v>
      </c>
      <c r="U417" s="9" t="str">
        <f>IF($B417="","",RIGHT($G417*1000+200+COUNTIF($G$2:$G417,$G417),9))</f>
        <v>010824201</v>
      </c>
      <c r="V417" s="9" t="str">
        <f>IFERROR(IF($M417="","",$M417&amp;"・"&amp;INDEX(リスト!$F:$F,MATCH($L417,リスト!$E:$E,0))),"")</f>
        <v/>
      </c>
    </row>
    <row r="418" spans="1:22" ht="18" customHeight="1" x14ac:dyDescent="0.55000000000000004">
      <c r="A418" t="s">
        <v>2488</v>
      </c>
      <c r="B418">
        <v>418</v>
      </c>
      <c r="C418" t="s">
        <v>2493</v>
      </c>
      <c r="D418" t="s">
        <v>2494</v>
      </c>
      <c r="E418">
        <v>4</v>
      </c>
      <c r="F418" t="s">
        <v>18</v>
      </c>
      <c r="G418">
        <v>20011127</v>
      </c>
      <c r="H418" t="s">
        <v>2495</v>
      </c>
      <c r="I418" t="s">
        <v>2496</v>
      </c>
      <c r="J418" t="s">
        <v>1635</v>
      </c>
      <c r="K418" t="s">
        <v>214</v>
      </c>
      <c r="O418" s="9">
        <f>IFERROR(IF($B418="","",INDEX(所属情報!$E:$E,MATCH($A418,所属情報!$A:$A,0))),"")</f>
        <v>492218</v>
      </c>
      <c r="P418" s="9" t="str">
        <f t="shared" si="18"/>
        <v>磯野　美空 (4)</v>
      </c>
      <c r="Q418" s="9" t="str">
        <f t="shared" si="19"/>
        <v>ｲｿﾉ ﾐｸ</v>
      </c>
      <c r="R418" s="9" t="str">
        <f t="shared" si="20"/>
        <v>ISONO Miku (01)</v>
      </c>
      <c r="S418" s="9" t="str">
        <f>IFERROR(IF($F418="","",INDEX(リスト!$G:$G,MATCH($F418,リスト!$E:$E,0))),"")</f>
        <v>37</v>
      </c>
      <c r="T418" s="9" t="str">
        <f>IFERROR(IF($K418="","",INDEX(リスト!$J:$J,MATCH($K418,リスト!$I:$I,0))),"")</f>
        <v>JPN</v>
      </c>
      <c r="U418" s="9" t="str">
        <f>IF($B418="","",RIGHT($G418*1000+200+COUNTIF($G$2:$G418,$G418),9))</f>
        <v>011127201</v>
      </c>
      <c r="V418" s="9" t="str">
        <f>IFERROR(IF($M418="","",$M418&amp;"・"&amp;INDEX(リスト!$F:$F,MATCH($L418,リスト!$E:$E,0))),"")</f>
        <v/>
      </c>
    </row>
    <row r="419" spans="1:22" ht="18" customHeight="1" x14ac:dyDescent="0.55000000000000004">
      <c r="A419" t="s">
        <v>2488</v>
      </c>
      <c r="B419">
        <v>419</v>
      </c>
      <c r="C419" t="s">
        <v>2497</v>
      </c>
      <c r="D419" t="s">
        <v>2498</v>
      </c>
      <c r="E419">
        <v>4</v>
      </c>
      <c r="F419" t="s">
        <v>26</v>
      </c>
      <c r="G419">
        <v>20020319</v>
      </c>
      <c r="H419" t="s">
        <v>2499</v>
      </c>
      <c r="I419" t="s">
        <v>2500</v>
      </c>
      <c r="J419" t="s">
        <v>1586</v>
      </c>
      <c r="K419" t="s">
        <v>214</v>
      </c>
      <c r="O419" s="9">
        <f>IFERROR(IF($B419="","",INDEX(所属情報!$E:$E,MATCH($A419,所属情報!$A:$A,0))),"")</f>
        <v>492218</v>
      </c>
      <c r="P419" s="9" t="str">
        <f t="shared" si="18"/>
        <v>小杉　真生 (4)</v>
      </c>
      <c r="Q419" s="9" t="str">
        <f t="shared" si="19"/>
        <v>ｺｽｷﾞ ﾏｵ</v>
      </c>
      <c r="R419" s="9" t="str">
        <f t="shared" si="20"/>
        <v>KOSUGI Mao (02)</v>
      </c>
      <c r="S419" s="9" t="str">
        <f>IFERROR(IF($F419="","",INDEX(リスト!$G:$G,MATCH($F419,リスト!$E:$E,0))),"")</f>
        <v>12</v>
      </c>
      <c r="T419" s="9" t="str">
        <f>IFERROR(IF($K419="","",INDEX(リスト!$J:$J,MATCH($K419,リスト!$I:$I,0))),"")</f>
        <v>JPN</v>
      </c>
      <c r="U419" s="9" t="str">
        <f>IF($B419="","",RIGHT($G419*1000+200+COUNTIF($G$2:$G419,$G419),9))</f>
        <v>020319202</v>
      </c>
      <c r="V419" s="9" t="str">
        <f>IFERROR(IF($M419="","",$M419&amp;"・"&amp;INDEX(リスト!$F:$F,MATCH($L419,リスト!$E:$E,0))),"")</f>
        <v/>
      </c>
    </row>
    <row r="420" spans="1:22" ht="18" customHeight="1" x14ac:dyDescent="0.55000000000000004">
      <c r="A420" t="s">
        <v>2488</v>
      </c>
      <c r="B420">
        <v>420</v>
      </c>
      <c r="C420" t="s">
        <v>2501</v>
      </c>
      <c r="D420" t="s">
        <v>2502</v>
      </c>
      <c r="E420">
        <v>4</v>
      </c>
      <c r="F420" t="s">
        <v>50</v>
      </c>
      <c r="G420">
        <v>20010425</v>
      </c>
      <c r="H420" t="s">
        <v>2503</v>
      </c>
      <c r="I420" t="s">
        <v>908</v>
      </c>
      <c r="J420" t="s">
        <v>2504</v>
      </c>
      <c r="K420" t="s">
        <v>214</v>
      </c>
      <c r="O420" s="9">
        <f>IFERROR(IF($B420="","",INDEX(所属情報!$E:$E,MATCH($A420,所属情報!$A:$A,0))),"")</f>
        <v>492218</v>
      </c>
      <c r="P420" s="9" t="str">
        <f t="shared" si="18"/>
        <v>近藤　来那 (4)</v>
      </c>
      <c r="Q420" s="9" t="str">
        <f t="shared" si="19"/>
        <v>ｺﾝﾄﾞｳ ﾗﾅ</v>
      </c>
      <c r="R420" s="9" t="str">
        <f t="shared" si="20"/>
        <v>KONDO Rana (01)</v>
      </c>
      <c r="S420" s="9" t="str">
        <f>IFERROR(IF($F420="","",INDEX(リスト!$G:$G,MATCH($F420,リスト!$E:$E,0))),"")</f>
        <v>38</v>
      </c>
      <c r="T420" s="9" t="str">
        <f>IFERROR(IF($K420="","",INDEX(リスト!$J:$J,MATCH($K420,リスト!$I:$I,0))),"")</f>
        <v>JPN</v>
      </c>
      <c r="U420" s="9" t="str">
        <f>IF($B420="","",RIGHT($G420*1000+200+COUNTIF($G$2:$G420,$G420),9))</f>
        <v>010425201</v>
      </c>
      <c r="V420" s="9" t="str">
        <f>IFERROR(IF($M420="","",$M420&amp;"・"&amp;INDEX(リスト!$F:$F,MATCH($L420,リスト!$E:$E,0))),"")</f>
        <v/>
      </c>
    </row>
    <row r="421" spans="1:22" ht="18" customHeight="1" x14ac:dyDescent="0.55000000000000004">
      <c r="A421" t="s">
        <v>2488</v>
      </c>
      <c r="B421">
        <v>421</v>
      </c>
      <c r="C421" t="s">
        <v>2505</v>
      </c>
      <c r="D421" t="s">
        <v>2506</v>
      </c>
      <c r="E421">
        <v>4</v>
      </c>
      <c r="F421" t="s">
        <v>20</v>
      </c>
      <c r="G421">
        <v>20011203</v>
      </c>
      <c r="H421" t="s">
        <v>2507</v>
      </c>
      <c r="I421" t="s">
        <v>2508</v>
      </c>
      <c r="J421" t="s">
        <v>1564</v>
      </c>
      <c r="K421" t="s">
        <v>214</v>
      </c>
      <c r="O421" s="9">
        <f>IFERROR(IF($B421="","",INDEX(所属情報!$E:$E,MATCH($A421,所属情報!$A:$A,0))),"")</f>
        <v>492218</v>
      </c>
      <c r="P421" s="9" t="str">
        <f t="shared" si="18"/>
        <v>佐野　杏花 (4)</v>
      </c>
      <c r="Q421" s="9" t="str">
        <f t="shared" si="19"/>
        <v>ｻﾉ ｷｮｳｶ</v>
      </c>
      <c r="R421" s="9" t="str">
        <f t="shared" si="20"/>
        <v>SANO Kyoka (01)</v>
      </c>
      <c r="S421" s="9" t="str">
        <f>IFERROR(IF($F421="","",INDEX(リスト!$G:$G,MATCH($F421,リスト!$E:$E,0))),"")</f>
        <v>27</v>
      </c>
      <c r="T421" s="9" t="str">
        <f>IFERROR(IF($K421="","",INDEX(リスト!$J:$J,MATCH($K421,リスト!$I:$I,0))),"")</f>
        <v>JPN</v>
      </c>
      <c r="U421" s="9" t="str">
        <f>IF($B421="","",RIGHT($G421*1000+200+COUNTIF($G$2:$G421,$G421),9))</f>
        <v>011203201</v>
      </c>
      <c r="V421" s="9" t="str">
        <f>IFERROR(IF($M421="","",$M421&amp;"・"&amp;INDEX(リスト!$F:$F,MATCH($L421,リスト!$E:$E,0))),"")</f>
        <v/>
      </c>
    </row>
    <row r="422" spans="1:22" ht="18" customHeight="1" x14ac:dyDescent="0.55000000000000004">
      <c r="A422" t="s">
        <v>2488</v>
      </c>
      <c r="B422">
        <v>422</v>
      </c>
      <c r="C422" t="s">
        <v>2509</v>
      </c>
      <c r="D422" t="s">
        <v>2510</v>
      </c>
      <c r="E422">
        <v>4</v>
      </c>
      <c r="F422" t="s">
        <v>19</v>
      </c>
      <c r="G422">
        <v>20010423</v>
      </c>
      <c r="H422" t="s">
        <v>2511</v>
      </c>
      <c r="I422" t="s">
        <v>2512</v>
      </c>
      <c r="J422" t="s">
        <v>1523</v>
      </c>
      <c r="K422" t="s">
        <v>214</v>
      </c>
      <c r="O422" s="9">
        <f>IFERROR(IF($B422="","",INDEX(所属情報!$E:$E,MATCH($A422,所属情報!$A:$A,0))),"")</f>
        <v>492218</v>
      </c>
      <c r="P422" s="9" t="str">
        <f t="shared" si="18"/>
        <v>三木　友菜 (4)</v>
      </c>
      <c r="Q422" s="9" t="str">
        <f t="shared" si="19"/>
        <v>ﾐｷ ﾕｳﾅ</v>
      </c>
      <c r="R422" s="9" t="str">
        <f t="shared" si="20"/>
        <v>MIKI Yuna (01)</v>
      </c>
      <c r="S422" s="9" t="str">
        <f>IFERROR(IF($F422="","",INDEX(リスト!$G:$G,MATCH($F422,リスト!$E:$E,0))),"")</f>
        <v>28</v>
      </c>
      <c r="T422" s="9" t="str">
        <f>IFERROR(IF($K422="","",INDEX(リスト!$J:$J,MATCH($K422,リスト!$I:$I,0))),"")</f>
        <v>JPN</v>
      </c>
      <c r="U422" s="9" t="str">
        <f>IF($B422="","",RIGHT($G422*1000+200+COUNTIF($G$2:$G422,$G422),9))</f>
        <v>010423201</v>
      </c>
      <c r="V422" s="9" t="str">
        <f>IFERROR(IF($M422="","",$M422&amp;"・"&amp;INDEX(リスト!$F:$F,MATCH($L422,リスト!$E:$E,0))),"")</f>
        <v/>
      </c>
    </row>
    <row r="423" spans="1:22" ht="18" customHeight="1" x14ac:dyDescent="0.55000000000000004">
      <c r="A423" t="s">
        <v>2488</v>
      </c>
      <c r="B423">
        <v>423</v>
      </c>
      <c r="C423" t="s">
        <v>2513</v>
      </c>
      <c r="D423" t="s">
        <v>2514</v>
      </c>
      <c r="E423">
        <v>4</v>
      </c>
      <c r="F423" t="s">
        <v>20</v>
      </c>
      <c r="G423">
        <v>20011203</v>
      </c>
      <c r="H423" t="s">
        <v>2515</v>
      </c>
      <c r="I423" t="s">
        <v>2516</v>
      </c>
      <c r="J423" t="s">
        <v>861</v>
      </c>
      <c r="K423" t="s">
        <v>214</v>
      </c>
      <c r="O423" s="9">
        <f>IFERROR(IF($B423="","",INDEX(所属情報!$E:$E,MATCH($A423,所属情報!$A:$A,0))),"")</f>
        <v>492218</v>
      </c>
      <c r="P423" s="9" t="str">
        <f t="shared" si="18"/>
        <v>飯島　果琳 (4)</v>
      </c>
      <c r="Q423" s="9" t="str">
        <f t="shared" si="19"/>
        <v>ｲｲｼﾞﾏ ｶﾘﾝ</v>
      </c>
      <c r="R423" s="9" t="str">
        <f t="shared" si="20"/>
        <v>IIJIMA Karin (01)</v>
      </c>
      <c r="S423" s="9" t="str">
        <f>IFERROR(IF($F423="","",INDEX(リスト!$G:$G,MATCH($F423,リスト!$E:$E,0))),"")</f>
        <v>27</v>
      </c>
      <c r="T423" s="9" t="str">
        <f>IFERROR(IF($K423="","",INDEX(リスト!$J:$J,MATCH($K423,リスト!$I:$I,0))),"")</f>
        <v>JPN</v>
      </c>
      <c r="U423" s="9" t="str">
        <f>IF($B423="","",RIGHT($G423*1000+200+COUNTIF($G$2:$G423,$G423),9))</f>
        <v>011203202</v>
      </c>
      <c r="V423" s="9" t="str">
        <f>IFERROR(IF($M423="","",$M423&amp;"・"&amp;INDEX(リスト!$F:$F,MATCH($L423,リスト!$E:$E,0))),"")</f>
        <v/>
      </c>
    </row>
    <row r="424" spans="1:22" ht="18" customHeight="1" x14ac:dyDescent="0.55000000000000004">
      <c r="A424" t="s">
        <v>2488</v>
      </c>
      <c r="B424">
        <v>424</v>
      </c>
      <c r="C424" t="s">
        <v>2517</v>
      </c>
      <c r="D424" t="s">
        <v>2518</v>
      </c>
      <c r="E424">
        <v>4</v>
      </c>
      <c r="F424" t="s">
        <v>16</v>
      </c>
      <c r="G424">
        <v>20020227</v>
      </c>
      <c r="H424" t="s">
        <v>2519</v>
      </c>
      <c r="I424" t="s">
        <v>2520</v>
      </c>
      <c r="J424" t="s">
        <v>2521</v>
      </c>
      <c r="K424" t="s">
        <v>214</v>
      </c>
      <c r="O424" s="9">
        <f>IFERROR(IF($B424="","",INDEX(所属情報!$E:$E,MATCH($A424,所属情報!$A:$A,0))),"")</f>
        <v>492218</v>
      </c>
      <c r="P424" s="9" t="str">
        <f t="shared" si="18"/>
        <v>上島　優里 (4)</v>
      </c>
      <c r="Q424" s="9" t="str">
        <f t="shared" si="19"/>
        <v>ｳｴｼﾏ ﾕﾘ</v>
      </c>
      <c r="R424" s="9" t="str">
        <f t="shared" si="20"/>
        <v>UESHIMA Yuri (02)</v>
      </c>
      <c r="S424" s="9" t="str">
        <f>IFERROR(IF($F424="","",INDEX(リスト!$G:$G,MATCH($F424,リスト!$E:$E,0))),"")</f>
        <v>29</v>
      </c>
      <c r="T424" s="9" t="str">
        <f>IFERROR(IF($K424="","",INDEX(リスト!$J:$J,MATCH($K424,リスト!$I:$I,0))),"")</f>
        <v>JPN</v>
      </c>
      <c r="U424" s="9" t="str">
        <f>IF($B424="","",RIGHT($G424*1000+200+COUNTIF($G$2:$G424,$G424),9))</f>
        <v>020227201</v>
      </c>
      <c r="V424" s="9" t="str">
        <f>IFERROR(IF($M424="","",$M424&amp;"・"&amp;INDEX(リスト!$F:$F,MATCH($L424,リスト!$E:$E,0))),"")</f>
        <v/>
      </c>
    </row>
    <row r="425" spans="1:22" ht="18" customHeight="1" x14ac:dyDescent="0.55000000000000004">
      <c r="A425" t="s">
        <v>2488</v>
      </c>
      <c r="B425">
        <v>425</v>
      </c>
      <c r="C425" t="s">
        <v>2522</v>
      </c>
      <c r="D425" t="s">
        <v>2523</v>
      </c>
      <c r="E425">
        <v>4</v>
      </c>
      <c r="F425" t="s">
        <v>20</v>
      </c>
      <c r="G425">
        <v>20010906</v>
      </c>
      <c r="H425" t="s">
        <v>2524</v>
      </c>
      <c r="I425" t="s">
        <v>2525</v>
      </c>
      <c r="J425" t="s">
        <v>1091</v>
      </c>
      <c r="K425" t="s">
        <v>214</v>
      </c>
      <c r="O425" s="9">
        <f>IFERROR(IF($B425="","",INDEX(所属情報!$E:$E,MATCH($A425,所属情報!$A:$A,0))),"")</f>
        <v>492218</v>
      </c>
      <c r="P425" s="9" t="str">
        <f t="shared" si="18"/>
        <v>立川　加乃 (4)</v>
      </c>
      <c r="Q425" s="9" t="str">
        <f t="shared" si="19"/>
        <v>ﾀﾁｶﾜ ｶﾉ</v>
      </c>
      <c r="R425" s="9" t="str">
        <f t="shared" si="20"/>
        <v>TACHIKAWA Kano (01)</v>
      </c>
      <c r="S425" s="9" t="str">
        <f>IFERROR(IF($F425="","",INDEX(リスト!$G:$G,MATCH($F425,リスト!$E:$E,0))),"")</f>
        <v>27</v>
      </c>
      <c r="T425" s="9" t="str">
        <f>IFERROR(IF($K425="","",INDEX(リスト!$J:$J,MATCH($K425,リスト!$I:$I,0))),"")</f>
        <v>JPN</v>
      </c>
      <c r="U425" s="9" t="str">
        <f>IF($B425="","",RIGHT($G425*1000+200+COUNTIF($G$2:$G425,$G425),9))</f>
        <v>010906203</v>
      </c>
      <c r="V425" s="9" t="str">
        <f>IFERROR(IF($M425="","",$M425&amp;"・"&amp;INDEX(リスト!$F:$F,MATCH($L425,リスト!$E:$E,0))),"")</f>
        <v/>
      </c>
    </row>
    <row r="426" spans="1:22" ht="18" customHeight="1" x14ac:dyDescent="0.55000000000000004">
      <c r="A426" t="s">
        <v>2488</v>
      </c>
      <c r="B426">
        <v>426</v>
      </c>
      <c r="C426" t="s">
        <v>2526</v>
      </c>
      <c r="D426" t="s">
        <v>2527</v>
      </c>
      <c r="E426">
        <v>4</v>
      </c>
      <c r="F426" t="s">
        <v>19</v>
      </c>
      <c r="G426">
        <v>20010614</v>
      </c>
      <c r="H426" t="s">
        <v>2528</v>
      </c>
      <c r="I426" t="s">
        <v>2529</v>
      </c>
      <c r="J426" t="s">
        <v>2222</v>
      </c>
      <c r="K426" t="s">
        <v>214</v>
      </c>
      <c r="O426" s="9">
        <f>IFERROR(IF($B426="","",INDEX(所属情報!$E:$E,MATCH($A426,所属情報!$A:$A,0))),"")</f>
        <v>492218</v>
      </c>
      <c r="P426" s="9" t="str">
        <f t="shared" si="18"/>
        <v>粟津　志帆 (4)</v>
      </c>
      <c r="Q426" s="9" t="str">
        <f t="shared" si="19"/>
        <v>ｱﾜﾂﾞ ｼﾎ</v>
      </c>
      <c r="R426" s="9" t="str">
        <f t="shared" si="20"/>
        <v>AWAZU Shiho (01)</v>
      </c>
      <c r="S426" s="9" t="str">
        <f>IFERROR(IF($F426="","",INDEX(リスト!$G:$G,MATCH($F426,リスト!$E:$E,0))),"")</f>
        <v>28</v>
      </c>
      <c r="T426" s="9" t="str">
        <f>IFERROR(IF($K426="","",INDEX(リスト!$J:$J,MATCH($K426,リスト!$I:$I,0))),"")</f>
        <v>JPN</v>
      </c>
      <c r="U426" s="9" t="str">
        <f>IF($B426="","",RIGHT($G426*1000+200+COUNTIF($G$2:$G426,$G426),9))</f>
        <v>010614201</v>
      </c>
      <c r="V426" s="9" t="str">
        <f>IFERROR(IF($M426="","",$M426&amp;"・"&amp;INDEX(リスト!$F:$F,MATCH($L426,リスト!$E:$E,0))),"")</f>
        <v/>
      </c>
    </row>
    <row r="427" spans="1:22" ht="18" customHeight="1" x14ac:dyDescent="0.55000000000000004">
      <c r="A427" t="s">
        <v>2488</v>
      </c>
      <c r="B427">
        <v>427</v>
      </c>
      <c r="C427" t="s">
        <v>2530</v>
      </c>
      <c r="D427" t="s">
        <v>2531</v>
      </c>
      <c r="E427">
        <v>4</v>
      </c>
      <c r="F427" t="s">
        <v>20</v>
      </c>
      <c r="G427">
        <v>20010710</v>
      </c>
      <c r="H427" t="s">
        <v>2532</v>
      </c>
      <c r="I427" t="s">
        <v>2533</v>
      </c>
      <c r="J427" t="s">
        <v>733</v>
      </c>
      <c r="K427" t="s">
        <v>214</v>
      </c>
      <c r="O427" s="9">
        <f>IFERROR(IF($B427="","",INDEX(所属情報!$E:$E,MATCH($A427,所属情報!$A:$A,0))),"")</f>
        <v>492218</v>
      </c>
      <c r="P427" s="9" t="str">
        <f t="shared" si="18"/>
        <v>葛本　美羽 (4)</v>
      </c>
      <c r="Q427" s="9" t="str">
        <f t="shared" si="19"/>
        <v>ｸｽﾞﾓﾄ ﾐｳ</v>
      </c>
      <c r="R427" s="9" t="str">
        <f t="shared" si="20"/>
        <v>KUZUMOTO Miu (01)</v>
      </c>
      <c r="S427" s="9" t="str">
        <f>IFERROR(IF($F427="","",INDEX(リスト!$G:$G,MATCH($F427,リスト!$E:$E,0))),"")</f>
        <v>27</v>
      </c>
      <c r="T427" s="9" t="str">
        <f>IFERROR(IF($K427="","",INDEX(リスト!$J:$J,MATCH($K427,リスト!$I:$I,0))),"")</f>
        <v>JPN</v>
      </c>
      <c r="U427" s="9" t="str">
        <f>IF($B427="","",RIGHT($G427*1000+200+COUNTIF($G$2:$G427,$G427),9))</f>
        <v>010710201</v>
      </c>
      <c r="V427" s="9" t="str">
        <f>IFERROR(IF($M427="","",$M427&amp;"・"&amp;INDEX(リスト!$F:$F,MATCH($L427,リスト!$E:$E,0))),"")</f>
        <v/>
      </c>
    </row>
    <row r="428" spans="1:22" ht="18" customHeight="1" x14ac:dyDescent="0.55000000000000004">
      <c r="A428" t="s">
        <v>2488</v>
      </c>
      <c r="B428">
        <v>428</v>
      </c>
      <c r="C428" t="s">
        <v>2534</v>
      </c>
      <c r="D428" t="s">
        <v>2535</v>
      </c>
      <c r="E428">
        <v>3</v>
      </c>
      <c r="F428" t="s">
        <v>32</v>
      </c>
      <c r="G428">
        <v>20030110</v>
      </c>
      <c r="H428" t="s">
        <v>2536</v>
      </c>
      <c r="I428" t="s">
        <v>2537</v>
      </c>
      <c r="J428" t="s">
        <v>1555</v>
      </c>
      <c r="K428" t="s">
        <v>214</v>
      </c>
      <c r="O428" s="9">
        <f>IFERROR(IF($B428="","",INDEX(所属情報!$E:$E,MATCH($A428,所属情報!$A:$A,0))),"")</f>
        <v>492218</v>
      </c>
      <c r="P428" s="9" t="str">
        <f t="shared" si="18"/>
        <v>石松　空 (3)</v>
      </c>
      <c r="Q428" s="9" t="str">
        <f t="shared" si="19"/>
        <v>ｲｼﾏﾂ ｿﾗ</v>
      </c>
      <c r="R428" s="9" t="str">
        <f t="shared" si="20"/>
        <v>ISHIMATSU Sora (03)</v>
      </c>
      <c r="S428" s="9" t="str">
        <f>IFERROR(IF($F428="","",INDEX(リスト!$G:$G,MATCH($F428,リスト!$E:$E,0))),"")</f>
        <v>35</v>
      </c>
      <c r="T428" s="9" t="str">
        <f>IFERROR(IF($K428="","",INDEX(リスト!$J:$J,MATCH($K428,リスト!$I:$I,0))),"")</f>
        <v>JPN</v>
      </c>
      <c r="U428" s="9" t="str">
        <f>IF($B428="","",RIGHT($G428*1000+200+COUNTIF($G$2:$G428,$G428),9))</f>
        <v>030110201</v>
      </c>
      <c r="V428" s="9" t="str">
        <f>IFERROR(IF($M428="","",$M428&amp;"・"&amp;INDEX(リスト!$F:$F,MATCH($L428,リスト!$E:$E,0))),"")</f>
        <v/>
      </c>
    </row>
    <row r="429" spans="1:22" ht="18" customHeight="1" x14ac:dyDescent="0.55000000000000004">
      <c r="A429" t="s">
        <v>2488</v>
      </c>
      <c r="B429">
        <v>429</v>
      </c>
      <c r="C429" t="s">
        <v>2538</v>
      </c>
      <c r="D429" t="s">
        <v>2539</v>
      </c>
      <c r="E429">
        <v>3</v>
      </c>
      <c r="F429" t="s">
        <v>20</v>
      </c>
      <c r="G429">
        <v>20020918</v>
      </c>
      <c r="H429" t="s">
        <v>2540</v>
      </c>
      <c r="I429" t="s">
        <v>2541</v>
      </c>
      <c r="J429" t="s">
        <v>2542</v>
      </c>
      <c r="K429" t="s">
        <v>214</v>
      </c>
      <c r="O429" s="9">
        <f>IFERROR(IF($B429="","",INDEX(所属情報!$E:$E,MATCH($A429,所属情報!$A:$A,0))),"")</f>
        <v>492218</v>
      </c>
      <c r="P429" s="9" t="str">
        <f t="shared" si="18"/>
        <v>伐栗　夢七 (3)</v>
      </c>
      <c r="Q429" s="9" t="str">
        <f t="shared" si="19"/>
        <v>ｷﾘｸﾘ ﾕﾒﾅ</v>
      </c>
      <c r="R429" s="9" t="str">
        <f t="shared" si="20"/>
        <v>KIRIKURI Yumena (02)</v>
      </c>
      <c r="S429" s="9" t="str">
        <f>IFERROR(IF($F429="","",INDEX(リスト!$G:$G,MATCH($F429,リスト!$E:$E,0))),"")</f>
        <v>27</v>
      </c>
      <c r="T429" s="9" t="str">
        <f>IFERROR(IF($K429="","",INDEX(リスト!$J:$J,MATCH($K429,リスト!$I:$I,0))),"")</f>
        <v>JPN</v>
      </c>
      <c r="U429" s="9" t="str">
        <f>IF($B429="","",RIGHT($G429*1000+200+COUNTIF($G$2:$G429,$G429),9))</f>
        <v>020918202</v>
      </c>
      <c r="V429" s="9" t="str">
        <f>IFERROR(IF($M429="","",$M429&amp;"・"&amp;INDEX(リスト!$F:$F,MATCH($L429,リスト!$E:$E,0))),"")</f>
        <v/>
      </c>
    </row>
    <row r="430" spans="1:22" ht="18" customHeight="1" x14ac:dyDescent="0.55000000000000004">
      <c r="A430" t="s">
        <v>2488</v>
      </c>
      <c r="B430">
        <v>430</v>
      </c>
      <c r="C430" t="s">
        <v>2543</v>
      </c>
      <c r="D430" t="s">
        <v>2544</v>
      </c>
      <c r="E430">
        <v>3</v>
      </c>
      <c r="F430" t="s">
        <v>20</v>
      </c>
      <c r="G430">
        <v>20021121</v>
      </c>
      <c r="H430" t="s">
        <v>2545</v>
      </c>
      <c r="I430" t="s">
        <v>1603</v>
      </c>
      <c r="J430" t="s">
        <v>1987</v>
      </c>
      <c r="K430" t="s">
        <v>214</v>
      </c>
      <c r="O430" s="9">
        <f>IFERROR(IF($B430="","",INDEX(所属情報!$E:$E,MATCH($A430,所属情報!$A:$A,0))),"")</f>
        <v>492218</v>
      </c>
      <c r="P430" s="9" t="str">
        <f t="shared" si="18"/>
        <v>土井　理沙 (3)</v>
      </c>
      <c r="Q430" s="9" t="str">
        <f t="shared" si="19"/>
        <v>ﾄﾞｲ ﾘｻ</v>
      </c>
      <c r="R430" s="9" t="str">
        <f t="shared" si="20"/>
        <v>DOI Risa (02)</v>
      </c>
      <c r="S430" s="9" t="str">
        <f>IFERROR(IF($F430="","",INDEX(リスト!$G:$G,MATCH($F430,リスト!$E:$E,0))),"")</f>
        <v>27</v>
      </c>
      <c r="T430" s="9" t="str">
        <f>IFERROR(IF($K430="","",INDEX(リスト!$J:$J,MATCH($K430,リスト!$I:$I,0))),"")</f>
        <v>JPN</v>
      </c>
      <c r="U430" s="9" t="str">
        <f>IF($B430="","",RIGHT($G430*1000+200+COUNTIF($G$2:$G430,$G430),9))</f>
        <v>021121201</v>
      </c>
      <c r="V430" s="9" t="str">
        <f>IFERROR(IF($M430="","",$M430&amp;"・"&amp;INDEX(リスト!$F:$F,MATCH($L430,リスト!$E:$E,0))),"")</f>
        <v/>
      </c>
    </row>
    <row r="431" spans="1:22" ht="18" customHeight="1" x14ac:dyDescent="0.55000000000000004">
      <c r="A431" t="s">
        <v>2488</v>
      </c>
      <c r="B431">
        <v>431</v>
      </c>
      <c r="C431" t="s">
        <v>2546</v>
      </c>
      <c r="D431" t="s">
        <v>2547</v>
      </c>
      <c r="E431">
        <v>3</v>
      </c>
      <c r="F431" t="s">
        <v>20</v>
      </c>
      <c r="G431">
        <v>20020711</v>
      </c>
      <c r="H431" t="s">
        <v>2548</v>
      </c>
      <c r="I431" t="s">
        <v>2549</v>
      </c>
      <c r="J431" t="s">
        <v>995</v>
      </c>
      <c r="K431" t="s">
        <v>214</v>
      </c>
      <c r="O431" s="9">
        <f>IFERROR(IF($B431="","",INDEX(所属情報!$E:$E,MATCH($A431,所属情報!$A:$A,0))),"")</f>
        <v>492218</v>
      </c>
      <c r="P431" s="9" t="str">
        <f t="shared" si="18"/>
        <v>尾石　陽菜 (3)</v>
      </c>
      <c r="Q431" s="9" t="str">
        <f t="shared" si="19"/>
        <v>ｵｲｼ ﾋﾅ</v>
      </c>
      <c r="R431" s="9" t="str">
        <f t="shared" si="20"/>
        <v>OISHI Hina (02)</v>
      </c>
      <c r="S431" s="9" t="str">
        <f>IFERROR(IF($F431="","",INDEX(リスト!$G:$G,MATCH($F431,リスト!$E:$E,0))),"")</f>
        <v>27</v>
      </c>
      <c r="T431" s="9" t="str">
        <f>IFERROR(IF($K431="","",INDEX(リスト!$J:$J,MATCH($K431,リスト!$I:$I,0))),"")</f>
        <v>JPN</v>
      </c>
      <c r="U431" s="9" t="str">
        <f>IF($B431="","",RIGHT($G431*1000+200+COUNTIF($G$2:$G431,$G431),9))</f>
        <v>020711201</v>
      </c>
      <c r="V431" s="9" t="str">
        <f>IFERROR(IF($M431="","",$M431&amp;"・"&amp;INDEX(リスト!$F:$F,MATCH($L431,リスト!$E:$E,0))),"")</f>
        <v/>
      </c>
    </row>
    <row r="432" spans="1:22" ht="18" customHeight="1" x14ac:dyDescent="0.55000000000000004">
      <c r="A432" t="s">
        <v>2488</v>
      </c>
      <c r="B432">
        <v>432</v>
      </c>
      <c r="C432" t="s">
        <v>2550</v>
      </c>
      <c r="D432" t="s">
        <v>2551</v>
      </c>
      <c r="E432">
        <v>3</v>
      </c>
      <c r="F432" t="s">
        <v>17</v>
      </c>
      <c r="G432">
        <v>20020405</v>
      </c>
      <c r="H432" t="s">
        <v>2552</v>
      </c>
      <c r="I432" t="s">
        <v>1581</v>
      </c>
      <c r="J432" t="s">
        <v>2553</v>
      </c>
      <c r="K432" t="s">
        <v>214</v>
      </c>
      <c r="O432" s="9">
        <f>IFERROR(IF($B432="","",INDEX(所属情報!$E:$E,MATCH($A432,所属情報!$A:$A,0))),"")</f>
        <v>492218</v>
      </c>
      <c r="P432" s="9" t="str">
        <f t="shared" si="18"/>
        <v>井上　晴稀 (3)</v>
      </c>
      <c r="Q432" s="9" t="str">
        <f t="shared" si="19"/>
        <v>ｲﾉｳｴ ﾊﾙｷ</v>
      </c>
      <c r="R432" s="9" t="str">
        <f t="shared" si="20"/>
        <v>INOUE Haruki (02)</v>
      </c>
      <c r="S432" s="9" t="str">
        <f>IFERROR(IF($F432="","",INDEX(リスト!$G:$G,MATCH($F432,リスト!$E:$E,0))),"")</f>
        <v>26</v>
      </c>
      <c r="T432" s="9" t="str">
        <f>IFERROR(IF($K432="","",INDEX(リスト!$J:$J,MATCH($K432,リスト!$I:$I,0))),"")</f>
        <v>JPN</v>
      </c>
      <c r="U432" s="9" t="str">
        <f>IF($B432="","",RIGHT($G432*1000+200+COUNTIF($G$2:$G432,$G432),9))</f>
        <v>020405201</v>
      </c>
      <c r="V432" s="9" t="str">
        <f>IFERROR(IF($M432="","",$M432&amp;"・"&amp;INDEX(リスト!$F:$F,MATCH($L432,リスト!$E:$E,0))),"")</f>
        <v/>
      </c>
    </row>
    <row r="433" spans="1:22" ht="18" customHeight="1" x14ac:dyDescent="0.55000000000000004">
      <c r="A433" t="s">
        <v>2488</v>
      </c>
      <c r="B433">
        <v>433</v>
      </c>
      <c r="C433" t="s">
        <v>2554</v>
      </c>
      <c r="D433" t="s">
        <v>2555</v>
      </c>
      <c r="E433">
        <v>3</v>
      </c>
      <c r="F433" t="s">
        <v>20</v>
      </c>
      <c r="G433">
        <v>20020614</v>
      </c>
      <c r="H433" t="s">
        <v>2556</v>
      </c>
      <c r="I433" t="s">
        <v>732</v>
      </c>
      <c r="J433" t="s">
        <v>1352</v>
      </c>
      <c r="K433" t="s">
        <v>214</v>
      </c>
      <c r="O433" s="9">
        <f>IFERROR(IF($B433="","",INDEX(所属情報!$E:$E,MATCH($A433,所属情報!$A:$A,0))),"")</f>
        <v>492218</v>
      </c>
      <c r="P433" s="9" t="str">
        <f t="shared" si="18"/>
        <v>中島　杏奈 (3)</v>
      </c>
      <c r="Q433" s="9" t="str">
        <f t="shared" si="19"/>
        <v>ﾅｶｼﾞﾏ ｱﾝﾅ</v>
      </c>
      <c r="R433" s="9" t="str">
        <f t="shared" si="20"/>
        <v>NAKAJIMA Anna (02)</v>
      </c>
      <c r="S433" s="9" t="str">
        <f>IFERROR(IF($F433="","",INDEX(リスト!$G:$G,MATCH($F433,リスト!$E:$E,0))),"")</f>
        <v>27</v>
      </c>
      <c r="T433" s="9" t="str">
        <f>IFERROR(IF($K433="","",INDEX(リスト!$J:$J,MATCH($K433,リスト!$I:$I,0))),"")</f>
        <v>JPN</v>
      </c>
      <c r="U433" s="9" t="str">
        <f>IF($B433="","",RIGHT($G433*1000+200+COUNTIF($G$2:$G433,$G433),9))</f>
        <v>020614202</v>
      </c>
      <c r="V433" s="9" t="str">
        <f>IFERROR(IF($M433="","",$M433&amp;"・"&amp;INDEX(リスト!$F:$F,MATCH($L433,リスト!$E:$E,0))),"")</f>
        <v/>
      </c>
    </row>
    <row r="434" spans="1:22" ht="18" customHeight="1" x14ac:dyDescent="0.55000000000000004">
      <c r="A434" t="s">
        <v>2488</v>
      </c>
      <c r="B434">
        <v>434</v>
      </c>
      <c r="C434" t="s">
        <v>2557</v>
      </c>
      <c r="D434" t="s">
        <v>2558</v>
      </c>
      <c r="E434">
        <v>3</v>
      </c>
      <c r="F434" t="s">
        <v>20</v>
      </c>
      <c r="G434">
        <v>20030214</v>
      </c>
      <c r="H434" t="s">
        <v>2559</v>
      </c>
      <c r="I434" t="s">
        <v>2560</v>
      </c>
      <c r="J434" t="s">
        <v>1239</v>
      </c>
      <c r="K434" t="s">
        <v>214</v>
      </c>
      <c r="O434" s="9">
        <f>IFERROR(IF($B434="","",INDEX(所属情報!$E:$E,MATCH($A434,所属情報!$A:$A,0))),"")</f>
        <v>492218</v>
      </c>
      <c r="P434" s="9" t="str">
        <f t="shared" si="18"/>
        <v>冨田　紗妃 (3)</v>
      </c>
      <c r="Q434" s="9" t="str">
        <f t="shared" si="19"/>
        <v>ﾄﾝﾀﾞ ｻｷ</v>
      </c>
      <c r="R434" s="9" t="str">
        <f t="shared" si="20"/>
        <v>TONDA Saki (03)</v>
      </c>
      <c r="S434" s="9" t="str">
        <f>IFERROR(IF($F434="","",INDEX(リスト!$G:$G,MATCH($F434,リスト!$E:$E,0))),"")</f>
        <v>27</v>
      </c>
      <c r="T434" s="9" t="str">
        <f>IFERROR(IF($K434="","",INDEX(リスト!$J:$J,MATCH($K434,リスト!$I:$I,0))),"")</f>
        <v>JPN</v>
      </c>
      <c r="U434" s="9" t="str">
        <f>IF($B434="","",RIGHT($G434*1000+200+COUNTIF($G$2:$G434,$G434),9))</f>
        <v>030214202</v>
      </c>
      <c r="V434" s="9" t="str">
        <f>IFERROR(IF($M434="","",$M434&amp;"・"&amp;INDEX(リスト!$F:$F,MATCH($L434,リスト!$E:$E,0))),"")</f>
        <v/>
      </c>
    </row>
    <row r="435" spans="1:22" ht="18" customHeight="1" x14ac:dyDescent="0.55000000000000004">
      <c r="A435" t="s">
        <v>2488</v>
      </c>
      <c r="B435">
        <v>435</v>
      </c>
      <c r="C435" t="s">
        <v>2561</v>
      </c>
      <c r="D435" t="s">
        <v>2562</v>
      </c>
      <c r="E435">
        <v>2</v>
      </c>
      <c r="F435" t="s">
        <v>30</v>
      </c>
      <c r="G435">
        <v>20031005</v>
      </c>
      <c r="H435" t="s">
        <v>2563</v>
      </c>
      <c r="I435" t="s">
        <v>1426</v>
      </c>
      <c r="J435" t="s">
        <v>2564</v>
      </c>
      <c r="K435" t="s">
        <v>214</v>
      </c>
      <c r="O435" s="9">
        <f>IFERROR(IF($B435="","",INDEX(所属情報!$E:$E,MATCH($A435,所属情報!$A:$A,0))),"")</f>
        <v>492218</v>
      </c>
      <c r="P435" s="9" t="str">
        <f t="shared" si="18"/>
        <v>岩本　風音 (2)</v>
      </c>
      <c r="Q435" s="9" t="str">
        <f t="shared" si="19"/>
        <v>ｲﾜﾓﾄ ｶｻﾞﾈ</v>
      </c>
      <c r="R435" s="9" t="str">
        <f t="shared" si="20"/>
        <v>IWAMOTO Kazane (03)</v>
      </c>
      <c r="S435" s="9" t="str">
        <f>IFERROR(IF($F435="","",INDEX(リスト!$G:$G,MATCH($F435,リスト!$E:$E,0))),"")</f>
        <v>34</v>
      </c>
      <c r="T435" s="9" t="str">
        <f>IFERROR(IF($K435="","",INDEX(リスト!$J:$J,MATCH($K435,リスト!$I:$I,0))),"")</f>
        <v>JPN</v>
      </c>
      <c r="U435" s="9" t="str">
        <f>IF($B435="","",RIGHT($G435*1000+200+COUNTIF($G$2:$G435,$G435),9))</f>
        <v>031005201</v>
      </c>
      <c r="V435" s="9" t="str">
        <f>IFERROR(IF($M435="","",$M435&amp;"・"&amp;INDEX(リスト!$F:$F,MATCH($L435,リスト!$E:$E,0))),"")</f>
        <v/>
      </c>
    </row>
    <row r="436" spans="1:22" ht="18" customHeight="1" x14ac:dyDescent="0.55000000000000004">
      <c r="A436" t="s">
        <v>2488</v>
      </c>
      <c r="B436">
        <v>436</v>
      </c>
      <c r="C436" t="s">
        <v>2565</v>
      </c>
      <c r="D436" t="s">
        <v>2566</v>
      </c>
      <c r="E436">
        <v>2</v>
      </c>
      <c r="F436" t="s">
        <v>16</v>
      </c>
      <c r="G436">
        <v>20030808</v>
      </c>
      <c r="H436" t="s">
        <v>2567</v>
      </c>
      <c r="I436" t="s">
        <v>2568</v>
      </c>
      <c r="J436" t="s">
        <v>2569</v>
      </c>
      <c r="K436" t="s">
        <v>214</v>
      </c>
      <c r="O436" s="9">
        <f>IFERROR(IF($B436="","",INDEX(所属情報!$E:$E,MATCH($A436,所属情報!$A:$A,0))),"")</f>
        <v>492218</v>
      </c>
      <c r="P436" s="9" t="str">
        <f t="shared" si="18"/>
        <v>池﨑　萌絵 (2)</v>
      </c>
      <c r="Q436" s="9" t="str">
        <f t="shared" si="19"/>
        <v>ｲｹｻﾞｷ ﾓｴ</v>
      </c>
      <c r="R436" s="9" t="str">
        <f t="shared" si="20"/>
        <v>IKAZAKI Moe (03)</v>
      </c>
      <c r="S436" s="9" t="str">
        <f>IFERROR(IF($F436="","",INDEX(リスト!$G:$G,MATCH($F436,リスト!$E:$E,0))),"")</f>
        <v>29</v>
      </c>
      <c r="T436" s="9" t="str">
        <f>IFERROR(IF($K436="","",INDEX(リスト!$J:$J,MATCH($K436,リスト!$I:$I,0))),"")</f>
        <v>JPN</v>
      </c>
      <c r="U436" s="9" t="str">
        <f>IF($B436="","",RIGHT($G436*1000+200+COUNTIF($G$2:$G436,$G436),9))</f>
        <v>030808202</v>
      </c>
      <c r="V436" s="9" t="str">
        <f>IFERROR(IF($M436="","",$M436&amp;"・"&amp;INDEX(リスト!$F:$F,MATCH($L436,リスト!$E:$E,0))),"")</f>
        <v/>
      </c>
    </row>
    <row r="437" spans="1:22" ht="18" customHeight="1" x14ac:dyDescent="0.55000000000000004">
      <c r="A437" t="s">
        <v>2488</v>
      </c>
      <c r="B437">
        <v>437</v>
      </c>
      <c r="C437" t="s">
        <v>2570</v>
      </c>
      <c r="D437" t="s">
        <v>2571</v>
      </c>
      <c r="E437">
        <v>2</v>
      </c>
      <c r="F437" t="s">
        <v>19</v>
      </c>
      <c r="G437">
        <v>20040223</v>
      </c>
      <c r="H437" t="s">
        <v>2572</v>
      </c>
      <c r="I437" t="s">
        <v>2573</v>
      </c>
      <c r="J437" t="s">
        <v>2574</v>
      </c>
      <c r="K437" t="s">
        <v>214</v>
      </c>
      <c r="O437" s="9">
        <f>IFERROR(IF($B437="","",INDEX(所属情報!$E:$E,MATCH($A437,所属情報!$A:$A,0))),"")</f>
        <v>492218</v>
      </c>
      <c r="P437" s="9" t="str">
        <f t="shared" si="18"/>
        <v>有田　茉合香 (2)</v>
      </c>
      <c r="Q437" s="9" t="str">
        <f t="shared" si="19"/>
        <v>ｱﾘﾀ ﾏﾘｶ</v>
      </c>
      <c r="R437" s="9" t="str">
        <f t="shared" si="20"/>
        <v>ARITA Marika (04)</v>
      </c>
      <c r="S437" s="9" t="str">
        <f>IFERROR(IF($F437="","",INDEX(リスト!$G:$G,MATCH($F437,リスト!$E:$E,0))),"")</f>
        <v>28</v>
      </c>
      <c r="T437" s="9" t="str">
        <f>IFERROR(IF($K437="","",INDEX(リスト!$J:$J,MATCH($K437,リスト!$I:$I,0))),"")</f>
        <v>JPN</v>
      </c>
      <c r="U437" s="9" t="str">
        <f>IF($B437="","",RIGHT($G437*1000+200+COUNTIF($G$2:$G437,$G437),9))</f>
        <v>040223201</v>
      </c>
      <c r="V437" s="9" t="str">
        <f>IFERROR(IF($M437="","",$M437&amp;"・"&amp;INDEX(リスト!$F:$F,MATCH($L437,リスト!$E:$E,0))),"")</f>
        <v/>
      </c>
    </row>
    <row r="438" spans="1:22" ht="18" customHeight="1" x14ac:dyDescent="0.55000000000000004">
      <c r="A438" t="s">
        <v>2488</v>
      </c>
      <c r="B438">
        <v>438</v>
      </c>
      <c r="C438" t="s">
        <v>2575</v>
      </c>
      <c r="D438" t="s">
        <v>2576</v>
      </c>
      <c r="E438">
        <v>2</v>
      </c>
      <c r="F438" t="s">
        <v>17</v>
      </c>
      <c r="G438">
        <v>20030907</v>
      </c>
      <c r="H438" t="s">
        <v>2577</v>
      </c>
      <c r="I438" t="s">
        <v>2578</v>
      </c>
      <c r="J438" t="s">
        <v>1370</v>
      </c>
      <c r="K438" t="s">
        <v>214</v>
      </c>
      <c r="O438" s="9">
        <f>IFERROR(IF($B438="","",INDEX(所属情報!$E:$E,MATCH($A438,所属情報!$A:$A,0))),"")</f>
        <v>492218</v>
      </c>
      <c r="P438" s="9" t="str">
        <f t="shared" si="18"/>
        <v>澤田　佳奈 (2)</v>
      </c>
      <c r="Q438" s="9" t="str">
        <f t="shared" si="19"/>
        <v>ｻﾜﾀﾞ ｶﾅ</v>
      </c>
      <c r="R438" s="9" t="str">
        <f t="shared" si="20"/>
        <v>SAWADA Kana (03)</v>
      </c>
      <c r="S438" s="9" t="str">
        <f>IFERROR(IF($F438="","",INDEX(リスト!$G:$G,MATCH($F438,リスト!$E:$E,0))),"")</f>
        <v>26</v>
      </c>
      <c r="T438" s="9" t="str">
        <f>IFERROR(IF($K438="","",INDEX(リスト!$J:$J,MATCH($K438,リスト!$I:$I,0))),"")</f>
        <v>JPN</v>
      </c>
      <c r="U438" s="9" t="str">
        <f>IF($B438="","",RIGHT($G438*1000+200+COUNTIF($G$2:$G438,$G438),9))</f>
        <v>030907201</v>
      </c>
      <c r="V438" s="9" t="str">
        <f>IFERROR(IF($M438="","",$M438&amp;"・"&amp;INDEX(リスト!$F:$F,MATCH($L438,リスト!$E:$E,0))),"")</f>
        <v/>
      </c>
    </row>
    <row r="439" spans="1:22" ht="18" customHeight="1" x14ac:dyDescent="0.55000000000000004">
      <c r="A439" t="s">
        <v>2488</v>
      </c>
      <c r="B439">
        <v>439</v>
      </c>
      <c r="C439" t="s">
        <v>2579</v>
      </c>
      <c r="D439" t="s">
        <v>2580</v>
      </c>
      <c r="E439">
        <v>2</v>
      </c>
      <c r="F439" t="s">
        <v>19</v>
      </c>
      <c r="G439">
        <v>20030815</v>
      </c>
      <c r="H439" t="s">
        <v>2581</v>
      </c>
      <c r="I439" t="s">
        <v>2582</v>
      </c>
      <c r="J439" t="s">
        <v>1068</v>
      </c>
      <c r="K439" t="s">
        <v>214</v>
      </c>
      <c r="O439" s="9">
        <f>IFERROR(IF($B439="","",INDEX(所属情報!$E:$E,MATCH($A439,所属情報!$A:$A,0))),"")</f>
        <v>492218</v>
      </c>
      <c r="P439" s="9" t="str">
        <f t="shared" si="18"/>
        <v>野川　明莉 (2)</v>
      </c>
      <c r="Q439" s="9" t="str">
        <f t="shared" si="19"/>
        <v>ﾉｶﾞﾜ ｱｶﾘ</v>
      </c>
      <c r="R439" s="9" t="str">
        <f t="shared" si="20"/>
        <v>NOGAWA Akari (03)</v>
      </c>
      <c r="S439" s="9" t="str">
        <f>IFERROR(IF($F439="","",INDEX(リスト!$G:$G,MATCH($F439,リスト!$E:$E,0))),"")</f>
        <v>28</v>
      </c>
      <c r="T439" s="9" t="str">
        <f>IFERROR(IF($K439="","",INDEX(リスト!$J:$J,MATCH($K439,リスト!$I:$I,0))),"")</f>
        <v>JPN</v>
      </c>
      <c r="U439" s="9" t="str">
        <f>IF($B439="","",RIGHT($G439*1000+200+COUNTIF($G$2:$G439,$G439),9))</f>
        <v>030815201</v>
      </c>
      <c r="V439" s="9" t="str">
        <f>IFERROR(IF($M439="","",$M439&amp;"・"&amp;INDEX(リスト!$F:$F,MATCH($L439,リスト!$E:$E,0))),"")</f>
        <v/>
      </c>
    </row>
    <row r="440" spans="1:22" ht="18" customHeight="1" x14ac:dyDescent="0.55000000000000004">
      <c r="A440" t="s">
        <v>2488</v>
      </c>
      <c r="B440">
        <v>440</v>
      </c>
      <c r="C440" t="s">
        <v>2583</v>
      </c>
      <c r="D440" t="s">
        <v>2584</v>
      </c>
      <c r="E440">
        <v>4</v>
      </c>
      <c r="F440" t="s">
        <v>19</v>
      </c>
      <c r="G440">
        <v>20010708</v>
      </c>
      <c r="H440" t="s">
        <v>2585</v>
      </c>
      <c r="I440" t="s">
        <v>2586</v>
      </c>
      <c r="J440" t="s">
        <v>1037</v>
      </c>
      <c r="K440" t="s">
        <v>214</v>
      </c>
      <c r="O440" s="9">
        <f>IFERROR(IF($B440="","",INDEX(所属情報!$E:$E,MATCH($A440,所属情報!$A:$A,0))),"")</f>
        <v>492218</v>
      </c>
      <c r="P440" s="9" t="str">
        <f t="shared" si="18"/>
        <v>延安　美月 (4)</v>
      </c>
      <c r="Q440" s="9" t="str">
        <f t="shared" si="19"/>
        <v>ﾉﾌﾞﾔｽ ﾐﾂﾞｷ</v>
      </c>
      <c r="R440" s="9" t="str">
        <f t="shared" si="20"/>
        <v>NOBUYASU Mizuki (01)</v>
      </c>
      <c r="S440" s="9" t="str">
        <f>IFERROR(IF($F440="","",INDEX(リスト!$G:$G,MATCH($F440,リスト!$E:$E,0))),"")</f>
        <v>28</v>
      </c>
      <c r="T440" s="9" t="str">
        <f>IFERROR(IF($K440="","",INDEX(リスト!$J:$J,MATCH($K440,リスト!$I:$I,0))),"")</f>
        <v>JPN</v>
      </c>
      <c r="U440" s="9" t="str">
        <f>IF($B440="","",RIGHT($G440*1000+200+COUNTIF($G$2:$G440,$G440),9))</f>
        <v>010708201</v>
      </c>
      <c r="V440" s="9" t="str">
        <f>IFERROR(IF($M440="","",$M440&amp;"・"&amp;INDEX(リスト!$F:$F,MATCH($L440,リスト!$E:$E,0))),"")</f>
        <v/>
      </c>
    </row>
    <row r="441" spans="1:22" ht="18" customHeight="1" x14ac:dyDescent="0.55000000000000004">
      <c r="A441" t="s">
        <v>2488</v>
      </c>
      <c r="B441">
        <v>441</v>
      </c>
      <c r="C441" t="s">
        <v>2587</v>
      </c>
      <c r="D441" t="s">
        <v>2588</v>
      </c>
      <c r="E441">
        <v>3</v>
      </c>
      <c r="F441" t="s">
        <v>2589</v>
      </c>
      <c r="G441">
        <v>20020724</v>
      </c>
      <c r="H441" t="s">
        <v>2590</v>
      </c>
      <c r="I441" t="s">
        <v>2591</v>
      </c>
      <c r="J441" t="s">
        <v>979</v>
      </c>
      <c r="K441" t="s">
        <v>214</v>
      </c>
      <c r="O441" s="9">
        <f>IFERROR(IF($B441="","",INDEX(所属情報!$E:$E,MATCH($A441,所属情報!$A:$A,0))),"")</f>
        <v>492218</v>
      </c>
      <c r="P441" s="9" t="str">
        <f t="shared" si="18"/>
        <v>川畑　藍 (3)</v>
      </c>
      <c r="Q441" s="9" t="str">
        <f t="shared" si="19"/>
        <v>ｶﾜﾊﾞﾀ ｱｲ</v>
      </c>
      <c r="R441" s="9" t="str">
        <f t="shared" si="20"/>
        <v>KAWABATA Ai (02)</v>
      </c>
      <c r="S441" s="9" t="str">
        <f>IFERROR(IF($F441="","",INDEX(リスト!$G:$G,MATCH($F441,リスト!$E:$E,0))),"")</f>
        <v>49</v>
      </c>
      <c r="T441" s="9" t="str">
        <f>IFERROR(IF($K441="","",INDEX(リスト!$J:$J,MATCH($K441,リスト!$I:$I,0))),"")</f>
        <v>JPN</v>
      </c>
      <c r="U441" s="9" t="str">
        <f>IF($B441="","",RIGHT($G441*1000+200+COUNTIF($G$2:$G441,$G441),9))</f>
        <v>020724201</v>
      </c>
      <c r="V441" s="9" t="str">
        <f>IFERROR(IF($M441="","",$M441&amp;"・"&amp;INDEX(リスト!$F:$F,MATCH($L441,リスト!$E:$E,0))),"")</f>
        <v/>
      </c>
    </row>
    <row r="442" spans="1:22" ht="18" customHeight="1" x14ac:dyDescent="0.55000000000000004">
      <c r="A442" t="s">
        <v>2488</v>
      </c>
      <c r="B442">
        <v>442</v>
      </c>
      <c r="C442" t="s">
        <v>2592</v>
      </c>
      <c r="D442" t="s">
        <v>2593</v>
      </c>
      <c r="E442">
        <v>2</v>
      </c>
      <c r="F442" t="s">
        <v>20</v>
      </c>
      <c r="G442">
        <v>20030409</v>
      </c>
      <c r="H442" t="s">
        <v>2594</v>
      </c>
      <c r="I442" t="s">
        <v>2595</v>
      </c>
      <c r="J442" t="s">
        <v>2596</v>
      </c>
      <c r="K442" t="s">
        <v>214</v>
      </c>
      <c r="O442" s="9">
        <f>IFERROR(IF($B442="","",INDEX(所属情報!$E:$E,MATCH($A442,所属情報!$A:$A,0))),"")</f>
        <v>492218</v>
      </c>
      <c r="P442" s="9" t="str">
        <f t="shared" si="18"/>
        <v>坂倉　希望 (2)</v>
      </c>
      <c r="Q442" s="9" t="str">
        <f t="shared" si="19"/>
        <v>ｻｶｸﾗ ﾉｿﾞﾐ</v>
      </c>
      <c r="R442" s="9" t="str">
        <f t="shared" si="20"/>
        <v>SAKAKURA Nozomi (03)</v>
      </c>
      <c r="S442" s="9" t="str">
        <f>IFERROR(IF($F442="","",INDEX(リスト!$G:$G,MATCH($F442,リスト!$E:$E,0))),"")</f>
        <v>27</v>
      </c>
      <c r="T442" s="9" t="str">
        <f>IFERROR(IF($K442="","",INDEX(リスト!$J:$J,MATCH($K442,リスト!$I:$I,0))),"")</f>
        <v>JPN</v>
      </c>
      <c r="U442" s="9" t="str">
        <f>IF($B442="","",RIGHT($G442*1000+200+COUNTIF($G$2:$G442,$G442),9))</f>
        <v>030409201</v>
      </c>
      <c r="V442" s="9" t="str">
        <f>IFERROR(IF($M442="","",$M442&amp;"・"&amp;INDEX(リスト!$F:$F,MATCH($L442,リスト!$E:$E,0))),"")</f>
        <v/>
      </c>
    </row>
    <row r="443" spans="1:22" ht="18" customHeight="1" x14ac:dyDescent="0.55000000000000004">
      <c r="A443" t="s">
        <v>2488</v>
      </c>
      <c r="B443">
        <v>443</v>
      </c>
      <c r="C443" t="s">
        <v>2597</v>
      </c>
      <c r="D443" t="s">
        <v>2598</v>
      </c>
      <c r="E443">
        <v>2</v>
      </c>
      <c r="F443" t="s">
        <v>19</v>
      </c>
      <c r="G443">
        <v>20040210</v>
      </c>
      <c r="H443" t="s">
        <v>2599</v>
      </c>
      <c r="I443" t="s">
        <v>2600</v>
      </c>
      <c r="J443" t="s">
        <v>1253</v>
      </c>
      <c r="K443" t="s">
        <v>214</v>
      </c>
      <c r="O443" s="9">
        <f>IFERROR(IF($B443="","",INDEX(所属情報!$E:$E,MATCH($A443,所属情報!$A:$A,0))),"")</f>
        <v>492218</v>
      </c>
      <c r="P443" s="9" t="str">
        <f t="shared" si="18"/>
        <v>山名　彩香 (2)</v>
      </c>
      <c r="Q443" s="9" t="str">
        <f t="shared" si="19"/>
        <v>ﾔﾏﾅ ｱﾔｶ</v>
      </c>
      <c r="R443" s="9" t="str">
        <f t="shared" si="20"/>
        <v>YAMANA Ayaka (04)</v>
      </c>
      <c r="S443" s="9" t="str">
        <f>IFERROR(IF($F443="","",INDEX(リスト!$G:$G,MATCH($F443,リスト!$E:$E,0))),"")</f>
        <v>28</v>
      </c>
      <c r="T443" s="9" t="str">
        <f>IFERROR(IF($K443="","",INDEX(リスト!$J:$J,MATCH($K443,リスト!$I:$I,0))),"")</f>
        <v>JPN</v>
      </c>
      <c r="U443" s="9" t="str">
        <f>IF($B443="","",RIGHT($G443*1000+200+COUNTIF($G$2:$G443,$G443),9))</f>
        <v>040210201</v>
      </c>
      <c r="V443" s="9" t="str">
        <f>IFERROR(IF($M443="","",$M443&amp;"・"&amp;INDEX(リスト!$F:$F,MATCH($L443,リスト!$E:$E,0))),"")</f>
        <v/>
      </c>
    </row>
    <row r="444" spans="1:22" ht="18" customHeight="1" x14ac:dyDescent="0.55000000000000004">
      <c r="A444" t="s">
        <v>2488</v>
      </c>
      <c r="B444">
        <v>444</v>
      </c>
      <c r="C444" t="s">
        <v>2601</v>
      </c>
      <c r="D444" t="s">
        <v>2602</v>
      </c>
      <c r="E444">
        <v>3</v>
      </c>
      <c r="F444" t="s">
        <v>19</v>
      </c>
      <c r="G444">
        <v>20010901</v>
      </c>
      <c r="H444" t="s">
        <v>2603</v>
      </c>
      <c r="I444" t="s">
        <v>2604</v>
      </c>
      <c r="J444" t="s">
        <v>929</v>
      </c>
      <c r="K444" t="s">
        <v>214</v>
      </c>
      <c r="O444" s="9">
        <f>IFERROR(IF($B444="","",INDEX(所属情報!$E:$E,MATCH($A444,所属情報!$A:$A,0))),"")</f>
        <v>492218</v>
      </c>
      <c r="P444" s="9" t="str">
        <f t="shared" si="18"/>
        <v>溝口　真柚 (3)</v>
      </c>
      <c r="Q444" s="9" t="str">
        <f t="shared" si="19"/>
        <v>ﾐｿﾞｸﾞﾁ ﾏﾕ</v>
      </c>
      <c r="R444" s="9" t="str">
        <f t="shared" si="20"/>
        <v>MIZOGUCHI Mayu (01)</v>
      </c>
      <c r="S444" s="9" t="str">
        <f>IFERROR(IF($F444="","",INDEX(リスト!$G:$G,MATCH($F444,リスト!$E:$E,0))),"")</f>
        <v>28</v>
      </c>
      <c r="T444" s="9" t="str">
        <f>IFERROR(IF($K444="","",INDEX(リスト!$J:$J,MATCH($K444,リスト!$I:$I,0))),"")</f>
        <v>JPN</v>
      </c>
      <c r="U444" s="9" t="str">
        <f>IF($B444="","",RIGHT($G444*1000+200+COUNTIF($G$2:$G444,$G444),9))</f>
        <v>010901203</v>
      </c>
      <c r="V444" s="9" t="str">
        <f>IFERROR(IF($M444="","",$M444&amp;"・"&amp;INDEX(リスト!$F:$F,MATCH($L444,リスト!$E:$E,0))),"")</f>
        <v/>
      </c>
    </row>
    <row r="445" spans="1:22" ht="18" customHeight="1" x14ac:dyDescent="0.55000000000000004">
      <c r="A445" t="s">
        <v>2488</v>
      </c>
      <c r="B445">
        <v>445</v>
      </c>
      <c r="C445" t="s">
        <v>2605</v>
      </c>
      <c r="D445" t="s">
        <v>2606</v>
      </c>
      <c r="E445">
        <v>2</v>
      </c>
      <c r="F445" t="s">
        <v>19</v>
      </c>
      <c r="G445">
        <v>20030506</v>
      </c>
      <c r="H445" t="s">
        <v>2607</v>
      </c>
      <c r="I445" t="s">
        <v>2608</v>
      </c>
      <c r="J445" t="s">
        <v>802</v>
      </c>
      <c r="K445" t="s">
        <v>214</v>
      </c>
      <c r="O445" s="9">
        <f>IFERROR(IF($B445="","",INDEX(所属情報!$E:$E,MATCH($A445,所属情報!$A:$A,0))),"")</f>
        <v>492218</v>
      </c>
      <c r="P445" s="9" t="str">
        <f t="shared" si="18"/>
        <v>新見　咲耶 (2)</v>
      </c>
      <c r="Q445" s="9" t="str">
        <f t="shared" si="19"/>
        <v>ﾆｲﾐ ｻﾔ</v>
      </c>
      <c r="R445" s="9" t="str">
        <f t="shared" si="20"/>
        <v>NIIMI Saya (03)</v>
      </c>
      <c r="S445" s="9" t="str">
        <f>IFERROR(IF($F445="","",INDEX(リスト!$G:$G,MATCH($F445,リスト!$E:$E,0))),"")</f>
        <v>28</v>
      </c>
      <c r="T445" s="9" t="str">
        <f>IFERROR(IF($K445="","",INDEX(リスト!$J:$J,MATCH($K445,リスト!$I:$I,0))),"")</f>
        <v>JPN</v>
      </c>
      <c r="U445" s="9" t="str">
        <f>IF($B445="","",RIGHT($G445*1000+200+COUNTIF($G$2:$G445,$G445),9))</f>
        <v>030506201</v>
      </c>
      <c r="V445" s="9" t="str">
        <f>IFERROR(IF($M445="","",$M445&amp;"・"&amp;INDEX(リスト!$F:$F,MATCH($L445,リスト!$E:$E,0))),"")</f>
        <v/>
      </c>
    </row>
    <row r="446" spans="1:22" ht="18" customHeight="1" x14ac:dyDescent="0.55000000000000004">
      <c r="A446" t="s">
        <v>2488</v>
      </c>
      <c r="B446">
        <v>446</v>
      </c>
      <c r="C446" t="s">
        <v>2609</v>
      </c>
      <c r="D446" t="s">
        <v>2610</v>
      </c>
      <c r="E446">
        <v>2</v>
      </c>
      <c r="F446" t="s">
        <v>20</v>
      </c>
      <c r="G446">
        <v>20031209</v>
      </c>
      <c r="I446" t="s">
        <v>2611</v>
      </c>
      <c r="J446" t="s">
        <v>1032</v>
      </c>
      <c r="K446" t="s">
        <v>214</v>
      </c>
      <c r="O446" s="9">
        <f>IFERROR(IF($B446="","",INDEX(所属情報!$E:$E,MATCH($A446,所属情報!$A:$A,0))),"")</f>
        <v>492218</v>
      </c>
      <c r="P446" s="9" t="str">
        <f t="shared" si="18"/>
        <v>若林　遼 (2)</v>
      </c>
      <c r="Q446" s="9" t="str">
        <f t="shared" si="19"/>
        <v>ﾜｶﾊﾞﾔｼ ﾊﾙｶ</v>
      </c>
      <c r="R446" s="9" t="str">
        <f t="shared" si="20"/>
        <v>WAKABAYASHI Haruka (03)</v>
      </c>
      <c r="S446" s="9" t="str">
        <f>IFERROR(IF($F446="","",INDEX(リスト!$G:$G,MATCH($F446,リスト!$E:$E,0))),"")</f>
        <v>27</v>
      </c>
      <c r="T446" s="9" t="str">
        <f>IFERROR(IF($K446="","",INDEX(リスト!$J:$J,MATCH($K446,リスト!$I:$I,0))),"")</f>
        <v>JPN</v>
      </c>
      <c r="U446" s="9" t="str">
        <f>IF($B446="","",RIGHT($G446*1000+200+COUNTIF($G$2:$G446,$G446),9))</f>
        <v>031209201</v>
      </c>
      <c r="V446" s="9" t="str">
        <f>IFERROR(IF($M446="","",$M446&amp;"・"&amp;INDEX(リスト!$F:$F,MATCH($L446,リスト!$E:$E,0))),"")</f>
        <v/>
      </c>
    </row>
    <row r="447" spans="1:22" ht="18" customHeight="1" x14ac:dyDescent="0.55000000000000004">
      <c r="A447" t="s">
        <v>2488</v>
      </c>
      <c r="B447">
        <v>447</v>
      </c>
      <c r="C447" t="s">
        <v>2612</v>
      </c>
      <c r="D447" t="s">
        <v>2613</v>
      </c>
      <c r="E447">
        <v>2</v>
      </c>
      <c r="F447" t="s">
        <v>19</v>
      </c>
      <c r="G447">
        <v>20031008</v>
      </c>
      <c r="I447" t="s">
        <v>2614</v>
      </c>
      <c r="J447" t="s">
        <v>941</v>
      </c>
      <c r="K447" t="s">
        <v>214</v>
      </c>
      <c r="O447" s="9">
        <f>IFERROR(IF($B447="","",INDEX(所属情報!$E:$E,MATCH($A447,所属情報!$A:$A,0))),"")</f>
        <v>492218</v>
      </c>
      <c r="P447" s="9" t="str">
        <f t="shared" si="18"/>
        <v>入江　ほの花 (2)</v>
      </c>
      <c r="Q447" s="9" t="str">
        <f t="shared" si="19"/>
        <v>ｲﾘｴ ﾎﾉｶ</v>
      </c>
      <c r="R447" s="9" t="str">
        <f t="shared" si="20"/>
        <v>IRIE Honoka (03)</v>
      </c>
      <c r="S447" s="9" t="str">
        <f>IFERROR(IF($F447="","",INDEX(リスト!$G:$G,MATCH($F447,リスト!$E:$E,0))),"")</f>
        <v>28</v>
      </c>
      <c r="T447" s="9" t="str">
        <f>IFERROR(IF($K447="","",INDEX(リスト!$J:$J,MATCH($K447,リスト!$I:$I,0))),"")</f>
        <v>JPN</v>
      </c>
      <c r="U447" s="9" t="str">
        <f>IF($B447="","",RIGHT($G447*1000+200+COUNTIF($G$2:$G447,$G447),9))</f>
        <v>031008201</v>
      </c>
      <c r="V447" s="9" t="str">
        <f>IFERROR(IF($M447="","",$M447&amp;"・"&amp;INDEX(リスト!$F:$F,MATCH($L447,リスト!$E:$E,0))),"")</f>
        <v/>
      </c>
    </row>
    <row r="448" spans="1:22" ht="18" customHeight="1" x14ac:dyDescent="0.55000000000000004">
      <c r="A448" t="s">
        <v>2488</v>
      </c>
      <c r="B448">
        <v>448</v>
      </c>
      <c r="C448" t="s">
        <v>2615</v>
      </c>
      <c r="D448" t="s">
        <v>2616</v>
      </c>
      <c r="E448">
        <v>1</v>
      </c>
      <c r="F448" t="s">
        <v>20</v>
      </c>
      <c r="G448">
        <v>20050221</v>
      </c>
      <c r="H448" t="s">
        <v>2617</v>
      </c>
      <c r="I448" t="s">
        <v>2319</v>
      </c>
      <c r="J448" t="s">
        <v>1586</v>
      </c>
      <c r="K448" t="s">
        <v>214</v>
      </c>
      <c r="O448" s="9">
        <f>IFERROR(IF($B448="","",INDEX(所属情報!$E:$E,MATCH($A448,所属情報!$A:$A,0))),"")</f>
        <v>492218</v>
      </c>
      <c r="P448" s="9" t="str">
        <f t="shared" si="18"/>
        <v>武田　真音 (1)</v>
      </c>
      <c r="Q448" s="9" t="str">
        <f t="shared" si="19"/>
        <v>ﾀｹﾀﾞ ﾏｵ</v>
      </c>
      <c r="R448" s="9" t="str">
        <f t="shared" si="20"/>
        <v>TAKEDA Mao (05)</v>
      </c>
      <c r="S448" s="9" t="str">
        <f>IFERROR(IF($F448="","",INDEX(リスト!$G:$G,MATCH($F448,リスト!$E:$E,0))),"")</f>
        <v>27</v>
      </c>
      <c r="T448" s="9" t="str">
        <f>IFERROR(IF($K448="","",INDEX(リスト!$J:$J,MATCH($K448,リスト!$I:$I,0))),"")</f>
        <v>JPN</v>
      </c>
      <c r="U448" s="9" t="str">
        <f>IF($B448="","",RIGHT($G448*1000+200+COUNTIF($G$2:$G448,$G448),9))</f>
        <v>050221201</v>
      </c>
      <c r="V448" s="9" t="str">
        <f>IFERROR(IF($M448="","",$M448&amp;"・"&amp;INDEX(リスト!$F:$F,MATCH($L448,リスト!$E:$E,0))),"")</f>
        <v/>
      </c>
    </row>
    <row r="449" spans="1:22" ht="18" customHeight="1" x14ac:dyDescent="0.55000000000000004">
      <c r="A449" t="s">
        <v>2488</v>
      </c>
      <c r="B449">
        <v>449</v>
      </c>
      <c r="C449" t="s">
        <v>2618</v>
      </c>
      <c r="D449" t="s">
        <v>2619</v>
      </c>
      <c r="E449">
        <v>1</v>
      </c>
      <c r="F449" t="s">
        <v>14</v>
      </c>
      <c r="G449">
        <v>20041021</v>
      </c>
      <c r="H449" t="s">
        <v>2620</v>
      </c>
      <c r="I449" t="s">
        <v>1739</v>
      </c>
      <c r="J449" t="s">
        <v>1253</v>
      </c>
      <c r="K449" t="s">
        <v>214</v>
      </c>
      <c r="O449" s="9">
        <f>IFERROR(IF($B449="","",INDEX(所属情報!$E:$E,MATCH($A449,所属情報!$A:$A,0))),"")</f>
        <v>492218</v>
      </c>
      <c r="P449" s="9" t="str">
        <f t="shared" si="18"/>
        <v>前田　彩花 (1)</v>
      </c>
      <c r="Q449" s="9" t="str">
        <f t="shared" si="19"/>
        <v>ﾏｴﾀﾞ ｱﾔｶ</v>
      </c>
      <c r="R449" s="9" t="str">
        <f t="shared" si="20"/>
        <v>MAEDA Ayaka (04)</v>
      </c>
      <c r="S449" s="9" t="str">
        <f>IFERROR(IF($F449="","",INDEX(リスト!$G:$G,MATCH($F449,リスト!$E:$E,0))),"")</f>
        <v>23</v>
      </c>
      <c r="T449" s="9" t="str">
        <f>IFERROR(IF($K449="","",INDEX(リスト!$J:$J,MATCH($K449,リスト!$I:$I,0))),"")</f>
        <v>JPN</v>
      </c>
      <c r="U449" s="9" t="str">
        <f>IF($B449="","",RIGHT($G449*1000+200+COUNTIF($G$2:$G449,$G449),9))</f>
        <v>041021202</v>
      </c>
      <c r="V449" s="9" t="str">
        <f>IFERROR(IF($M449="","",$M449&amp;"・"&amp;INDEX(リスト!$F:$F,MATCH($L449,リスト!$E:$E,0))),"")</f>
        <v/>
      </c>
    </row>
    <row r="450" spans="1:22" ht="18" customHeight="1" x14ac:dyDescent="0.55000000000000004">
      <c r="A450" t="s">
        <v>2488</v>
      </c>
      <c r="B450">
        <v>450</v>
      </c>
      <c r="C450" t="s">
        <v>2621</v>
      </c>
      <c r="D450" t="s">
        <v>2622</v>
      </c>
      <c r="E450">
        <v>1</v>
      </c>
      <c r="F450" t="s">
        <v>62</v>
      </c>
      <c r="G450">
        <v>20050304</v>
      </c>
      <c r="H450" t="s">
        <v>2623</v>
      </c>
      <c r="I450" t="s">
        <v>801</v>
      </c>
      <c r="J450" t="s">
        <v>2624</v>
      </c>
      <c r="K450" t="s">
        <v>214</v>
      </c>
      <c r="O450" s="9">
        <f>IFERROR(IF($B450="","",INDEX(所属情報!$E:$E,MATCH($A450,所属情報!$A:$A,0))),"")</f>
        <v>492218</v>
      </c>
      <c r="P450" s="9" t="str">
        <f t="shared" si="18"/>
        <v>山本　沙來 (1)</v>
      </c>
      <c r="Q450" s="9" t="str">
        <f t="shared" si="19"/>
        <v>ﾔﾏﾓﾄ ｻﾗ</v>
      </c>
      <c r="R450" s="9" t="str">
        <f t="shared" si="20"/>
        <v>YAMAMOTO Sara (05)</v>
      </c>
      <c r="S450" s="9" t="str">
        <f>IFERROR(IF($F450="","",INDEX(リスト!$G:$G,MATCH($F450,リスト!$E:$E,0))),"")</f>
        <v>11</v>
      </c>
      <c r="T450" s="9" t="str">
        <f>IFERROR(IF($K450="","",INDEX(リスト!$J:$J,MATCH($K450,リスト!$I:$I,0))),"")</f>
        <v>JPN</v>
      </c>
      <c r="U450" s="9" t="str">
        <f>IF($B450="","",RIGHT($G450*1000+200+COUNTIF($G$2:$G450,$G450),9))</f>
        <v>050304201</v>
      </c>
      <c r="V450" s="9" t="str">
        <f>IFERROR(IF($M450="","",$M450&amp;"・"&amp;INDEX(リスト!$F:$F,MATCH($L450,リスト!$E:$E,0))),"")</f>
        <v/>
      </c>
    </row>
    <row r="451" spans="1:22" ht="18" customHeight="1" x14ac:dyDescent="0.55000000000000004">
      <c r="A451" t="s">
        <v>2488</v>
      </c>
      <c r="B451">
        <v>451</v>
      </c>
      <c r="C451" t="s">
        <v>2625</v>
      </c>
      <c r="D451" t="s">
        <v>2626</v>
      </c>
      <c r="E451">
        <v>1</v>
      </c>
      <c r="F451" t="s">
        <v>20</v>
      </c>
      <c r="G451">
        <v>20041012</v>
      </c>
      <c r="H451" t="s">
        <v>2627</v>
      </c>
      <c r="I451" t="s">
        <v>2628</v>
      </c>
      <c r="J451" t="s">
        <v>1208</v>
      </c>
      <c r="K451" t="s">
        <v>214</v>
      </c>
      <c r="O451" s="9">
        <f>IFERROR(IF($B451="","",INDEX(所属情報!$E:$E,MATCH($A451,所属情報!$A:$A,0))),"")</f>
        <v>492218</v>
      </c>
      <c r="P451" s="9" t="str">
        <f t="shared" ref="P451:P514" si="21">IF($C451="","",IF($E451="",$C451,$C451&amp;" ("&amp;$E451&amp;")"))</f>
        <v>新山　心友 (1)</v>
      </c>
      <c r="Q451" s="9" t="str">
        <f t="shared" ref="Q451:Q514" si="22">IF($D451="","",ASC($D451))</f>
        <v>ﾆｲﾔﾏ ﾐﾕ</v>
      </c>
      <c r="R451" s="9" t="str">
        <f t="shared" ref="R451:R514" si="23">IF($I451="","",UPPER($I451)&amp;" "&amp;UPPER(LEFT($J451,1))&amp;LOWER(RIGHT($J451,LEN($J451)-1))&amp;" ("&amp;MID($G451,3,2)&amp;")")</f>
        <v>NIIYAMA Miyu (04)</v>
      </c>
      <c r="S451" s="9" t="str">
        <f>IFERROR(IF($F451="","",INDEX(リスト!$G:$G,MATCH($F451,リスト!$E:$E,0))),"")</f>
        <v>27</v>
      </c>
      <c r="T451" s="9" t="str">
        <f>IFERROR(IF($K451="","",INDEX(リスト!$J:$J,MATCH($K451,リスト!$I:$I,0))),"")</f>
        <v>JPN</v>
      </c>
      <c r="U451" s="9" t="str">
        <f>IF($B451="","",RIGHT($G451*1000+200+COUNTIF($G$2:$G451,$G451),9))</f>
        <v>041012202</v>
      </c>
      <c r="V451" s="9" t="str">
        <f>IFERROR(IF($M451="","",$M451&amp;"・"&amp;INDEX(リスト!$F:$F,MATCH($L451,リスト!$E:$E,0))),"")</f>
        <v/>
      </c>
    </row>
    <row r="452" spans="1:22" ht="18" customHeight="1" x14ac:dyDescent="0.55000000000000004">
      <c r="A452" t="s">
        <v>2629</v>
      </c>
      <c r="B452">
        <v>452</v>
      </c>
      <c r="C452" t="s">
        <v>2630</v>
      </c>
      <c r="D452" t="s">
        <v>2631</v>
      </c>
      <c r="E452">
        <v>4</v>
      </c>
      <c r="F452" t="s">
        <v>18</v>
      </c>
      <c r="G452">
        <v>20010722</v>
      </c>
      <c r="H452" t="s">
        <v>2632</v>
      </c>
      <c r="I452" t="s">
        <v>2633</v>
      </c>
      <c r="J452" t="s">
        <v>2634</v>
      </c>
      <c r="K452" t="s">
        <v>214</v>
      </c>
      <c r="O452" s="9">
        <f>IFERROR(IF($B452="","",INDEX(所属情報!$E:$E,MATCH($A452,所属情報!$A:$A,0))),"")</f>
        <v>492207</v>
      </c>
      <c r="P452" s="9" t="str">
        <f t="shared" si="21"/>
        <v>古原　夏音 (4)</v>
      </c>
      <c r="Q452" s="9" t="str">
        <f t="shared" si="22"/>
        <v>ｺﾊﾗ ﾅﾂﾈ</v>
      </c>
      <c r="R452" s="9" t="str">
        <f t="shared" si="23"/>
        <v>KOHARA Natsune (01)</v>
      </c>
      <c r="S452" s="9" t="str">
        <f>IFERROR(IF($F452="","",INDEX(リスト!$G:$G,MATCH($F452,リスト!$E:$E,0))),"")</f>
        <v>37</v>
      </c>
      <c r="T452" s="9" t="str">
        <f>IFERROR(IF($K452="","",INDEX(リスト!$J:$J,MATCH($K452,リスト!$I:$I,0))),"")</f>
        <v>JPN</v>
      </c>
      <c r="U452" s="9" t="str">
        <f>IF($B452="","",RIGHT($G452*1000+200+COUNTIF($G$2:$G452,$G452),9))</f>
        <v>010722201</v>
      </c>
      <c r="V452" s="9" t="str">
        <f>IFERROR(IF($M452="","",$M452&amp;"・"&amp;INDEX(リスト!$F:$F,MATCH($L452,リスト!$E:$E,0))),"")</f>
        <v/>
      </c>
    </row>
    <row r="453" spans="1:22" ht="18" customHeight="1" x14ac:dyDescent="0.55000000000000004">
      <c r="A453" t="s">
        <v>2629</v>
      </c>
      <c r="B453">
        <v>453</v>
      </c>
      <c r="C453" t="s">
        <v>2635</v>
      </c>
      <c r="D453" t="s">
        <v>2636</v>
      </c>
      <c r="E453">
        <v>4</v>
      </c>
      <c r="F453" t="s">
        <v>20</v>
      </c>
      <c r="G453">
        <v>20020202</v>
      </c>
      <c r="H453" t="s">
        <v>2637</v>
      </c>
      <c r="I453" t="s">
        <v>2134</v>
      </c>
      <c r="J453" t="s">
        <v>1586</v>
      </c>
      <c r="K453" t="s">
        <v>214</v>
      </c>
      <c r="O453" s="9">
        <f>IFERROR(IF($B453="","",INDEX(所属情報!$E:$E,MATCH($A453,所属情報!$A:$A,0))),"")</f>
        <v>492207</v>
      </c>
      <c r="P453" s="9" t="str">
        <f t="shared" si="21"/>
        <v>山田　茉緒 (4)</v>
      </c>
      <c r="Q453" s="9" t="str">
        <f t="shared" si="22"/>
        <v>ﾔﾏﾀﾞ ﾏｵ</v>
      </c>
      <c r="R453" s="9" t="str">
        <f t="shared" si="23"/>
        <v>YAMADA Mao (02)</v>
      </c>
      <c r="S453" s="9" t="str">
        <f>IFERROR(IF($F453="","",INDEX(リスト!$G:$G,MATCH($F453,リスト!$E:$E,0))),"")</f>
        <v>27</v>
      </c>
      <c r="T453" s="9" t="str">
        <f>IFERROR(IF($K453="","",INDEX(リスト!$J:$J,MATCH($K453,リスト!$I:$I,0))),"")</f>
        <v>JPN</v>
      </c>
      <c r="U453" s="9" t="str">
        <f>IF($B453="","",RIGHT($G453*1000+200+COUNTIF($G$2:$G453,$G453),9))</f>
        <v>020202201</v>
      </c>
      <c r="V453" s="9" t="str">
        <f>IFERROR(IF($M453="","",$M453&amp;"・"&amp;INDEX(リスト!$F:$F,MATCH($L453,リスト!$E:$E,0))),"")</f>
        <v/>
      </c>
    </row>
    <row r="454" spans="1:22" ht="18" customHeight="1" x14ac:dyDescent="0.55000000000000004">
      <c r="A454" t="s">
        <v>2629</v>
      </c>
      <c r="B454">
        <v>454</v>
      </c>
      <c r="C454" t="s">
        <v>2638</v>
      </c>
      <c r="D454" t="s">
        <v>2639</v>
      </c>
      <c r="E454">
        <v>4</v>
      </c>
      <c r="F454" t="s">
        <v>54</v>
      </c>
      <c r="G454">
        <v>20020323</v>
      </c>
      <c r="H454" t="s">
        <v>2640</v>
      </c>
      <c r="I454" t="s">
        <v>2641</v>
      </c>
      <c r="J454" t="s">
        <v>1352</v>
      </c>
      <c r="K454" t="s">
        <v>214</v>
      </c>
      <c r="O454" s="9">
        <f>IFERROR(IF($B454="","",INDEX(所属情報!$E:$E,MATCH($A454,所属情報!$A:$A,0))),"")</f>
        <v>492207</v>
      </c>
      <c r="P454" s="9" t="str">
        <f t="shared" si="21"/>
        <v>鈴木　杏奈 (4)</v>
      </c>
      <c r="Q454" s="9" t="str">
        <f t="shared" si="22"/>
        <v>ｽｽﾞｷ ｱﾝﾅ</v>
      </c>
      <c r="R454" s="9" t="str">
        <f t="shared" si="23"/>
        <v>SUZUKI Anna (02)</v>
      </c>
      <c r="S454" s="9" t="str">
        <f>IFERROR(IF($F454="","",INDEX(リスト!$G:$G,MATCH($F454,リスト!$E:$E,0))),"")</f>
        <v>30</v>
      </c>
      <c r="T454" s="9" t="str">
        <f>IFERROR(IF($K454="","",INDEX(リスト!$J:$J,MATCH($K454,リスト!$I:$I,0))),"")</f>
        <v>JPN</v>
      </c>
      <c r="U454" s="9" t="str">
        <f>IF($B454="","",RIGHT($G454*1000+200+COUNTIF($G$2:$G454,$G454),9))</f>
        <v>020323201</v>
      </c>
      <c r="V454" s="9" t="str">
        <f>IFERROR(IF($M454="","",$M454&amp;"・"&amp;INDEX(リスト!$F:$F,MATCH($L454,リスト!$E:$E,0))),"")</f>
        <v/>
      </c>
    </row>
    <row r="455" spans="1:22" ht="18" customHeight="1" x14ac:dyDescent="0.55000000000000004">
      <c r="A455" t="s">
        <v>2629</v>
      </c>
      <c r="B455">
        <v>455</v>
      </c>
      <c r="C455" t="s">
        <v>2642</v>
      </c>
      <c r="D455" t="s">
        <v>2643</v>
      </c>
      <c r="E455">
        <v>4</v>
      </c>
      <c r="F455" t="s">
        <v>15</v>
      </c>
      <c r="G455">
        <v>20011124</v>
      </c>
      <c r="H455" t="s">
        <v>2644</v>
      </c>
      <c r="I455" t="s">
        <v>2645</v>
      </c>
      <c r="J455" t="s">
        <v>1422</v>
      </c>
      <c r="K455" t="s">
        <v>214</v>
      </c>
      <c r="O455" s="9">
        <f>IFERROR(IF($B455="","",INDEX(所属情報!$E:$E,MATCH($A455,所属情報!$A:$A,0))),"")</f>
        <v>492207</v>
      </c>
      <c r="P455" s="9" t="str">
        <f t="shared" si="21"/>
        <v>北川　星瑠 (4)</v>
      </c>
      <c r="Q455" s="9" t="str">
        <f t="shared" si="22"/>
        <v>ｷﾀｶﾞﾜ ﾋｶﾙ</v>
      </c>
      <c r="R455" s="9" t="str">
        <f t="shared" si="23"/>
        <v>KITAGAWA Hikaru (01)</v>
      </c>
      <c r="S455" s="9" t="str">
        <f>IFERROR(IF($F455="","",INDEX(リスト!$G:$G,MATCH($F455,リスト!$E:$E,0))),"")</f>
        <v>25</v>
      </c>
      <c r="T455" s="9" t="str">
        <f>IFERROR(IF($K455="","",INDEX(リスト!$J:$J,MATCH($K455,リスト!$I:$I,0))),"")</f>
        <v>JPN</v>
      </c>
      <c r="U455" s="9" t="str">
        <f>IF($B455="","",RIGHT($G455*1000+200+COUNTIF($G$2:$G455,$G455),9))</f>
        <v>011124201</v>
      </c>
      <c r="V455" s="9" t="str">
        <f>IFERROR(IF($M455="","",$M455&amp;"・"&amp;INDEX(リスト!$F:$F,MATCH($L455,リスト!$E:$E,0))),"")</f>
        <v/>
      </c>
    </row>
    <row r="456" spans="1:22" ht="18" customHeight="1" x14ac:dyDescent="0.55000000000000004">
      <c r="A456" t="s">
        <v>2629</v>
      </c>
      <c r="B456">
        <v>456</v>
      </c>
      <c r="C456" t="s">
        <v>2646</v>
      </c>
      <c r="D456" t="s">
        <v>2647</v>
      </c>
      <c r="E456">
        <v>3</v>
      </c>
      <c r="F456" t="s">
        <v>20</v>
      </c>
      <c r="G456">
        <v>20021225</v>
      </c>
      <c r="H456" t="s">
        <v>2648</v>
      </c>
      <c r="I456" t="s">
        <v>1417</v>
      </c>
      <c r="J456" t="s">
        <v>2649</v>
      </c>
      <c r="K456" t="s">
        <v>214</v>
      </c>
      <c r="O456" s="9">
        <f>IFERROR(IF($B456="","",INDEX(所属情報!$E:$E,MATCH($A456,所属情報!$A:$A,0))),"")</f>
        <v>492207</v>
      </c>
      <c r="P456" s="9" t="str">
        <f t="shared" si="21"/>
        <v>山下　真実 (3)</v>
      </c>
      <c r="Q456" s="9" t="str">
        <f t="shared" si="22"/>
        <v>ﾔﾏｼﾀ ﾏﾁｶ</v>
      </c>
      <c r="R456" s="9" t="str">
        <f t="shared" si="23"/>
        <v>YAMASHITA Machika (02)</v>
      </c>
      <c r="S456" s="9" t="str">
        <f>IFERROR(IF($F456="","",INDEX(リスト!$G:$G,MATCH($F456,リスト!$E:$E,0))),"")</f>
        <v>27</v>
      </c>
      <c r="T456" s="9" t="str">
        <f>IFERROR(IF($K456="","",INDEX(リスト!$J:$J,MATCH($K456,リスト!$I:$I,0))),"")</f>
        <v>JPN</v>
      </c>
      <c r="U456" s="9" t="str">
        <f>IF($B456="","",RIGHT($G456*1000+200+COUNTIF($G$2:$G456,$G456),9))</f>
        <v>021225201</v>
      </c>
      <c r="V456" s="9" t="str">
        <f>IFERROR(IF($M456="","",$M456&amp;"・"&amp;INDEX(リスト!$F:$F,MATCH($L456,リスト!$E:$E,0))),"")</f>
        <v/>
      </c>
    </row>
    <row r="457" spans="1:22" ht="18" customHeight="1" x14ac:dyDescent="0.55000000000000004">
      <c r="A457" t="s">
        <v>2629</v>
      </c>
      <c r="B457">
        <v>457</v>
      </c>
      <c r="C457" t="s">
        <v>2650</v>
      </c>
      <c r="D457" t="s">
        <v>2651</v>
      </c>
      <c r="E457">
        <v>3</v>
      </c>
      <c r="F457" t="s">
        <v>19</v>
      </c>
      <c r="G457">
        <v>20021216</v>
      </c>
      <c r="H457" t="s">
        <v>2652</v>
      </c>
      <c r="I457" t="s">
        <v>2653</v>
      </c>
      <c r="J457" t="s">
        <v>2298</v>
      </c>
      <c r="K457" t="s">
        <v>214</v>
      </c>
      <c r="O457" s="9">
        <f>IFERROR(IF($B457="","",INDEX(所属情報!$E:$E,MATCH($A457,所属情報!$A:$A,0))),"")</f>
        <v>492207</v>
      </c>
      <c r="P457" s="9" t="str">
        <f t="shared" si="21"/>
        <v>中谷　妃菜乃 (3)</v>
      </c>
      <c r="Q457" s="9" t="str">
        <f t="shared" si="22"/>
        <v>ﾅｶﾀﾆ ﾋﾅﾉ</v>
      </c>
      <c r="R457" s="9" t="str">
        <f t="shared" si="23"/>
        <v>NAKATANI Hinano (02)</v>
      </c>
      <c r="S457" s="9" t="str">
        <f>IFERROR(IF($F457="","",INDEX(リスト!$G:$G,MATCH($F457,リスト!$E:$E,0))),"")</f>
        <v>28</v>
      </c>
      <c r="T457" s="9" t="str">
        <f>IFERROR(IF($K457="","",INDEX(リスト!$J:$J,MATCH($K457,リスト!$I:$I,0))),"")</f>
        <v>JPN</v>
      </c>
      <c r="U457" s="9" t="str">
        <f>IF($B457="","",RIGHT($G457*1000+200+COUNTIF($G$2:$G457,$G457),9))</f>
        <v>021216201</v>
      </c>
      <c r="V457" s="9" t="str">
        <f>IFERROR(IF($M457="","",$M457&amp;"・"&amp;INDEX(リスト!$F:$F,MATCH($L457,リスト!$E:$E,0))),"")</f>
        <v/>
      </c>
    </row>
    <row r="458" spans="1:22" ht="18" customHeight="1" x14ac:dyDescent="0.55000000000000004">
      <c r="A458" t="s">
        <v>2629</v>
      </c>
      <c r="B458">
        <v>458</v>
      </c>
      <c r="C458" t="s">
        <v>2654</v>
      </c>
      <c r="D458" t="s">
        <v>2655</v>
      </c>
      <c r="E458">
        <v>3</v>
      </c>
      <c r="F458" t="s">
        <v>20</v>
      </c>
      <c r="G458">
        <v>20021226</v>
      </c>
      <c r="H458" t="s">
        <v>2656</v>
      </c>
      <c r="I458" t="s">
        <v>2657</v>
      </c>
      <c r="J458" t="s">
        <v>2658</v>
      </c>
      <c r="K458" t="s">
        <v>214</v>
      </c>
      <c r="O458" s="9">
        <f>IFERROR(IF($B458="","",INDEX(所属情報!$E:$E,MATCH($A458,所属情報!$A:$A,0))),"")</f>
        <v>492207</v>
      </c>
      <c r="P458" s="9" t="str">
        <f t="shared" si="21"/>
        <v>貞松　真帆 (3)</v>
      </c>
      <c r="Q458" s="9" t="str">
        <f t="shared" si="22"/>
        <v>ｻﾀﾞﾏﾂ ﾏﾎ</v>
      </c>
      <c r="R458" s="9" t="str">
        <f t="shared" si="23"/>
        <v>SADAMATSU Maho (02)</v>
      </c>
      <c r="S458" s="9" t="str">
        <f>IFERROR(IF($F458="","",INDEX(リスト!$G:$G,MATCH($F458,リスト!$E:$E,0))),"")</f>
        <v>27</v>
      </c>
      <c r="T458" s="9" t="str">
        <f>IFERROR(IF($K458="","",INDEX(リスト!$J:$J,MATCH($K458,リスト!$I:$I,0))),"")</f>
        <v>JPN</v>
      </c>
      <c r="U458" s="9" t="str">
        <f>IF($B458="","",RIGHT($G458*1000+200+COUNTIF($G$2:$G458,$G458),9))</f>
        <v>021226203</v>
      </c>
      <c r="V458" s="9" t="str">
        <f>IFERROR(IF($M458="","",$M458&amp;"・"&amp;INDEX(リスト!$F:$F,MATCH($L458,リスト!$E:$E,0))),"")</f>
        <v/>
      </c>
    </row>
    <row r="459" spans="1:22" ht="18" customHeight="1" x14ac:dyDescent="0.55000000000000004">
      <c r="A459" t="s">
        <v>2629</v>
      </c>
      <c r="B459">
        <v>459</v>
      </c>
      <c r="C459" t="s">
        <v>2659</v>
      </c>
      <c r="D459" t="s">
        <v>2660</v>
      </c>
      <c r="E459">
        <v>3</v>
      </c>
      <c r="F459" t="s">
        <v>54</v>
      </c>
      <c r="G459">
        <v>20030129</v>
      </c>
      <c r="H459" t="s">
        <v>2661</v>
      </c>
      <c r="I459" t="s">
        <v>1161</v>
      </c>
      <c r="J459" t="s">
        <v>826</v>
      </c>
      <c r="K459" t="s">
        <v>214</v>
      </c>
      <c r="O459" s="9">
        <f>IFERROR(IF($B459="","",INDEX(所属情報!$E:$E,MATCH($A459,所属情報!$A:$A,0))),"")</f>
        <v>492207</v>
      </c>
      <c r="P459" s="9" t="str">
        <f t="shared" si="21"/>
        <v>楠本　風花 (3)</v>
      </c>
      <c r="Q459" s="9" t="str">
        <f t="shared" si="22"/>
        <v>ｸｽﾓﾄ ﾌｳｶ</v>
      </c>
      <c r="R459" s="9" t="str">
        <f t="shared" si="23"/>
        <v>KUSUMOTO Fuka (03)</v>
      </c>
      <c r="S459" s="9" t="str">
        <f>IFERROR(IF($F459="","",INDEX(リスト!$G:$G,MATCH($F459,リスト!$E:$E,0))),"")</f>
        <v>30</v>
      </c>
      <c r="T459" s="9" t="str">
        <f>IFERROR(IF($K459="","",INDEX(リスト!$J:$J,MATCH($K459,リスト!$I:$I,0))),"")</f>
        <v>JPN</v>
      </c>
      <c r="U459" s="9" t="str">
        <f>IF($B459="","",RIGHT($G459*1000+200+COUNTIF($G$2:$G459,$G459),9))</f>
        <v>030129201</v>
      </c>
      <c r="V459" s="9" t="str">
        <f>IFERROR(IF($M459="","",$M459&amp;"・"&amp;INDEX(リスト!$F:$F,MATCH($L459,リスト!$E:$E,0))),"")</f>
        <v/>
      </c>
    </row>
    <row r="460" spans="1:22" ht="18" customHeight="1" x14ac:dyDescent="0.55000000000000004">
      <c r="A460" t="s">
        <v>2629</v>
      </c>
      <c r="B460">
        <v>460</v>
      </c>
      <c r="C460" t="s">
        <v>2662</v>
      </c>
      <c r="D460" t="s">
        <v>2663</v>
      </c>
      <c r="E460">
        <v>3</v>
      </c>
      <c r="F460" t="s">
        <v>40</v>
      </c>
      <c r="G460">
        <v>20020904</v>
      </c>
      <c r="H460" t="s">
        <v>2664</v>
      </c>
      <c r="I460" t="s">
        <v>815</v>
      </c>
      <c r="J460" t="s">
        <v>909</v>
      </c>
      <c r="K460" t="s">
        <v>214</v>
      </c>
      <c r="O460" s="9">
        <f>IFERROR(IF($B460="","",INDEX(所属情報!$E:$E,MATCH($A460,所属情報!$A:$A,0))),"")</f>
        <v>492207</v>
      </c>
      <c r="P460" s="9" t="str">
        <f t="shared" si="21"/>
        <v>菊地　結香 (3)</v>
      </c>
      <c r="Q460" s="9" t="str">
        <f t="shared" si="22"/>
        <v>ｷｸﾁ ﾕｲｶ</v>
      </c>
      <c r="R460" s="9" t="str">
        <f t="shared" si="23"/>
        <v>KIKUCHI Yuika (02)</v>
      </c>
      <c r="S460" s="9" t="str">
        <f>IFERROR(IF($F460="","",INDEX(リスト!$G:$G,MATCH($F460,リスト!$E:$E,0))),"")</f>
        <v>01</v>
      </c>
      <c r="T460" s="9" t="str">
        <f>IFERROR(IF($K460="","",INDEX(リスト!$J:$J,MATCH($K460,リスト!$I:$I,0))),"")</f>
        <v>JPN</v>
      </c>
      <c r="U460" s="9" t="str">
        <f>IF($B460="","",RIGHT($G460*1000+200+COUNTIF($G$2:$G460,$G460),9))</f>
        <v>020904201</v>
      </c>
      <c r="V460" s="9" t="str">
        <f>IFERROR(IF($M460="","",$M460&amp;"・"&amp;INDEX(リスト!$F:$F,MATCH($L460,リスト!$E:$E,0))),"")</f>
        <v/>
      </c>
    </row>
    <row r="461" spans="1:22" ht="18" customHeight="1" x14ac:dyDescent="0.55000000000000004">
      <c r="A461" t="s">
        <v>2629</v>
      </c>
      <c r="B461">
        <v>461</v>
      </c>
      <c r="C461" t="s">
        <v>2665</v>
      </c>
      <c r="D461" t="s">
        <v>2666</v>
      </c>
      <c r="E461">
        <v>3</v>
      </c>
      <c r="F461" t="s">
        <v>20</v>
      </c>
      <c r="G461">
        <v>20020818</v>
      </c>
      <c r="H461" t="s">
        <v>2667</v>
      </c>
      <c r="I461" t="s">
        <v>1329</v>
      </c>
      <c r="J461" t="s">
        <v>1945</v>
      </c>
      <c r="K461" t="s">
        <v>214</v>
      </c>
      <c r="O461" s="9">
        <f>IFERROR(IF($B461="","",INDEX(所属情報!$E:$E,MATCH($A461,所属情報!$A:$A,0))),"")</f>
        <v>492207</v>
      </c>
      <c r="P461" s="9" t="str">
        <f t="shared" si="21"/>
        <v>中尾　伽音 (3)</v>
      </c>
      <c r="Q461" s="9" t="str">
        <f t="shared" si="22"/>
        <v>ﾅｶｵ ｶﾉﾝ</v>
      </c>
      <c r="R461" s="9" t="str">
        <f t="shared" si="23"/>
        <v>NAKAO Kanon (02)</v>
      </c>
      <c r="S461" s="9" t="str">
        <f>IFERROR(IF($F461="","",INDEX(リスト!$G:$G,MATCH($F461,リスト!$E:$E,0))),"")</f>
        <v>27</v>
      </c>
      <c r="T461" s="9" t="str">
        <f>IFERROR(IF($K461="","",INDEX(リスト!$J:$J,MATCH($K461,リスト!$I:$I,0))),"")</f>
        <v>JPN</v>
      </c>
      <c r="U461" s="9" t="str">
        <f>IF($B461="","",RIGHT($G461*1000+200+COUNTIF($G$2:$G461,$G461),9))</f>
        <v>020818201</v>
      </c>
      <c r="V461" s="9" t="str">
        <f>IFERROR(IF($M461="","",$M461&amp;"・"&amp;INDEX(リスト!$F:$F,MATCH($L461,リスト!$E:$E,0))),"")</f>
        <v/>
      </c>
    </row>
    <row r="462" spans="1:22" ht="18" customHeight="1" x14ac:dyDescent="0.55000000000000004">
      <c r="A462" t="s">
        <v>2629</v>
      </c>
      <c r="B462">
        <v>462</v>
      </c>
      <c r="C462" t="s">
        <v>2668</v>
      </c>
      <c r="D462" t="s">
        <v>2669</v>
      </c>
      <c r="E462">
        <v>2</v>
      </c>
      <c r="F462" t="s">
        <v>20</v>
      </c>
      <c r="G462">
        <v>20030628</v>
      </c>
      <c r="H462" t="s">
        <v>2670</v>
      </c>
      <c r="I462" t="s">
        <v>2671</v>
      </c>
      <c r="J462" t="s">
        <v>1413</v>
      </c>
      <c r="K462" t="s">
        <v>214</v>
      </c>
      <c r="O462" s="9">
        <f>IFERROR(IF($B462="","",INDEX(所属情報!$E:$E,MATCH($A462,所属情報!$A:$A,0))),"")</f>
        <v>492207</v>
      </c>
      <c r="P462" s="9" t="str">
        <f t="shared" si="21"/>
        <v>菅﨑　南花 (2)</v>
      </c>
      <c r="Q462" s="9" t="str">
        <f t="shared" si="22"/>
        <v>ｽｶﾞｻｷ ﾅﾐｶ</v>
      </c>
      <c r="R462" s="9" t="str">
        <f t="shared" si="23"/>
        <v>SUGASAKI Namika (03)</v>
      </c>
      <c r="S462" s="9" t="str">
        <f>IFERROR(IF($F462="","",INDEX(リスト!$G:$G,MATCH($F462,リスト!$E:$E,0))),"")</f>
        <v>27</v>
      </c>
      <c r="T462" s="9" t="str">
        <f>IFERROR(IF($K462="","",INDEX(リスト!$J:$J,MATCH($K462,リスト!$I:$I,0))),"")</f>
        <v>JPN</v>
      </c>
      <c r="U462" s="9" t="str">
        <f>IF($B462="","",RIGHT($G462*1000+200+COUNTIF($G$2:$G462,$G462),9))</f>
        <v>030628202</v>
      </c>
      <c r="V462" s="9" t="str">
        <f>IFERROR(IF($M462="","",$M462&amp;"・"&amp;INDEX(リスト!$F:$F,MATCH($L462,リスト!$E:$E,0))),"")</f>
        <v/>
      </c>
    </row>
    <row r="463" spans="1:22" ht="18" customHeight="1" x14ac:dyDescent="0.55000000000000004">
      <c r="A463" t="s">
        <v>2629</v>
      </c>
      <c r="B463">
        <v>463</v>
      </c>
      <c r="C463" t="s">
        <v>2672</v>
      </c>
      <c r="D463" t="s">
        <v>2673</v>
      </c>
      <c r="E463">
        <v>2</v>
      </c>
      <c r="F463" t="s">
        <v>20</v>
      </c>
      <c r="G463">
        <v>20030812</v>
      </c>
      <c r="H463" t="s">
        <v>2674</v>
      </c>
      <c r="I463" t="s">
        <v>2675</v>
      </c>
      <c r="J463" t="s">
        <v>1950</v>
      </c>
      <c r="K463" t="s">
        <v>214</v>
      </c>
      <c r="O463" s="9">
        <f>IFERROR(IF($B463="","",INDEX(所属情報!$E:$E,MATCH($A463,所属情報!$A:$A,0))),"")</f>
        <v>492207</v>
      </c>
      <c r="P463" s="9" t="str">
        <f t="shared" si="21"/>
        <v>内山　菜々子 (2)</v>
      </c>
      <c r="Q463" s="9" t="str">
        <f t="shared" si="22"/>
        <v>ｳﾁﾔﾏ ﾅﾅｺ</v>
      </c>
      <c r="R463" s="9" t="str">
        <f t="shared" si="23"/>
        <v>UCHIYAMA Nanako (03)</v>
      </c>
      <c r="S463" s="9" t="str">
        <f>IFERROR(IF($F463="","",INDEX(リスト!$G:$G,MATCH($F463,リスト!$E:$E,0))),"")</f>
        <v>27</v>
      </c>
      <c r="T463" s="9" t="str">
        <f>IFERROR(IF($K463="","",INDEX(リスト!$J:$J,MATCH($K463,リスト!$I:$I,0))),"")</f>
        <v>JPN</v>
      </c>
      <c r="U463" s="9" t="str">
        <f>IF($B463="","",RIGHT($G463*1000+200+COUNTIF($G$2:$G463,$G463),9))</f>
        <v>030812201</v>
      </c>
      <c r="V463" s="9" t="str">
        <f>IFERROR(IF($M463="","",$M463&amp;"・"&amp;INDEX(リスト!$F:$F,MATCH($L463,リスト!$E:$E,0))),"")</f>
        <v/>
      </c>
    </row>
    <row r="464" spans="1:22" ht="18" customHeight="1" x14ac:dyDescent="0.55000000000000004">
      <c r="A464" t="s">
        <v>2629</v>
      </c>
      <c r="B464">
        <v>464</v>
      </c>
      <c r="C464" t="s">
        <v>2676</v>
      </c>
      <c r="D464" t="s">
        <v>2677</v>
      </c>
      <c r="E464">
        <v>2</v>
      </c>
      <c r="F464" t="s">
        <v>20</v>
      </c>
      <c r="G464">
        <v>20030606</v>
      </c>
      <c r="H464" t="s">
        <v>2678</v>
      </c>
      <c r="I464" t="s">
        <v>2679</v>
      </c>
      <c r="J464" t="s">
        <v>2680</v>
      </c>
      <c r="K464" t="s">
        <v>214</v>
      </c>
      <c r="O464" s="9">
        <f>IFERROR(IF($B464="","",INDEX(所属情報!$E:$E,MATCH($A464,所属情報!$A:$A,0))),"")</f>
        <v>492207</v>
      </c>
      <c r="P464" s="9" t="str">
        <f t="shared" si="21"/>
        <v>青栁　朋花 (2)</v>
      </c>
      <c r="Q464" s="9" t="str">
        <f t="shared" si="22"/>
        <v>ｱｵﾔｷﾞ ﾄﾓｶ</v>
      </c>
      <c r="R464" s="9" t="str">
        <f t="shared" si="23"/>
        <v>AOYAGI Tomoka (03)</v>
      </c>
      <c r="S464" s="9" t="str">
        <f>IFERROR(IF($F464="","",INDEX(リスト!$G:$G,MATCH($F464,リスト!$E:$E,0))),"")</f>
        <v>27</v>
      </c>
      <c r="T464" s="9" t="str">
        <f>IFERROR(IF($K464="","",INDEX(リスト!$J:$J,MATCH($K464,リスト!$I:$I,0))),"")</f>
        <v>JPN</v>
      </c>
      <c r="U464" s="9" t="str">
        <f>IF($B464="","",RIGHT($G464*1000+200+COUNTIF($G$2:$G464,$G464),9))</f>
        <v>030606201</v>
      </c>
      <c r="V464" s="9" t="str">
        <f>IFERROR(IF($M464="","",$M464&amp;"・"&amp;INDEX(リスト!$F:$F,MATCH($L464,リスト!$E:$E,0))),"")</f>
        <v/>
      </c>
    </row>
    <row r="465" spans="1:22" ht="18" customHeight="1" x14ac:dyDescent="0.55000000000000004">
      <c r="A465" t="s">
        <v>2629</v>
      </c>
      <c r="B465">
        <v>465</v>
      </c>
      <c r="C465" t="s">
        <v>2681</v>
      </c>
      <c r="D465" t="s">
        <v>2682</v>
      </c>
      <c r="E465">
        <v>1</v>
      </c>
      <c r="F465" t="s">
        <v>20</v>
      </c>
      <c r="G465">
        <v>20050125</v>
      </c>
      <c r="H465" t="s">
        <v>2683</v>
      </c>
      <c r="I465" t="s">
        <v>1145</v>
      </c>
      <c r="J465" t="s">
        <v>2624</v>
      </c>
      <c r="K465" t="s">
        <v>214</v>
      </c>
      <c r="O465" s="9">
        <f>IFERROR(IF($B465="","",INDEX(所属情報!$E:$E,MATCH($A465,所属情報!$A:$A,0))),"")</f>
        <v>492207</v>
      </c>
      <c r="P465" s="9" t="str">
        <f t="shared" si="21"/>
        <v>村上　彩楽 (1)</v>
      </c>
      <c r="Q465" s="9" t="str">
        <f t="shared" si="22"/>
        <v>ﾑﾗｶﾐ ｻﾗ</v>
      </c>
      <c r="R465" s="9" t="str">
        <f t="shared" si="23"/>
        <v>MURAKAMI Sara (05)</v>
      </c>
      <c r="S465" s="9" t="str">
        <f>IFERROR(IF($F465="","",INDEX(リスト!$G:$G,MATCH($F465,リスト!$E:$E,0))),"")</f>
        <v>27</v>
      </c>
      <c r="T465" s="9" t="str">
        <f>IFERROR(IF($K465="","",INDEX(リスト!$J:$J,MATCH($K465,リスト!$I:$I,0))),"")</f>
        <v>JPN</v>
      </c>
      <c r="U465" s="9" t="str">
        <f>IF($B465="","",RIGHT($G465*1000+200+COUNTIF($G$2:$G465,$G465),9))</f>
        <v>050125201</v>
      </c>
      <c r="V465" s="9" t="str">
        <f>IFERROR(IF($M465="","",$M465&amp;"・"&amp;INDEX(リスト!$F:$F,MATCH($L465,リスト!$E:$E,0))),"")</f>
        <v/>
      </c>
    </row>
    <row r="466" spans="1:22" ht="18" customHeight="1" x14ac:dyDescent="0.55000000000000004">
      <c r="A466" t="s">
        <v>2629</v>
      </c>
      <c r="B466">
        <v>466</v>
      </c>
      <c r="C466" t="s">
        <v>2684</v>
      </c>
      <c r="D466" t="s">
        <v>2685</v>
      </c>
      <c r="E466">
        <v>1</v>
      </c>
      <c r="F466" t="s">
        <v>20</v>
      </c>
      <c r="G466">
        <v>20040920</v>
      </c>
      <c r="H466" t="s">
        <v>2686</v>
      </c>
      <c r="I466" t="s">
        <v>2687</v>
      </c>
      <c r="J466" t="s">
        <v>2688</v>
      </c>
      <c r="K466" t="s">
        <v>214</v>
      </c>
      <c r="O466" s="9">
        <f>IFERROR(IF($B466="","",INDEX(所属情報!$E:$E,MATCH($A466,所属情報!$A:$A,0))),"")</f>
        <v>492207</v>
      </c>
      <c r="P466" s="9" t="str">
        <f t="shared" si="21"/>
        <v>星野　梨歩 (1)</v>
      </c>
      <c r="Q466" s="9" t="str">
        <f t="shared" si="22"/>
        <v>ﾎｼﾉ ﾘﾎ</v>
      </c>
      <c r="R466" s="9" t="str">
        <f t="shared" si="23"/>
        <v>HOSHINO Riho (04)</v>
      </c>
      <c r="S466" s="9" t="str">
        <f>IFERROR(IF($F466="","",INDEX(リスト!$G:$G,MATCH($F466,リスト!$E:$E,0))),"")</f>
        <v>27</v>
      </c>
      <c r="T466" s="9" t="str">
        <f>IFERROR(IF($K466="","",INDEX(リスト!$J:$J,MATCH($K466,リスト!$I:$I,0))),"")</f>
        <v>JPN</v>
      </c>
      <c r="U466" s="9" t="str">
        <f>IF($B466="","",RIGHT($G466*1000+200+COUNTIF($G$2:$G466,$G466),9))</f>
        <v>040920201</v>
      </c>
      <c r="V466" s="9" t="str">
        <f>IFERROR(IF($M466="","",$M466&amp;"・"&amp;INDEX(リスト!$F:$F,MATCH($L466,リスト!$E:$E,0))),"")</f>
        <v/>
      </c>
    </row>
    <row r="467" spans="1:22" ht="18" customHeight="1" x14ac:dyDescent="0.55000000000000004">
      <c r="A467" t="s">
        <v>2629</v>
      </c>
      <c r="B467">
        <v>467</v>
      </c>
      <c r="C467" t="s">
        <v>2689</v>
      </c>
      <c r="D467" t="s">
        <v>2690</v>
      </c>
      <c r="E467">
        <v>1</v>
      </c>
      <c r="F467" t="s">
        <v>54</v>
      </c>
      <c r="G467">
        <v>20040427</v>
      </c>
      <c r="H467" t="s">
        <v>2691</v>
      </c>
      <c r="I467" t="s">
        <v>2692</v>
      </c>
      <c r="J467" t="s">
        <v>879</v>
      </c>
      <c r="K467" t="s">
        <v>214</v>
      </c>
      <c r="O467" s="9">
        <f>IFERROR(IF($B467="","",INDEX(所属情報!$E:$E,MATCH($A467,所属情報!$A:$A,0))),"")</f>
        <v>492207</v>
      </c>
      <c r="P467" s="9" t="str">
        <f t="shared" si="21"/>
        <v>小倉　侑々 (1)</v>
      </c>
      <c r="Q467" s="9" t="str">
        <f t="shared" si="22"/>
        <v>ｵｸﾞﾗ ﾕｳ</v>
      </c>
      <c r="R467" s="9" t="str">
        <f t="shared" si="23"/>
        <v>OGURA Yu (04)</v>
      </c>
      <c r="S467" s="9" t="str">
        <f>IFERROR(IF($F467="","",INDEX(リスト!$G:$G,MATCH($F467,リスト!$E:$E,0))),"")</f>
        <v>30</v>
      </c>
      <c r="T467" s="9" t="str">
        <f>IFERROR(IF($K467="","",INDEX(リスト!$J:$J,MATCH($K467,リスト!$I:$I,0))),"")</f>
        <v>JPN</v>
      </c>
      <c r="U467" s="9" t="str">
        <f>IF($B467="","",RIGHT($G467*1000+200+COUNTIF($G$2:$G467,$G467),9))</f>
        <v>040427201</v>
      </c>
      <c r="V467" s="9" t="str">
        <f>IFERROR(IF($M467="","",$M467&amp;"・"&amp;INDEX(リスト!$F:$F,MATCH($L467,リスト!$E:$E,0))),"")</f>
        <v/>
      </c>
    </row>
    <row r="468" spans="1:22" ht="18" customHeight="1" x14ac:dyDescent="0.55000000000000004">
      <c r="A468" t="s">
        <v>2629</v>
      </c>
      <c r="B468">
        <v>468</v>
      </c>
      <c r="C468" t="s">
        <v>2693</v>
      </c>
      <c r="D468" t="s">
        <v>2694</v>
      </c>
      <c r="E468">
        <v>1</v>
      </c>
      <c r="F468" t="s">
        <v>20</v>
      </c>
      <c r="G468">
        <v>20041105</v>
      </c>
      <c r="H468" t="s">
        <v>2695</v>
      </c>
      <c r="I468" t="s">
        <v>1544</v>
      </c>
      <c r="J468" t="s">
        <v>1843</v>
      </c>
      <c r="K468" t="s">
        <v>214</v>
      </c>
      <c r="O468" s="9">
        <f>IFERROR(IF($B468="","",INDEX(所属情報!$E:$E,MATCH($A468,所属情報!$A:$A,0))),"")</f>
        <v>492207</v>
      </c>
      <c r="P468" s="9" t="str">
        <f t="shared" si="21"/>
        <v>進藤　小春 (1)</v>
      </c>
      <c r="Q468" s="9" t="str">
        <f t="shared" si="22"/>
        <v>ｼﾝﾄﾞｳ ｺﾊﾙ</v>
      </c>
      <c r="R468" s="9" t="str">
        <f t="shared" si="23"/>
        <v>SHINDO Koharu (04)</v>
      </c>
      <c r="S468" s="9" t="str">
        <f>IFERROR(IF($F468="","",INDEX(リスト!$G:$G,MATCH($F468,リスト!$E:$E,0))),"")</f>
        <v>27</v>
      </c>
      <c r="T468" s="9" t="str">
        <f>IFERROR(IF($K468="","",INDEX(リスト!$J:$J,MATCH($K468,リスト!$I:$I,0))),"")</f>
        <v>JPN</v>
      </c>
      <c r="U468" s="9" t="str">
        <f>IF($B468="","",RIGHT($G468*1000+200+COUNTIF($G$2:$G468,$G468),9))</f>
        <v>041105201</v>
      </c>
      <c r="V468" s="9" t="str">
        <f>IFERROR(IF($M468="","",$M468&amp;"・"&amp;INDEX(リスト!$F:$F,MATCH($L468,リスト!$E:$E,0))),"")</f>
        <v/>
      </c>
    </row>
    <row r="469" spans="1:22" ht="18" customHeight="1" x14ac:dyDescent="0.55000000000000004">
      <c r="A469" t="s">
        <v>2629</v>
      </c>
      <c r="B469">
        <v>469</v>
      </c>
      <c r="C469" t="s">
        <v>2696</v>
      </c>
      <c r="D469" t="s">
        <v>2697</v>
      </c>
      <c r="E469">
        <v>1</v>
      </c>
      <c r="F469" t="s">
        <v>20</v>
      </c>
      <c r="G469">
        <v>20040715</v>
      </c>
      <c r="H469" t="s">
        <v>2698</v>
      </c>
      <c r="I469" t="s">
        <v>2699</v>
      </c>
      <c r="J469" t="s">
        <v>1870</v>
      </c>
      <c r="K469" t="s">
        <v>214</v>
      </c>
      <c r="O469" s="9">
        <f>IFERROR(IF($B469="","",INDEX(所属情報!$E:$E,MATCH($A469,所属情報!$A:$A,0))),"")</f>
        <v>492207</v>
      </c>
      <c r="P469" s="9" t="str">
        <f t="shared" si="21"/>
        <v>大沼　乃愛 (1)</v>
      </c>
      <c r="Q469" s="9" t="str">
        <f t="shared" si="22"/>
        <v>ｵｵﾇﾏ ﾉｱ</v>
      </c>
      <c r="R469" s="9" t="str">
        <f t="shared" si="23"/>
        <v>ONUMA Noa (04)</v>
      </c>
      <c r="S469" s="9" t="str">
        <f>IFERROR(IF($F469="","",INDEX(リスト!$G:$G,MATCH($F469,リスト!$E:$E,0))),"")</f>
        <v>27</v>
      </c>
      <c r="T469" s="9" t="str">
        <f>IFERROR(IF($K469="","",INDEX(リスト!$J:$J,MATCH($K469,リスト!$I:$I,0))),"")</f>
        <v>JPN</v>
      </c>
      <c r="U469" s="9" t="str">
        <f>IF($B469="","",RIGHT($G469*1000+200+COUNTIF($G$2:$G469,$G469),9))</f>
        <v>040715201</v>
      </c>
      <c r="V469" s="9" t="str">
        <f>IFERROR(IF($M469="","",$M469&amp;"・"&amp;INDEX(リスト!$F:$F,MATCH($L469,リスト!$E:$E,0))),"")</f>
        <v/>
      </c>
    </row>
    <row r="470" spans="1:22" ht="18" customHeight="1" x14ac:dyDescent="0.55000000000000004">
      <c r="A470" t="s">
        <v>2629</v>
      </c>
      <c r="B470">
        <v>470</v>
      </c>
      <c r="C470" t="s">
        <v>2700</v>
      </c>
      <c r="D470" t="s">
        <v>2701</v>
      </c>
      <c r="E470">
        <v>1</v>
      </c>
      <c r="F470" t="s">
        <v>20</v>
      </c>
      <c r="G470">
        <v>20040823</v>
      </c>
      <c r="I470" t="s">
        <v>1821</v>
      </c>
      <c r="J470" t="s">
        <v>1635</v>
      </c>
      <c r="K470" t="s">
        <v>214</v>
      </c>
      <c r="O470" s="9">
        <f>IFERROR(IF($B470="","",INDEX(所属情報!$E:$E,MATCH($A470,所属情報!$A:$A,0))),"")</f>
        <v>492207</v>
      </c>
      <c r="P470" s="9" t="str">
        <f t="shared" si="21"/>
        <v>松永　美空 (1)</v>
      </c>
      <c r="Q470" s="9" t="str">
        <f t="shared" si="22"/>
        <v>ﾏﾂﾅｶﾞ ﾐｸ</v>
      </c>
      <c r="R470" s="9" t="str">
        <f t="shared" si="23"/>
        <v>MATSUNAGA Miku (04)</v>
      </c>
      <c r="S470" s="9" t="str">
        <f>IFERROR(IF($F470="","",INDEX(リスト!$G:$G,MATCH($F470,リスト!$E:$E,0))),"")</f>
        <v>27</v>
      </c>
      <c r="T470" s="9" t="str">
        <f>IFERROR(IF($K470="","",INDEX(リスト!$J:$J,MATCH($K470,リスト!$I:$I,0))),"")</f>
        <v>JPN</v>
      </c>
      <c r="U470" s="9" t="str">
        <f>IF($B470="","",RIGHT($G470*1000+200+COUNTIF($G$2:$G470,$G470),9))</f>
        <v>040823201</v>
      </c>
      <c r="V470" s="9" t="str">
        <f>IFERROR(IF($M470="","",$M470&amp;"・"&amp;INDEX(リスト!$F:$F,MATCH($L470,リスト!$E:$E,0))),"")</f>
        <v/>
      </c>
    </row>
    <row r="471" spans="1:22" ht="18" customHeight="1" x14ac:dyDescent="0.55000000000000004">
      <c r="A471" t="s">
        <v>2702</v>
      </c>
      <c r="B471">
        <v>471</v>
      </c>
      <c r="C471" t="s">
        <v>2703</v>
      </c>
      <c r="D471" t="s">
        <v>2704</v>
      </c>
      <c r="E471">
        <v>4</v>
      </c>
      <c r="F471" t="s">
        <v>54</v>
      </c>
      <c r="G471">
        <v>20010504</v>
      </c>
      <c r="H471" t="s">
        <v>2705</v>
      </c>
      <c r="I471" t="s">
        <v>2706</v>
      </c>
      <c r="J471" t="s">
        <v>2707</v>
      </c>
      <c r="K471" t="s">
        <v>214</v>
      </c>
      <c r="O471" s="9">
        <f>IFERROR(IF($B471="","",INDEX(所属情報!$E:$E,MATCH($A471,所属情報!$A:$A,0))),"")</f>
        <v>492204</v>
      </c>
      <c r="P471" s="9" t="str">
        <f t="shared" si="21"/>
        <v>鹿嶋　仁渚 (4)</v>
      </c>
      <c r="Q471" s="9" t="str">
        <f t="shared" si="22"/>
        <v>ｶｼﾏ ﾆｲﾅ</v>
      </c>
      <c r="R471" s="9" t="str">
        <f t="shared" si="23"/>
        <v>KASHIMA Niina (01)</v>
      </c>
      <c r="S471" s="9" t="str">
        <f>IFERROR(IF($F471="","",INDEX(リスト!$G:$G,MATCH($F471,リスト!$E:$E,0))),"")</f>
        <v>30</v>
      </c>
      <c r="T471" s="9" t="str">
        <f>IFERROR(IF($K471="","",INDEX(リスト!$J:$J,MATCH($K471,リスト!$I:$I,0))),"")</f>
        <v>JPN</v>
      </c>
      <c r="U471" s="9" t="str">
        <f>IF($B471="","",RIGHT($G471*1000+200+COUNTIF($G$2:$G471,$G471),9))</f>
        <v>010504201</v>
      </c>
      <c r="V471" s="9" t="str">
        <f>IFERROR(IF($M471="","",$M471&amp;"・"&amp;INDEX(リスト!$F:$F,MATCH($L471,リスト!$E:$E,0))),"")</f>
        <v/>
      </c>
    </row>
    <row r="472" spans="1:22" ht="18" customHeight="1" x14ac:dyDescent="0.55000000000000004">
      <c r="A472" t="s">
        <v>2702</v>
      </c>
      <c r="B472">
        <v>472</v>
      </c>
      <c r="C472" t="s">
        <v>2708</v>
      </c>
      <c r="D472" t="s">
        <v>2709</v>
      </c>
      <c r="E472">
        <v>4</v>
      </c>
      <c r="F472" t="s">
        <v>20</v>
      </c>
      <c r="G472">
        <v>20010428</v>
      </c>
      <c r="H472" t="s">
        <v>2710</v>
      </c>
      <c r="I472" t="s">
        <v>2711</v>
      </c>
      <c r="J472" t="s">
        <v>2163</v>
      </c>
      <c r="K472" t="s">
        <v>214</v>
      </c>
      <c r="O472" s="9">
        <f>IFERROR(IF($B472="","",INDEX(所属情報!$E:$E,MATCH($A472,所属情報!$A:$A,0))),"")</f>
        <v>492204</v>
      </c>
      <c r="P472" s="9" t="str">
        <f t="shared" si="21"/>
        <v>佐藤　千紘 (4)</v>
      </c>
      <c r="Q472" s="9" t="str">
        <f t="shared" si="22"/>
        <v>ｻﾄｳ ﾁﾋﾛ</v>
      </c>
      <c r="R472" s="9" t="str">
        <f t="shared" si="23"/>
        <v>SATO Chihiro (01)</v>
      </c>
      <c r="S472" s="9" t="str">
        <f>IFERROR(IF($F472="","",INDEX(リスト!$G:$G,MATCH($F472,リスト!$E:$E,0))),"")</f>
        <v>27</v>
      </c>
      <c r="T472" s="9" t="str">
        <f>IFERROR(IF($K472="","",INDEX(リスト!$J:$J,MATCH($K472,リスト!$I:$I,0))),"")</f>
        <v>JPN</v>
      </c>
      <c r="U472" s="9" t="str">
        <f>IF($B472="","",RIGHT($G472*1000+200+COUNTIF($G$2:$G472,$G472),9))</f>
        <v>010428201</v>
      </c>
      <c r="V472" s="9" t="str">
        <f>IFERROR(IF($M472="","",$M472&amp;"・"&amp;INDEX(リスト!$F:$F,MATCH($L472,リスト!$E:$E,0))),"")</f>
        <v/>
      </c>
    </row>
    <row r="473" spans="1:22" ht="18" customHeight="1" x14ac:dyDescent="0.55000000000000004">
      <c r="A473" t="s">
        <v>2702</v>
      </c>
      <c r="B473">
        <v>473</v>
      </c>
      <c r="C473" t="s">
        <v>2712</v>
      </c>
      <c r="D473" t="s">
        <v>2713</v>
      </c>
      <c r="E473">
        <v>4</v>
      </c>
      <c r="F473" t="s">
        <v>38</v>
      </c>
      <c r="G473">
        <v>20010818</v>
      </c>
      <c r="H473" t="s">
        <v>2714</v>
      </c>
      <c r="I473" t="s">
        <v>2715</v>
      </c>
      <c r="J473" t="s">
        <v>1523</v>
      </c>
      <c r="K473" t="s">
        <v>214</v>
      </c>
      <c r="O473" s="9">
        <f>IFERROR(IF($B473="","",INDEX(所属情報!$E:$E,MATCH($A473,所属情報!$A:$A,0))),"")</f>
        <v>492204</v>
      </c>
      <c r="P473" s="9" t="str">
        <f t="shared" si="21"/>
        <v>中山　優奈 (4)</v>
      </c>
      <c r="Q473" s="9" t="str">
        <f t="shared" si="22"/>
        <v>ﾅｶﾔﾏ ﾕｳﾅ</v>
      </c>
      <c r="R473" s="9" t="str">
        <f t="shared" si="23"/>
        <v>NAKAYAMA Yuna (01)</v>
      </c>
      <c r="S473" s="9" t="str">
        <f>IFERROR(IF($F473="","",INDEX(リスト!$G:$G,MATCH($F473,リスト!$E:$E,0))),"")</f>
        <v>40</v>
      </c>
      <c r="T473" s="9" t="str">
        <f>IFERROR(IF($K473="","",INDEX(リスト!$J:$J,MATCH($K473,リスト!$I:$I,0))),"")</f>
        <v>JPN</v>
      </c>
      <c r="U473" s="9" t="str">
        <f>IF($B473="","",RIGHT($G473*1000+200+COUNTIF($G$2:$G473,$G473),9))</f>
        <v>010818201</v>
      </c>
      <c r="V473" s="9" t="str">
        <f>IFERROR(IF($M473="","",$M473&amp;"・"&amp;INDEX(リスト!$F:$F,MATCH($L473,リスト!$E:$E,0))),"")</f>
        <v/>
      </c>
    </row>
    <row r="474" spans="1:22" ht="18" customHeight="1" x14ac:dyDescent="0.55000000000000004">
      <c r="A474" t="s">
        <v>2702</v>
      </c>
      <c r="B474">
        <v>474</v>
      </c>
      <c r="C474" t="s">
        <v>2716</v>
      </c>
      <c r="D474" t="s">
        <v>2717</v>
      </c>
      <c r="E474">
        <v>4</v>
      </c>
      <c r="F474" t="s">
        <v>15</v>
      </c>
      <c r="G474">
        <v>20010917</v>
      </c>
      <c r="H474" t="s">
        <v>2718</v>
      </c>
      <c r="I474" t="s">
        <v>2719</v>
      </c>
      <c r="J474" t="s">
        <v>941</v>
      </c>
      <c r="K474" t="s">
        <v>214</v>
      </c>
      <c r="O474" s="9">
        <f>IFERROR(IF($B474="","",INDEX(所属情報!$E:$E,MATCH($A474,所属情報!$A:$A,0))),"")</f>
        <v>492204</v>
      </c>
      <c r="P474" s="9" t="str">
        <f t="shared" si="21"/>
        <v>山中　ほの香 (4)</v>
      </c>
      <c r="Q474" s="9" t="str">
        <f t="shared" si="22"/>
        <v>ﾔﾏﾅｶ ﾎﾉｶ</v>
      </c>
      <c r="R474" s="9" t="str">
        <f t="shared" si="23"/>
        <v>YAMANAKA Honoka (01)</v>
      </c>
      <c r="S474" s="9" t="str">
        <f>IFERROR(IF($F474="","",INDEX(リスト!$G:$G,MATCH($F474,リスト!$E:$E,0))),"")</f>
        <v>25</v>
      </c>
      <c r="T474" s="9" t="str">
        <f>IFERROR(IF($K474="","",INDEX(リスト!$J:$J,MATCH($K474,リスト!$I:$I,0))),"")</f>
        <v>JPN</v>
      </c>
      <c r="U474" s="9" t="str">
        <f>IF($B474="","",RIGHT($G474*1000+200+COUNTIF($G$2:$G474,$G474),9))</f>
        <v>010917202</v>
      </c>
      <c r="V474" s="9" t="str">
        <f>IFERROR(IF($M474="","",$M474&amp;"・"&amp;INDEX(リスト!$F:$F,MATCH($L474,リスト!$E:$E,0))),"")</f>
        <v/>
      </c>
    </row>
    <row r="475" spans="1:22" ht="18" customHeight="1" x14ac:dyDescent="0.55000000000000004">
      <c r="A475" t="s">
        <v>2702</v>
      </c>
      <c r="B475">
        <v>475</v>
      </c>
      <c r="C475" t="s">
        <v>2720</v>
      </c>
      <c r="D475" t="s">
        <v>2721</v>
      </c>
      <c r="E475">
        <v>3</v>
      </c>
      <c r="F475" t="s">
        <v>19</v>
      </c>
      <c r="G475">
        <v>20020615</v>
      </c>
      <c r="H475" t="s">
        <v>2722</v>
      </c>
      <c r="I475" t="s">
        <v>2723</v>
      </c>
      <c r="J475" t="s">
        <v>1306</v>
      </c>
      <c r="K475" t="s">
        <v>214</v>
      </c>
      <c r="O475" s="9">
        <f>IFERROR(IF($B475="","",INDEX(所属情報!$E:$E,MATCH($A475,所属情報!$A:$A,0))),"")</f>
        <v>492204</v>
      </c>
      <c r="P475" s="9" t="str">
        <f t="shared" si="21"/>
        <v>永長　里緒 (3)</v>
      </c>
      <c r="Q475" s="9" t="str">
        <f t="shared" si="22"/>
        <v>ｴｲﾅｶﾞ ﾘｵ</v>
      </c>
      <c r="R475" s="9" t="str">
        <f t="shared" si="23"/>
        <v>EINAGA Rio (02)</v>
      </c>
      <c r="S475" s="9" t="str">
        <f>IFERROR(IF($F475="","",INDEX(リスト!$G:$G,MATCH($F475,リスト!$E:$E,0))),"")</f>
        <v>28</v>
      </c>
      <c r="T475" s="9" t="str">
        <f>IFERROR(IF($K475="","",INDEX(リスト!$J:$J,MATCH($K475,リスト!$I:$I,0))),"")</f>
        <v>JPN</v>
      </c>
      <c r="U475" s="9" t="str">
        <f>IF($B475="","",RIGHT($G475*1000+200+COUNTIF($G$2:$G475,$G475),9))</f>
        <v>020615201</v>
      </c>
      <c r="V475" s="9" t="str">
        <f>IFERROR(IF($M475="","",$M475&amp;"・"&amp;INDEX(リスト!$F:$F,MATCH($L475,リスト!$E:$E,0))),"")</f>
        <v/>
      </c>
    </row>
    <row r="476" spans="1:22" ht="18" customHeight="1" x14ac:dyDescent="0.55000000000000004">
      <c r="A476" t="s">
        <v>2702</v>
      </c>
      <c r="B476">
        <v>476</v>
      </c>
      <c r="C476" t="s">
        <v>2724</v>
      </c>
      <c r="D476" t="s">
        <v>2725</v>
      </c>
      <c r="E476">
        <v>3</v>
      </c>
      <c r="F476" t="s">
        <v>17</v>
      </c>
      <c r="G476">
        <v>20021122</v>
      </c>
      <c r="H476" t="s">
        <v>2726</v>
      </c>
      <c r="I476" t="s">
        <v>771</v>
      </c>
      <c r="J476" t="s">
        <v>2727</v>
      </c>
      <c r="K476" t="s">
        <v>214</v>
      </c>
      <c r="O476" s="9">
        <f>IFERROR(IF($B476="","",INDEX(所属情報!$E:$E,MATCH($A476,所属情報!$A:$A,0))),"")</f>
        <v>492204</v>
      </c>
      <c r="P476" s="9" t="str">
        <f t="shared" si="21"/>
        <v>小林　舞妃留 (3)</v>
      </c>
      <c r="Q476" s="9" t="str">
        <f t="shared" si="22"/>
        <v>ｺﾊﾞﾔｼ ﾏﾋﾙ</v>
      </c>
      <c r="R476" s="9" t="str">
        <f t="shared" si="23"/>
        <v>KOBAYASHI Mahiru (02)</v>
      </c>
      <c r="S476" s="9" t="str">
        <f>IFERROR(IF($F476="","",INDEX(リスト!$G:$G,MATCH($F476,リスト!$E:$E,0))),"")</f>
        <v>26</v>
      </c>
      <c r="T476" s="9" t="str">
        <f>IFERROR(IF($K476="","",INDEX(リスト!$J:$J,MATCH($K476,リスト!$I:$I,0))),"")</f>
        <v>JPN</v>
      </c>
      <c r="U476" s="9" t="str">
        <f>IF($B476="","",RIGHT($G476*1000+200+COUNTIF($G$2:$G476,$G476),9))</f>
        <v>021122201</v>
      </c>
      <c r="V476" s="9" t="str">
        <f>IFERROR(IF($M476="","",$M476&amp;"・"&amp;INDEX(リスト!$F:$F,MATCH($L476,リスト!$E:$E,0))),"")</f>
        <v/>
      </c>
    </row>
    <row r="477" spans="1:22" ht="18" customHeight="1" x14ac:dyDescent="0.55000000000000004">
      <c r="A477" t="s">
        <v>2702</v>
      </c>
      <c r="B477">
        <v>477</v>
      </c>
      <c r="C477" t="s">
        <v>2728</v>
      </c>
      <c r="D477" t="s">
        <v>2729</v>
      </c>
      <c r="E477">
        <v>3</v>
      </c>
      <c r="F477" t="s">
        <v>22</v>
      </c>
      <c r="G477">
        <v>20021124</v>
      </c>
      <c r="H477" t="s">
        <v>2730</v>
      </c>
      <c r="I477" t="s">
        <v>2641</v>
      </c>
      <c r="J477" t="s">
        <v>2731</v>
      </c>
      <c r="K477" t="s">
        <v>214</v>
      </c>
      <c r="O477" s="9">
        <f>IFERROR(IF($B477="","",INDEX(所属情報!$E:$E,MATCH($A477,所属情報!$A:$A,0))),"")</f>
        <v>492204</v>
      </c>
      <c r="P477" s="9" t="str">
        <f t="shared" si="21"/>
        <v>鈴木　笑理 (3)</v>
      </c>
      <c r="Q477" s="9" t="str">
        <f t="shared" si="22"/>
        <v>ｽｽﾞｷ ｴﾐﾘ</v>
      </c>
      <c r="R477" s="9" t="str">
        <f t="shared" si="23"/>
        <v>SUZUKI Emiri (02)</v>
      </c>
      <c r="S477" s="9" t="str">
        <f>IFERROR(IF($F477="","",INDEX(リスト!$G:$G,MATCH($F477,リスト!$E:$E,0))),"")</f>
        <v>22</v>
      </c>
      <c r="T477" s="9" t="str">
        <f>IFERROR(IF($K477="","",INDEX(リスト!$J:$J,MATCH($K477,リスト!$I:$I,0))),"")</f>
        <v>JPN</v>
      </c>
      <c r="U477" s="9" t="str">
        <f>IF($B477="","",RIGHT($G477*1000+200+COUNTIF($G$2:$G477,$G477),9))</f>
        <v>021124202</v>
      </c>
      <c r="V477" s="9" t="str">
        <f>IFERROR(IF($M477="","",$M477&amp;"・"&amp;INDEX(リスト!$F:$F,MATCH($L477,リスト!$E:$E,0))),"")</f>
        <v/>
      </c>
    </row>
    <row r="478" spans="1:22" ht="18" customHeight="1" x14ac:dyDescent="0.55000000000000004">
      <c r="A478" t="s">
        <v>2702</v>
      </c>
      <c r="B478">
        <v>478</v>
      </c>
      <c r="C478" t="s">
        <v>2732</v>
      </c>
      <c r="D478" t="s">
        <v>2733</v>
      </c>
      <c r="E478">
        <v>3</v>
      </c>
      <c r="F478" t="s">
        <v>22</v>
      </c>
      <c r="G478">
        <v>20020529</v>
      </c>
      <c r="H478" t="s">
        <v>2734</v>
      </c>
      <c r="I478" t="s">
        <v>2735</v>
      </c>
      <c r="J478" t="s">
        <v>1244</v>
      </c>
      <c r="K478" t="s">
        <v>214</v>
      </c>
      <c r="O478" s="9">
        <f>IFERROR(IF($B478="","",INDEX(所属情報!$E:$E,MATCH($A478,所属情報!$A:$A,0))),"")</f>
        <v>492204</v>
      </c>
      <c r="P478" s="9" t="str">
        <f t="shared" si="21"/>
        <v>依田　来巳 (3)</v>
      </c>
      <c r="Q478" s="9" t="str">
        <f t="shared" si="22"/>
        <v>ﾖﾀﾞ ｸﾙﾐ</v>
      </c>
      <c r="R478" s="9" t="str">
        <f t="shared" si="23"/>
        <v>YODA Kurumi (02)</v>
      </c>
      <c r="S478" s="9" t="str">
        <f>IFERROR(IF($F478="","",INDEX(リスト!$G:$G,MATCH($F478,リスト!$E:$E,0))),"")</f>
        <v>22</v>
      </c>
      <c r="T478" s="9" t="str">
        <f>IFERROR(IF($K478="","",INDEX(リスト!$J:$J,MATCH($K478,リスト!$I:$I,0))),"")</f>
        <v>JPN</v>
      </c>
      <c r="U478" s="9" t="str">
        <f>IF($B478="","",RIGHT($G478*1000+200+COUNTIF($G$2:$G478,$G478),9))</f>
        <v>020529201</v>
      </c>
      <c r="V478" s="9" t="str">
        <f>IFERROR(IF($M478="","",$M478&amp;"・"&amp;INDEX(リスト!$F:$F,MATCH($L478,リスト!$E:$E,0))),"")</f>
        <v/>
      </c>
    </row>
    <row r="479" spans="1:22" ht="18" customHeight="1" x14ac:dyDescent="0.55000000000000004">
      <c r="A479" t="s">
        <v>2702</v>
      </c>
      <c r="B479">
        <v>479</v>
      </c>
      <c r="C479" t="s">
        <v>2736</v>
      </c>
      <c r="D479" t="s">
        <v>2737</v>
      </c>
      <c r="E479">
        <v>2</v>
      </c>
      <c r="F479" t="s">
        <v>17</v>
      </c>
      <c r="G479">
        <v>20040228</v>
      </c>
      <c r="H479" t="s">
        <v>2738</v>
      </c>
      <c r="I479" t="s">
        <v>2739</v>
      </c>
      <c r="J479" t="s">
        <v>2740</v>
      </c>
      <c r="K479" t="s">
        <v>214</v>
      </c>
      <c r="O479" s="9">
        <f>IFERROR(IF($B479="","",INDEX(所属情報!$E:$E,MATCH($A479,所属情報!$A:$A,0))),"")</f>
        <v>492204</v>
      </c>
      <c r="P479" s="9" t="str">
        <f t="shared" si="21"/>
        <v>鎌田　幸来 (2)</v>
      </c>
      <c r="Q479" s="9" t="str">
        <f t="shared" si="22"/>
        <v>ｶﾏﾀﾞ ｺｺ</v>
      </c>
      <c r="R479" s="9" t="str">
        <f t="shared" si="23"/>
        <v>KAMADA Koko (04)</v>
      </c>
      <c r="S479" s="9" t="str">
        <f>IFERROR(IF($F479="","",INDEX(リスト!$G:$G,MATCH($F479,リスト!$E:$E,0))),"")</f>
        <v>26</v>
      </c>
      <c r="T479" s="9" t="str">
        <f>IFERROR(IF($K479="","",INDEX(リスト!$J:$J,MATCH($K479,リスト!$I:$I,0))),"")</f>
        <v>JPN</v>
      </c>
      <c r="U479" s="9" t="str">
        <f>IF($B479="","",RIGHT($G479*1000+200+COUNTIF($G$2:$G479,$G479),9))</f>
        <v>040228202</v>
      </c>
      <c r="V479" s="9" t="str">
        <f>IFERROR(IF($M479="","",$M479&amp;"・"&amp;INDEX(リスト!$F:$F,MATCH($L479,リスト!$E:$E,0))),"")</f>
        <v/>
      </c>
    </row>
    <row r="480" spans="1:22" ht="18" customHeight="1" x14ac:dyDescent="0.55000000000000004">
      <c r="A480" t="s">
        <v>2702</v>
      </c>
      <c r="B480">
        <v>480</v>
      </c>
      <c r="C480" t="s">
        <v>2741</v>
      </c>
      <c r="D480" t="s">
        <v>2742</v>
      </c>
      <c r="E480">
        <v>2</v>
      </c>
      <c r="F480" t="s">
        <v>91</v>
      </c>
      <c r="G480">
        <v>20030806</v>
      </c>
      <c r="H480" t="s">
        <v>2743</v>
      </c>
      <c r="I480" t="s">
        <v>1046</v>
      </c>
      <c r="J480" t="s">
        <v>2569</v>
      </c>
      <c r="K480" t="s">
        <v>214</v>
      </c>
      <c r="O480" s="9">
        <f>IFERROR(IF($B480="","",INDEX(所属情報!$E:$E,MATCH($A480,所属情報!$A:$A,0))),"")</f>
        <v>492204</v>
      </c>
      <c r="P480" s="9" t="str">
        <f t="shared" si="21"/>
        <v>三浦　萌 (2)</v>
      </c>
      <c r="Q480" s="9" t="str">
        <f t="shared" si="22"/>
        <v>ﾐｳﾗ ﾓｴ</v>
      </c>
      <c r="R480" s="9" t="str">
        <f t="shared" si="23"/>
        <v>MIURA Moe (03)</v>
      </c>
      <c r="S480" s="9" t="str">
        <f>IFERROR(IF($F480="","",INDEX(リスト!$G:$G,MATCH($F480,リスト!$E:$E,0))),"")</f>
        <v>05</v>
      </c>
      <c r="T480" s="9" t="str">
        <f>IFERROR(IF($K480="","",INDEX(リスト!$J:$J,MATCH($K480,リスト!$I:$I,0))),"")</f>
        <v>JPN</v>
      </c>
      <c r="U480" s="9" t="str">
        <f>IF($B480="","",RIGHT($G480*1000+200+COUNTIF($G$2:$G480,$G480),9))</f>
        <v>030806202</v>
      </c>
      <c r="V480" s="9" t="str">
        <f>IFERROR(IF($M480="","",$M480&amp;"・"&amp;INDEX(リスト!$F:$F,MATCH($L480,リスト!$E:$E,0))),"")</f>
        <v/>
      </c>
    </row>
    <row r="481" spans="1:22" ht="18" customHeight="1" x14ac:dyDescent="0.55000000000000004">
      <c r="A481" t="s">
        <v>2702</v>
      </c>
      <c r="B481">
        <v>481</v>
      </c>
      <c r="C481" t="s">
        <v>2744</v>
      </c>
      <c r="D481" t="s">
        <v>2745</v>
      </c>
      <c r="E481">
        <v>2</v>
      </c>
      <c r="F481" t="s">
        <v>47</v>
      </c>
      <c r="G481">
        <v>20040223</v>
      </c>
      <c r="H481" t="s">
        <v>2746</v>
      </c>
      <c r="I481" t="s">
        <v>1417</v>
      </c>
      <c r="J481" t="s">
        <v>836</v>
      </c>
      <c r="K481" t="s">
        <v>214</v>
      </c>
      <c r="O481" s="9">
        <f>IFERROR(IF($B481="","",INDEX(所属情報!$E:$E,MATCH($A481,所属情報!$A:$A,0))),"")</f>
        <v>492204</v>
      </c>
      <c r="P481" s="9" t="str">
        <f t="shared" si="21"/>
        <v>山下　彩菜 (2)</v>
      </c>
      <c r="Q481" s="9" t="str">
        <f t="shared" si="22"/>
        <v>ﾔﾏｼﾀ ｱﾔﾅ</v>
      </c>
      <c r="R481" s="9" t="str">
        <f t="shared" si="23"/>
        <v>YAMASHITA Ayana (04)</v>
      </c>
      <c r="S481" s="9" t="str">
        <f>IFERROR(IF($F481="","",INDEX(リスト!$G:$G,MATCH($F481,リスト!$E:$E,0))),"")</f>
        <v>43</v>
      </c>
      <c r="T481" s="9" t="str">
        <f>IFERROR(IF($K481="","",INDEX(リスト!$J:$J,MATCH($K481,リスト!$I:$I,0))),"")</f>
        <v>JPN</v>
      </c>
      <c r="U481" s="9" t="str">
        <f>IF($B481="","",RIGHT($G481*1000+200+COUNTIF($G$2:$G481,$G481),9))</f>
        <v>040223202</v>
      </c>
      <c r="V481" s="9" t="str">
        <f>IFERROR(IF($M481="","",$M481&amp;"・"&amp;INDEX(リスト!$F:$F,MATCH($L481,リスト!$E:$E,0))),"")</f>
        <v/>
      </c>
    </row>
    <row r="482" spans="1:22" ht="18" customHeight="1" x14ac:dyDescent="0.55000000000000004">
      <c r="A482" t="s">
        <v>2702</v>
      </c>
      <c r="B482">
        <v>482</v>
      </c>
      <c r="C482" t="s">
        <v>2747</v>
      </c>
      <c r="D482" t="s">
        <v>2748</v>
      </c>
      <c r="E482">
        <v>1</v>
      </c>
      <c r="F482" t="s">
        <v>22</v>
      </c>
      <c r="G482">
        <v>20041002</v>
      </c>
      <c r="H482" t="s">
        <v>2749</v>
      </c>
      <c r="I482" t="s">
        <v>2735</v>
      </c>
      <c r="J482" t="s">
        <v>2750</v>
      </c>
      <c r="K482" t="s">
        <v>214</v>
      </c>
      <c r="O482" s="9">
        <f>IFERROR(IF($B482="","",INDEX(所属情報!$E:$E,MATCH($A482,所属情報!$A:$A,0))),"")</f>
        <v>492204</v>
      </c>
      <c r="P482" s="9" t="str">
        <f t="shared" si="21"/>
        <v>依田　采巳 (1)</v>
      </c>
      <c r="Q482" s="9" t="str">
        <f t="shared" si="22"/>
        <v>ﾖﾀﾞ ｱﾔﾐ</v>
      </c>
      <c r="R482" s="9" t="str">
        <f t="shared" si="23"/>
        <v>YODA Ayami (04)</v>
      </c>
      <c r="S482" s="9" t="str">
        <f>IFERROR(IF($F482="","",INDEX(リスト!$G:$G,MATCH($F482,リスト!$E:$E,0))),"")</f>
        <v>22</v>
      </c>
      <c r="T482" s="9" t="str">
        <f>IFERROR(IF($K482="","",INDEX(リスト!$J:$J,MATCH($K482,リスト!$I:$I,0))),"")</f>
        <v>JPN</v>
      </c>
      <c r="U482" s="9" t="str">
        <f>IF($B482="","",RIGHT($G482*1000+200+COUNTIF($G$2:$G482,$G482),9))</f>
        <v>041002202</v>
      </c>
      <c r="V482" s="9" t="str">
        <f>IFERROR(IF($M482="","",$M482&amp;"・"&amp;INDEX(リスト!$F:$F,MATCH($L482,リスト!$E:$E,0))),"")</f>
        <v/>
      </c>
    </row>
    <row r="483" spans="1:22" ht="18" customHeight="1" x14ac:dyDescent="0.55000000000000004">
      <c r="A483" t="s">
        <v>2702</v>
      </c>
      <c r="B483">
        <v>483</v>
      </c>
      <c r="C483" t="s">
        <v>2751</v>
      </c>
      <c r="D483" t="s">
        <v>2752</v>
      </c>
      <c r="E483">
        <v>1</v>
      </c>
      <c r="F483" t="s">
        <v>22</v>
      </c>
      <c r="G483">
        <v>20040917</v>
      </c>
      <c r="H483" t="s">
        <v>2753</v>
      </c>
      <c r="I483" t="s">
        <v>2754</v>
      </c>
      <c r="J483" t="s">
        <v>1835</v>
      </c>
      <c r="K483" t="s">
        <v>214</v>
      </c>
      <c r="O483" s="9">
        <f>IFERROR(IF($B483="","",INDEX(所属情報!$E:$E,MATCH($A483,所属情報!$A:$A,0))),"")</f>
        <v>492204</v>
      </c>
      <c r="P483" s="9" t="str">
        <f t="shared" si="21"/>
        <v>千葉　妃華 (1)</v>
      </c>
      <c r="Q483" s="9" t="str">
        <f t="shared" si="22"/>
        <v>ﾁﾊﾞ ﾋﾒｶ</v>
      </c>
      <c r="R483" s="9" t="str">
        <f t="shared" si="23"/>
        <v>CHIBA Himeka (04)</v>
      </c>
      <c r="S483" s="9" t="str">
        <f>IFERROR(IF($F483="","",INDEX(リスト!$G:$G,MATCH($F483,リスト!$E:$E,0))),"")</f>
        <v>22</v>
      </c>
      <c r="T483" s="9" t="str">
        <f>IFERROR(IF($K483="","",INDEX(リスト!$J:$J,MATCH($K483,リスト!$I:$I,0))),"")</f>
        <v>JPN</v>
      </c>
      <c r="U483" s="9" t="str">
        <f>IF($B483="","",RIGHT($G483*1000+200+COUNTIF($G$2:$G483,$G483),9))</f>
        <v>040917201</v>
      </c>
      <c r="V483" s="9" t="str">
        <f>IFERROR(IF($M483="","",$M483&amp;"・"&amp;INDEX(リスト!$F:$F,MATCH($L483,リスト!$E:$E,0))),"")</f>
        <v/>
      </c>
    </row>
    <row r="484" spans="1:22" ht="18" customHeight="1" x14ac:dyDescent="0.55000000000000004">
      <c r="A484" t="s">
        <v>2702</v>
      </c>
      <c r="B484">
        <v>484</v>
      </c>
      <c r="C484" t="s">
        <v>2755</v>
      </c>
      <c r="D484" t="s">
        <v>2756</v>
      </c>
      <c r="E484">
        <v>1</v>
      </c>
      <c r="F484" t="s">
        <v>19</v>
      </c>
      <c r="G484">
        <v>20041216</v>
      </c>
      <c r="H484" t="s">
        <v>2757</v>
      </c>
      <c r="I484" t="s">
        <v>2758</v>
      </c>
      <c r="J484" t="s">
        <v>2759</v>
      </c>
      <c r="K484" t="s">
        <v>214</v>
      </c>
      <c r="O484" s="9">
        <f>IFERROR(IF($B484="","",INDEX(所属情報!$E:$E,MATCH($A484,所属情報!$A:$A,0))),"")</f>
        <v>492204</v>
      </c>
      <c r="P484" s="9" t="str">
        <f t="shared" si="21"/>
        <v>北野　寧々 (1)</v>
      </c>
      <c r="Q484" s="9" t="str">
        <f t="shared" si="22"/>
        <v>ｷﾀﾉ ﾈﾈ</v>
      </c>
      <c r="R484" s="9" t="str">
        <f t="shared" si="23"/>
        <v>KITANO Nene (04)</v>
      </c>
      <c r="S484" s="9" t="str">
        <f>IFERROR(IF($F484="","",INDEX(リスト!$G:$G,MATCH($F484,リスト!$E:$E,0))),"")</f>
        <v>28</v>
      </c>
      <c r="T484" s="9" t="str">
        <f>IFERROR(IF($K484="","",INDEX(リスト!$J:$J,MATCH($K484,リスト!$I:$I,0))),"")</f>
        <v>JPN</v>
      </c>
      <c r="U484" s="9" t="str">
        <f>IF($B484="","",RIGHT($G484*1000+200+COUNTIF($G$2:$G484,$G484),9))</f>
        <v>041216201</v>
      </c>
      <c r="V484" s="9" t="str">
        <f>IFERROR(IF($M484="","",$M484&amp;"・"&amp;INDEX(リスト!$F:$F,MATCH($L484,リスト!$E:$E,0))),"")</f>
        <v/>
      </c>
    </row>
    <row r="485" spans="1:22" ht="18" customHeight="1" x14ac:dyDescent="0.55000000000000004">
      <c r="A485" t="s">
        <v>2760</v>
      </c>
      <c r="B485">
        <v>485</v>
      </c>
      <c r="C485" t="s">
        <v>2761</v>
      </c>
      <c r="D485" t="s">
        <v>2762</v>
      </c>
      <c r="E485" t="s">
        <v>1562</v>
      </c>
      <c r="F485" t="s">
        <v>20</v>
      </c>
      <c r="G485">
        <v>19981014</v>
      </c>
      <c r="H485" t="s">
        <v>2763</v>
      </c>
      <c r="I485" t="s">
        <v>2764</v>
      </c>
      <c r="J485" t="s">
        <v>941</v>
      </c>
      <c r="K485" t="s">
        <v>214</v>
      </c>
      <c r="O485" s="9">
        <f>IFERROR(IF($B485="","",INDEX(所属情報!$E:$E,MATCH($A485,所属情報!$A:$A,0))),"")</f>
        <v>490048</v>
      </c>
      <c r="P485" s="9" t="str">
        <f t="shared" si="21"/>
        <v>高木　穂乃香 (M2)</v>
      </c>
      <c r="Q485" s="9" t="str">
        <f t="shared" si="22"/>
        <v>ﾀｶｷﾞ ﾎﾉｶ</v>
      </c>
      <c r="R485" s="9" t="str">
        <f t="shared" si="23"/>
        <v>TAKAGI Honoka (98)</v>
      </c>
      <c r="S485" s="9" t="str">
        <f>IFERROR(IF($F485="","",INDEX(リスト!$G:$G,MATCH($F485,リスト!$E:$E,0))),"")</f>
        <v>27</v>
      </c>
      <c r="T485" s="9" t="str">
        <f>IFERROR(IF($K485="","",INDEX(リスト!$J:$J,MATCH($K485,リスト!$I:$I,0))),"")</f>
        <v>JPN</v>
      </c>
      <c r="U485" s="9" t="str">
        <f>IF($B485="","",RIGHT($G485*1000+200+COUNTIF($G$2:$G485,$G485),9))</f>
        <v>981014201</v>
      </c>
      <c r="V485" s="9" t="str">
        <f>IFERROR(IF($M485="","",$M485&amp;"・"&amp;INDEX(リスト!$F:$F,MATCH($L485,リスト!$E:$E,0))),"")</f>
        <v/>
      </c>
    </row>
    <row r="486" spans="1:22" ht="18" customHeight="1" x14ac:dyDescent="0.55000000000000004">
      <c r="A486" t="s">
        <v>2760</v>
      </c>
      <c r="B486">
        <v>486</v>
      </c>
      <c r="C486" t="s">
        <v>2765</v>
      </c>
      <c r="D486" t="s">
        <v>2766</v>
      </c>
      <c r="E486">
        <v>4</v>
      </c>
      <c r="F486" t="s">
        <v>19</v>
      </c>
      <c r="G486">
        <v>20010511</v>
      </c>
      <c r="H486" t="s">
        <v>2767</v>
      </c>
      <c r="I486" t="s">
        <v>1051</v>
      </c>
      <c r="J486" t="s">
        <v>802</v>
      </c>
      <c r="K486" t="s">
        <v>214</v>
      </c>
      <c r="O486" s="9">
        <f>IFERROR(IF($B486="","",INDEX(所属情報!$E:$E,MATCH($A486,所属情報!$A:$A,0))),"")</f>
        <v>490048</v>
      </c>
      <c r="P486" s="9" t="str">
        <f t="shared" si="21"/>
        <v>三好　紗椰 (4)</v>
      </c>
      <c r="Q486" s="9" t="str">
        <f t="shared" si="22"/>
        <v>ﾐﾖｼ ｻﾔ</v>
      </c>
      <c r="R486" s="9" t="str">
        <f t="shared" si="23"/>
        <v>MIYOSHI Saya (01)</v>
      </c>
      <c r="S486" s="9" t="str">
        <f>IFERROR(IF($F486="","",INDEX(リスト!$G:$G,MATCH($F486,リスト!$E:$E,0))),"")</f>
        <v>28</v>
      </c>
      <c r="T486" s="9" t="str">
        <f>IFERROR(IF($K486="","",INDEX(リスト!$J:$J,MATCH($K486,リスト!$I:$I,0))),"")</f>
        <v>JPN</v>
      </c>
      <c r="U486" s="9" t="str">
        <f>IF($B486="","",RIGHT($G486*1000+200+COUNTIF($G$2:$G486,$G486),9))</f>
        <v>010511201</v>
      </c>
      <c r="V486" s="9" t="str">
        <f>IFERROR(IF($M486="","",$M486&amp;"・"&amp;INDEX(リスト!$F:$F,MATCH($L486,リスト!$E:$E,0))),"")</f>
        <v/>
      </c>
    </row>
    <row r="487" spans="1:22" ht="18" customHeight="1" x14ac:dyDescent="0.55000000000000004">
      <c r="A487" t="s">
        <v>2760</v>
      </c>
      <c r="B487">
        <v>487</v>
      </c>
      <c r="C487" t="s">
        <v>2768</v>
      </c>
      <c r="D487" t="s">
        <v>2769</v>
      </c>
      <c r="E487">
        <v>4</v>
      </c>
      <c r="F487" t="s">
        <v>19</v>
      </c>
      <c r="G487">
        <v>20010421</v>
      </c>
      <c r="H487" t="s">
        <v>2770</v>
      </c>
      <c r="I487" t="s">
        <v>2771</v>
      </c>
      <c r="J487" t="s">
        <v>1007</v>
      </c>
      <c r="K487" t="s">
        <v>214</v>
      </c>
      <c r="O487" s="9">
        <f>IFERROR(IF($B487="","",INDEX(所属情報!$E:$E,MATCH($A487,所属情報!$A:$A,0))),"")</f>
        <v>490048</v>
      </c>
      <c r="P487" s="9" t="str">
        <f t="shared" si="21"/>
        <v>日野谷　レナ (4)</v>
      </c>
      <c r="Q487" s="9" t="str">
        <f t="shared" si="22"/>
        <v>ﾋﾉﾀﾆ ﾚﾅ</v>
      </c>
      <c r="R487" s="9" t="str">
        <f t="shared" si="23"/>
        <v>HINOTANI Rena (01)</v>
      </c>
      <c r="S487" s="9" t="str">
        <f>IFERROR(IF($F487="","",INDEX(リスト!$G:$G,MATCH($F487,リスト!$E:$E,0))),"")</f>
        <v>28</v>
      </c>
      <c r="T487" s="9" t="str">
        <f>IFERROR(IF($K487="","",INDEX(リスト!$J:$J,MATCH($K487,リスト!$I:$I,0))),"")</f>
        <v>JPN</v>
      </c>
      <c r="U487" s="9" t="str">
        <f>IF($B487="","",RIGHT($G487*1000+200+COUNTIF($G$2:$G487,$G487),9))</f>
        <v>010421201</v>
      </c>
      <c r="V487" s="9" t="str">
        <f>IFERROR(IF($M487="","",$M487&amp;"・"&amp;INDEX(リスト!$F:$F,MATCH($L487,リスト!$E:$E,0))),"")</f>
        <v/>
      </c>
    </row>
    <row r="488" spans="1:22" ht="18" customHeight="1" x14ac:dyDescent="0.55000000000000004">
      <c r="A488" t="s">
        <v>2760</v>
      </c>
      <c r="B488">
        <v>488</v>
      </c>
      <c r="C488" t="s">
        <v>2772</v>
      </c>
      <c r="D488" t="s">
        <v>2773</v>
      </c>
      <c r="E488">
        <v>4</v>
      </c>
      <c r="F488" t="s">
        <v>19</v>
      </c>
      <c r="G488">
        <v>20010506</v>
      </c>
      <c r="H488" t="s">
        <v>2774</v>
      </c>
      <c r="I488" t="s">
        <v>2775</v>
      </c>
      <c r="J488" t="s">
        <v>1037</v>
      </c>
      <c r="K488" t="s">
        <v>214</v>
      </c>
      <c r="O488" s="9">
        <f>IFERROR(IF($B488="","",INDEX(所属情報!$E:$E,MATCH($A488,所属情報!$A:$A,0))),"")</f>
        <v>490048</v>
      </c>
      <c r="P488" s="9" t="str">
        <f t="shared" si="21"/>
        <v>森尾　美月 (4)</v>
      </c>
      <c r="Q488" s="9" t="str">
        <f t="shared" si="22"/>
        <v>ﾓﾘｵ ﾐﾂﾞｷ</v>
      </c>
      <c r="R488" s="9" t="str">
        <f t="shared" si="23"/>
        <v>MORIO Mizuki (01)</v>
      </c>
      <c r="S488" s="9" t="str">
        <f>IFERROR(IF($F488="","",INDEX(リスト!$G:$G,MATCH($F488,リスト!$E:$E,0))),"")</f>
        <v>28</v>
      </c>
      <c r="T488" s="9" t="str">
        <f>IFERROR(IF($K488="","",INDEX(リスト!$J:$J,MATCH($K488,リスト!$I:$I,0))),"")</f>
        <v>JPN</v>
      </c>
      <c r="U488" s="9" t="str">
        <f>IF($B488="","",RIGHT($G488*1000+200+COUNTIF($G$2:$G488,$G488),9))</f>
        <v>010506201</v>
      </c>
      <c r="V488" s="9" t="str">
        <f>IFERROR(IF($M488="","",$M488&amp;"・"&amp;INDEX(リスト!$F:$F,MATCH($L488,リスト!$E:$E,0))),"")</f>
        <v/>
      </c>
    </row>
    <row r="489" spans="1:22" ht="18" customHeight="1" x14ac:dyDescent="0.55000000000000004">
      <c r="A489" t="s">
        <v>2760</v>
      </c>
      <c r="B489">
        <v>489</v>
      </c>
      <c r="C489" t="s">
        <v>2776</v>
      </c>
      <c r="D489" t="s">
        <v>2777</v>
      </c>
      <c r="E489">
        <v>3</v>
      </c>
      <c r="F489" t="s">
        <v>17</v>
      </c>
      <c r="G489">
        <v>20010702</v>
      </c>
      <c r="H489" t="s">
        <v>2778</v>
      </c>
      <c r="I489" t="s">
        <v>2779</v>
      </c>
      <c r="J489" t="s">
        <v>1487</v>
      </c>
      <c r="K489" t="s">
        <v>214</v>
      </c>
      <c r="O489" s="9">
        <f>IFERROR(IF($B489="","",INDEX(所属情報!$E:$E,MATCH($A489,所属情報!$A:$A,0))),"")</f>
        <v>490048</v>
      </c>
      <c r="P489" s="9" t="str">
        <f t="shared" si="21"/>
        <v>新保　歩 (3)</v>
      </c>
      <c r="Q489" s="9" t="str">
        <f t="shared" si="22"/>
        <v>ｼﾝﾎﾞ ｱﾕﾐ</v>
      </c>
      <c r="R489" s="9" t="str">
        <f t="shared" si="23"/>
        <v>SHIMBO Ayumi (01)</v>
      </c>
      <c r="S489" s="9" t="str">
        <f>IFERROR(IF($F489="","",INDEX(リスト!$G:$G,MATCH($F489,リスト!$E:$E,0))),"")</f>
        <v>26</v>
      </c>
      <c r="T489" s="9" t="str">
        <f>IFERROR(IF($K489="","",INDEX(リスト!$J:$J,MATCH($K489,リスト!$I:$I,0))),"")</f>
        <v>JPN</v>
      </c>
      <c r="U489" s="9" t="str">
        <f>IF($B489="","",RIGHT($G489*1000+200+COUNTIF($G$2:$G489,$G489),9))</f>
        <v>010702201</v>
      </c>
      <c r="V489" s="9" t="str">
        <f>IFERROR(IF($M489="","",$M489&amp;"・"&amp;INDEX(リスト!$F:$F,MATCH($L489,リスト!$E:$E,0))),"")</f>
        <v/>
      </c>
    </row>
    <row r="490" spans="1:22" ht="18" customHeight="1" x14ac:dyDescent="0.55000000000000004">
      <c r="A490" t="s">
        <v>2760</v>
      </c>
      <c r="B490">
        <v>490</v>
      </c>
      <c r="C490" t="s">
        <v>2780</v>
      </c>
      <c r="D490" t="s">
        <v>2781</v>
      </c>
      <c r="E490">
        <v>3</v>
      </c>
      <c r="F490" t="s">
        <v>17</v>
      </c>
      <c r="G490">
        <v>20021207</v>
      </c>
      <c r="H490" t="s">
        <v>2782</v>
      </c>
      <c r="I490" t="s">
        <v>2783</v>
      </c>
      <c r="J490" t="s">
        <v>1239</v>
      </c>
      <c r="K490" t="s">
        <v>214</v>
      </c>
      <c r="O490" s="9">
        <f>IFERROR(IF($B490="","",INDEX(所属情報!$E:$E,MATCH($A490,所属情報!$A:$A,0))),"")</f>
        <v>490048</v>
      </c>
      <c r="P490" s="9" t="str">
        <f t="shared" si="21"/>
        <v>周藤　紗季 (3)</v>
      </c>
      <c r="Q490" s="9" t="str">
        <f t="shared" si="22"/>
        <v>ｽﾄｳ ｻｷ</v>
      </c>
      <c r="R490" s="9" t="str">
        <f t="shared" si="23"/>
        <v>SUTO Saki (02)</v>
      </c>
      <c r="S490" s="9" t="str">
        <f>IFERROR(IF($F490="","",INDEX(リスト!$G:$G,MATCH($F490,リスト!$E:$E,0))),"")</f>
        <v>26</v>
      </c>
      <c r="T490" s="9" t="str">
        <f>IFERROR(IF($K490="","",INDEX(リスト!$J:$J,MATCH($K490,リスト!$I:$I,0))),"")</f>
        <v>JPN</v>
      </c>
      <c r="U490" s="9" t="str">
        <f>IF($B490="","",RIGHT($G490*1000+200+COUNTIF($G$2:$G490,$G490),9))</f>
        <v>021207201</v>
      </c>
      <c r="V490" s="9" t="str">
        <f>IFERROR(IF($M490="","",$M490&amp;"・"&amp;INDEX(リスト!$F:$F,MATCH($L490,リスト!$E:$E,0))),"")</f>
        <v/>
      </c>
    </row>
    <row r="491" spans="1:22" ht="18" customHeight="1" x14ac:dyDescent="0.55000000000000004">
      <c r="A491" t="s">
        <v>2760</v>
      </c>
      <c r="B491">
        <v>491</v>
      </c>
      <c r="C491" t="s">
        <v>2784</v>
      </c>
      <c r="D491" t="s">
        <v>2785</v>
      </c>
      <c r="E491">
        <v>3</v>
      </c>
      <c r="F491" t="s">
        <v>12</v>
      </c>
      <c r="G491">
        <v>20021005</v>
      </c>
      <c r="H491" t="s">
        <v>2786</v>
      </c>
      <c r="I491" t="s">
        <v>2787</v>
      </c>
      <c r="J491" t="s">
        <v>1370</v>
      </c>
      <c r="K491" t="s">
        <v>214</v>
      </c>
      <c r="O491" s="9">
        <f>IFERROR(IF($B491="","",INDEX(所属情報!$E:$E,MATCH($A491,所属情報!$A:$A,0))),"")</f>
        <v>490048</v>
      </c>
      <c r="P491" s="9" t="str">
        <f t="shared" si="21"/>
        <v>篠田　佳奈 (3)</v>
      </c>
      <c r="Q491" s="9" t="str">
        <f t="shared" si="22"/>
        <v>ｼﾉﾀﾞ ｶﾅ</v>
      </c>
      <c r="R491" s="9" t="str">
        <f t="shared" si="23"/>
        <v>SHINODA Kana (02)</v>
      </c>
      <c r="S491" s="9" t="str">
        <f>IFERROR(IF($F491="","",INDEX(リスト!$G:$G,MATCH($F491,リスト!$E:$E,0))),"")</f>
        <v>21</v>
      </c>
      <c r="T491" s="9" t="str">
        <f>IFERROR(IF($K491="","",INDEX(リスト!$J:$J,MATCH($K491,リスト!$I:$I,0))),"")</f>
        <v>JPN</v>
      </c>
      <c r="U491" s="9" t="str">
        <f>IF($B491="","",RIGHT($G491*1000+200+COUNTIF($G$2:$G491,$G491),9))</f>
        <v>021005202</v>
      </c>
      <c r="V491" s="9" t="str">
        <f>IFERROR(IF($M491="","",$M491&amp;"・"&amp;INDEX(リスト!$F:$F,MATCH($L491,リスト!$E:$E,0))),"")</f>
        <v/>
      </c>
    </row>
    <row r="492" spans="1:22" ht="18" customHeight="1" x14ac:dyDescent="0.55000000000000004">
      <c r="A492" t="s">
        <v>2760</v>
      </c>
      <c r="B492">
        <v>492</v>
      </c>
      <c r="C492" t="s">
        <v>2788</v>
      </c>
      <c r="D492" t="s">
        <v>2789</v>
      </c>
      <c r="E492">
        <v>4</v>
      </c>
      <c r="F492" t="s">
        <v>59</v>
      </c>
      <c r="G492">
        <v>20010708</v>
      </c>
      <c r="H492" t="s">
        <v>2790</v>
      </c>
      <c r="I492" t="s">
        <v>2791</v>
      </c>
      <c r="J492" t="s">
        <v>2792</v>
      </c>
      <c r="K492" t="s">
        <v>214</v>
      </c>
      <c r="O492" s="9">
        <f>IFERROR(IF($B492="","",INDEX(所属情報!$E:$E,MATCH($A492,所属情報!$A:$A,0))),"")</f>
        <v>490048</v>
      </c>
      <c r="P492" s="9" t="str">
        <f t="shared" si="21"/>
        <v>平林　里和子 (4)</v>
      </c>
      <c r="Q492" s="9" t="str">
        <f t="shared" si="22"/>
        <v>ﾋﾗﾊﾞﾔｼ ﾘﾜｺ</v>
      </c>
      <c r="R492" s="9" t="str">
        <f t="shared" si="23"/>
        <v>HIRABAYASHI Riwako (01)</v>
      </c>
      <c r="S492" s="9" t="str">
        <f>IFERROR(IF($F492="","",INDEX(リスト!$G:$G,MATCH($F492,リスト!$E:$E,0))),"")</f>
        <v>20</v>
      </c>
      <c r="T492" s="9" t="str">
        <f>IFERROR(IF($K492="","",INDEX(リスト!$J:$J,MATCH($K492,リスト!$I:$I,0))),"")</f>
        <v>JPN</v>
      </c>
      <c r="U492" s="9" t="str">
        <f>IF($B492="","",RIGHT($G492*1000+200+COUNTIF($G$2:$G492,$G492),9))</f>
        <v>010708202</v>
      </c>
      <c r="V492" s="9" t="str">
        <f>IFERROR(IF($M492="","",$M492&amp;"・"&amp;INDEX(リスト!$F:$F,MATCH($L492,リスト!$E:$E,0))),"")</f>
        <v/>
      </c>
    </row>
    <row r="493" spans="1:22" ht="18" customHeight="1" x14ac:dyDescent="0.55000000000000004">
      <c r="A493" t="s">
        <v>2760</v>
      </c>
      <c r="B493">
        <v>493</v>
      </c>
      <c r="C493" t="s">
        <v>2793</v>
      </c>
      <c r="D493" t="s">
        <v>2794</v>
      </c>
      <c r="E493">
        <v>2</v>
      </c>
      <c r="F493" t="s">
        <v>31</v>
      </c>
      <c r="G493">
        <v>20030719</v>
      </c>
      <c r="H493" t="s">
        <v>2795</v>
      </c>
      <c r="I493" t="s">
        <v>2692</v>
      </c>
      <c r="J493" t="s">
        <v>2796</v>
      </c>
      <c r="K493" t="s">
        <v>214</v>
      </c>
      <c r="O493" s="9">
        <f>IFERROR(IF($B493="","",INDEX(所属情報!$E:$E,MATCH($A493,所属情報!$A:$A,0))),"")</f>
        <v>490048</v>
      </c>
      <c r="P493" s="9" t="str">
        <f t="shared" si="21"/>
        <v>小倉　唯愛 (2)</v>
      </c>
      <c r="Q493" s="9" t="str">
        <f t="shared" si="22"/>
        <v>ｵｸﾞﾗ ﾕｲﾅ</v>
      </c>
      <c r="R493" s="9" t="str">
        <f t="shared" si="23"/>
        <v>OGURA Yuina (03)</v>
      </c>
      <c r="S493" s="9" t="str">
        <f>IFERROR(IF($F493="","",INDEX(リスト!$G:$G,MATCH($F493,リスト!$E:$E,0))),"")</f>
        <v>33</v>
      </c>
      <c r="T493" s="9" t="str">
        <f>IFERROR(IF($K493="","",INDEX(リスト!$J:$J,MATCH($K493,リスト!$I:$I,0))),"")</f>
        <v>JPN</v>
      </c>
      <c r="U493" s="9" t="str">
        <f>IF($B493="","",RIGHT($G493*1000+200+COUNTIF($G$2:$G493,$G493),9))</f>
        <v>030719201</v>
      </c>
      <c r="V493" s="9" t="str">
        <f>IFERROR(IF($M493="","",$M493&amp;"・"&amp;INDEX(リスト!$F:$F,MATCH($L493,リスト!$E:$E,0))),"")</f>
        <v/>
      </c>
    </row>
    <row r="494" spans="1:22" ht="18" customHeight="1" x14ac:dyDescent="0.55000000000000004">
      <c r="A494" t="s">
        <v>2760</v>
      </c>
      <c r="B494">
        <v>494</v>
      </c>
      <c r="C494" t="s">
        <v>2797</v>
      </c>
      <c r="D494" t="s">
        <v>2798</v>
      </c>
      <c r="E494">
        <v>2</v>
      </c>
      <c r="F494" t="s">
        <v>62</v>
      </c>
      <c r="G494">
        <v>20020510</v>
      </c>
      <c r="H494" t="s">
        <v>2799</v>
      </c>
      <c r="I494" t="s">
        <v>2800</v>
      </c>
      <c r="J494" t="s">
        <v>2801</v>
      </c>
      <c r="K494" t="s">
        <v>214</v>
      </c>
      <c r="O494" s="9">
        <f>IFERROR(IF($B494="","",INDEX(所属情報!$E:$E,MATCH($A494,所属情報!$A:$A,0))),"")</f>
        <v>490048</v>
      </c>
      <c r="P494" s="9" t="str">
        <f t="shared" si="21"/>
        <v>平松　藍 (2)</v>
      </c>
      <c r="Q494" s="9" t="str">
        <f t="shared" si="22"/>
        <v>ﾋﾗﾏﾂ ﾗﾝ</v>
      </c>
      <c r="R494" s="9" t="str">
        <f t="shared" si="23"/>
        <v>HIRAMATSU Ran (02)</v>
      </c>
      <c r="S494" s="9" t="str">
        <f>IFERROR(IF($F494="","",INDEX(リスト!$G:$G,MATCH($F494,リスト!$E:$E,0))),"")</f>
        <v>11</v>
      </c>
      <c r="T494" s="9" t="str">
        <f>IFERROR(IF($K494="","",INDEX(リスト!$J:$J,MATCH($K494,リスト!$I:$I,0))),"")</f>
        <v>JPN</v>
      </c>
      <c r="U494" s="9" t="str">
        <f>IF($B494="","",RIGHT($G494*1000+200+COUNTIF($G$2:$G494,$G494),9))</f>
        <v>020510201</v>
      </c>
      <c r="V494" s="9" t="str">
        <f>IFERROR(IF($M494="","",$M494&amp;"・"&amp;INDEX(リスト!$F:$F,MATCH($L494,リスト!$E:$E,0))),"")</f>
        <v/>
      </c>
    </row>
    <row r="495" spans="1:22" ht="18" customHeight="1" x14ac:dyDescent="0.55000000000000004">
      <c r="A495" t="s">
        <v>2760</v>
      </c>
      <c r="B495">
        <v>495</v>
      </c>
      <c r="C495" t="s">
        <v>2802</v>
      </c>
      <c r="D495" t="s">
        <v>2803</v>
      </c>
      <c r="E495">
        <v>3</v>
      </c>
      <c r="F495" t="s">
        <v>14</v>
      </c>
      <c r="G495">
        <v>20020628</v>
      </c>
      <c r="H495" t="s">
        <v>2804</v>
      </c>
      <c r="I495" t="s">
        <v>1104</v>
      </c>
      <c r="J495" t="s">
        <v>2805</v>
      </c>
      <c r="K495" t="s">
        <v>214</v>
      </c>
      <c r="O495" s="9">
        <f>IFERROR(IF($B495="","",INDEX(所属情報!$E:$E,MATCH($A495,所属情報!$A:$A,0))),"")</f>
        <v>490048</v>
      </c>
      <c r="P495" s="9" t="str">
        <f t="shared" si="21"/>
        <v>中野　直子 (3)</v>
      </c>
      <c r="Q495" s="9" t="str">
        <f t="shared" si="22"/>
        <v>ﾅｶﾉ ﾅｵｺ</v>
      </c>
      <c r="R495" s="9" t="str">
        <f t="shared" si="23"/>
        <v>NAKANO Naoko (02)</v>
      </c>
      <c r="S495" s="9" t="str">
        <f>IFERROR(IF($F495="","",INDEX(リスト!$G:$G,MATCH($F495,リスト!$E:$E,0))),"")</f>
        <v>23</v>
      </c>
      <c r="T495" s="9" t="str">
        <f>IFERROR(IF($K495="","",INDEX(リスト!$J:$J,MATCH($K495,リスト!$I:$I,0))),"")</f>
        <v>JPN</v>
      </c>
      <c r="U495" s="9" t="str">
        <f>IF($B495="","",RIGHT($G495*1000+200+COUNTIF($G$2:$G495,$G495),9))</f>
        <v>020628202</v>
      </c>
      <c r="V495" s="9" t="str">
        <f>IFERROR(IF($M495="","",$M495&amp;"・"&amp;INDEX(リスト!$F:$F,MATCH($L495,リスト!$E:$E,0))),"")</f>
        <v/>
      </c>
    </row>
    <row r="496" spans="1:22" ht="18" customHeight="1" x14ac:dyDescent="0.55000000000000004">
      <c r="A496" t="s">
        <v>2760</v>
      </c>
      <c r="B496">
        <v>496</v>
      </c>
      <c r="C496" t="s">
        <v>2806</v>
      </c>
      <c r="D496" t="s">
        <v>2807</v>
      </c>
      <c r="E496" t="s">
        <v>1562</v>
      </c>
      <c r="F496" t="s">
        <v>20</v>
      </c>
      <c r="G496">
        <v>19991114</v>
      </c>
      <c r="H496" t="s">
        <v>2808</v>
      </c>
      <c r="I496" t="s">
        <v>2099</v>
      </c>
      <c r="J496" t="s">
        <v>2809</v>
      </c>
      <c r="K496" t="s">
        <v>214</v>
      </c>
      <c r="O496" s="9">
        <f>IFERROR(IF($B496="","",INDEX(所属情報!$E:$E,MATCH($A496,所属情報!$A:$A,0))),"")</f>
        <v>490048</v>
      </c>
      <c r="P496" s="9" t="str">
        <f t="shared" si="21"/>
        <v>小坂　みゅ海 (M2)</v>
      </c>
      <c r="Q496" s="9" t="str">
        <f t="shared" si="22"/>
        <v>ｺｻｶ ﾐｭｳ</v>
      </c>
      <c r="R496" s="9" t="str">
        <f t="shared" si="23"/>
        <v>KOSAKA Myu (99)</v>
      </c>
      <c r="S496" s="9" t="str">
        <f>IFERROR(IF($F496="","",INDEX(リスト!$G:$G,MATCH($F496,リスト!$E:$E,0))),"")</f>
        <v>27</v>
      </c>
      <c r="T496" s="9" t="str">
        <f>IFERROR(IF($K496="","",INDEX(リスト!$J:$J,MATCH($K496,リスト!$I:$I,0))),"")</f>
        <v>JPN</v>
      </c>
      <c r="U496" s="9" t="str">
        <f>IF($B496="","",RIGHT($G496*1000+200+COUNTIF($G$2:$G496,$G496),9))</f>
        <v>991114201</v>
      </c>
      <c r="V496" s="9" t="str">
        <f>IFERROR(IF($M496="","",$M496&amp;"・"&amp;INDEX(リスト!$F:$F,MATCH($L496,リスト!$E:$E,0))),"")</f>
        <v/>
      </c>
    </row>
    <row r="497" spans="1:22" ht="18" customHeight="1" x14ac:dyDescent="0.55000000000000004">
      <c r="A497" t="s">
        <v>2760</v>
      </c>
      <c r="B497">
        <v>497</v>
      </c>
      <c r="C497" t="s">
        <v>2810</v>
      </c>
      <c r="D497" t="s">
        <v>2811</v>
      </c>
      <c r="E497">
        <v>2</v>
      </c>
      <c r="F497" t="s">
        <v>37</v>
      </c>
      <c r="G497">
        <v>20030115</v>
      </c>
      <c r="H497" t="s">
        <v>2812</v>
      </c>
      <c r="I497" t="s">
        <v>2813</v>
      </c>
      <c r="J497" t="s">
        <v>1120</v>
      </c>
      <c r="K497" t="s">
        <v>214</v>
      </c>
      <c r="O497" s="9">
        <f>IFERROR(IF($B497="","",INDEX(所属情報!$E:$E,MATCH($A497,所属情報!$A:$A,0))),"")</f>
        <v>490048</v>
      </c>
      <c r="P497" s="9" t="str">
        <f t="shared" si="21"/>
        <v>石原　優花 (2)</v>
      </c>
      <c r="Q497" s="9" t="str">
        <f t="shared" si="22"/>
        <v>ｲｼﾊﾗ ﾕｶ</v>
      </c>
      <c r="R497" s="9" t="str">
        <f t="shared" si="23"/>
        <v>ISHIHARA Yuka (03)</v>
      </c>
      <c r="S497" s="9" t="str">
        <f>IFERROR(IF($F497="","",INDEX(リスト!$G:$G,MATCH($F497,リスト!$E:$E,0))),"")</f>
        <v>14</v>
      </c>
      <c r="T497" s="9" t="str">
        <f>IFERROR(IF($K497="","",INDEX(リスト!$J:$J,MATCH($K497,リスト!$I:$I,0))),"")</f>
        <v>JPN</v>
      </c>
      <c r="U497" s="9" t="str">
        <f>IF($B497="","",RIGHT($G497*1000+200+COUNTIF($G$2:$G497,$G497),9))</f>
        <v>030115201</v>
      </c>
      <c r="V497" s="9" t="str">
        <f>IFERROR(IF($M497="","",$M497&amp;"・"&amp;INDEX(リスト!$F:$F,MATCH($L497,リスト!$E:$E,0))),"")</f>
        <v/>
      </c>
    </row>
    <row r="498" spans="1:22" ht="18" customHeight="1" x14ac:dyDescent="0.55000000000000004">
      <c r="A498" t="s">
        <v>2760</v>
      </c>
      <c r="B498">
        <v>498</v>
      </c>
      <c r="C498" t="s">
        <v>2814</v>
      </c>
      <c r="D498" t="s">
        <v>2815</v>
      </c>
      <c r="E498">
        <v>2</v>
      </c>
      <c r="F498" t="s">
        <v>22</v>
      </c>
      <c r="G498">
        <v>20030929</v>
      </c>
      <c r="H498" t="s">
        <v>2816</v>
      </c>
      <c r="I498" t="s">
        <v>1568</v>
      </c>
      <c r="J498" t="s">
        <v>2817</v>
      </c>
      <c r="K498" t="s">
        <v>214</v>
      </c>
      <c r="O498" s="9">
        <f>IFERROR(IF($B498="","",INDEX(所属情報!$E:$E,MATCH($A498,所属情報!$A:$A,0))),"")</f>
        <v>490048</v>
      </c>
      <c r="P498" s="9" t="str">
        <f t="shared" si="21"/>
        <v>齋藤　虹香 (2)</v>
      </c>
      <c r="Q498" s="9" t="str">
        <f t="shared" si="22"/>
        <v>ｻｲﾄｳ ﾆｼﾞｶ</v>
      </c>
      <c r="R498" s="9" t="str">
        <f t="shared" si="23"/>
        <v>SAITO Nijika (03)</v>
      </c>
      <c r="S498" s="9" t="str">
        <f>IFERROR(IF($F498="","",INDEX(リスト!$G:$G,MATCH($F498,リスト!$E:$E,0))),"")</f>
        <v>22</v>
      </c>
      <c r="T498" s="9" t="str">
        <f>IFERROR(IF($K498="","",INDEX(リスト!$J:$J,MATCH($K498,リスト!$I:$I,0))),"")</f>
        <v>JPN</v>
      </c>
      <c r="U498" s="9" t="str">
        <f>IF($B498="","",RIGHT($G498*1000+200+COUNTIF($G$2:$G498,$G498),9))</f>
        <v>030929203</v>
      </c>
      <c r="V498" s="9" t="str">
        <f>IFERROR(IF($M498="","",$M498&amp;"・"&amp;INDEX(リスト!$F:$F,MATCH($L498,リスト!$E:$E,0))),"")</f>
        <v/>
      </c>
    </row>
    <row r="499" spans="1:22" ht="18" customHeight="1" x14ac:dyDescent="0.55000000000000004">
      <c r="A499" t="s">
        <v>2760</v>
      </c>
      <c r="B499">
        <v>499</v>
      </c>
      <c r="C499" t="s">
        <v>2818</v>
      </c>
      <c r="D499" t="s">
        <v>2819</v>
      </c>
      <c r="E499">
        <v>3</v>
      </c>
      <c r="F499" t="s">
        <v>17</v>
      </c>
      <c r="G499">
        <v>20030115</v>
      </c>
      <c r="H499" t="s">
        <v>2820</v>
      </c>
      <c r="I499" t="s">
        <v>2821</v>
      </c>
      <c r="J499" t="s">
        <v>2119</v>
      </c>
      <c r="K499" t="s">
        <v>214</v>
      </c>
      <c r="O499" s="9">
        <f>IFERROR(IF($B499="","",INDEX(所属情報!$E:$E,MATCH($A499,所属情報!$A:$A,0))),"")</f>
        <v>490048</v>
      </c>
      <c r="P499" s="9" t="str">
        <f t="shared" si="21"/>
        <v>平岡　雪乃 (3)</v>
      </c>
      <c r="Q499" s="9" t="str">
        <f t="shared" si="22"/>
        <v>ﾋﾗｵｶ ﾕｷﾉ</v>
      </c>
      <c r="R499" s="9" t="str">
        <f t="shared" si="23"/>
        <v>HIRAOKA Yukino (03)</v>
      </c>
      <c r="S499" s="9" t="str">
        <f>IFERROR(IF($F499="","",INDEX(リスト!$G:$G,MATCH($F499,リスト!$E:$E,0))),"")</f>
        <v>26</v>
      </c>
      <c r="T499" s="9" t="str">
        <f>IFERROR(IF($K499="","",INDEX(リスト!$J:$J,MATCH($K499,リスト!$I:$I,0))),"")</f>
        <v>JPN</v>
      </c>
      <c r="U499" s="9" t="str">
        <f>IF($B499="","",RIGHT($G499*1000+200+COUNTIF($G$2:$G499,$G499),9))</f>
        <v>030115202</v>
      </c>
      <c r="V499" s="9" t="str">
        <f>IFERROR(IF($M499="","",$M499&amp;"・"&amp;INDEX(リスト!$F:$F,MATCH($L499,リスト!$E:$E,0))),"")</f>
        <v/>
      </c>
    </row>
    <row r="500" spans="1:22" ht="18" customHeight="1" x14ac:dyDescent="0.55000000000000004">
      <c r="A500" t="s">
        <v>2760</v>
      </c>
      <c r="B500">
        <v>500</v>
      </c>
      <c r="C500" t="s">
        <v>2822</v>
      </c>
      <c r="D500" t="s">
        <v>2823</v>
      </c>
      <c r="E500" t="s">
        <v>1562</v>
      </c>
      <c r="F500" t="s">
        <v>20</v>
      </c>
      <c r="G500">
        <v>19991223</v>
      </c>
      <c r="H500" t="s">
        <v>2824</v>
      </c>
      <c r="I500" t="s">
        <v>936</v>
      </c>
      <c r="J500" t="s">
        <v>1037</v>
      </c>
      <c r="K500" t="s">
        <v>214</v>
      </c>
      <c r="O500" s="9">
        <f>IFERROR(IF($B500="","",INDEX(所属情報!$E:$E,MATCH($A500,所属情報!$A:$A,0))),"")</f>
        <v>490048</v>
      </c>
      <c r="P500" s="9" t="str">
        <f t="shared" si="21"/>
        <v>小島　美月 (M2)</v>
      </c>
      <c r="Q500" s="9" t="str">
        <f t="shared" si="22"/>
        <v>ｺｼﾞﾏ ﾐﾂﾞｷ</v>
      </c>
      <c r="R500" s="9" t="str">
        <f t="shared" si="23"/>
        <v>KOJIMA Mizuki (99)</v>
      </c>
      <c r="S500" s="9" t="str">
        <f>IFERROR(IF($F500="","",INDEX(リスト!$G:$G,MATCH($F500,リスト!$E:$E,0))),"")</f>
        <v>27</v>
      </c>
      <c r="T500" s="9" t="str">
        <f>IFERROR(IF($K500="","",INDEX(リスト!$J:$J,MATCH($K500,リスト!$I:$I,0))),"")</f>
        <v>JPN</v>
      </c>
      <c r="U500" s="9" t="str">
        <f>IF($B500="","",RIGHT($G500*1000+200+COUNTIF($G$2:$G500,$G500),9))</f>
        <v>991223201</v>
      </c>
      <c r="V500" s="9" t="str">
        <f>IFERROR(IF($M500="","",$M500&amp;"・"&amp;INDEX(リスト!$F:$F,MATCH($L500,リスト!$E:$E,0))),"")</f>
        <v/>
      </c>
    </row>
    <row r="501" spans="1:22" ht="18" customHeight="1" x14ac:dyDescent="0.55000000000000004">
      <c r="A501" t="s">
        <v>2825</v>
      </c>
      <c r="B501">
        <v>501</v>
      </c>
      <c r="C501" t="s">
        <v>2826</v>
      </c>
      <c r="D501" t="s">
        <v>2827</v>
      </c>
      <c r="E501">
        <v>3</v>
      </c>
      <c r="F501" t="s">
        <v>20</v>
      </c>
      <c r="G501">
        <v>20030225</v>
      </c>
      <c r="H501" t="s">
        <v>2828</v>
      </c>
      <c r="I501" t="s">
        <v>2829</v>
      </c>
      <c r="J501" t="s">
        <v>2830</v>
      </c>
      <c r="K501" t="s">
        <v>346</v>
      </c>
      <c r="O501" s="9">
        <f>IFERROR(IF($B501="","",INDEX(所属情報!$E:$E,MATCH($A501,所属情報!$A:$A,0))),"")</f>
        <v>492523</v>
      </c>
      <c r="P501" s="9" t="str">
        <f t="shared" si="21"/>
        <v>アシィ　しおりパメラ (3)</v>
      </c>
      <c r="Q501" s="9" t="str">
        <f t="shared" si="22"/>
        <v>ｱｼｨ ｼｵﾘﾊﾟﾒﾗ</v>
      </c>
      <c r="R501" s="9" t="str">
        <f t="shared" si="23"/>
        <v>ACHY Shioripamela (03)</v>
      </c>
      <c r="S501" s="9" t="str">
        <f>IFERROR(IF($F501="","",INDEX(リスト!$G:$G,MATCH($F501,リスト!$E:$E,0))),"")</f>
        <v>27</v>
      </c>
      <c r="T501" s="9" t="str">
        <f>IFERROR(IF($K501="","",INDEX(リスト!$J:$J,MATCH($K501,リスト!$I:$I,0))),"")</f>
        <v>CIV</v>
      </c>
      <c r="U501" s="9" t="str">
        <f>IF($B501="","",RIGHT($G501*1000+200+COUNTIF($G$2:$G501,$G501),9))</f>
        <v>030225201</v>
      </c>
      <c r="V501" s="9" t="str">
        <f>IFERROR(IF($M501="","",$M501&amp;"・"&amp;INDEX(リスト!$F:$F,MATCH($L501,リスト!$E:$E,0))),"")</f>
        <v/>
      </c>
    </row>
    <row r="502" spans="1:22" ht="18" customHeight="1" x14ac:dyDescent="0.55000000000000004">
      <c r="A502" t="s">
        <v>2825</v>
      </c>
      <c r="B502">
        <v>502</v>
      </c>
      <c r="C502" t="s">
        <v>2831</v>
      </c>
      <c r="D502" t="s">
        <v>2832</v>
      </c>
      <c r="E502">
        <v>2</v>
      </c>
      <c r="F502" t="s">
        <v>20</v>
      </c>
      <c r="G502">
        <v>20030414</v>
      </c>
      <c r="H502" t="s">
        <v>2833</v>
      </c>
      <c r="I502" t="s">
        <v>1812</v>
      </c>
      <c r="J502" t="s">
        <v>1091</v>
      </c>
      <c r="K502" t="s">
        <v>214</v>
      </c>
      <c r="O502" s="9">
        <f>IFERROR(IF($B502="","",INDEX(所属情報!$E:$E,MATCH($A502,所属情報!$A:$A,0))),"")</f>
        <v>492523</v>
      </c>
      <c r="P502" s="9" t="str">
        <f t="shared" si="21"/>
        <v>宮崎　佳乃 (2)</v>
      </c>
      <c r="Q502" s="9" t="str">
        <f t="shared" si="22"/>
        <v>ﾐﾔｻﾞｷ ｶﾉ</v>
      </c>
      <c r="R502" s="9" t="str">
        <f t="shared" si="23"/>
        <v>MIYAZAKI Kano (03)</v>
      </c>
      <c r="S502" s="9" t="str">
        <f>IFERROR(IF($F502="","",INDEX(リスト!$G:$G,MATCH($F502,リスト!$E:$E,0))),"")</f>
        <v>27</v>
      </c>
      <c r="T502" s="9" t="str">
        <f>IFERROR(IF($K502="","",INDEX(リスト!$J:$J,MATCH($K502,リスト!$I:$I,0))),"")</f>
        <v>JPN</v>
      </c>
      <c r="U502" s="9" t="str">
        <f>IF($B502="","",RIGHT($G502*1000+200+COUNTIF($G$2:$G502,$G502),9))</f>
        <v>030414203</v>
      </c>
      <c r="V502" s="9" t="str">
        <f>IFERROR(IF($M502="","",$M502&amp;"・"&amp;INDEX(リスト!$F:$F,MATCH($L502,リスト!$E:$E,0))),"")</f>
        <v/>
      </c>
    </row>
    <row r="503" spans="1:22" ht="18" customHeight="1" x14ac:dyDescent="0.55000000000000004">
      <c r="A503" t="s">
        <v>2825</v>
      </c>
      <c r="B503">
        <v>503</v>
      </c>
      <c r="C503" t="s">
        <v>2834</v>
      </c>
      <c r="D503" t="s">
        <v>2835</v>
      </c>
      <c r="E503">
        <v>2</v>
      </c>
      <c r="F503" t="s">
        <v>20</v>
      </c>
      <c r="G503">
        <v>20031115</v>
      </c>
      <c r="H503" t="s">
        <v>2836</v>
      </c>
      <c r="I503" t="s">
        <v>2837</v>
      </c>
      <c r="J503" t="s">
        <v>2838</v>
      </c>
      <c r="K503" t="s">
        <v>214</v>
      </c>
      <c r="O503" s="9">
        <f>IFERROR(IF($B503="","",INDEX(所属情報!$E:$E,MATCH($A503,所属情報!$A:$A,0))),"")</f>
        <v>492523</v>
      </c>
      <c r="P503" s="9" t="str">
        <f t="shared" si="21"/>
        <v>山根　千歩 (2)</v>
      </c>
      <c r="Q503" s="9" t="str">
        <f t="shared" si="22"/>
        <v>ﾔﾏﾈ ﾁﾎ</v>
      </c>
      <c r="R503" s="9" t="str">
        <f t="shared" si="23"/>
        <v>YAMANE Chiho (03)</v>
      </c>
      <c r="S503" s="9" t="str">
        <f>IFERROR(IF($F503="","",INDEX(リスト!$G:$G,MATCH($F503,リスト!$E:$E,0))),"")</f>
        <v>27</v>
      </c>
      <c r="T503" s="9" t="str">
        <f>IFERROR(IF($K503="","",INDEX(リスト!$J:$J,MATCH($K503,リスト!$I:$I,0))),"")</f>
        <v>JPN</v>
      </c>
      <c r="U503" s="9" t="str">
        <f>IF($B503="","",RIGHT($G503*1000+200+COUNTIF($G$2:$G503,$G503),9))</f>
        <v>031115201</v>
      </c>
      <c r="V503" s="9" t="str">
        <f>IFERROR(IF($M503="","",$M503&amp;"・"&amp;INDEX(リスト!$F:$F,MATCH($L503,リスト!$E:$E,0))),"")</f>
        <v/>
      </c>
    </row>
    <row r="504" spans="1:22" ht="18" customHeight="1" x14ac:dyDescent="0.55000000000000004">
      <c r="A504" t="s">
        <v>2825</v>
      </c>
      <c r="B504">
        <v>504</v>
      </c>
      <c r="C504" t="s">
        <v>2839</v>
      </c>
      <c r="D504" t="s">
        <v>2840</v>
      </c>
      <c r="E504">
        <v>2</v>
      </c>
      <c r="F504" t="s">
        <v>17</v>
      </c>
      <c r="G504">
        <v>20030715</v>
      </c>
      <c r="H504" t="s">
        <v>2841</v>
      </c>
      <c r="I504" t="s">
        <v>2842</v>
      </c>
      <c r="J504" t="s">
        <v>2796</v>
      </c>
      <c r="K504" t="s">
        <v>214</v>
      </c>
      <c r="O504" s="9">
        <f>IFERROR(IF($B504="","",INDEX(所属情報!$E:$E,MATCH($A504,所属情報!$A:$A,0))),"")</f>
        <v>492523</v>
      </c>
      <c r="P504" s="9" t="str">
        <f t="shared" si="21"/>
        <v>黒田　結生 (2)</v>
      </c>
      <c r="Q504" s="9" t="str">
        <f t="shared" si="22"/>
        <v>ｸﾛﾀﾞ ﾕｲﾅ</v>
      </c>
      <c r="R504" s="9" t="str">
        <f t="shared" si="23"/>
        <v>KURODA Yuina (03)</v>
      </c>
      <c r="S504" s="9" t="str">
        <f>IFERROR(IF($F504="","",INDEX(リスト!$G:$G,MATCH($F504,リスト!$E:$E,0))),"")</f>
        <v>26</v>
      </c>
      <c r="T504" s="9" t="str">
        <f>IFERROR(IF($K504="","",INDEX(リスト!$J:$J,MATCH($K504,リスト!$I:$I,0))),"")</f>
        <v>JPN</v>
      </c>
      <c r="U504" s="9" t="str">
        <f>IF($B504="","",RIGHT($G504*1000+200+COUNTIF($G$2:$G504,$G504),9))</f>
        <v>030715201</v>
      </c>
      <c r="V504" s="9" t="str">
        <f>IFERROR(IF($M504="","",$M504&amp;"・"&amp;INDEX(リスト!$F:$F,MATCH($L504,リスト!$E:$E,0))),"")</f>
        <v/>
      </c>
    </row>
    <row r="505" spans="1:22" ht="18" customHeight="1" x14ac:dyDescent="0.55000000000000004">
      <c r="A505" t="s">
        <v>2825</v>
      </c>
      <c r="B505">
        <v>505</v>
      </c>
      <c r="C505" t="s">
        <v>2843</v>
      </c>
      <c r="D505" t="s">
        <v>2844</v>
      </c>
      <c r="E505">
        <v>2</v>
      </c>
      <c r="F505" t="s">
        <v>20</v>
      </c>
      <c r="G505">
        <v>20030501</v>
      </c>
      <c r="H505" t="s">
        <v>2845</v>
      </c>
      <c r="I505" t="s">
        <v>1744</v>
      </c>
      <c r="J505" t="s">
        <v>937</v>
      </c>
      <c r="K505" t="s">
        <v>214</v>
      </c>
      <c r="O505" s="9">
        <f>IFERROR(IF($B505="","",INDEX(所属情報!$E:$E,MATCH($A505,所属情報!$A:$A,0))),"")</f>
        <v>492523</v>
      </c>
      <c r="P505" s="9" t="str">
        <f t="shared" si="21"/>
        <v>石田　悠月 (2)</v>
      </c>
      <c r="Q505" s="9" t="str">
        <f t="shared" si="22"/>
        <v>ｲｼﾀﾞ ﾕｽﾞｷ</v>
      </c>
      <c r="R505" s="9" t="str">
        <f t="shared" si="23"/>
        <v>ISHIDA Yuzuki (03)</v>
      </c>
      <c r="S505" s="9" t="str">
        <f>IFERROR(IF($F505="","",INDEX(リスト!$G:$G,MATCH($F505,リスト!$E:$E,0))),"")</f>
        <v>27</v>
      </c>
      <c r="T505" s="9" t="str">
        <f>IFERROR(IF($K505="","",INDEX(リスト!$J:$J,MATCH($K505,リスト!$I:$I,0))),"")</f>
        <v>JPN</v>
      </c>
      <c r="U505" s="9" t="str">
        <f>IF($B505="","",RIGHT($G505*1000+200+COUNTIF($G$2:$G505,$G505),9))</f>
        <v>030501201</v>
      </c>
      <c r="V505" s="9" t="str">
        <f>IFERROR(IF($M505="","",$M505&amp;"・"&amp;INDEX(リスト!$F:$F,MATCH($L505,リスト!$E:$E,0))),"")</f>
        <v/>
      </c>
    </row>
    <row r="506" spans="1:22" ht="18" customHeight="1" x14ac:dyDescent="0.55000000000000004">
      <c r="A506" t="s">
        <v>2825</v>
      </c>
      <c r="B506">
        <v>506</v>
      </c>
      <c r="C506" t="s">
        <v>2846</v>
      </c>
      <c r="D506" t="s">
        <v>2847</v>
      </c>
      <c r="E506">
        <v>2</v>
      </c>
      <c r="F506" t="s">
        <v>20</v>
      </c>
      <c r="G506">
        <v>20040122</v>
      </c>
      <c r="H506" t="s">
        <v>2848</v>
      </c>
      <c r="I506" t="s">
        <v>1932</v>
      </c>
      <c r="J506" t="s">
        <v>929</v>
      </c>
      <c r="K506" t="s">
        <v>214</v>
      </c>
      <c r="O506" s="9">
        <f>IFERROR(IF($B506="","",INDEX(所属情報!$E:$E,MATCH($A506,所属情報!$A:$A,0))),"")</f>
        <v>492523</v>
      </c>
      <c r="P506" s="9" t="str">
        <f t="shared" si="21"/>
        <v>高橋　茉柚 (2)</v>
      </c>
      <c r="Q506" s="9" t="str">
        <f t="shared" si="22"/>
        <v>ﾀｶﾊｼ ﾏﾕ</v>
      </c>
      <c r="R506" s="9" t="str">
        <f t="shared" si="23"/>
        <v>TAKAHASHI Mayu (04)</v>
      </c>
      <c r="S506" s="9" t="str">
        <f>IFERROR(IF($F506="","",INDEX(リスト!$G:$G,MATCH($F506,リスト!$E:$E,0))),"")</f>
        <v>27</v>
      </c>
      <c r="T506" s="9" t="str">
        <f>IFERROR(IF($K506="","",INDEX(リスト!$J:$J,MATCH($K506,リスト!$I:$I,0))),"")</f>
        <v>JPN</v>
      </c>
      <c r="U506" s="9" t="str">
        <f>IF($B506="","",RIGHT($G506*1000+200+COUNTIF($G$2:$G506,$G506),9))</f>
        <v>040122201</v>
      </c>
      <c r="V506" s="9" t="str">
        <f>IFERROR(IF($M506="","",$M506&amp;"・"&amp;INDEX(リスト!$F:$F,MATCH($L506,リスト!$E:$E,0))),"")</f>
        <v/>
      </c>
    </row>
    <row r="507" spans="1:22" ht="18" customHeight="1" x14ac:dyDescent="0.55000000000000004">
      <c r="A507" t="s">
        <v>2825</v>
      </c>
      <c r="B507">
        <v>507</v>
      </c>
      <c r="C507" t="s">
        <v>2849</v>
      </c>
      <c r="D507" t="s">
        <v>2850</v>
      </c>
      <c r="E507">
        <v>2</v>
      </c>
      <c r="F507" t="s">
        <v>20</v>
      </c>
      <c r="G507">
        <v>20030724</v>
      </c>
      <c r="H507" t="s">
        <v>2851</v>
      </c>
      <c r="I507" t="s">
        <v>2852</v>
      </c>
      <c r="J507" t="s">
        <v>1955</v>
      </c>
      <c r="K507" t="s">
        <v>214</v>
      </c>
      <c r="O507" s="9">
        <f>IFERROR(IF($B507="","",INDEX(所属情報!$E:$E,MATCH($A507,所属情報!$A:$A,0))),"")</f>
        <v>492523</v>
      </c>
      <c r="P507" s="9" t="str">
        <f t="shared" si="21"/>
        <v>福田　七海 (2)</v>
      </c>
      <c r="Q507" s="9" t="str">
        <f t="shared" si="22"/>
        <v>ﾌｸﾀﾞ ﾅﾐ</v>
      </c>
      <c r="R507" s="9" t="str">
        <f t="shared" si="23"/>
        <v>FUKUDA Nami (03)</v>
      </c>
      <c r="S507" s="9" t="str">
        <f>IFERROR(IF($F507="","",INDEX(リスト!$G:$G,MATCH($F507,リスト!$E:$E,0))),"")</f>
        <v>27</v>
      </c>
      <c r="T507" s="9" t="str">
        <f>IFERROR(IF($K507="","",INDEX(リスト!$J:$J,MATCH($K507,リスト!$I:$I,0))),"")</f>
        <v>JPN</v>
      </c>
      <c r="U507" s="9" t="str">
        <f>IF($B507="","",RIGHT($G507*1000+200+COUNTIF($G$2:$G507,$G507),9))</f>
        <v>030724201</v>
      </c>
      <c r="V507" s="9" t="str">
        <f>IFERROR(IF($M507="","",$M507&amp;"・"&amp;INDEX(リスト!$F:$F,MATCH($L507,リスト!$E:$E,0))),"")</f>
        <v/>
      </c>
    </row>
    <row r="508" spans="1:22" ht="18" customHeight="1" x14ac:dyDescent="0.55000000000000004">
      <c r="A508" t="s">
        <v>2825</v>
      </c>
      <c r="B508">
        <v>508</v>
      </c>
      <c r="C508" t="s">
        <v>2853</v>
      </c>
      <c r="D508" t="s">
        <v>2854</v>
      </c>
      <c r="E508">
        <v>2</v>
      </c>
      <c r="F508" t="s">
        <v>20</v>
      </c>
      <c r="G508">
        <v>20040330</v>
      </c>
      <c r="H508" t="s">
        <v>2855</v>
      </c>
      <c r="I508" t="s">
        <v>2856</v>
      </c>
      <c r="J508" t="s">
        <v>1586</v>
      </c>
      <c r="K508" t="s">
        <v>214</v>
      </c>
      <c r="O508" s="9">
        <f>IFERROR(IF($B508="","",INDEX(所属情報!$E:$E,MATCH($A508,所属情報!$A:$A,0))),"")</f>
        <v>492523</v>
      </c>
      <c r="P508" s="9" t="str">
        <f t="shared" si="21"/>
        <v>菅原　真桜 (2)</v>
      </c>
      <c r="Q508" s="9" t="str">
        <f t="shared" si="22"/>
        <v>ｽｶﾞﾜﾗ ﾏｵ</v>
      </c>
      <c r="R508" s="9" t="str">
        <f t="shared" si="23"/>
        <v>SUGAWARA Mao (04)</v>
      </c>
      <c r="S508" s="9" t="str">
        <f>IFERROR(IF($F508="","",INDEX(リスト!$G:$G,MATCH($F508,リスト!$E:$E,0))),"")</f>
        <v>27</v>
      </c>
      <c r="T508" s="9" t="str">
        <f>IFERROR(IF($K508="","",INDEX(リスト!$J:$J,MATCH($K508,リスト!$I:$I,0))),"")</f>
        <v>JPN</v>
      </c>
      <c r="U508" s="9" t="str">
        <f>IF($B508="","",RIGHT($G508*1000+200+COUNTIF($G$2:$G508,$G508),9))</f>
        <v>040330201</v>
      </c>
      <c r="V508" s="9" t="str">
        <f>IFERROR(IF($M508="","",$M508&amp;"・"&amp;INDEX(リスト!$F:$F,MATCH($L508,リスト!$E:$E,0))),"")</f>
        <v/>
      </c>
    </row>
    <row r="509" spans="1:22" ht="18" customHeight="1" x14ac:dyDescent="0.55000000000000004">
      <c r="A509" t="s">
        <v>2825</v>
      </c>
      <c r="B509">
        <v>509</v>
      </c>
      <c r="C509" t="s">
        <v>2857</v>
      </c>
      <c r="D509" t="s">
        <v>2858</v>
      </c>
      <c r="E509">
        <v>2</v>
      </c>
      <c r="F509" t="s">
        <v>20</v>
      </c>
      <c r="G509">
        <v>20030803</v>
      </c>
      <c r="H509" t="s">
        <v>2859</v>
      </c>
      <c r="I509" t="s">
        <v>2860</v>
      </c>
      <c r="J509" t="s">
        <v>2861</v>
      </c>
      <c r="K509" t="s">
        <v>214</v>
      </c>
      <c r="O509" s="9">
        <f>IFERROR(IF($B509="","",INDEX(所属情報!$E:$E,MATCH($A509,所属情報!$A:$A,0))),"")</f>
        <v>492523</v>
      </c>
      <c r="P509" s="9" t="str">
        <f t="shared" si="21"/>
        <v>吉川　彩華 (2)</v>
      </c>
      <c r="Q509" s="9" t="str">
        <f t="shared" si="22"/>
        <v>ﾖｼｶﾜ ｻｲｶ</v>
      </c>
      <c r="R509" s="9" t="str">
        <f t="shared" si="23"/>
        <v>YOSHIKAWA Saika (03)</v>
      </c>
      <c r="S509" s="9" t="str">
        <f>IFERROR(IF($F509="","",INDEX(リスト!$G:$G,MATCH($F509,リスト!$E:$E,0))),"")</f>
        <v>27</v>
      </c>
      <c r="T509" s="9" t="str">
        <f>IFERROR(IF($K509="","",INDEX(リスト!$J:$J,MATCH($K509,リスト!$I:$I,0))),"")</f>
        <v>JPN</v>
      </c>
      <c r="U509" s="9" t="str">
        <f>IF($B509="","",RIGHT($G509*1000+200+COUNTIF($G$2:$G509,$G509),9))</f>
        <v>030803201</v>
      </c>
      <c r="V509" s="9" t="str">
        <f>IFERROR(IF($M509="","",$M509&amp;"・"&amp;INDEX(リスト!$F:$F,MATCH($L509,リスト!$E:$E,0))),"")</f>
        <v/>
      </c>
    </row>
    <row r="510" spans="1:22" ht="18" customHeight="1" x14ac:dyDescent="0.55000000000000004">
      <c r="A510" t="s">
        <v>2825</v>
      </c>
      <c r="B510">
        <v>510</v>
      </c>
      <c r="C510" t="s">
        <v>2862</v>
      </c>
      <c r="D510" t="s">
        <v>2863</v>
      </c>
      <c r="E510">
        <v>1</v>
      </c>
      <c r="F510" t="s">
        <v>20</v>
      </c>
      <c r="G510">
        <v>20050206</v>
      </c>
      <c r="H510" t="s">
        <v>2864</v>
      </c>
      <c r="I510" t="s">
        <v>2865</v>
      </c>
      <c r="J510" t="s">
        <v>1213</v>
      </c>
      <c r="K510" t="s">
        <v>214</v>
      </c>
      <c r="O510" s="9">
        <f>IFERROR(IF($B510="","",INDEX(所属情報!$E:$E,MATCH($A510,所属情報!$A:$A,0))),"")</f>
        <v>492523</v>
      </c>
      <c r="P510" s="9" t="str">
        <f t="shared" si="21"/>
        <v>平木　陽 (1)</v>
      </c>
      <c r="Q510" s="9" t="str">
        <f t="shared" si="22"/>
        <v>ﾋﾗｷ ﾊﾙ</v>
      </c>
      <c r="R510" s="9" t="str">
        <f t="shared" si="23"/>
        <v>HIRAKI Haru (05)</v>
      </c>
      <c r="S510" s="9" t="str">
        <f>IFERROR(IF($F510="","",INDEX(リスト!$G:$G,MATCH($F510,リスト!$E:$E,0))),"")</f>
        <v>27</v>
      </c>
      <c r="T510" s="9" t="str">
        <f>IFERROR(IF($K510="","",INDEX(リスト!$J:$J,MATCH($K510,リスト!$I:$I,0))),"")</f>
        <v>JPN</v>
      </c>
      <c r="U510" s="9" t="str">
        <f>IF($B510="","",RIGHT($G510*1000+200+COUNTIF($G$2:$G510,$G510),9))</f>
        <v>050206201</v>
      </c>
      <c r="V510" s="9" t="str">
        <f>IFERROR(IF($M510="","",$M510&amp;"・"&amp;INDEX(リスト!$F:$F,MATCH($L510,リスト!$E:$E,0))),"")</f>
        <v/>
      </c>
    </row>
    <row r="511" spans="1:22" ht="18" customHeight="1" x14ac:dyDescent="0.55000000000000004">
      <c r="A511" t="s">
        <v>2825</v>
      </c>
      <c r="B511">
        <v>511</v>
      </c>
      <c r="C511" t="s">
        <v>2866</v>
      </c>
      <c r="D511" t="s">
        <v>2867</v>
      </c>
      <c r="E511">
        <v>1</v>
      </c>
      <c r="F511" t="s">
        <v>20</v>
      </c>
      <c r="G511">
        <v>20040910</v>
      </c>
      <c r="H511" t="s">
        <v>2868</v>
      </c>
      <c r="I511" t="s">
        <v>2869</v>
      </c>
      <c r="J511" t="s">
        <v>2740</v>
      </c>
      <c r="K511" t="s">
        <v>214</v>
      </c>
      <c r="O511" s="9">
        <f>IFERROR(IF($B511="","",INDEX(所属情報!$E:$E,MATCH($A511,所属情報!$A:$A,0))),"")</f>
        <v>492523</v>
      </c>
      <c r="P511" s="9" t="str">
        <f t="shared" si="21"/>
        <v>中島　心 (1)</v>
      </c>
      <c r="Q511" s="9" t="str">
        <f t="shared" si="22"/>
        <v>ﾅｶｼﾏ ｺｺ</v>
      </c>
      <c r="R511" s="9" t="str">
        <f t="shared" si="23"/>
        <v>NAKASHIMA Koko (04)</v>
      </c>
      <c r="S511" s="9" t="str">
        <f>IFERROR(IF($F511="","",INDEX(リスト!$G:$G,MATCH($F511,リスト!$E:$E,0))),"")</f>
        <v>27</v>
      </c>
      <c r="T511" s="9" t="str">
        <f>IFERROR(IF($K511="","",INDEX(リスト!$J:$J,MATCH($K511,リスト!$I:$I,0))),"")</f>
        <v>JPN</v>
      </c>
      <c r="U511" s="9" t="str">
        <f>IF($B511="","",RIGHT($G511*1000+200+COUNTIF($G$2:$G511,$G511),9))</f>
        <v>040910201</v>
      </c>
      <c r="V511" s="9" t="str">
        <f>IFERROR(IF($M511="","",$M511&amp;"・"&amp;INDEX(リスト!$F:$F,MATCH($L511,リスト!$E:$E,0))),"")</f>
        <v/>
      </c>
    </row>
    <row r="512" spans="1:22" ht="18" customHeight="1" x14ac:dyDescent="0.55000000000000004">
      <c r="A512" t="s">
        <v>2825</v>
      </c>
      <c r="B512">
        <v>512</v>
      </c>
      <c r="C512" t="s">
        <v>2870</v>
      </c>
      <c r="D512" t="s">
        <v>2871</v>
      </c>
      <c r="E512">
        <v>1</v>
      </c>
      <c r="F512" t="s">
        <v>20</v>
      </c>
      <c r="G512">
        <v>20040603</v>
      </c>
      <c r="H512" t="s">
        <v>2872</v>
      </c>
      <c r="I512" t="s">
        <v>810</v>
      </c>
      <c r="J512" t="s">
        <v>1226</v>
      </c>
      <c r="K512" t="s">
        <v>214</v>
      </c>
      <c r="O512" s="9">
        <f>IFERROR(IF($B512="","",INDEX(所属情報!$E:$E,MATCH($A512,所属情報!$A:$A,0))),"")</f>
        <v>492523</v>
      </c>
      <c r="P512" s="9" t="str">
        <f t="shared" si="21"/>
        <v>渡辺　ひなた (1)</v>
      </c>
      <c r="Q512" s="9" t="str">
        <f t="shared" si="22"/>
        <v>ﾜﾀﾅﾍﾞ ﾋﾅﾀ</v>
      </c>
      <c r="R512" s="9" t="str">
        <f t="shared" si="23"/>
        <v>WATANABE Hinata (04)</v>
      </c>
      <c r="S512" s="9" t="str">
        <f>IFERROR(IF($F512="","",INDEX(リスト!$G:$G,MATCH($F512,リスト!$E:$E,0))),"")</f>
        <v>27</v>
      </c>
      <c r="T512" s="9" t="str">
        <f>IFERROR(IF($K512="","",INDEX(リスト!$J:$J,MATCH($K512,リスト!$I:$I,0))),"")</f>
        <v>JPN</v>
      </c>
      <c r="U512" s="9" t="str">
        <f>IF($B512="","",RIGHT($G512*1000+200+COUNTIF($G$2:$G512,$G512),9))</f>
        <v>040603201</v>
      </c>
      <c r="V512" s="9" t="str">
        <f>IFERROR(IF($M512="","",$M512&amp;"・"&amp;INDEX(リスト!$F:$F,MATCH($L512,リスト!$E:$E,0))),"")</f>
        <v/>
      </c>
    </row>
    <row r="513" spans="1:22" ht="18" customHeight="1" x14ac:dyDescent="0.55000000000000004">
      <c r="A513" t="s">
        <v>2825</v>
      </c>
      <c r="B513">
        <v>513</v>
      </c>
      <c r="C513" t="s">
        <v>2873</v>
      </c>
      <c r="D513" t="s">
        <v>2874</v>
      </c>
      <c r="E513">
        <v>1</v>
      </c>
      <c r="F513" t="s">
        <v>20</v>
      </c>
      <c r="G513">
        <v>20050224</v>
      </c>
      <c r="H513" t="s">
        <v>2875</v>
      </c>
      <c r="I513" t="s">
        <v>2319</v>
      </c>
      <c r="J513" t="s">
        <v>2081</v>
      </c>
      <c r="K513" t="s">
        <v>214</v>
      </c>
      <c r="O513" s="9">
        <f>IFERROR(IF($B513="","",INDEX(所属情報!$E:$E,MATCH($A513,所属情報!$A:$A,0))),"")</f>
        <v>492523</v>
      </c>
      <c r="P513" s="9" t="str">
        <f t="shared" si="21"/>
        <v>武田　夏歩 (1)</v>
      </c>
      <c r="Q513" s="9" t="str">
        <f t="shared" si="22"/>
        <v>ﾀｹﾀﾞ ｶﾎ</v>
      </c>
      <c r="R513" s="9" t="str">
        <f t="shared" si="23"/>
        <v>TAKEDA Kaho (05)</v>
      </c>
      <c r="S513" s="9" t="str">
        <f>IFERROR(IF($F513="","",INDEX(リスト!$G:$G,MATCH($F513,リスト!$E:$E,0))),"")</f>
        <v>27</v>
      </c>
      <c r="T513" s="9" t="str">
        <f>IFERROR(IF($K513="","",INDEX(リスト!$J:$J,MATCH($K513,リスト!$I:$I,0))),"")</f>
        <v>JPN</v>
      </c>
      <c r="U513" s="9" t="str">
        <f>IF($B513="","",RIGHT($G513*1000+200+COUNTIF($G$2:$G513,$G513),9))</f>
        <v>050224201</v>
      </c>
      <c r="V513" s="9" t="str">
        <f>IFERROR(IF($M513="","",$M513&amp;"・"&amp;INDEX(リスト!$F:$F,MATCH($L513,リスト!$E:$E,0))),"")</f>
        <v/>
      </c>
    </row>
    <row r="514" spans="1:22" ht="18" customHeight="1" x14ac:dyDescent="0.55000000000000004">
      <c r="A514" t="s">
        <v>2825</v>
      </c>
      <c r="B514">
        <v>514</v>
      </c>
      <c r="C514" t="s">
        <v>2876</v>
      </c>
      <c r="D514" t="s">
        <v>2877</v>
      </c>
      <c r="E514">
        <v>1</v>
      </c>
      <c r="F514" t="s">
        <v>20</v>
      </c>
      <c r="G514">
        <v>20040430</v>
      </c>
      <c r="H514" t="s">
        <v>2878</v>
      </c>
      <c r="I514" t="s">
        <v>2879</v>
      </c>
      <c r="J514" t="s">
        <v>2880</v>
      </c>
      <c r="K514" t="s">
        <v>286</v>
      </c>
      <c r="O514" s="9">
        <f>IFERROR(IF($B514="","",INDEX(所属情報!$E:$E,MATCH($A514,所属情報!$A:$A,0))),"")</f>
        <v>492523</v>
      </c>
      <c r="P514" s="9" t="str">
        <f t="shared" si="21"/>
        <v>ハッサン　ナワール (1)</v>
      </c>
      <c r="Q514" s="9" t="str">
        <f t="shared" si="22"/>
        <v>ﾊｯｻﾝ ﾅﾜｰﾙ</v>
      </c>
      <c r="R514" s="9" t="str">
        <f t="shared" si="23"/>
        <v>HASSEN Nawal (04)</v>
      </c>
      <c r="S514" s="9" t="str">
        <f>IFERROR(IF($F514="","",INDEX(リスト!$G:$G,MATCH($F514,リスト!$E:$E,0))),"")</f>
        <v>27</v>
      </c>
      <c r="T514" s="9" t="str">
        <f>IFERROR(IF($K514="","",INDEX(リスト!$J:$J,MATCH($K514,リスト!$I:$I,0))),"")</f>
        <v>GHA</v>
      </c>
      <c r="U514" s="9" t="str">
        <f>IF($B514="","",RIGHT($G514*1000+200+COUNTIF($G$2:$G514,$G514),9))</f>
        <v>040430201</v>
      </c>
      <c r="V514" s="9" t="str">
        <f>IFERROR(IF($M514="","",$M514&amp;"・"&amp;INDEX(リスト!$F:$F,MATCH($L514,リスト!$E:$E,0))),"")</f>
        <v/>
      </c>
    </row>
    <row r="515" spans="1:22" ht="18" customHeight="1" x14ac:dyDescent="0.55000000000000004">
      <c r="A515" t="s">
        <v>2825</v>
      </c>
      <c r="B515">
        <v>515</v>
      </c>
      <c r="C515" t="s">
        <v>2881</v>
      </c>
      <c r="D515" t="s">
        <v>2882</v>
      </c>
      <c r="E515">
        <v>1</v>
      </c>
      <c r="F515" t="s">
        <v>20</v>
      </c>
      <c r="G515">
        <v>20041026</v>
      </c>
      <c r="H515" t="s">
        <v>2883</v>
      </c>
      <c r="I515" t="s">
        <v>2884</v>
      </c>
      <c r="J515" t="s">
        <v>1487</v>
      </c>
      <c r="K515" t="s">
        <v>214</v>
      </c>
      <c r="O515" s="9">
        <f>IFERROR(IF($B515="","",INDEX(所属情報!$E:$E,MATCH($A515,所属情報!$A:$A,0))),"")</f>
        <v>492523</v>
      </c>
      <c r="P515" s="9" t="str">
        <f t="shared" ref="P515:P578" si="24">IF($C515="","",IF($E515="",$C515,$C515&amp;" ("&amp;$E515&amp;")"))</f>
        <v>奥橋　歩実 (1)</v>
      </c>
      <c r="Q515" s="9" t="str">
        <f t="shared" ref="Q515:Q578" si="25">IF($D515="","",ASC($D515))</f>
        <v>ｵｸﾊｼ ｱﾕﾐ</v>
      </c>
      <c r="R515" s="9" t="str">
        <f t="shared" ref="R515:R578" si="26">IF($I515="","",UPPER($I515)&amp;" "&amp;UPPER(LEFT($J515,1))&amp;LOWER(RIGHT($J515,LEN($J515)-1))&amp;" ("&amp;MID($G515,3,2)&amp;")")</f>
        <v>OKUHASHI Ayumi (04)</v>
      </c>
      <c r="S515" s="9" t="str">
        <f>IFERROR(IF($F515="","",INDEX(リスト!$G:$G,MATCH($F515,リスト!$E:$E,0))),"")</f>
        <v>27</v>
      </c>
      <c r="T515" s="9" t="str">
        <f>IFERROR(IF($K515="","",INDEX(リスト!$J:$J,MATCH($K515,リスト!$I:$I,0))),"")</f>
        <v>JPN</v>
      </c>
      <c r="U515" s="9" t="str">
        <f>IF($B515="","",RIGHT($G515*1000+200+COUNTIF($G$2:$G515,$G515),9))</f>
        <v>041026201</v>
      </c>
      <c r="V515" s="9" t="str">
        <f>IFERROR(IF($M515="","",$M515&amp;"・"&amp;INDEX(リスト!$F:$F,MATCH($L515,リスト!$E:$E,0))),"")</f>
        <v/>
      </c>
    </row>
    <row r="516" spans="1:22" ht="18" customHeight="1" x14ac:dyDescent="0.55000000000000004">
      <c r="A516" t="s">
        <v>2885</v>
      </c>
      <c r="B516">
        <v>516</v>
      </c>
      <c r="C516" t="s">
        <v>2886</v>
      </c>
      <c r="D516" t="s">
        <v>2887</v>
      </c>
      <c r="E516">
        <v>4</v>
      </c>
      <c r="F516" t="s">
        <v>16</v>
      </c>
      <c r="G516">
        <v>20010521</v>
      </c>
      <c r="H516" t="s">
        <v>2888</v>
      </c>
      <c r="I516" t="s">
        <v>2889</v>
      </c>
      <c r="J516" t="s">
        <v>937</v>
      </c>
      <c r="K516" t="s">
        <v>214</v>
      </c>
      <c r="O516" s="9">
        <f>IFERROR(IF($B516="","",INDEX(所属情報!$E:$E,MATCH($A516,所属情報!$A:$A,0))),"")</f>
        <v>492249</v>
      </c>
      <c r="P516" s="9" t="str">
        <f t="shared" si="24"/>
        <v>辻村　柚月 (4)</v>
      </c>
      <c r="Q516" s="9" t="str">
        <f t="shared" si="25"/>
        <v>ﾂｼﾞﾑﾗ ﾕﾂﾞｷ</v>
      </c>
      <c r="R516" s="9" t="str">
        <f t="shared" si="26"/>
        <v>TSUJIMURA Yuzuki (01)</v>
      </c>
      <c r="S516" s="9" t="str">
        <f>IFERROR(IF($F516="","",INDEX(リスト!$G:$G,MATCH($F516,リスト!$E:$E,0))),"")</f>
        <v>29</v>
      </c>
      <c r="T516" s="9" t="str">
        <f>IFERROR(IF($K516="","",INDEX(リスト!$J:$J,MATCH($K516,リスト!$I:$I,0))),"")</f>
        <v>JPN</v>
      </c>
      <c r="U516" s="9" t="str">
        <f>IF($B516="","",RIGHT($G516*1000+200+COUNTIF($G$2:$G516,$G516),9))</f>
        <v>010521203</v>
      </c>
      <c r="V516" s="9" t="str">
        <f>IFERROR(IF($M516="","",$M516&amp;"・"&amp;INDEX(リスト!$F:$F,MATCH($L516,リスト!$E:$E,0))),"")</f>
        <v/>
      </c>
    </row>
    <row r="517" spans="1:22" ht="18" customHeight="1" x14ac:dyDescent="0.55000000000000004">
      <c r="A517" t="s">
        <v>2885</v>
      </c>
      <c r="B517">
        <v>517</v>
      </c>
      <c r="C517" t="s">
        <v>2890</v>
      </c>
      <c r="D517" t="s">
        <v>2891</v>
      </c>
      <c r="E517">
        <v>4</v>
      </c>
      <c r="F517" t="s">
        <v>17</v>
      </c>
      <c r="G517">
        <v>20010520</v>
      </c>
      <c r="H517" t="s">
        <v>2892</v>
      </c>
      <c r="I517" t="s">
        <v>948</v>
      </c>
      <c r="J517" t="s">
        <v>1208</v>
      </c>
      <c r="K517" t="s">
        <v>214</v>
      </c>
      <c r="O517" s="9">
        <f>IFERROR(IF($B517="","",INDEX(所属情報!$E:$E,MATCH($A517,所属情報!$A:$A,0))),"")</f>
        <v>492249</v>
      </c>
      <c r="P517" s="9" t="str">
        <f t="shared" si="24"/>
        <v>吉田　実由 (4)</v>
      </c>
      <c r="Q517" s="9" t="str">
        <f t="shared" si="25"/>
        <v>ﾖｼﾀﾞ ﾐﾕ</v>
      </c>
      <c r="R517" s="9" t="str">
        <f t="shared" si="26"/>
        <v>YOSHIDA Miyu (01)</v>
      </c>
      <c r="S517" s="9" t="str">
        <f>IFERROR(IF($F517="","",INDEX(リスト!$G:$G,MATCH($F517,リスト!$E:$E,0))),"")</f>
        <v>26</v>
      </c>
      <c r="T517" s="9" t="str">
        <f>IFERROR(IF($K517="","",INDEX(リスト!$J:$J,MATCH($K517,リスト!$I:$I,0))),"")</f>
        <v>JPN</v>
      </c>
      <c r="U517" s="9" t="str">
        <f>IF($B517="","",RIGHT($G517*1000+200+COUNTIF($G$2:$G517,$G517),9))</f>
        <v>010520201</v>
      </c>
      <c r="V517" s="9" t="str">
        <f>IFERROR(IF($M517="","",$M517&amp;"・"&amp;INDEX(リスト!$F:$F,MATCH($L517,リスト!$E:$E,0))),"")</f>
        <v/>
      </c>
    </row>
    <row r="518" spans="1:22" ht="18" customHeight="1" x14ac:dyDescent="0.55000000000000004">
      <c r="A518" t="s">
        <v>2885</v>
      </c>
      <c r="B518">
        <v>518</v>
      </c>
      <c r="C518" t="s">
        <v>2893</v>
      </c>
      <c r="D518" t="s">
        <v>2894</v>
      </c>
      <c r="E518">
        <v>3</v>
      </c>
      <c r="F518" t="s">
        <v>16</v>
      </c>
      <c r="G518">
        <v>20020731</v>
      </c>
      <c r="H518" t="s">
        <v>2895</v>
      </c>
      <c r="I518" t="s">
        <v>2896</v>
      </c>
      <c r="J518" t="s">
        <v>2897</v>
      </c>
      <c r="K518" t="s">
        <v>214</v>
      </c>
      <c r="O518" s="9">
        <f>IFERROR(IF($B518="","",INDEX(所属情報!$E:$E,MATCH($A518,所属情報!$A:$A,0))),"")</f>
        <v>492249</v>
      </c>
      <c r="P518" s="9" t="str">
        <f t="shared" si="24"/>
        <v>鶴尾　奈々佳 (3)</v>
      </c>
      <c r="Q518" s="9" t="str">
        <f t="shared" si="25"/>
        <v>ﾂﾙｵ ﾅﾅｶ</v>
      </c>
      <c r="R518" s="9" t="str">
        <f t="shared" si="26"/>
        <v>TSURUO Nanaka (02)</v>
      </c>
      <c r="S518" s="9" t="str">
        <f>IFERROR(IF($F518="","",INDEX(リスト!$G:$G,MATCH($F518,リスト!$E:$E,0))),"")</f>
        <v>29</v>
      </c>
      <c r="T518" s="9" t="str">
        <f>IFERROR(IF($K518="","",INDEX(リスト!$J:$J,MATCH($K518,リスト!$I:$I,0))),"")</f>
        <v>JPN</v>
      </c>
      <c r="U518" s="9" t="str">
        <f>IF($B518="","",RIGHT($G518*1000+200+COUNTIF($G$2:$G518,$G518),9))</f>
        <v>020731201</v>
      </c>
      <c r="V518" s="9" t="str">
        <f>IFERROR(IF($M518="","",$M518&amp;"・"&amp;INDEX(リスト!$F:$F,MATCH($L518,リスト!$E:$E,0))),"")</f>
        <v/>
      </c>
    </row>
    <row r="519" spans="1:22" ht="18" customHeight="1" x14ac:dyDescent="0.55000000000000004">
      <c r="A519" t="s">
        <v>2885</v>
      </c>
      <c r="B519">
        <v>519</v>
      </c>
      <c r="C519" t="s">
        <v>2898</v>
      </c>
      <c r="D519" t="s">
        <v>2899</v>
      </c>
      <c r="E519">
        <v>3</v>
      </c>
      <c r="F519" t="s">
        <v>27</v>
      </c>
      <c r="G519">
        <v>20021014</v>
      </c>
      <c r="H519" t="s">
        <v>2900</v>
      </c>
      <c r="I519" t="s">
        <v>2901</v>
      </c>
      <c r="J519" t="s">
        <v>1564</v>
      </c>
      <c r="K519" t="s">
        <v>214</v>
      </c>
      <c r="O519" s="9">
        <f>IFERROR(IF($B519="","",INDEX(所属情報!$E:$E,MATCH($A519,所属情報!$A:$A,0))),"")</f>
        <v>492249</v>
      </c>
      <c r="P519" s="9" t="str">
        <f t="shared" si="24"/>
        <v>加納　京果 (3)</v>
      </c>
      <c r="Q519" s="9" t="str">
        <f t="shared" si="25"/>
        <v>ｶﾉｳ ｷｮｳｶ</v>
      </c>
      <c r="R519" s="9" t="str">
        <f t="shared" si="26"/>
        <v>KANO Kyoka (02)</v>
      </c>
      <c r="S519" s="9" t="str">
        <f>IFERROR(IF($F519="","",INDEX(リスト!$G:$G,MATCH($F519,リスト!$E:$E,0))),"")</f>
        <v>24</v>
      </c>
      <c r="T519" s="9" t="str">
        <f>IFERROR(IF($K519="","",INDEX(リスト!$J:$J,MATCH($K519,リスト!$I:$I,0))),"")</f>
        <v>JPN</v>
      </c>
      <c r="U519" s="9" t="str">
        <f>IF($B519="","",RIGHT($G519*1000+200+COUNTIF($G$2:$G519,$G519),9))</f>
        <v>021014202</v>
      </c>
      <c r="V519" s="9" t="str">
        <f>IFERROR(IF($M519="","",$M519&amp;"・"&amp;INDEX(リスト!$F:$F,MATCH($L519,リスト!$E:$E,0))),"")</f>
        <v/>
      </c>
    </row>
    <row r="520" spans="1:22" ht="18" customHeight="1" x14ac:dyDescent="0.55000000000000004">
      <c r="A520" t="s">
        <v>2885</v>
      </c>
      <c r="B520">
        <v>520</v>
      </c>
      <c r="C520" t="s">
        <v>2902</v>
      </c>
      <c r="D520" t="s">
        <v>2903</v>
      </c>
      <c r="E520">
        <v>3</v>
      </c>
      <c r="F520" t="s">
        <v>16</v>
      </c>
      <c r="G520">
        <v>20021226</v>
      </c>
      <c r="H520" t="s">
        <v>2904</v>
      </c>
      <c r="I520" t="s">
        <v>2905</v>
      </c>
      <c r="J520" t="s">
        <v>2569</v>
      </c>
      <c r="K520" t="s">
        <v>214</v>
      </c>
      <c r="O520" s="9">
        <f>IFERROR(IF($B520="","",INDEX(所属情報!$E:$E,MATCH($A520,所属情報!$A:$A,0))),"")</f>
        <v>492249</v>
      </c>
      <c r="P520" s="9" t="str">
        <f t="shared" si="24"/>
        <v>佐々木　萌恵 (3)</v>
      </c>
      <c r="Q520" s="9" t="str">
        <f t="shared" si="25"/>
        <v>ｻｻｷ ﾓｴ</v>
      </c>
      <c r="R520" s="9" t="str">
        <f t="shared" si="26"/>
        <v>SASAKI Moe (02)</v>
      </c>
      <c r="S520" s="9" t="str">
        <f>IFERROR(IF($F520="","",INDEX(リスト!$G:$G,MATCH($F520,リスト!$E:$E,0))),"")</f>
        <v>29</v>
      </c>
      <c r="T520" s="9" t="str">
        <f>IFERROR(IF($K520="","",INDEX(リスト!$J:$J,MATCH($K520,リスト!$I:$I,0))),"")</f>
        <v>JPN</v>
      </c>
      <c r="U520" s="9" t="str">
        <f>IF($B520="","",RIGHT($G520*1000+200+COUNTIF($G$2:$G520,$G520),9))</f>
        <v>021226204</v>
      </c>
      <c r="V520" s="9" t="str">
        <f>IFERROR(IF($M520="","",$M520&amp;"・"&amp;INDEX(リスト!$F:$F,MATCH($L520,リスト!$E:$E,0))),"")</f>
        <v/>
      </c>
    </row>
    <row r="521" spans="1:22" ht="18" customHeight="1" x14ac:dyDescent="0.55000000000000004">
      <c r="A521" t="s">
        <v>2885</v>
      </c>
      <c r="B521">
        <v>521</v>
      </c>
      <c r="C521" t="s">
        <v>2906</v>
      </c>
      <c r="D521" t="s">
        <v>2907</v>
      </c>
      <c r="E521">
        <v>3</v>
      </c>
      <c r="F521" t="s">
        <v>16</v>
      </c>
      <c r="G521">
        <v>20020705</v>
      </c>
      <c r="H521" t="s">
        <v>2908</v>
      </c>
      <c r="I521" t="s">
        <v>2909</v>
      </c>
      <c r="J521" t="s">
        <v>2910</v>
      </c>
      <c r="K521" t="s">
        <v>214</v>
      </c>
      <c r="O521" s="9">
        <f>IFERROR(IF($B521="","",INDEX(所属情報!$E:$E,MATCH($A521,所属情報!$A:$A,0))),"")</f>
        <v>492249</v>
      </c>
      <c r="P521" s="9" t="str">
        <f t="shared" si="24"/>
        <v>水越　青空 (3)</v>
      </c>
      <c r="Q521" s="9" t="str">
        <f t="shared" si="25"/>
        <v>ﾐｽﾞｺｼ ｱｵｿﾞﾗ</v>
      </c>
      <c r="R521" s="9" t="str">
        <f t="shared" si="26"/>
        <v>MIZUKOSHI Aozora (02)</v>
      </c>
      <c r="S521" s="9" t="str">
        <f>IFERROR(IF($F521="","",INDEX(リスト!$G:$G,MATCH($F521,リスト!$E:$E,0))),"")</f>
        <v>29</v>
      </c>
      <c r="T521" s="9" t="str">
        <f>IFERROR(IF($K521="","",INDEX(リスト!$J:$J,MATCH($K521,リスト!$I:$I,0))),"")</f>
        <v>JPN</v>
      </c>
      <c r="U521" s="9" t="str">
        <f>IF($B521="","",RIGHT($G521*1000+200+COUNTIF($G$2:$G521,$G521),9))</f>
        <v>020705201</v>
      </c>
      <c r="V521" s="9" t="str">
        <f>IFERROR(IF($M521="","",$M521&amp;"・"&amp;INDEX(リスト!$F:$F,MATCH($L521,リスト!$E:$E,0))),"")</f>
        <v/>
      </c>
    </row>
    <row r="522" spans="1:22" ht="18" customHeight="1" x14ac:dyDescent="0.55000000000000004">
      <c r="A522" t="s">
        <v>2885</v>
      </c>
      <c r="B522">
        <v>522</v>
      </c>
      <c r="C522" t="s">
        <v>2911</v>
      </c>
      <c r="D522" t="s">
        <v>2912</v>
      </c>
      <c r="E522">
        <v>2</v>
      </c>
      <c r="F522" t="s">
        <v>16</v>
      </c>
      <c r="G522">
        <v>20030926</v>
      </c>
      <c r="H522" t="s">
        <v>2913</v>
      </c>
      <c r="I522" t="s">
        <v>2914</v>
      </c>
      <c r="J522" t="s">
        <v>2915</v>
      </c>
      <c r="K522" t="s">
        <v>214</v>
      </c>
      <c r="O522" s="9">
        <f>IFERROR(IF($B522="","",INDEX(所属情報!$E:$E,MATCH($A522,所属情報!$A:$A,0))),"")</f>
        <v>492249</v>
      </c>
      <c r="P522" s="9" t="str">
        <f t="shared" si="24"/>
        <v>新免　菜央 (2)</v>
      </c>
      <c r="Q522" s="9" t="str">
        <f t="shared" si="25"/>
        <v>ｼﾝﾒﾝ ﾅｵ</v>
      </c>
      <c r="R522" s="9" t="str">
        <f t="shared" si="26"/>
        <v>SHIMMEN Nao (03)</v>
      </c>
      <c r="S522" s="9" t="str">
        <f>IFERROR(IF($F522="","",INDEX(リスト!$G:$G,MATCH($F522,リスト!$E:$E,0))),"")</f>
        <v>29</v>
      </c>
      <c r="T522" s="9" t="str">
        <f>IFERROR(IF($K522="","",INDEX(リスト!$J:$J,MATCH($K522,リスト!$I:$I,0))),"")</f>
        <v>JPN</v>
      </c>
      <c r="U522" s="9" t="str">
        <f>IF($B522="","",RIGHT($G522*1000+200+COUNTIF($G$2:$G522,$G522),9))</f>
        <v>030926202</v>
      </c>
      <c r="V522" s="9" t="str">
        <f>IFERROR(IF($M522="","",$M522&amp;"・"&amp;INDEX(リスト!$F:$F,MATCH($L522,リスト!$E:$E,0))),"")</f>
        <v/>
      </c>
    </row>
    <row r="523" spans="1:22" ht="18" customHeight="1" x14ac:dyDescent="0.55000000000000004">
      <c r="A523" t="s">
        <v>2885</v>
      </c>
      <c r="B523">
        <v>523</v>
      </c>
      <c r="C523" t="s">
        <v>2916</v>
      </c>
      <c r="D523" t="s">
        <v>2917</v>
      </c>
      <c r="E523">
        <v>2</v>
      </c>
      <c r="F523" t="s">
        <v>16</v>
      </c>
      <c r="G523">
        <v>20040321</v>
      </c>
      <c r="H523" t="s">
        <v>2918</v>
      </c>
      <c r="I523" t="s">
        <v>2919</v>
      </c>
      <c r="J523" t="s">
        <v>2920</v>
      </c>
      <c r="K523" t="s">
        <v>214</v>
      </c>
      <c r="O523" s="9">
        <f>IFERROR(IF($B523="","",INDEX(所属情報!$E:$E,MATCH($A523,所属情報!$A:$A,0))),"")</f>
        <v>492249</v>
      </c>
      <c r="P523" s="9" t="str">
        <f t="shared" si="24"/>
        <v>御前　有莉奈 (2)</v>
      </c>
      <c r="Q523" s="9" t="str">
        <f t="shared" si="25"/>
        <v>ﾐｻｷ ﾕﾘﾅ</v>
      </c>
      <c r="R523" s="9" t="str">
        <f t="shared" si="26"/>
        <v>MISAKI Yurina (04)</v>
      </c>
      <c r="S523" s="9" t="str">
        <f>IFERROR(IF($F523="","",INDEX(リスト!$G:$G,MATCH($F523,リスト!$E:$E,0))),"")</f>
        <v>29</v>
      </c>
      <c r="T523" s="9" t="str">
        <f>IFERROR(IF($K523="","",INDEX(リスト!$J:$J,MATCH($K523,リスト!$I:$I,0))),"")</f>
        <v>JPN</v>
      </c>
      <c r="U523" s="9" t="str">
        <f>IF($B523="","",RIGHT($G523*1000+200+COUNTIF($G$2:$G523,$G523),9))</f>
        <v>040321201</v>
      </c>
      <c r="V523" s="9" t="str">
        <f>IFERROR(IF($M523="","",$M523&amp;"・"&amp;INDEX(リスト!$F:$F,MATCH($L523,リスト!$E:$E,0))),"")</f>
        <v/>
      </c>
    </row>
    <row r="524" spans="1:22" ht="18" customHeight="1" x14ac:dyDescent="0.55000000000000004">
      <c r="A524" t="s">
        <v>2885</v>
      </c>
      <c r="B524">
        <v>524</v>
      </c>
      <c r="C524" t="s">
        <v>2921</v>
      </c>
      <c r="D524" t="s">
        <v>2922</v>
      </c>
      <c r="E524">
        <v>2</v>
      </c>
      <c r="F524" t="s">
        <v>25</v>
      </c>
      <c r="G524">
        <v>20030610</v>
      </c>
      <c r="H524" t="s">
        <v>2923</v>
      </c>
      <c r="I524" t="s">
        <v>2924</v>
      </c>
      <c r="J524" t="s">
        <v>2925</v>
      </c>
      <c r="K524" t="s">
        <v>214</v>
      </c>
      <c r="O524" s="9">
        <f>IFERROR(IF($B524="","",INDEX(所属情報!$E:$E,MATCH($A524,所属情報!$A:$A,0))),"")</f>
        <v>492249</v>
      </c>
      <c r="P524" s="9" t="str">
        <f t="shared" si="24"/>
        <v>星場　麗羽 (2)</v>
      </c>
      <c r="Q524" s="9" t="str">
        <f t="shared" si="25"/>
        <v>ﾎｼﾊﾞ ｳﾙﾊ</v>
      </c>
      <c r="R524" s="9" t="str">
        <f t="shared" si="26"/>
        <v>HOSHIBA Uruha (03)</v>
      </c>
      <c r="S524" s="9" t="str">
        <f>IFERROR(IF($F524="","",INDEX(リスト!$G:$G,MATCH($F524,リスト!$E:$E,0))),"")</f>
        <v>17</v>
      </c>
      <c r="T524" s="9" t="str">
        <f>IFERROR(IF($K524="","",INDEX(リスト!$J:$J,MATCH($K524,リスト!$I:$I,0))),"")</f>
        <v>JPN</v>
      </c>
      <c r="U524" s="9" t="str">
        <f>IF($B524="","",RIGHT($G524*1000+200+COUNTIF($G$2:$G524,$G524),9))</f>
        <v>030610201</v>
      </c>
      <c r="V524" s="9" t="str">
        <f>IFERROR(IF($M524="","",$M524&amp;"・"&amp;INDEX(リスト!$F:$F,MATCH($L524,リスト!$E:$E,0))),"")</f>
        <v/>
      </c>
    </row>
    <row r="525" spans="1:22" ht="18" customHeight="1" x14ac:dyDescent="0.55000000000000004">
      <c r="A525" t="s">
        <v>2885</v>
      </c>
      <c r="B525">
        <v>525</v>
      </c>
      <c r="C525" t="s">
        <v>2926</v>
      </c>
      <c r="D525" t="s">
        <v>2927</v>
      </c>
      <c r="E525">
        <v>2</v>
      </c>
      <c r="F525" t="s">
        <v>19</v>
      </c>
      <c r="G525">
        <v>20030722</v>
      </c>
      <c r="H525" t="s">
        <v>2928</v>
      </c>
      <c r="I525" t="s">
        <v>2929</v>
      </c>
      <c r="J525" t="s">
        <v>957</v>
      </c>
      <c r="K525" t="s">
        <v>214</v>
      </c>
      <c r="O525" s="9">
        <f>IFERROR(IF($B525="","",INDEX(所属情報!$E:$E,MATCH($A525,所属情報!$A:$A,0))),"")</f>
        <v>492249</v>
      </c>
      <c r="P525" s="9" t="str">
        <f t="shared" si="24"/>
        <v>寺本　葵 (2)</v>
      </c>
      <c r="Q525" s="9" t="str">
        <f t="shared" si="25"/>
        <v>ﾃﾗﾓﾄ ｱｵｲ</v>
      </c>
      <c r="R525" s="9" t="str">
        <f t="shared" si="26"/>
        <v>TERAMOTO Aoi (03)</v>
      </c>
      <c r="S525" s="9" t="str">
        <f>IFERROR(IF($F525="","",INDEX(リスト!$G:$G,MATCH($F525,リスト!$E:$E,0))),"")</f>
        <v>28</v>
      </c>
      <c r="T525" s="9" t="str">
        <f>IFERROR(IF($K525="","",INDEX(リスト!$J:$J,MATCH($K525,リスト!$I:$I,0))),"")</f>
        <v>JPN</v>
      </c>
      <c r="U525" s="9" t="str">
        <f>IF($B525="","",RIGHT($G525*1000+200+COUNTIF($G$2:$G525,$G525),9))</f>
        <v>030722201</v>
      </c>
      <c r="V525" s="9" t="str">
        <f>IFERROR(IF($M525="","",$M525&amp;"・"&amp;INDEX(リスト!$F:$F,MATCH($L525,リスト!$E:$E,0))),"")</f>
        <v/>
      </c>
    </row>
    <row r="526" spans="1:22" ht="18" customHeight="1" x14ac:dyDescent="0.55000000000000004">
      <c r="A526" t="s">
        <v>2885</v>
      </c>
      <c r="B526">
        <v>526</v>
      </c>
      <c r="C526" t="s">
        <v>2930</v>
      </c>
      <c r="D526" t="s">
        <v>2931</v>
      </c>
      <c r="E526">
        <v>2</v>
      </c>
      <c r="F526" t="s">
        <v>19</v>
      </c>
      <c r="G526">
        <v>20030602</v>
      </c>
      <c r="H526" t="s">
        <v>2932</v>
      </c>
      <c r="I526" t="s">
        <v>1325</v>
      </c>
      <c r="J526" t="s">
        <v>1176</v>
      </c>
      <c r="K526" t="s">
        <v>214</v>
      </c>
      <c r="O526" s="9">
        <f>IFERROR(IF($B526="","",INDEX(所属情報!$E:$E,MATCH($A526,所属情報!$A:$A,0))),"")</f>
        <v>492249</v>
      </c>
      <c r="P526" s="9" t="str">
        <f t="shared" si="24"/>
        <v>田中　凜 (2)</v>
      </c>
      <c r="Q526" s="9" t="str">
        <f t="shared" si="25"/>
        <v>ﾀﾅｶ ﾘﾝ</v>
      </c>
      <c r="R526" s="9" t="str">
        <f t="shared" si="26"/>
        <v>TANAKA Rin (03)</v>
      </c>
      <c r="S526" s="9" t="str">
        <f>IFERROR(IF($F526="","",INDEX(リスト!$G:$G,MATCH($F526,リスト!$E:$E,0))),"")</f>
        <v>28</v>
      </c>
      <c r="T526" s="9" t="str">
        <f>IFERROR(IF($K526="","",INDEX(リスト!$J:$J,MATCH($K526,リスト!$I:$I,0))),"")</f>
        <v>JPN</v>
      </c>
      <c r="U526" s="9" t="str">
        <f>IF($B526="","",RIGHT($G526*1000+200+COUNTIF($G$2:$G526,$G526),9))</f>
        <v>030602202</v>
      </c>
      <c r="V526" s="9" t="str">
        <f>IFERROR(IF($M526="","",$M526&amp;"・"&amp;INDEX(リスト!$F:$F,MATCH($L526,リスト!$E:$E,0))),"")</f>
        <v/>
      </c>
    </row>
    <row r="527" spans="1:22" ht="18" customHeight="1" x14ac:dyDescent="0.55000000000000004">
      <c r="A527" t="s">
        <v>2885</v>
      </c>
      <c r="B527">
        <v>527</v>
      </c>
      <c r="C527" t="s">
        <v>2933</v>
      </c>
      <c r="D527" t="s">
        <v>2934</v>
      </c>
      <c r="E527">
        <v>2</v>
      </c>
      <c r="F527" t="s">
        <v>16</v>
      </c>
      <c r="G527">
        <v>20030507</v>
      </c>
      <c r="H527" t="s">
        <v>2935</v>
      </c>
      <c r="I527" t="s">
        <v>1329</v>
      </c>
      <c r="J527" t="s">
        <v>811</v>
      </c>
      <c r="K527" t="s">
        <v>214</v>
      </c>
      <c r="O527" s="9">
        <f>IFERROR(IF($B527="","",INDEX(所属情報!$E:$E,MATCH($A527,所属情報!$A:$A,0))),"")</f>
        <v>492249</v>
      </c>
      <c r="P527" s="9" t="str">
        <f t="shared" si="24"/>
        <v>中尾　美咲 (2)</v>
      </c>
      <c r="Q527" s="9" t="str">
        <f t="shared" si="25"/>
        <v>ﾅｶｵ ﾐｻｷ</v>
      </c>
      <c r="R527" s="9" t="str">
        <f t="shared" si="26"/>
        <v>NAKAO Misaki (03)</v>
      </c>
      <c r="S527" s="9" t="str">
        <f>IFERROR(IF($F527="","",INDEX(リスト!$G:$G,MATCH($F527,リスト!$E:$E,0))),"")</f>
        <v>29</v>
      </c>
      <c r="T527" s="9" t="str">
        <f>IFERROR(IF($K527="","",INDEX(リスト!$J:$J,MATCH($K527,リスト!$I:$I,0))),"")</f>
        <v>JPN</v>
      </c>
      <c r="U527" s="9" t="str">
        <f>IF($B527="","",RIGHT($G527*1000+200+COUNTIF($G$2:$G527,$G527),9))</f>
        <v>030507201</v>
      </c>
      <c r="V527" s="9" t="str">
        <f>IFERROR(IF($M527="","",$M527&amp;"・"&amp;INDEX(リスト!$F:$F,MATCH($L527,リスト!$E:$E,0))),"")</f>
        <v/>
      </c>
    </row>
    <row r="528" spans="1:22" ht="18" customHeight="1" x14ac:dyDescent="0.55000000000000004">
      <c r="A528" t="s">
        <v>2885</v>
      </c>
      <c r="B528">
        <v>528</v>
      </c>
      <c r="C528" t="s">
        <v>2936</v>
      </c>
      <c r="D528" t="s">
        <v>2937</v>
      </c>
      <c r="E528">
        <v>2</v>
      </c>
      <c r="F528" t="s">
        <v>20</v>
      </c>
      <c r="G528">
        <v>20031220</v>
      </c>
      <c r="H528" t="s">
        <v>2938</v>
      </c>
      <c r="I528" t="s">
        <v>2939</v>
      </c>
      <c r="J528" t="s">
        <v>2940</v>
      </c>
      <c r="K528" t="s">
        <v>214</v>
      </c>
      <c r="O528" s="9">
        <f>IFERROR(IF($B528="","",INDEX(所属情報!$E:$E,MATCH($A528,所属情報!$A:$A,0))),"")</f>
        <v>492249</v>
      </c>
      <c r="P528" s="9" t="str">
        <f t="shared" si="24"/>
        <v>大谷　華未 (2)</v>
      </c>
      <c r="Q528" s="9" t="str">
        <f t="shared" si="25"/>
        <v>ｵｵﾀﾆ ﾊﾅﾐ</v>
      </c>
      <c r="R528" s="9" t="str">
        <f t="shared" si="26"/>
        <v>OTANI Hanami (03)</v>
      </c>
      <c r="S528" s="9" t="str">
        <f>IFERROR(IF($F528="","",INDEX(リスト!$G:$G,MATCH($F528,リスト!$E:$E,0))),"")</f>
        <v>27</v>
      </c>
      <c r="T528" s="9" t="str">
        <f>IFERROR(IF($K528="","",INDEX(リスト!$J:$J,MATCH($K528,リスト!$I:$I,0))),"")</f>
        <v>JPN</v>
      </c>
      <c r="U528" s="9" t="str">
        <f>IF($B528="","",RIGHT($G528*1000+200+COUNTIF($G$2:$G528,$G528),9))</f>
        <v>031220201</v>
      </c>
      <c r="V528" s="9" t="str">
        <f>IFERROR(IF($M528="","",$M528&amp;"・"&amp;INDEX(リスト!$F:$F,MATCH($L528,リスト!$E:$E,0))),"")</f>
        <v/>
      </c>
    </row>
    <row r="529" spans="1:22" ht="18" customHeight="1" x14ac:dyDescent="0.55000000000000004">
      <c r="A529" t="s">
        <v>2885</v>
      </c>
      <c r="B529">
        <v>529</v>
      </c>
      <c r="C529" t="s">
        <v>2941</v>
      </c>
      <c r="D529" t="s">
        <v>2942</v>
      </c>
      <c r="E529">
        <v>2</v>
      </c>
      <c r="F529" t="s">
        <v>17</v>
      </c>
      <c r="G529">
        <v>20030715</v>
      </c>
      <c r="H529" t="s">
        <v>2943</v>
      </c>
      <c r="I529" t="s">
        <v>2304</v>
      </c>
      <c r="J529" t="s">
        <v>2944</v>
      </c>
      <c r="K529" t="s">
        <v>214</v>
      </c>
      <c r="O529" s="9">
        <f>IFERROR(IF($B529="","",INDEX(所属情報!$E:$E,MATCH($A529,所属情報!$A:$A,0))),"")</f>
        <v>492249</v>
      </c>
      <c r="P529" s="9" t="str">
        <f t="shared" si="24"/>
        <v>大野　藍美 (2)</v>
      </c>
      <c r="Q529" s="9" t="str">
        <f t="shared" si="25"/>
        <v>ｵｵﾉ ｱｲﾐ</v>
      </c>
      <c r="R529" s="9" t="str">
        <f t="shared" si="26"/>
        <v>ONO Aimi (03)</v>
      </c>
      <c r="S529" s="9" t="str">
        <f>IFERROR(IF($F529="","",INDEX(リスト!$G:$G,MATCH($F529,リスト!$E:$E,0))),"")</f>
        <v>26</v>
      </c>
      <c r="T529" s="9" t="str">
        <f>IFERROR(IF($K529="","",INDEX(リスト!$J:$J,MATCH($K529,リスト!$I:$I,0))),"")</f>
        <v>JPN</v>
      </c>
      <c r="U529" s="9" t="str">
        <f>IF($B529="","",RIGHT($G529*1000+200+COUNTIF($G$2:$G529,$G529),9))</f>
        <v>030715202</v>
      </c>
      <c r="V529" s="9" t="str">
        <f>IFERROR(IF($M529="","",$M529&amp;"・"&amp;INDEX(リスト!$F:$F,MATCH($L529,リスト!$E:$E,0))),"")</f>
        <v/>
      </c>
    </row>
    <row r="530" spans="1:22" ht="18" customHeight="1" x14ac:dyDescent="0.55000000000000004">
      <c r="A530" t="s">
        <v>2885</v>
      </c>
      <c r="B530">
        <v>530</v>
      </c>
      <c r="C530" t="s">
        <v>2945</v>
      </c>
      <c r="D530" t="s">
        <v>2946</v>
      </c>
      <c r="E530">
        <v>2</v>
      </c>
      <c r="F530" t="s">
        <v>20</v>
      </c>
      <c r="G530">
        <v>20030827</v>
      </c>
      <c r="H530" t="s">
        <v>2947</v>
      </c>
      <c r="I530" t="s">
        <v>1252</v>
      </c>
      <c r="J530" t="s">
        <v>2948</v>
      </c>
      <c r="K530" t="s">
        <v>214</v>
      </c>
      <c r="O530" s="9">
        <f>IFERROR(IF($B530="","",INDEX(所属情報!$E:$E,MATCH($A530,所属情報!$A:$A,0))),"")</f>
        <v>492249</v>
      </c>
      <c r="P530" s="9" t="str">
        <f t="shared" si="24"/>
        <v>松本　愛子 (2)</v>
      </c>
      <c r="Q530" s="9" t="str">
        <f t="shared" si="25"/>
        <v>ﾏﾂﾓﾄ ｱｲｺ</v>
      </c>
      <c r="R530" s="9" t="str">
        <f t="shared" si="26"/>
        <v>MATSUMOTO Aiko (03)</v>
      </c>
      <c r="S530" s="9" t="str">
        <f>IFERROR(IF($F530="","",INDEX(リスト!$G:$G,MATCH($F530,リスト!$E:$E,0))),"")</f>
        <v>27</v>
      </c>
      <c r="T530" s="9" t="str">
        <f>IFERROR(IF($K530="","",INDEX(リスト!$J:$J,MATCH($K530,リスト!$I:$I,0))),"")</f>
        <v>JPN</v>
      </c>
      <c r="U530" s="9" t="str">
        <f>IF($B530="","",RIGHT($G530*1000+200+COUNTIF($G$2:$G530,$G530),9))</f>
        <v>030827201</v>
      </c>
      <c r="V530" s="9" t="str">
        <f>IFERROR(IF($M530="","",$M530&amp;"・"&amp;INDEX(リスト!$F:$F,MATCH($L530,リスト!$E:$E,0))),"")</f>
        <v/>
      </c>
    </row>
    <row r="531" spans="1:22" ht="18" customHeight="1" x14ac:dyDescent="0.55000000000000004">
      <c r="A531" t="s">
        <v>2885</v>
      </c>
      <c r="B531">
        <v>531</v>
      </c>
      <c r="C531" t="s">
        <v>2949</v>
      </c>
      <c r="D531" t="s">
        <v>2950</v>
      </c>
      <c r="E531">
        <v>2</v>
      </c>
      <c r="F531" t="s">
        <v>16</v>
      </c>
      <c r="G531">
        <v>20030803</v>
      </c>
      <c r="H531" t="s">
        <v>2951</v>
      </c>
      <c r="I531" t="s">
        <v>1252</v>
      </c>
      <c r="J531" t="s">
        <v>1334</v>
      </c>
      <c r="K531" t="s">
        <v>214</v>
      </c>
      <c r="O531" s="9">
        <f>IFERROR(IF($B531="","",INDEX(所属情報!$E:$E,MATCH($A531,所属情報!$A:$A,0))),"")</f>
        <v>492249</v>
      </c>
      <c r="P531" s="9" t="str">
        <f t="shared" si="24"/>
        <v>松本　桃佳 (2)</v>
      </c>
      <c r="Q531" s="9" t="str">
        <f t="shared" si="25"/>
        <v>ﾏﾂﾓﾄ ﾓﾓｶ</v>
      </c>
      <c r="R531" s="9" t="str">
        <f t="shared" si="26"/>
        <v>MATSUMOTO Momoka (03)</v>
      </c>
      <c r="S531" s="9" t="str">
        <f>IFERROR(IF($F531="","",INDEX(リスト!$G:$G,MATCH($F531,リスト!$E:$E,0))),"")</f>
        <v>29</v>
      </c>
      <c r="T531" s="9" t="str">
        <f>IFERROR(IF($K531="","",INDEX(リスト!$J:$J,MATCH($K531,リスト!$I:$I,0))),"")</f>
        <v>JPN</v>
      </c>
      <c r="U531" s="9" t="str">
        <f>IF($B531="","",RIGHT($G531*1000+200+COUNTIF($G$2:$G531,$G531),9))</f>
        <v>030803202</v>
      </c>
      <c r="V531" s="9" t="str">
        <f>IFERROR(IF($M531="","",$M531&amp;"・"&amp;INDEX(リスト!$F:$F,MATCH($L531,リスト!$E:$E,0))),"")</f>
        <v/>
      </c>
    </row>
    <row r="532" spans="1:22" ht="18" customHeight="1" x14ac:dyDescent="0.55000000000000004">
      <c r="A532" t="s">
        <v>2885</v>
      </c>
      <c r="B532">
        <v>532</v>
      </c>
      <c r="C532" t="s">
        <v>2952</v>
      </c>
      <c r="D532" t="s">
        <v>2953</v>
      </c>
      <c r="E532">
        <v>2</v>
      </c>
      <c r="F532" t="s">
        <v>16</v>
      </c>
      <c r="G532">
        <v>20030515</v>
      </c>
      <c r="H532" t="s">
        <v>2954</v>
      </c>
      <c r="I532" t="s">
        <v>1804</v>
      </c>
      <c r="J532" t="s">
        <v>2658</v>
      </c>
      <c r="K532" t="s">
        <v>214</v>
      </c>
      <c r="O532" s="9">
        <f>IFERROR(IF($B532="","",INDEX(所属情報!$E:$E,MATCH($A532,所属情報!$A:$A,0))),"")</f>
        <v>492249</v>
      </c>
      <c r="P532" s="9" t="str">
        <f t="shared" si="24"/>
        <v>山崎　真帆 (2)</v>
      </c>
      <c r="Q532" s="9" t="str">
        <f t="shared" si="25"/>
        <v>ﾔﾏｻﾞｷ ﾏﾎ</v>
      </c>
      <c r="R532" s="9" t="str">
        <f t="shared" si="26"/>
        <v>YAMAZAKI Maho (03)</v>
      </c>
      <c r="S532" s="9" t="str">
        <f>IFERROR(IF($F532="","",INDEX(リスト!$G:$G,MATCH($F532,リスト!$E:$E,0))),"")</f>
        <v>29</v>
      </c>
      <c r="T532" s="9" t="str">
        <f>IFERROR(IF($K532="","",INDEX(リスト!$J:$J,MATCH($K532,リスト!$I:$I,0))),"")</f>
        <v>JPN</v>
      </c>
      <c r="U532" s="9" t="str">
        <f>IF($B532="","",RIGHT($G532*1000+200+COUNTIF($G$2:$G532,$G532),9))</f>
        <v>030515201</v>
      </c>
      <c r="V532" s="9" t="str">
        <f>IFERROR(IF($M532="","",$M532&amp;"・"&amp;INDEX(リスト!$F:$F,MATCH($L532,リスト!$E:$E,0))),"")</f>
        <v/>
      </c>
    </row>
    <row r="533" spans="1:22" ht="18" customHeight="1" x14ac:dyDescent="0.55000000000000004">
      <c r="A533" t="s">
        <v>2955</v>
      </c>
      <c r="B533">
        <v>533</v>
      </c>
      <c r="C533" t="s">
        <v>2956</v>
      </c>
      <c r="D533" t="s">
        <v>2957</v>
      </c>
      <c r="E533">
        <v>4</v>
      </c>
      <c r="F533" t="s">
        <v>19</v>
      </c>
      <c r="G533">
        <v>20020322</v>
      </c>
      <c r="H533" t="s">
        <v>2958</v>
      </c>
      <c r="I533" t="s">
        <v>2959</v>
      </c>
      <c r="J533" t="s">
        <v>2960</v>
      </c>
      <c r="K533" t="s">
        <v>214</v>
      </c>
      <c r="O533" s="9">
        <f>IFERROR(IF($B533="","",INDEX(所属情報!$E:$E,MATCH($A533,所属情報!$A:$A,0))),"")</f>
        <v>492237</v>
      </c>
      <c r="P533" s="9" t="str">
        <f t="shared" si="24"/>
        <v>臼野　友実子 (4)</v>
      </c>
      <c r="Q533" s="9" t="str">
        <f t="shared" si="25"/>
        <v>ｳｽﾉ ﾕﾐｺ</v>
      </c>
      <c r="R533" s="9" t="str">
        <f t="shared" si="26"/>
        <v>USUNO Yumiko (02)</v>
      </c>
      <c r="S533" s="9" t="str">
        <f>IFERROR(IF($F533="","",INDEX(リスト!$G:$G,MATCH($F533,リスト!$E:$E,0))),"")</f>
        <v>28</v>
      </c>
      <c r="T533" s="9" t="str">
        <f>IFERROR(IF($K533="","",INDEX(リスト!$J:$J,MATCH($K533,リスト!$I:$I,0))),"")</f>
        <v>JPN</v>
      </c>
      <c r="U533" s="9" t="str">
        <f>IF($B533="","",RIGHT($G533*1000+200+COUNTIF($G$2:$G533,$G533),9))</f>
        <v>020322201</v>
      </c>
      <c r="V533" s="9" t="str">
        <f>IFERROR(IF($M533="","",$M533&amp;"・"&amp;INDEX(リスト!$F:$F,MATCH($L533,リスト!$E:$E,0))),"")</f>
        <v/>
      </c>
    </row>
    <row r="534" spans="1:22" ht="18" customHeight="1" x14ac:dyDescent="0.55000000000000004">
      <c r="A534" t="s">
        <v>2955</v>
      </c>
      <c r="B534">
        <v>534</v>
      </c>
      <c r="C534" t="s">
        <v>2961</v>
      </c>
      <c r="D534" t="s">
        <v>2962</v>
      </c>
      <c r="E534">
        <v>4</v>
      </c>
      <c r="F534" t="s">
        <v>19</v>
      </c>
      <c r="G534">
        <v>20011011</v>
      </c>
      <c r="H534" t="s">
        <v>2963</v>
      </c>
      <c r="I534" t="s">
        <v>2964</v>
      </c>
      <c r="J534" t="s">
        <v>937</v>
      </c>
      <c r="K534" t="s">
        <v>214</v>
      </c>
      <c r="O534" s="9">
        <f>IFERROR(IF($B534="","",INDEX(所属情報!$E:$E,MATCH($A534,所属情報!$A:$A,0))),"")</f>
        <v>492237</v>
      </c>
      <c r="P534" s="9" t="str">
        <f t="shared" si="24"/>
        <v>小髙　由津紀 (4)</v>
      </c>
      <c r="Q534" s="9" t="str">
        <f t="shared" si="25"/>
        <v>ｺﾀｶ ﾕﾂﾞｷ</v>
      </c>
      <c r="R534" s="9" t="str">
        <f t="shared" si="26"/>
        <v>KOTAKA Yuzuki (01)</v>
      </c>
      <c r="S534" s="9" t="str">
        <f>IFERROR(IF($F534="","",INDEX(リスト!$G:$G,MATCH($F534,リスト!$E:$E,0))),"")</f>
        <v>28</v>
      </c>
      <c r="T534" s="9" t="str">
        <f>IFERROR(IF($K534="","",INDEX(リスト!$J:$J,MATCH($K534,リスト!$I:$I,0))),"")</f>
        <v>JPN</v>
      </c>
      <c r="U534" s="9" t="str">
        <f>IF($B534="","",RIGHT($G534*1000+200+COUNTIF($G$2:$G534,$G534),9))</f>
        <v>011011201</v>
      </c>
      <c r="V534" s="9" t="str">
        <f>IFERROR(IF($M534="","",$M534&amp;"・"&amp;INDEX(リスト!$F:$F,MATCH($L534,リスト!$E:$E,0))),"")</f>
        <v/>
      </c>
    </row>
    <row r="535" spans="1:22" ht="18" customHeight="1" x14ac:dyDescent="0.55000000000000004">
      <c r="A535" t="s">
        <v>2955</v>
      </c>
      <c r="B535">
        <v>535</v>
      </c>
      <c r="C535" t="s">
        <v>2965</v>
      </c>
      <c r="D535" t="s">
        <v>2966</v>
      </c>
      <c r="E535">
        <v>4</v>
      </c>
      <c r="F535" t="s">
        <v>12</v>
      </c>
      <c r="G535">
        <v>20010829</v>
      </c>
      <c r="H535" t="s">
        <v>2967</v>
      </c>
      <c r="I535" t="s">
        <v>2968</v>
      </c>
      <c r="J535" t="s">
        <v>1945</v>
      </c>
      <c r="K535" t="s">
        <v>214</v>
      </c>
      <c r="O535" s="9">
        <f>IFERROR(IF($B535="","",INDEX(所属情報!$E:$E,MATCH($A535,所属情報!$A:$A,0))),"")</f>
        <v>492237</v>
      </c>
      <c r="P535" s="9" t="str">
        <f t="shared" si="24"/>
        <v>須田　花音 (4)</v>
      </c>
      <c r="Q535" s="9" t="str">
        <f t="shared" si="25"/>
        <v>ｽﾀﾞ ｶﾉﾝ</v>
      </c>
      <c r="R535" s="9" t="str">
        <f t="shared" si="26"/>
        <v>SUDA Kanon (01)</v>
      </c>
      <c r="S535" s="9" t="str">
        <f>IFERROR(IF($F535="","",INDEX(リスト!$G:$G,MATCH($F535,リスト!$E:$E,0))),"")</f>
        <v>21</v>
      </c>
      <c r="T535" s="9" t="str">
        <f>IFERROR(IF($K535="","",INDEX(リスト!$J:$J,MATCH($K535,リスト!$I:$I,0))),"")</f>
        <v>JPN</v>
      </c>
      <c r="U535" s="9" t="str">
        <f>IF($B535="","",RIGHT($G535*1000+200+COUNTIF($G$2:$G535,$G535),9))</f>
        <v>010829202</v>
      </c>
      <c r="V535" s="9" t="str">
        <f>IFERROR(IF($M535="","",$M535&amp;"・"&amp;INDEX(リスト!$F:$F,MATCH($L535,リスト!$E:$E,0))),"")</f>
        <v/>
      </c>
    </row>
    <row r="536" spans="1:22" ht="18" customHeight="1" x14ac:dyDescent="0.55000000000000004">
      <c r="A536" t="s">
        <v>2955</v>
      </c>
      <c r="B536">
        <v>536</v>
      </c>
      <c r="C536" t="s">
        <v>2969</v>
      </c>
      <c r="D536" t="s">
        <v>2970</v>
      </c>
      <c r="E536">
        <v>4</v>
      </c>
      <c r="F536" t="s">
        <v>14</v>
      </c>
      <c r="G536">
        <v>20010612</v>
      </c>
      <c r="H536" t="s">
        <v>2971</v>
      </c>
      <c r="I536" t="s">
        <v>2972</v>
      </c>
      <c r="J536" t="s">
        <v>1253</v>
      </c>
      <c r="K536" t="s">
        <v>214</v>
      </c>
      <c r="O536" s="9">
        <f>IFERROR(IF($B536="","",INDEX(所属情報!$E:$E,MATCH($A536,所属情報!$A:$A,0))),"")</f>
        <v>492237</v>
      </c>
      <c r="P536" s="9" t="str">
        <f t="shared" si="24"/>
        <v>堀　綾花 (4)</v>
      </c>
      <c r="Q536" s="9" t="str">
        <f t="shared" si="25"/>
        <v>ﾎﾘ ｱﾔｶ</v>
      </c>
      <c r="R536" s="9" t="str">
        <f t="shared" si="26"/>
        <v>HORI Ayaka (01)</v>
      </c>
      <c r="S536" s="9" t="str">
        <f>IFERROR(IF($F536="","",INDEX(リスト!$G:$G,MATCH($F536,リスト!$E:$E,0))),"")</f>
        <v>23</v>
      </c>
      <c r="T536" s="9" t="str">
        <f>IFERROR(IF($K536="","",INDEX(リスト!$J:$J,MATCH($K536,リスト!$I:$I,0))),"")</f>
        <v>JPN</v>
      </c>
      <c r="U536" s="9" t="str">
        <f>IF($B536="","",RIGHT($G536*1000+200+COUNTIF($G$2:$G536,$G536),9))</f>
        <v>010612201</v>
      </c>
      <c r="V536" s="9" t="str">
        <f>IFERROR(IF($M536="","",$M536&amp;"・"&amp;INDEX(リスト!$F:$F,MATCH($L536,リスト!$E:$E,0))),"")</f>
        <v/>
      </c>
    </row>
    <row r="537" spans="1:22" ht="18" customHeight="1" x14ac:dyDescent="0.55000000000000004">
      <c r="A537" t="s">
        <v>2955</v>
      </c>
      <c r="B537">
        <v>537</v>
      </c>
      <c r="C537" t="s">
        <v>2973</v>
      </c>
      <c r="D537" t="s">
        <v>2974</v>
      </c>
      <c r="E537">
        <v>4</v>
      </c>
      <c r="F537" t="s">
        <v>18</v>
      </c>
      <c r="G537">
        <v>20020125</v>
      </c>
      <c r="H537" t="s">
        <v>2975</v>
      </c>
      <c r="I537" t="s">
        <v>1252</v>
      </c>
      <c r="J537" t="s">
        <v>2298</v>
      </c>
      <c r="K537" t="s">
        <v>214</v>
      </c>
      <c r="O537" s="9">
        <f>IFERROR(IF($B537="","",INDEX(所属情報!$E:$E,MATCH($A537,所属情報!$A:$A,0))),"")</f>
        <v>492237</v>
      </c>
      <c r="P537" s="9" t="str">
        <f t="shared" si="24"/>
        <v>松本　妃奈乃 (4)</v>
      </c>
      <c r="Q537" s="9" t="str">
        <f t="shared" si="25"/>
        <v>ﾏﾂﾓﾄ ﾋﾅﾉ</v>
      </c>
      <c r="R537" s="9" t="str">
        <f t="shared" si="26"/>
        <v>MATSUMOTO Hinano (02)</v>
      </c>
      <c r="S537" s="9" t="str">
        <f>IFERROR(IF($F537="","",INDEX(リスト!$G:$G,MATCH($F537,リスト!$E:$E,0))),"")</f>
        <v>37</v>
      </c>
      <c r="T537" s="9" t="str">
        <f>IFERROR(IF($K537="","",INDEX(リスト!$J:$J,MATCH($K537,リスト!$I:$I,0))),"")</f>
        <v>JPN</v>
      </c>
      <c r="U537" s="9" t="str">
        <f>IF($B537="","",RIGHT($G537*1000+200+COUNTIF($G$2:$G537,$G537),9))</f>
        <v>020125202</v>
      </c>
      <c r="V537" s="9" t="str">
        <f>IFERROR(IF($M537="","",$M537&amp;"・"&amp;INDEX(リスト!$F:$F,MATCH($L537,リスト!$E:$E,0))),"")</f>
        <v/>
      </c>
    </row>
    <row r="538" spans="1:22" ht="18" customHeight="1" x14ac:dyDescent="0.55000000000000004">
      <c r="A538" t="s">
        <v>2955</v>
      </c>
      <c r="B538">
        <v>538</v>
      </c>
      <c r="C538" t="s">
        <v>2976</v>
      </c>
      <c r="D538" t="s">
        <v>2977</v>
      </c>
      <c r="E538">
        <v>4</v>
      </c>
      <c r="F538" t="s">
        <v>19</v>
      </c>
      <c r="G538">
        <v>20010911</v>
      </c>
      <c r="H538" t="s">
        <v>2978</v>
      </c>
      <c r="I538" t="s">
        <v>2979</v>
      </c>
      <c r="J538" t="s">
        <v>953</v>
      </c>
      <c r="K538" t="s">
        <v>214</v>
      </c>
      <c r="O538" s="9">
        <f>IFERROR(IF($B538="","",INDEX(所属情報!$E:$E,MATCH($A538,所属情報!$A:$A,0))),"")</f>
        <v>492237</v>
      </c>
      <c r="P538" s="9" t="str">
        <f t="shared" si="24"/>
        <v>湯元　七海 (4)</v>
      </c>
      <c r="Q538" s="9" t="str">
        <f t="shared" si="25"/>
        <v>ﾕﾓﾄ ﾅﾅﾐ</v>
      </c>
      <c r="R538" s="9" t="str">
        <f t="shared" si="26"/>
        <v>YUMOTO Nanami (01)</v>
      </c>
      <c r="S538" s="9" t="str">
        <f>IFERROR(IF($F538="","",INDEX(リスト!$G:$G,MATCH($F538,リスト!$E:$E,0))),"")</f>
        <v>28</v>
      </c>
      <c r="T538" s="9" t="str">
        <f>IFERROR(IF($K538="","",INDEX(リスト!$J:$J,MATCH($K538,リスト!$I:$I,0))),"")</f>
        <v>JPN</v>
      </c>
      <c r="U538" s="9" t="str">
        <f>IF($B538="","",RIGHT($G538*1000+200+COUNTIF($G$2:$G538,$G538),9))</f>
        <v>010911201</v>
      </c>
      <c r="V538" s="9" t="str">
        <f>IFERROR(IF($M538="","",$M538&amp;"・"&amp;INDEX(リスト!$F:$F,MATCH($L538,リスト!$E:$E,0))),"")</f>
        <v/>
      </c>
    </row>
    <row r="539" spans="1:22" ht="18" customHeight="1" x14ac:dyDescent="0.55000000000000004">
      <c r="A539" t="s">
        <v>2955</v>
      </c>
      <c r="B539">
        <v>539</v>
      </c>
      <c r="C539" t="s">
        <v>2980</v>
      </c>
      <c r="D539" t="s">
        <v>2981</v>
      </c>
      <c r="E539">
        <v>3</v>
      </c>
      <c r="F539" t="s">
        <v>19</v>
      </c>
      <c r="G539">
        <v>20020524</v>
      </c>
      <c r="H539" t="s">
        <v>2982</v>
      </c>
      <c r="I539" t="s">
        <v>2983</v>
      </c>
      <c r="J539" t="s">
        <v>1171</v>
      </c>
      <c r="K539" t="s">
        <v>214</v>
      </c>
      <c r="O539" s="9">
        <f>IFERROR(IF($B539="","",INDEX(所属情報!$E:$E,MATCH($A539,所属情報!$A:$A,0))),"")</f>
        <v>492237</v>
      </c>
      <c r="P539" s="9" t="str">
        <f t="shared" si="24"/>
        <v>神吉　優海 (3)</v>
      </c>
      <c r="Q539" s="9" t="str">
        <f t="shared" si="25"/>
        <v>ｶﾝｷ ﾕｳﾐ</v>
      </c>
      <c r="R539" s="9" t="str">
        <f t="shared" si="26"/>
        <v>KANKI Yumi (02)</v>
      </c>
      <c r="S539" s="9" t="str">
        <f>IFERROR(IF($F539="","",INDEX(リスト!$G:$G,MATCH($F539,リスト!$E:$E,0))),"")</f>
        <v>28</v>
      </c>
      <c r="T539" s="9" t="str">
        <f>IFERROR(IF($K539="","",INDEX(リスト!$J:$J,MATCH($K539,リスト!$I:$I,0))),"")</f>
        <v>JPN</v>
      </c>
      <c r="U539" s="9" t="str">
        <f>IF($B539="","",RIGHT($G539*1000+200+COUNTIF($G$2:$G539,$G539),9))</f>
        <v>020524201</v>
      </c>
      <c r="V539" s="9" t="str">
        <f>IFERROR(IF($M539="","",$M539&amp;"・"&amp;INDEX(リスト!$F:$F,MATCH($L539,リスト!$E:$E,0))),"")</f>
        <v/>
      </c>
    </row>
    <row r="540" spans="1:22" ht="18" customHeight="1" x14ac:dyDescent="0.55000000000000004">
      <c r="A540" t="s">
        <v>2955</v>
      </c>
      <c r="B540">
        <v>540</v>
      </c>
      <c r="C540" t="s">
        <v>2984</v>
      </c>
      <c r="D540" t="s">
        <v>2985</v>
      </c>
      <c r="E540">
        <v>3</v>
      </c>
      <c r="F540" t="s">
        <v>19</v>
      </c>
      <c r="G540">
        <v>20021005</v>
      </c>
      <c r="H540" t="s">
        <v>2986</v>
      </c>
      <c r="I540" t="s">
        <v>2987</v>
      </c>
      <c r="J540" t="s">
        <v>2354</v>
      </c>
      <c r="K540" t="s">
        <v>214</v>
      </c>
      <c r="O540" s="9">
        <f>IFERROR(IF($B540="","",INDEX(所属情報!$E:$E,MATCH($A540,所属情報!$A:$A,0))),"")</f>
        <v>492237</v>
      </c>
      <c r="P540" s="9" t="str">
        <f t="shared" si="24"/>
        <v>大江　百華 (3)</v>
      </c>
      <c r="Q540" s="9" t="str">
        <f t="shared" si="25"/>
        <v>ｵｵｴ ﾓｶ</v>
      </c>
      <c r="R540" s="9" t="str">
        <f t="shared" si="26"/>
        <v>OE Moka (02)</v>
      </c>
      <c r="S540" s="9" t="str">
        <f>IFERROR(IF($F540="","",INDEX(リスト!$G:$G,MATCH($F540,リスト!$E:$E,0))),"")</f>
        <v>28</v>
      </c>
      <c r="T540" s="9" t="str">
        <f>IFERROR(IF($K540="","",INDEX(リスト!$J:$J,MATCH($K540,リスト!$I:$I,0))),"")</f>
        <v>JPN</v>
      </c>
      <c r="U540" s="9" t="str">
        <f>IF($B540="","",RIGHT($G540*1000+200+COUNTIF($G$2:$G540,$G540),9))</f>
        <v>021005203</v>
      </c>
      <c r="V540" s="9" t="str">
        <f>IFERROR(IF($M540="","",$M540&amp;"・"&amp;INDEX(リスト!$F:$F,MATCH($L540,リスト!$E:$E,0))),"")</f>
        <v/>
      </c>
    </row>
    <row r="541" spans="1:22" ht="18" customHeight="1" x14ac:dyDescent="0.55000000000000004">
      <c r="A541" t="s">
        <v>2955</v>
      </c>
      <c r="B541">
        <v>541</v>
      </c>
      <c r="C541" t="s">
        <v>2988</v>
      </c>
      <c r="D541" t="s">
        <v>2989</v>
      </c>
      <c r="E541">
        <v>3</v>
      </c>
      <c r="F541" t="s">
        <v>12</v>
      </c>
      <c r="G541">
        <v>20021124</v>
      </c>
      <c r="H541" t="s">
        <v>2990</v>
      </c>
      <c r="I541" t="s">
        <v>2991</v>
      </c>
      <c r="J541" t="s">
        <v>2992</v>
      </c>
      <c r="K541" t="s">
        <v>214</v>
      </c>
      <c r="O541" s="9">
        <f>IFERROR(IF($B541="","",INDEX(所属情報!$E:$E,MATCH($A541,所属情報!$A:$A,0))),"")</f>
        <v>492237</v>
      </c>
      <c r="P541" s="9" t="str">
        <f t="shared" si="24"/>
        <v>古川　天音 (3)</v>
      </c>
      <c r="Q541" s="9" t="str">
        <f t="shared" si="25"/>
        <v>ﾌﾙｶﾜ ｱﾏﾈ</v>
      </c>
      <c r="R541" s="9" t="str">
        <f t="shared" si="26"/>
        <v>FURUKAWA Amane (02)</v>
      </c>
      <c r="S541" s="9" t="str">
        <f>IFERROR(IF($F541="","",INDEX(リスト!$G:$G,MATCH($F541,リスト!$E:$E,0))),"")</f>
        <v>21</v>
      </c>
      <c r="T541" s="9" t="str">
        <f>IFERROR(IF($K541="","",INDEX(リスト!$J:$J,MATCH($K541,リスト!$I:$I,0))),"")</f>
        <v>JPN</v>
      </c>
      <c r="U541" s="9" t="str">
        <f>IF($B541="","",RIGHT($G541*1000+200+COUNTIF($G$2:$G541,$G541),9))</f>
        <v>021124203</v>
      </c>
      <c r="V541" s="9" t="str">
        <f>IFERROR(IF($M541="","",$M541&amp;"・"&amp;INDEX(リスト!$F:$F,MATCH($L541,リスト!$E:$E,0))),"")</f>
        <v/>
      </c>
    </row>
    <row r="542" spans="1:22" ht="18" customHeight="1" x14ac:dyDescent="0.55000000000000004">
      <c r="A542" t="s">
        <v>2955</v>
      </c>
      <c r="B542">
        <v>542</v>
      </c>
      <c r="C542" t="s">
        <v>2993</v>
      </c>
      <c r="D542" t="s">
        <v>2994</v>
      </c>
      <c r="E542">
        <v>3</v>
      </c>
      <c r="F542" t="s">
        <v>19</v>
      </c>
      <c r="G542">
        <v>20021208</v>
      </c>
      <c r="H542" t="s">
        <v>2995</v>
      </c>
      <c r="I542" t="s">
        <v>2996</v>
      </c>
      <c r="J542" t="s">
        <v>1631</v>
      </c>
      <c r="K542" t="s">
        <v>214</v>
      </c>
      <c r="O542" s="9">
        <f>IFERROR(IF($B542="","",INDEX(所属情報!$E:$E,MATCH($A542,所属情報!$A:$A,0))),"")</f>
        <v>492237</v>
      </c>
      <c r="P542" s="9" t="str">
        <f t="shared" si="24"/>
        <v>三戸　真美 (3)</v>
      </c>
      <c r="Q542" s="9" t="str">
        <f t="shared" si="25"/>
        <v>ﾐﾄ ﾏﾐ</v>
      </c>
      <c r="R542" s="9" t="str">
        <f t="shared" si="26"/>
        <v>MITO Mami (02)</v>
      </c>
      <c r="S542" s="9" t="str">
        <f>IFERROR(IF($F542="","",INDEX(リスト!$G:$G,MATCH($F542,リスト!$E:$E,0))),"")</f>
        <v>28</v>
      </c>
      <c r="T542" s="9" t="str">
        <f>IFERROR(IF($K542="","",INDEX(リスト!$J:$J,MATCH($K542,リスト!$I:$I,0))),"")</f>
        <v>JPN</v>
      </c>
      <c r="U542" s="9" t="str">
        <f>IF($B542="","",RIGHT($G542*1000+200+COUNTIF($G$2:$G542,$G542),9))</f>
        <v>021208201</v>
      </c>
      <c r="V542" s="9" t="str">
        <f>IFERROR(IF($M542="","",$M542&amp;"・"&amp;INDEX(リスト!$F:$F,MATCH($L542,リスト!$E:$E,0))),"")</f>
        <v/>
      </c>
    </row>
    <row r="543" spans="1:22" ht="18" customHeight="1" x14ac:dyDescent="0.55000000000000004">
      <c r="A543" t="s">
        <v>2955</v>
      </c>
      <c r="B543">
        <v>543</v>
      </c>
      <c r="C543" t="s">
        <v>2997</v>
      </c>
      <c r="D543" t="s">
        <v>2998</v>
      </c>
      <c r="E543">
        <v>2</v>
      </c>
      <c r="F543" t="s">
        <v>19</v>
      </c>
      <c r="G543">
        <v>20040221</v>
      </c>
      <c r="H543" t="s">
        <v>2999</v>
      </c>
      <c r="I543" t="s">
        <v>2758</v>
      </c>
      <c r="J543" t="s">
        <v>3000</v>
      </c>
      <c r="K543" t="s">
        <v>214</v>
      </c>
      <c r="O543" s="9">
        <f>IFERROR(IF($B543="","",INDEX(所属情報!$E:$E,MATCH($A543,所属情報!$A:$A,0))),"")</f>
        <v>492237</v>
      </c>
      <c r="P543" s="9" t="str">
        <f t="shared" si="24"/>
        <v>北野　小槙 (2)</v>
      </c>
      <c r="Q543" s="9" t="str">
        <f t="shared" si="25"/>
        <v>ｷﾀﾉ ｺﾏｷ</v>
      </c>
      <c r="R543" s="9" t="str">
        <f t="shared" si="26"/>
        <v>KITANO Komaki (04)</v>
      </c>
      <c r="S543" s="9" t="str">
        <f>IFERROR(IF($F543="","",INDEX(リスト!$G:$G,MATCH($F543,リスト!$E:$E,0))),"")</f>
        <v>28</v>
      </c>
      <c r="T543" s="9" t="str">
        <f>IFERROR(IF($K543="","",INDEX(リスト!$J:$J,MATCH($K543,リスト!$I:$I,0))),"")</f>
        <v>JPN</v>
      </c>
      <c r="U543" s="9" t="str">
        <f>IF($B543="","",RIGHT($G543*1000+200+COUNTIF($G$2:$G543,$G543),9))</f>
        <v>040221202</v>
      </c>
      <c r="V543" s="9" t="str">
        <f>IFERROR(IF($M543="","",$M543&amp;"・"&amp;INDEX(リスト!$F:$F,MATCH($L543,リスト!$E:$E,0))),"")</f>
        <v/>
      </c>
    </row>
    <row r="544" spans="1:22" ht="18" customHeight="1" x14ac:dyDescent="0.55000000000000004">
      <c r="A544" t="s">
        <v>2955</v>
      </c>
      <c r="B544">
        <v>544</v>
      </c>
      <c r="C544" t="s">
        <v>3001</v>
      </c>
      <c r="D544" t="s">
        <v>3002</v>
      </c>
      <c r="E544">
        <v>2</v>
      </c>
      <c r="F544" t="s">
        <v>19</v>
      </c>
      <c r="G544">
        <v>20031208</v>
      </c>
      <c r="H544" t="s">
        <v>3003</v>
      </c>
      <c r="I544" t="s">
        <v>3004</v>
      </c>
      <c r="J544" t="s">
        <v>1645</v>
      </c>
      <c r="K544" t="s">
        <v>214</v>
      </c>
      <c r="O544" s="9">
        <f>IFERROR(IF($B544="","",INDEX(所属情報!$E:$E,MATCH($A544,所属情報!$A:$A,0))),"")</f>
        <v>492237</v>
      </c>
      <c r="P544" s="9" t="str">
        <f t="shared" si="24"/>
        <v>桑田　渚 (2)</v>
      </c>
      <c r="Q544" s="9" t="str">
        <f t="shared" si="25"/>
        <v>ｸﾜﾀ ﾅｷﾞｻ</v>
      </c>
      <c r="R544" s="9" t="str">
        <f t="shared" si="26"/>
        <v>KUWATA Nagisa (03)</v>
      </c>
      <c r="S544" s="9" t="str">
        <f>IFERROR(IF($F544="","",INDEX(リスト!$G:$G,MATCH($F544,リスト!$E:$E,0))),"")</f>
        <v>28</v>
      </c>
      <c r="T544" s="9" t="str">
        <f>IFERROR(IF($K544="","",INDEX(リスト!$J:$J,MATCH($K544,リスト!$I:$I,0))),"")</f>
        <v>JPN</v>
      </c>
      <c r="U544" s="9" t="str">
        <f>IF($B544="","",RIGHT($G544*1000+200+COUNTIF($G$2:$G544,$G544),9))</f>
        <v>031208201</v>
      </c>
      <c r="V544" s="9" t="str">
        <f>IFERROR(IF($M544="","",$M544&amp;"・"&amp;INDEX(リスト!$F:$F,MATCH($L544,リスト!$E:$E,0))),"")</f>
        <v/>
      </c>
    </row>
    <row r="545" spans="1:22" ht="18" customHeight="1" x14ac:dyDescent="0.55000000000000004">
      <c r="A545" t="s">
        <v>2955</v>
      </c>
      <c r="B545">
        <v>545</v>
      </c>
      <c r="C545" t="s">
        <v>3005</v>
      </c>
      <c r="D545" t="s">
        <v>3006</v>
      </c>
      <c r="E545">
        <v>2</v>
      </c>
      <c r="F545" t="s">
        <v>19</v>
      </c>
      <c r="G545">
        <v>20030930</v>
      </c>
      <c r="H545" t="s">
        <v>3007</v>
      </c>
      <c r="I545" t="s">
        <v>2711</v>
      </c>
      <c r="J545" t="s">
        <v>2680</v>
      </c>
      <c r="K545" t="s">
        <v>214</v>
      </c>
      <c r="O545" s="9">
        <f>IFERROR(IF($B545="","",INDEX(所属情報!$E:$E,MATCH($A545,所属情報!$A:$A,0))),"")</f>
        <v>492237</v>
      </c>
      <c r="P545" s="9" t="str">
        <f t="shared" si="24"/>
        <v>佐藤　友香 (2)</v>
      </c>
      <c r="Q545" s="9" t="str">
        <f t="shared" si="25"/>
        <v>ｻﾄｳ ﾄﾓｶ</v>
      </c>
      <c r="R545" s="9" t="str">
        <f t="shared" si="26"/>
        <v>SATO Tomoka (03)</v>
      </c>
      <c r="S545" s="9" t="str">
        <f>IFERROR(IF($F545="","",INDEX(リスト!$G:$G,MATCH($F545,リスト!$E:$E,0))),"")</f>
        <v>28</v>
      </c>
      <c r="T545" s="9" t="str">
        <f>IFERROR(IF($K545="","",INDEX(リスト!$J:$J,MATCH($K545,リスト!$I:$I,0))),"")</f>
        <v>JPN</v>
      </c>
      <c r="U545" s="9" t="str">
        <f>IF($B545="","",RIGHT($G545*1000+200+COUNTIF($G$2:$G545,$G545),9))</f>
        <v>030930201</v>
      </c>
      <c r="V545" s="9" t="str">
        <f>IFERROR(IF($M545="","",$M545&amp;"・"&amp;INDEX(リスト!$F:$F,MATCH($L545,リスト!$E:$E,0))),"")</f>
        <v/>
      </c>
    </row>
    <row r="546" spans="1:22" ht="18" customHeight="1" x14ac:dyDescent="0.55000000000000004">
      <c r="A546" t="s">
        <v>2955</v>
      </c>
      <c r="B546">
        <v>546</v>
      </c>
      <c r="C546" t="s">
        <v>3008</v>
      </c>
      <c r="D546" t="s">
        <v>3009</v>
      </c>
      <c r="E546">
        <v>2</v>
      </c>
      <c r="F546" t="s">
        <v>15</v>
      </c>
      <c r="G546">
        <v>20030924</v>
      </c>
      <c r="H546" t="s">
        <v>3010</v>
      </c>
      <c r="I546" t="s">
        <v>3011</v>
      </c>
      <c r="J546" t="s">
        <v>1755</v>
      </c>
      <c r="K546" t="s">
        <v>214</v>
      </c>
      <c r="O546" s="9">
        <f>IFERROR(IF($B546="","",INDEX(所属情報!$E:$E,MATCH($A546,所属情報!$A:$A,0))),"")</f>
        <v>492237</v>
      </c>
      <c r="P546" s="9" t="str">
        <f t="shared" si="24"/>
        <v>花田　麻衣 (2)</v>
      </c>
      <c r="Q546" s="9" t="str">
        <f t="shared" si="25"/>
        <v>ﾊﾅﾀﾞ ﾏｲ</v>
      </c>
      <c r="R546" s="9" t="str">
        <f t="shared" si="26"/>
        <v>HANADA Mai (03)</v>
      </c>
      <c r="S546" s="9" t="str">
        <f>IFERROR(IF($F546="","",INDEX(リスト!$G:$G,MATCH($F546,リスト!$E:$E,0))),"")</f>
        <v>25</v>
      </c>
      <c r="T546" s="9" t="str">
        <f>IFERROR(IF($K546="","",INDEX(リスト!$J:$J,MATCH($K546,リスト!$I:$I,0))),"")</f>
        <v>JPN</v>
      </c>
      <c r="U546" s="9" t="str">
        <f>IF($B546="","",RIGHT($G546*1000+200+COUNTIF($G$2:$G546,$G546),9))</f>
        <v>030924201</v>
      </c>
      <c r="V546" s="9" t="str">
        <f>IFERROR(IF($M546="","",$M546&amp;"・"&amp;INDEX(リスト!$F:$F,MATCH($L546,リスト!$E:$E,0))),"")</f>
        <v/>
      </c>
    </row>
    <row r="547" spans="1:22" ht="18" customHeight="1" x14ac:dyDescent="0.55000000000000004">
      <c r="A547" t="s">
        <v>2955</v>
      </c>
      <c r="B547">
        <v>547</v>
      </c>
      <c r="C547" t="s">
        <v>3012</v>
      </c>
      <c r="D547" t="s">
        <v>3013</v>
      </c>
      <c r="E547">
        <v>2</v>
      </c>
      <c r="F547" t="s">
        <v>19</v>
      </c>
      <c r="G547">
        <v>20031031</v>
      </c>
      <c r="H547" t="s">
        <v>3014</v>
      </c>
      <c r="I547" t="s">
        <v>3015</v>
      </c>
      <c r="J547" t="s">
        <v>806</v>
      </c>
      <c r="K547" t="s">
        <v>214</v>
      </c>
      <c r="O547" s="9">
        <f>IFERROR(IF($B547="","",INDEX(所属情報!$E:$E,MATCH($A547,所属情報!$A:$A,0))),"")</f>
        <v>492237</v>
      </c>
      <c r="P547" s="9" t="str">
        <f t="shared" si="24"/>
        <v>宮定　愛実 (2)</v>
      </c>
      <c r="Q547" s="9" t="str">
        <f t="shared" si="25"/>
        <v>ﾐﾔｻﾀﾞ ｱﾐ</v>
      </c>
      <c r="R547" s="9" t="str">
        <f t="shared" si="26"/>
        <v>MIYASADA Ami (03)</v>
      </c>
      <c r="S547" s="9" t="str">
        <f>IFERROR(IF($F547="","",INDEX(リスト!$G:$G,MATCH($F547,リスト!$E:$E,0))),"")</f>
        <v>28</v>
      </c>
      <c r="T547" s="9" t="str">
        <f>IFERROR(IF($K547="","",INDEX(リスト!$J:$J,MATCH($K547,リスト!$I:$I,0))),"")</f>
        <v>JPN</v>
      </c>
      <c r="U547" s="9" t="str">
        <f>IF($B547="","",RIGHT($G547*1000+200+COUNTIF($G$2:$G547,$G547),9))</f>
        <v>031031201</v>
      </c>
      <c r="V547" s="9" t="str">
        <f>IFERROR(IF($M547="","",$M547&amp;"・"&amp;INDEX(リスト!$F:$F,MATCH($L547,リスト!$E:$E,0))),"")</f>
        <v/>
      </c>
    </row>
    <row r="548" spans="1:22" ht="18" customHeight="1" x14ac:dyDescent="0.55000000000000004">
      <c r="A548" t="s">
        <v>2955</v>
      </c>
      <c r="B548">
        <v>548</v>
      </c>
      <c r="C548" t="s">
        <v>3016</v>
      </c>
      <c r="D548" t="s">
        <v>3017</v>
      </c>
      <c r="E548">
        <v>2</v>
      </c>
      <c r="F548" t="s">
        <v>19</v>
      </c>
      <c r="G548">
        <v>20040320</v>
      </c>
      <c r="H548" t="s">
        <v>3018</v>
      </c>
      <c r="I548" t="s">
        <v>2134</v>
      </c>
      <c r="J548" t="s">
        <v>3019</v>
      </c>
      <c r="K548" t="s">
        <v>214</v>
      </c>
      <c r="O548" s="9">
        <f>IFERROR(IF($B548="","",INDEX(所属情報!$E:$E,MATCH($A548,所属情報!$A:$A,0))),"")</f>
        <v>492237</v>
      </c>
      <c r="P548" s="9" t="str">
        <f t="shared" si="24"/>
        <v>山田　永恋 (2)</v>
      </c>
      <c r="Q548" s="9" t="str">
        <f t="shared" si="25"/>
        <v>ﾔﾏﾀﾞ ｴﾚﾝ</v>
      </c>
      <c r="R548" s="9" t="str">
        <f t="shared" si="26"/>
        <v>YAMADA Eren (04)</v>
      </c>
      <c r="S548" s="9" t="str">
        <f>IFERROR(IF($F548="","",INDEX(リスト!$G:$G,MATCH($F548,リスト!$E:$E,0))),"")</f>
        <v>28</v>
      </c>
      <c r="T548" s="9" t="str">
        <f>IFERROR(IF($K548="","",INDEX(リスト!$J:$J,MATCH($K548,リスト!$I:$I,0))),"")</f>
        <v>JPN</v>
      </c>
      <c r="U548" s="9" t="str">
        <f>IF($B548="","",RIGHT($G548*1000+200+COUNTIF($G$2:$G548,$G548),9))</f>
        <v>040320201</v>
      </c>
      <c r="V548" s="9" t="str">
        <f>IFERROR(IF($M548="","",$M548&amp;"・"&amp;INDEX(リスト!$F:$F,MATCH($L548,リスト!$E:$E,0))),"")</f>
        <v/>
      </c>
    </row>
    <row r="549" spans="1:22" ht="18" customHeight="1" x14ac:dyDescent="0.55000000000000004">
      <c r="A549" t="s">
        <v>2955</v>
      </c>
      <c r="B549">
        <v>549</v>
      </c>
      <c r="C549" t="s">
        <v>3020</v>
      </c>
      <c r="D549" t="s">
        <v>3021</v>
      </c>
      <c r="E549">
        <v>3</v>
      </c>
      <c r="F549" t="s">
        <v>19</v>
      </c>
      <c r="G549">
        <v>20000518</v>
      </c>
      <c r="I549" t="s">
        <v>2852</v>
      </c>
      <c r="J549" t="s">
        <v>1334</v>
      </c>
      <c r="K549" t="s">
        <v>214</v>
      </c>
      <c r="O549" s="9">
        <f>IFERROR(IF($B549="","",INDEX(所属情報!$E:$E,MATCH($A549,所属情報!$A:$A,0))),"")</f>
        <v>492237</v>
      </c>
      <c r="P549" s="9" t="str">
        <f t="shared" si="24"/>
        <v>福田　百茄 (3)</v>
      </c>
      <c r="Q549" s="9" t="str">
        <f t="shared" si="25"/>
        <v>ﾌｸﾀﾞ ﾓﾓｶ</v>
      </c>
      <c r="R549" s="9" t="str">
        <f t="shared" si="26"/>
        <v>FUKUDA Momoka (00)</v>
      </c>
      <c r="S549" s="9" t="str">
        <f>IFERROR(IF($F549="","",INDEX(リスト!$G:$G,MATCH($F549,リスト!$E:$E,0))),"")</f>
        <v>28</v>
      </c>
      <c r="T549" s="9" t="str">
        <f>IFERROR(IF($K549="","",INDEX(リスト!$J:$J,MATCH($K549,リスト!$I:$I,0))),"")</f>
        <v>JPN</v>
      </c>
      <c r="U549" s="9" t="str">
        <f>IF($B549="","",RIGHT($G549*1000+200+COUNTIF($G$2:$G549,$G549),9))</f>
        <v>000518201</v>
      </c>
      <c r="V549" s="9" t="str">
        <f>IFERROR(IF($M549="","",$M549&amp;"・"&amp;INDEX(リスト!$F:$F,MATCH($L549,リスト!$E:$E,0))),"")</f>
        <v/>
      </c>
    </row>
    <row r="550" spans="1:22" ht="18" customHeight="1" x14ac:dyDescent="0.55000000000000004">
      <c r="A550" t="s">
        <v>2955</v>
      </c>
      <c r="B550">
        <v>550</v>
      </c>
      <c r="C550" t="s">
        <v>3022</v>
      </c>
      <c r="D550" t="s">
        <v>3023</v>
      </c>
      <c r="E550">
        <v>1</v>
      </c>
      <c r="F550" t="s">
        <v>19</v>
      </c>
      <c r="G550">
        <v>20040427</v>
      </c>
      <c r="H550" t="s">
        <v>3024</v>
      </c>
      <c r="I550" t="s">
        <v>3025</v>
      </c>
      <c r="J550" t="s">
        <v>787</v>
      </c>
      <c r="K550" t="s">
        <v>214</v>
      </c>
      <c r="O550" s="9">
        <f>IFERROR(IF($B550="","",INDEX(所属情報!$E:$E,MATCH($A550,所属情報!$A:$A,0))),"")</f>
        <v>492237</v>
      </c>
      <c r="P550" s="9" t="str">
        <f t="shared" si="24"/>
        <v>青沼　明生 (1)</v>
      </c>
      <c r="Q550" s="9" t="str">
        <f t="shared" si="25"/>
        <v>ｱｵﾇﾏ ﾒｲ</v>
      </c>
      <c r="R550" s="9" t="str">
        <f t="shared" si="26"/>
        <v>AONUMA Mei (04)</v>
      </c>
      <c r="S550" s="9" t="str">
        <f>IFERROR(IF($F550="","",INDEX(リスト!$G:$G,MATCH($F550,リスト!$E:$E,0))),"")</f>
        <v>28</v>
      </c>
      <c r="T550" s="9" t="str">
        <f>IFERROR(IF($K550="","",INDEX(リスト!$J:$J,MATCH($K550,リスト!$I:$I,0))),"")</f>
        <v>JPN</v>
      </c>
      <c r="U550" s="9" t="str">
        <f>IF($B550="","",RIGHT($G550*1000+200+COUNTIF($G$2:$G550,$G550),9))</f>
        <v>040427202</v>
      </c>
      <c r="V550" s="9" t="str">
        <f>IFERROR(IF($M550="","",$M550&amp;"・"&amp;INDEX(リスト!$F:$F,MATCH($L550,リスト!$E:$E,0))),"")</f>
        <v/>
      </c>
    </row>
    <row r="551" spans="1:22" ht="18" customHeight="1" x14ac:dyDescent="0.55000000000000004">
      <c r="A551" t="s">
        <v>2955</v>
      </c>
      <c r="B551">
        <v>551</v>
      </c>
      <c r="C551" t="s">
        <v>3026</v>
      </c>
      <c r="D551" t="s">
        <v>3027</v>
      </c>
      <c r="E551">
        <v>1</v>
      </c>
      <c r="F551" t="s">
        <v>19</v>
      </c>
      <c r="G551">
        <v>20040803</v>
      </c>
      <c r="H551" t="s">
        <v>3028</v>
      </c>
      <c r="I551" t="s">
        <v>3029</v>
      </c>
      <c r="J551" t="s">
        <v>1532</v>
      </c>
      <c r="K551" t="s">
        <v>214</v>
      </c>
      <c r="O551" s="9">
        <f>IFERROR(IF($B551="","",INDEX(所属情報!$E:$E,MATCH($A551,所属情報!$A:$A,0))),"")</f>
        <v>492237</v>
      </c>
      <c r="P551" s="9" t="str">
        <f t="shared" si="24"/>
        <v>迫田　夏歩 (1)</v>
      </c>
      <c r="Q551" s="9" t="str">
        <f t="shared" si="25"/>
        <v>ｻｺﾀﾞ ﾅﾂﾎ</v>
      </c>
      <c r="R551" s="9" t="str">
        <f t="shared" si="26"/>
        <v>SAKODA Natsuho (04)</v>
      </c>
      <c r="S551" s="9" t="str">
        <f>IFERROR(IF($F551="","",INDEX(リスト!$G:$G,MATCH($F551,リスト!$E:$E,0))),"")</f>
        <v>28</v>
      </c>
      <c r="T551" s="9" t="str">
        <f>IFERROR(IF($K551="","",INDEX(リスト!$J:$J,MATCH($K551,リスト!$I:$I,0))),"")</f>
        <v>JPN</v>
      </c>
      <c r="U551" s="9" t="str">
        <f>IF($B551="","",RIGHT($G551*1000+200+COUNTIF($G$2:$G551,$G551),9))</f>
        <v>040803201</v>
      </c>
      <c r="V551" s="9" t="str">
        <f>IFERROR(IF($M551="","",$M551&amp;"・"&amp;INDEX(リスト!$F:$F,MATCH($L551,リスト!$E:$E,0))),"")</f>
        <v/>
      </c>
    </row>
    <row r="552" spans="1:22" ht="18" customHeight="1" x14ac:dyDescent="0.55000000000000004">
      <c r="A552" t="s">
        <v>2955</v>
      </c>
      <c r="B552">
        <v>552</v>
      </c>
      <c r="C552" t="s">
        <v>3030</v>
      </c>
      <c r="D552" t="s">
        <v>3031</v>
      </c>
      <c r="E552">
        <v>1</v>
      </c>
      <c r="F552" t="s">
        <v>19</v>
      </c>
      <c r="G552">
        <v>20041024</v>
      </c>
      <c r="H552" t="s">
        <v>3032</v>
      </c>
      <c r="I552" t="s">
        <v>3033</v>
      </c>
      <c r="J552" t="s">
        <v>1133</v>
      </c>
      <c r="K552" t="s">
        <v>214</v>
      </c>
      <c r="O552" s="9">
        <f>IFERROR(IF($B552="","",INDEX(所属情報!$E:$E,MATCH($A552,所属情報!$A:$A,0))),"")</f>
        <v>492237</v>
      </c>
      <c r="P552" s="9" t="str">
        <f t="shared" si="24"/>
        <v>住友　琴音 (1)</v>
      </c>
      <c r="Q552" s="9" t="str">
        <f t="shared" si="25"/>
        <v>ｽﾐﾄﾓ ｺﾄﾈ</v>
      </c>
      <c r="R552" s="9" t="str">
        <f t="shared" si="26"/>
        <v>SUMITOMO Kotone (04)</v>
      </c>
      <c r="S552" s="9" t="str">
        <f>IFERROR(IF($F552="","",INDEX(リスト!$G:$G,MATCH($F552,リスト!$E:$E,0))),"")</f>
        <v>28</v>
      </c>
      <c r="T552" s="9" t="str">
        <f>IFERROR(IF($K552="","",INDEX(リスト!$J:$J,MATCH($K552,リスト!$I:$I,0))),"")</f>
        <v>JPN</v>
      </c>
      <c r="U552" s="9" t="str">
        <f>IF($B552="","",RIGHT($G552*1000+200+COUNTIF($G$2:$G552,$G552),9))</f>
        <v>041024201</v>
      </c>
      <c r="V552" s="9" t="str">
        <f>IFERROR(IF($M552="","",$M552&amp;"・"&amp;INDEX(リスト!$F:$F,MATCH($L552,リスト!$E:$E,0))),"")</f>
        <v/>
      </c>
    </row>
    <row r="553" spans="1:22" ht="18" customHeight="1" x14ac:dyDescent="0.55000000000000004">
      <c r="A553" t="s">
        <v>2955</v>
      </c>
      <c r="B553">
        <v>553</v>
      </c>
      <c r="C553" t="s">
        <v>3034</v>
      </c>
      <c r="D553" t="s">
        <v>3035</v>
      </c>
      <c r="E553">
        <v>1</v>
      </c>
      <c r="F553" t="s">
        <v>54</v>
      </c>
      <c r="G553">
        <v>20050129</v>
      </c>
      <c r="H553" t="s">
        <v>3036</v>
      </c>
      <c r="I553" t="s">
        <v>2441</v>
      </c>
      <c r="J553" t="s">
        <v>3037</v>
      </c>
      <c r="K553" t="s">
        <v>214</v>
      </c>
      <c r="O553" s="9">
        <f>IFERROR(IF($B553="","",INDEX(所属情報!$E:$E,MATCH($A553,所属情報!$A:$A,0))),"")</f>
        <v>492237</v>
      </c>
      <c r="P553" s="9" t="str">
        <f t="shared" si="24"/>
        <v>原田　凜果 (1)</v>
      </c>
      <c r="Q553" s="9" t="str">
        <f t="shared" si="25"/>
        <v>ﾊﾗﾀﾞ ﾘﾝｶ</v>
      </c>
      <c r="R553" s="9" t="str">
        <f t="shared" si="26"/>
        <v>HARADA Rinka (05)</v>
      </c>
      <c r="S553" s="9" t="str">
        <f>IFERROR(IF($F553="","",INDEX(リスト!$G:$G,MATCH($F553,リスト!$E:$E,0))),"")</f>
        <v>30</v>
      </c>
      <c r="T553" s="9" t="str">
        <f>IFERROR(IF($K553="","",INDEX(リスト!$J:$J,MATCH($K553,リスト!$I:$I,0))),"")</f>
        <v>JPN</v>
      </c>
      <c r="U553" s="9" t="str">
        <f>IF($B553="","",RIGHT($G553*1000+200+COUNTIF($G$2:$G553,$G553),9))</f>
        <v>050129201</v>
      </c>
      <c r="V553" s="9" t="str">
        <f>IFERROR(IF($M553="","",$M553&amp;"・"&amp;INDEX(リスト!$F:$F,MATCH($L553,リスト!$E:$E,0))),"")</f>
        <v/>
      </c>
    </row>
    <row r="554" spans="1:22" ht="18" customHeight="1" x14ac:dyDescent="0.55000000000000004">
      <c r="A554" t="s">
        <v>3038</v>
      </c>
      <c r="B554">
        <v>554</v>
      </c>
      <c r="C554" t="s">
        <v>3039</v>
      </c>
      <c r="D554" t="s">
        <v>3040</v>
      </c>
      <c r="E554" t="s">
        <v>1562</v>
      </c>
      <c r="F554" t="s">
        <v>20</v>
      </c>
      <c r="G554">
        <v>19981208</v>
      </c>
      <c r="H554" t="s">
        <v>3041</v>
      </c>
      <c r="I554" t="s">
        <v>2586</v>
      </c>
      <c r="J554" t="s">
        <v>1081</v>
      </c>
      <c r="K554" t="s">
        <v>214</v>
      </c>
      <c r="O554" s="9">
        <f>IFERROR(IF($B554="","",INDEX(所属情報!$E:$E,MATCH($A554,所属情報!$A:$A,0))),"")</f>
        <v>490051</v>
      </c>
      <c r="P554" s="9" t="str">
        <f t="shared" si="24"/>
        <v>延安　美穂 (M2)</v>
      </c>
      <c r="Q554" s="9" t="str">
        <f t="shared" si="25"/>
        <v>ﾉﾌﾞﾔｽ ﾐﾎ</v>
      </c>
      <c r="R554" s="9" t="str">
        <f t="shared" si="26"/>
        <v>NOBUYASU Miho (98)</v>
      </c>
      <c r="S554" s="9" t="str">
        <f>IFERROR(IF($F554="","",INDEX(リスト!$G:$G,MATCH($F554,リスト!$E:$E,0))),"")</f>
        <v>27</v>
      </c>
      <c r="T554" s="9" t="str">
        <f>IFERROR(IF($K554="","",INDEX(リスト!$J:$J,MATCH($K554,リスト!$I:$I,0))),"")</f>
        <v>JPN</v>
      </c>
      <c r="U554" s="9" t="str">
        <f>IF($B554="","",RIGHT($G554*1000+200+COUNTIF($G$2:$G554,$G554),9))</f>
        <v>981208201</v>
      </c>
      <c r="V554" s="9" t="str">
        <f>IFERROR(IF($M554="","",$M554&amp;"・"&amp;INDEX(リスト!$F:$F,MATCH($L554,リスト!$E:$E,0))),"")</f>
        <v/>
      </c>
    </row>
    <row r="555" spans="1:22" ht="18" customHeight="1" x14ac:dyDescent="0.55000000000000004">
      <c r="A555" t="s">
        <v>3038</v>
      </c>
      <c r="B555">
        <v>555</v>
      </c>
      <c r="C555" t="s">
        <v>3042</v>
      </c>
      <c r="D555" t="s">
        <v>3043</v>
      </c>
      <c r="E555" t="s">
        <v>1562</v>
      </c>
      <c r="F555" t="s">
        <v>20</v>
      </c>
      <c r="G555">
        <v>19980414</v>
      </c>
      <c r="H555" t="s">
        <v>3044</v>
      </c>
      <c r="I555" t="s">
        <v>1325</v>
      </c>
      <c r="J555" t="s">
        <v>2948</v>
      </c>
      <c r="K555" t="s">
        <v>214</v>
      </c>
      <c r="O555" s="9">
        <f>IFERROR(IF($B555="","",INDEX(所属情報!$E:$E,MATCH($A555,所属情報!$A:$A,0))),"")</f>
        <v>490051</v>
      </c>
      <c r="P555" s="9" t="str">
        <f t="shared" si="24"/>
        <v>田中　愛子 (M2)</v>
      </c>
      <c r="Q555" s="9" t="str">
        <f t="shared" si="25"/>
        <v>ﾀﾅｶ ｱｲｺ</v>
      </c>
      <c r="R555" s="9" t="str">
        <f t="shared" si="26"/>
        <v>TANAKA Aiko (98)</v>
      </c>
      <c r="S555" s="9" t="str">
        <f>IFERROR(IF($F555="","",INDEX(リスト!$G:$G,MATCH($F555,リスト!$E:$E,0))),"")</f>
        <v>27</v>
      </c>
      <c r="T555" s="9" t="str">
        <f>IFERROR(IF($K555="","",INDEX(リスト!$J:$J,MATCH($K555,リスト!$I:$I,0))),"")</f>
        <v>JPN</v>
      </c>
      <c r="U555" s="9" t="str">
        <f>IF($B555="","",RIGHT($G555*1000+200+COUNTIF($G$2:$G555,$G555),9))</f>
        <v>980414201</v>
      </c>
      <c r="V555" s="9" t="str">
        <f>IFERROR(IF($M555="","",$M555&amp;"・"&amp;INDEX(リスト!$F:$F,MATCH($L555,リスト!$E:$E,0))),"")</f>
        <v/>
      </c>
    </row>
    <row r="556" spans="1:22" ht="18" customHeight="1" x14ac:dyDescent="0.55000000000000004">
      <c r="A556" t="s">
        <v>3038</v>
      </c>
      <c r="B556">
        <v>556</v>
      </c>
      <c r="C556" t="s">
        <v>3045</v>
      </c>
      <c r="D556" t="s">
        <v>3046</v>
      </c>
      <c r="E556">
        <v>4</v>
      </c>
      <c r="F556" t="s">
        <v>20</v>
      </c>
      <c r="G556">
        <v>20001025</v>
      </c>
      <c r="H556" t="s">
        <v>3047</v>
      </c>
      <c r="I556" t="s">
        <v>1293</v>
      </c>
      <c r="J556" t="s">
        <v>3048</v>
      </c>
      <c r="K556" t="s">
        <v>214</v>
      </c>
      <c r="O556" s="9">
        <f>IFERROR(IF($B556="","",INDEX(所属情報!$E:$E,MATCH($A556,所属情報!$A:$A,0))),"")</f>
        <v>490051</v>
      </c>
      <c r="P556" s="9" t="str">
        <f t="shared" si="24"/>
        <v>大岡　千咲 (4)</v>
      </c>
      <c r="Q556" s="9" t="str">
        <f t="shared" si="25"/>
        <v>ｵｵｵｶ ﾁｻｷ</v>
      </c>
      <c r="R556" s="9" t="str">
        <f t="shared" si="26"/>
        <v>OOKA Chisaki (00)</v>
      </c>
      <c r="S556" s="9" t="str">
        <f>IFERROR(IF($F556="","",INDEX(リスト!$G:$G,MATCH($F556,リスト!$E:$E,0))),"")</f>
        <v>27</v>
      </c>
      <c r="T556" s="9" t="str">
        <f>IFERROR(IF($K556="","",INDEX(リスト!$J:$J,MATCH($K556,リスト!$I:$I,0))),"")</f>
        <v>JPN</v>
      </c>
      <c r="U556" s="9" t="str">
        <f>IF($B556="","",RIGHT($G556*1000+200+COUNTIF($G$2:$G556,$G556),9))</f>
        <v>001025201</v>
      </c>
      <c r="V556" s="9" t="str">
        <f>IFERROR(IF($M556="","",$M556&amp;"・"&amp;INDEX(リスト!$F:$F,MATCH($L556,リスト!$E:$E,0))),"")</f>
        <v/>
      </c>
    </row>
    <row r="557" spans="1:22" ht="18" customHeight="1" x14ac:dyDescent="0.55000000000000004">
      <c r="A557" t="s">
        <v>3038</v>
      </c>
      <c r="B557">
        <v>557</v>
      </c>
      <c r="C557" t="s">
        <v>3049</v>
      </c>
      <c r="D557" t="s">
        <v>3050</v>
      </c>
      <c r="E557">
        <v>4</v>
      </c>
      <c r="F557" t="s">
        <v>20</v>
      </c>
      <c r="G557">
        <v>20001224</v>
      </c>
      <c r="H557" t="s">
        <v>3051</v>
      </c>
      <c r="I557" t="s">
        <v>3052</v>
      </c>
      <c r="J557" t="s">
        <v>1487</v>
      </c>
      <c r="K557" t="s">
        <v>214</v>
      </c>
      <c r="O557" s="9">
        <f>IFERROR(IF($B557="","",INDEX(所属情報!$E:$E,MATCH($A557,所属情報!$A:$A,0))),"")</f>
        <v>490051</v>
      </c>
      <c r="P557" s="9" t="str">
        <f t="shared" si="24"/>
        <v>杉林　歩 (4)</v>
      </c>
      <c r="Q557" s="9" t="str">
        <f t="shared" si="25"/>
        <v>ｽｷﾞﾊﾞﾔｼ ｱﾕﾐ</v>
      </c>
      <c r="R557" s="9" t="str">
        <f t="shared" si="26"/>
        <v>SUGIBAYASHI Ayumi (00)</v>
      </c>
      <c r="S557" s="9" t="str">
        <f>IFERROR(IF($F557="","",INDEX(リスト!$G:$G,MATCH($F557,リスト!$E:$E,0))),"")</f>
        <v>27</v>
      </c>
      <c r="T557" s="9" t="str">
        <f>IFERROR(IF($K557="","",INDEX(リスト!$J:$J,MATCH($K557,リスト!$I:$I,0))),"")</f>
        <v>JPN</v>
      </c>
      <c r="U557" s="9" t="str">
        <f>IF($B557="","",RIGHT($G557*1000+200+COUNTIF($G$2:$G557,$G557),9))</f>
        <v>001224201</v>
      </c>
      <c r="V557" s="9" t="str">
        <f>IFERROR(IF($M557="","",$M557&amp;"・"&amp;INDEX(リスト!$F:$F,MATCH($L557,リスト!$E:$E,0))),"")</f>
        <v/>
      </c>
    </row>
    <row r="558" spans="1:22" ht="18" customHeight="1" x14ac:dyDescent="0.55000000000000004">
      <c r="A558" t="s">
        <v>3038</v>
      </c>
      <c r="B558">
        <v>558</v>
      </c>
      <c r="C558" t="s">
        <v>3053</v>
      </c>
      <c r="D558" t="s">
        <v>3054</v>
      </c>
      <c r="E558">
        <v>4</v>
      </c>
      <c r="F558" t="s">
        <v>19</v>
      </c>
      <c r="G558">
        <v>20010510</v>
      </c>
      <c r="H558" t="s">
        <v>3055</v>
      </c>
      <c r="I558" t="s">
        <v>3056</v>
      </c>
      <c r="J558" t="s">
        <v>3057</v>
      </c>
      <c r="K558" t="s">
        <v>214</v>
      </c>
      <c r="O558" s="9">
        <f>IFERROR(IF($B558="","",INDEX(所属情報!$E:$E,MATCH($A558,所属情報!$A:$A,0))),"")</f>
        <v>490051</v>
      </c>
      <c r="P558" s="9" t="str">
        <f t="shared" si="24"/>
        <v>高井　知沙 (4)</v>
      </c>
      <c r="Q558" s="9" t="str">
        <f t="shared" si="25"/>
        <v>ﾀｶｲ ﾁｻ</v>
      </c>
      <c r="R558" s="9" t="str">
        <f t="shared" si="26"/>
        <v>TAKAI Chisa (01)</v>
      </c>
      <c r="S558" s="9" t="str">
        <f>IFERROR(IF($F558="","",INDEX(リスト!$G:$G,MATCH($F558,リスト!$E:$E,0))),"")</f>
        <v>28</v>
      </c>
      <c r="T558" s="9" t="str">
        <f>IFERROR(IF($K558="","",INDEX(リスト!$J:$J,MATCH($K558,リスト!$I:$I,0))),"")</f>
        <v>JPN</v>
      </c>
      <c r="U558" s="9" t="str">
        <f>IF($B558="","",RIGHT($G558*1000+200+COUNTIF($G$2:$G558,$G558),9))</f>
        <v>010510201</v>
      </c>
      <c r="V558" s="9" t="str">
        <f>IFERROR(IF($M558="","",$M558&amp;"・"&amp;INDEX(リスト!$F:$F,MATCH($L558,リスト!$E:$E,0))),"")</f>
        <v/>
      </c>
    </row>
    <row r="559" spans="1:22" ht="18" customHeight="1" x14ac:dyDescent="0.55000000000000004">
      <c r="A559" t="s">
        <v>3038</v>
      </c>
      <c r="B559">
        <v>559</v>
      </c>
      <c r="C559" t="s">
        <v>3058</v>
      </c>
      <c r="D559" t="s">
        <v>3059</v>
      </c>
      <c r="E559">
        <v>4</v>
      </c>
      <c r="F559" t="s">
        <v>42</v>
      </c>
      <c r="G559">
        <v>20020122</v>
      </c>
      <c r="H559" t="s">
        <v>3060</v>
      </c>
      <c r="I559" t="s">
        <v>3061</v>
      </c>
      <c r="J559" t="s">
        <v>757</v>
      </c>
      <c r="K559" t="s">
        <v>214</v>
      </c>
      <c r="O559" s="9">
        <f>IFERROR(IF($B559="","",INDEX(所属情報!$E:$E,MATCH($A559,所属情報!$A:$A,0))),"")</f>
        <v>490051</v>
      </c>
      <c r="P559" s="9" t="str">
        <f t="shared" si="24"/>
        <v>丸箸　里奈 (4)</v>
      </c>
      <c r="Q559" s="9" t="str">
        <f t="shared" si="25"/>
        <v>ﾏﾙﾊｼ ﾘﾅ</v>
      </c>
      <c r="R559" s="9" t="str">
        <f t="shared" si="26"/>
        <v>MARUHASHI Rina (02)</v>
      </c>
      <c r="S559" s="9" t="str">
        <f>IFERROR(IF($F559="","",INDEX(リスト!$G:$G,MATCH($F559,リスト!$E:$E,0))),"")</f>
        <v>16</v>
      </c>
      <c r="T559" s="9" t="str">
        <f>IFERROR(IF($K559="","",INDEX(リスト!$J:$J,MATCH($K559,リスト!$I:$I,0))),"")</f>
        <v>JPN</v>
      </c>
      <c r="U559" s="9" t="str">
        <f>IF($B559="","",RIGHT($G559*1000+200+COUNTIF($G$2:$G559,$G559),9))</f>
        <v>020122202</v>
      </c>
      <c r="V559" s="9" t="str">
        <f>IFERROR(IF($M559="","",$M559&amp;"・"&amp;INDEX(リスト!$F:$F,MATCH($L559,リスト!$E:$E,0))),"")</f>
        <v/>
      </c>
    </row>
    <row r="560" spans="1:22" ht="18" customHeight="1" x14ac:dyDescent="0.55000000000000004">
      <c r="A560" t="s">
        <v>3038</v>
      </c>
      <c r="B560">
        <v>560</v>
      </c>
      <c r="C560" t="s">
        <v>3062</v>
      </c>
      <c r="D560" t="s">
        <v>3063</v>
      </c>
      <c r="E560">
        <v>3</v>
      </c>
      <c r="F560" t="s">
        <v>19</v>
      </c>
      <c r="G560">
        <v>20010914</v>
      </c>
      <c r="H560" t="s">
        <v>3064</v>
      </c>
      <c r="I560" t="s">
        <v>1889</v>
      </c>
      <c r="J560" t="s">
        <v>3065</v>
      </c>
      <c r="K560" t="s">
        <v>214</v>
      </c>
      <c r="O560" s="9">
        <f>IFERROR(IF($B560="","",INDEX(所属情報!$E:$E,MATCH($A560,所属情報!$A:$A,0))),"")</f>
        <v>490051</v>
      </c>
      <c r="P560" s="9" t="str">
        <f t="shared" si="24"/>
        <v>濱田　惠美 (3)</v>
      </c>
      <c r="Q560" s="9" t="str">
        <f t="shared" si="25"/>
        <v>ﾊﾏﾀﾞ ｴﾐ</v>
      </c>
      <c r="R560" s="9" t="str">
        <f t="shared" si="26"/>
        <v>HAMADA Emi (01)</v>
      </c>
      <c r="S560" s="9" t="str">
        <f>IFERROR(IF($F560="","",INDEX(リスト!$G:$G,MATCH($F560,リスト!$E:$E,0))),"")</f>
        <v>28</v>
      </c>
      <c r="T560" s="9" t="str">
        <f>IFERROR(IF($K560="","",INDEX(リスト!$J:$J,MATCH($K560,リスト!$I:$I,0))),"")</f>
        <v>JPN</v>
      </c>
      <c r="U560" s="9" t="str">
        <f>IF($B560="","",RIGHT($G560*1000+200+COUNTIF($G$2:$G560,$G560),9))</f>
        <v>010914201</v>
      </c>
      <c r="V560" s="9" t="str">
        <f>IFERROR(IF($M560="","",$M560&amp;"・"&amp;INDEX(リスト!$F:$F,MATCH($L560,リスト!$E:$E,0))),"")</f>
        <v/>
      </c>
    </row>
    <row r="561" spans="1:22" ht="18" customHeight="1" x14ac:dyDescent="0.55000000000000004">
      <c r="A561" t="s">
        <v>3038</v>
      </c>
      <c r="B561">
        <v>561</v>
      </c>
      <c r="C561" t="s">
        <v>3066</v>
      </c>
      <c r="D561" t="s">
        <v>3067</v>
      </c>
      <c r="E561">
        <v>3</v>
      </c>
      <c r="F561" t="s">
        <v>24</v>
      </c>
      <c r="G561">
        <v>20030114</v>
      </c>
      <c r="H561" t="s">
        <v>3068</v>
      </c>
      <c r="I561" t="s">
        <v>3069</v>
      </c>
      <c r="J561" t="s">
        <v>3070</v>
      </c>
      <c r="K561" t="s">
        <v>214</v>
      </c>
      <c r="O561" s="9">
        <f>IFERROR(IF($B561="","",INDEX(所属情報!$E:$E,MATCH($A561,所属情報!$A:$A,0))),"")</f>
        <v>490051</v>
      </c>
      <c r="P561" s="9" t="str">
        <f t="shared" si="24"/>
        <v>小川　桃依 (3)</v>
      </c>
      <c r="Q561" s="9" t="str">
        <f t="shared" si="25"/>
        <v>ｵｶﾞﾜ ﾓﾓｴ</v>
      </c>
      <c r="R561" s="9" t="str">
        <f t="shared" si="26"/>
        <v>OGAWA Momoe (03)</v>
      </c>
      <c r="S561" s="9" t="str">
        <f>IFERROR(IF($F561="","",INDEX(リスト!$G:$G,MATCH($F561,リスト!$E:$E,0))),"")</f>
        <v>18</v>
      </c>
      <c r="T561" s="9" t="str">
        <f>IFERROR(IF($K561="","",INDEX(リスト!$J:$J,MATCH($K561,リスト!$I:$I,0))),"")</f>
        <v>JPN</v>
      </c>
      <c r="U561" s="9" t="str">
        <f>IF($B561="","",RIGHT($G561*1000+200+COUNTIF($G$2:$G561,$G561),9))</f>
        <v>030114202</v>
      </c>
      <c r="V561" s="9" t="str">
        <f>IFERROR(IF($M561="","",$M561&amp;"・"&amp;INDEX(リスト!$F:$F,MATCH($L561,リスト!$E:$E,0))),"")</f>
        <v/>
      </c>
    </row>
    <row r="562" spans="1:22" ht="18" customHeight="1" x14ac:dyDescent="0.55000000000000004">
      <c r="A562" t="s">
        <v>3038</v>
      </c>
      <c r="B562">
        <v>562</v>
      </c>
      <c r="C562" t="s">
        <v>3071</v>
      </c>
      <c r="D562" t="s">
        <v>3072</v>
      </c>
      <c r="E562">
        <v>3</v>
      </c>
      <c r="F562" t="s">
        <v>19</v>
      </c>
      <c r="G562">
        <v>20010410</v>
      </c>
      <c r="H562" t="s">
        <v>3073</v>
      </c>
      <c r="I562" t="s">
        <v>3074</v>
      </c>
      <c r="J562" t="s">
        <v>3075</v>
      </c>
      <c r="K562" t="s">
        <v>214</v>
      </c>
      <c r="O562" s="9">
        <f>IFERROR(IF($B562="","",INDEX(所属情報!$E:$E,MATCH($A562,所属情報!$A:$A,0))),"")</f>
        <v>490051</v>
      </c>
      <c r="P562" s="9" t="str">
        <f t="shared" si="24"/>
        <v>二井　範子 (3)</v>
      </c>
      <c r="Q562" s="9" t="str">
        <f t="shared" si="25"/>
        <v>ﾌﾀｲ ﾉﾘｺ</v>
      </c>
      <c r="R562" s="9" t="str">
        <f t="shared" si="26"/>
        <v>FUTAI Noriko (01)</v>
      </c>
      <c r="S562" s="9" t="str">
        <f>IFERROR(IF($F562="","",INDEX(リスト!$G:$G,MATCH($F562,リスト!$E:$E,0))),"")</f>
        <v>28</v>
      </c>
      <c r="T562" s="9" t="str">
        <f>IFERROR(IF($K562="","",INDEX(リスト!$J:$J,MATCH($K562,リスト!$I:$I,0))),"")</f>
        <v>JPN</v>
      </c>
      <c r="U562" s="9" t="str">
        <f>IF($B562="","",RIGHT($G562*1000+200+COUNTIF($G$2:$G562,$G562),9))</f>
        <v>010410201</v>
      </c>
      <c r="V562" s="9" t="str">
        <f>IFERROR(IF($M562="","",$M562&amp;"・"&amp;INDEX(リスト!$F:$F,MATCH($L562,リスト!$E:$E,0))),"")</f>
        <v/>
      </c>
    </row>
    <row r="563" spans="1:22" ht="18" customHeight="1" x14ac:dyDescent="0.55000000000000004">
      <c r="A563" t="s">
        <v>3038</v>
      </c>
      <c r="B563">
        <v>563</v>
      </c>
      <c r="C563" t="s">
        <v>3076</v>
      </c>
      <c r="D563" t="s">
        <v>3077</v>
      </c>
      <c r="E563">
        <v>3</v>
      </c>
      <c r="F563" t="s">
        <v>16</v>
      </c>
      <c r="G563">
        <v>20011120</v>
      </c>
      <c r="H563" t="s">
        <v>3078</v>
      </c>
      <c r="I563" t="s">
        <v>3079</v>
      </c>
      <c r="J563" t="s">
        <v>1096</v>
      </c>
      <c r="K563" t="s">
        <v>214</v>
      </c>
      <c r="O563" s="9">
        <f>IFERROR(IF($B563="","",INDEX(所属情報!$E:$E,MATCH($A563,所属情報!$A:$A,0))),"")</f>
        <v>490051</v>
      </c>
      <c r="P563" s="9" t="str">
        <f t="shared" si="24"/>
        <v>阿部　愛美 (3)</v>
      </c>
      <c r="Q563" s="9" t="str">
        <f t="shared" si="25"/>
        <v>ｱﾍﾞ ﾏﾅﾐ</v>
      </c>
      <c r="R563" s="9" t="str">
        <f t="shared" si="26"/>
        <v>ABE Manami (01)</v>
      </c>
      <c r="S563" s="9" t="str">
        <f>IFERROR(IF($F563="","",INDEX(リスト!$G:$G,MATCH($F563,リスト!$E:$E,0))),"")</f>
        <v>29</v>
      </c>
      <c r="T563" s="9" t="str">
        <f>IFERROR(IF($K563="","",INDEX(リスト!$J:$J,MATCH($K563,リスト!$I:$I,0))),"")</f>
        <v>JPN</v>
      </c>
      <c r="U563" s="9" t="str">
        <f>IF($B563="","",RIGHT($G563*1000+200+COUNTIF($G$2:$G563,$G563),9))</f>
        <v>011120201</v>
      </c>
      <c r="V563" s="9" t="str">
        <f>IFERROR(IF($M563="","",$M563&amp;"・"&amp;INDEX(リスト!$F:$F,MATCH($L563,リスト!$E:$E,0))),"")</f>
        <v/>
      </c>
    </row>
    <row r="564" spans="1:22" ht="18" customHeight="1" x14ac:dyDescent="0.55000000000000004">
      <c r="A564" t="s">
        <v>3038</v>
      </c>
      <c r="B564">
        <v>564</v>
      </c>
      <c r="C564" t="s">
        <v>3080</v>
      </c>
      <c r="D564" t="s">
        <v>3081</v>
      </c>
      <c r="E564">
        <v>2</v>
      </c>
      <c r="F564" t="s">
        <v>19</v>
      </c>
      <c r="G564">
        <v>20030717</v>
      </c>
      <c r="H564" t="s">
        <v>3082</v>
      </c>
      <c r="I564" t="s">
        <v>3069</v>
      </c>
      <c r="J564" t="s">
        <v>2658</v>
      </c>
      <c r="K564" t="s">
        <v>214</v>
      </c>
      <c r="O564" s="9">
        <f>IFERROR(IF($B564="","",INDEX(所属情報!$E:$E,MATCH($A564,所属情報!$A:$A,0))),"")</f>
        <v>490051</v>
      </c>
      <c r="P564" s="9" t="str">
        <f t="shared" si="24"/>
        <v>小川　真帆 (2)</v>
      </c>
      <c r="Q564" s="9" t="str">
        <f t="shared" si="25"/>
        <v>ｵｶﾞﾜ ﾏﾎ</v>
      </c>
      <c r="R564" s="9" t="str">
        <f t="shared" si="26"/>
        <v>OGAWA Maho (03)</v>
      </c>
      <c r="S564" s="9" t="str">
        <f>IFERROR(IF($F564="","",INDEX(リスト!$G:$G,MATCH($F564,リスト!$E:$E,0))),"")</f>
        <v>28</v>
      </c>
      <c r="T564" s="9" t="str">
        <f>IFERROR(IF($K564="","",INDEX(リスト!$J:$J,MATCH($K564,リスト!$I:$I,0))),"")</f>
        <v>JPN</v>
      </c>
      <c r="U564" s="9" t="str">
        <f>IF($B564="","",RIGHT($G564*1000+200+COUNTIF($G$2:$G564,$G564),9))</f>
        <v>030717202</v>
      </c>
      <c r="V564" s="9" t="str">
        <f>IFERROR(IF($M564="","",$M564&amp;"・"&amp;INDEX(リスト!$F:$F,MATCH($L564,リスト!$E:$E,0))),"")</f>
        <v/>
      </c>
    </row>
    <row r="565" spans="1:22" ht="18" customHeight="1" x14ac:dyDescent="0.55000000000000004">
      <c r="A565" t="s">
        <v>3038</v>
      </c>
      <c r="B565">
        <v>565</v>
      </c>
      <c r="C565" t="s">
        <v>3083</v>
      </c>
      <c r="D565" t="s">
        <v>3084</v>
      </c>
      <c r="E565">
        <v>3</v>
      </c>
      <c r="F565" t="s">
        <v>19</v>
      </c>
      <c r="G565">
        <v>20030119</v>
      </c>
      <c r="H565" t="s">
        <v>3085</v>
      </c>
      <c r="I565" t="s">
        <v>3086</v>
      </c>
      <c r="J565" t="s">
        <v>3087</v>
      </c>
      <c r="K565" t="s">
        <v>214</v>
      </c>
      <c r="O565" s="9">
        <f>IFERROR(IF($B565="","",INDEX(所属情報!$E:$E,MATCH($A565,所属情報!$A:$A,0))),"")</f>
        <v>490051</v>
      </c>
      <c r="P565" s="9" t="str">
        <f t="shared" si="24"/>
        <v>竹中　ゆりあ (3)</v>
      </c>
      <c r="Q565" s="9" t="str">
        <f t="shared" si="25"/>
        <v>ﾀｹﾅｶ ﾕﾘｱ</v>
      </c>
      <c r="R565" s="9" t="str">
        <f t="shared" si="26"/>
        <v>TAKENAKA Yuria (03)</v>
      </c>
      <c r="S565" s="9" t="str">
        <f>IFERROR(IF($F565="","",INDEX(リスト!$G:$G,MATCH($F565,リスト!$E:$E,0))),"")</f>
        <v>28</v>
      </c>
      <c r="T565" s="9" t="str">
        <f>IFERROR(IF($K565="","",INDEX(リスト!$J:$J,MATCH($K565,リスト!$I:$I,0))),"")</f>
        <v>JPN</v>
      </c>
      <c r="U565" s="9" t="str">
        <f>IF($B565="","",RIGHT($G565*1000+200+COUNTIF($G$2:$G565,$G565),9))</f>
        <v>030119201</v>
      </c>
      <c r="V565" s="9" t="str">
        <f>IFERROR(IF($M565="","",$M565&amp;"・"&amp;INDEX(リスト!$F:$F,MATCH($L565,リスト!$E:$E,0))),"")</f>
        <v/>
      </c>
    </row>
    <row r="566" spans="1:22" ht="18" customHeight="1" x14ac:dyDescent="0.55000000000000004">
      <c r="A566" t="s">
        <v>3038</v>
      </c>
      <c r="B566">
        <v>566</v>
      </c>
      <c r="C566" t="s">
        <v>3088</v>
      </c>
      <c r="D566" t="s">
        <v>3089</v>
      </c>
      <c r="E566">
        <v>2</v>
      </c>
      <c r="F566" t="s">
        <v>15</v>
      </c>
      <c r="G566">
        <v>20040120</v>
      </c>
      <c r="H566" t="s">
        <v>3090</v>
      </c>
      <c r="I566" t="s">
        <v>2653</v>
      </c>
      <c r="J566" t="s">
        <v>3091</v>
      </c>
      <c r="K566" t="s">
        <v>214</v>
      </c>
      <c r="O566" s="9">
        <f>IFERROR(IF($B566="","",INDEX(所属情報!$E:$E,MATCH($A566,所属情報!$A:$A,0))),"")</f>
        <v>490051</v>
      </c>
      <c r="P566" s="9" t="str">
        <f t="shared" si="24"/>
        <v>中谷　心愛 (2)</v>
      </c>
      <c r="Q566" s="9" t="str">
        <f t="shared" si="25"/>
        <v>ﾅｶﾀﾆ ｺｺｱ</v>
      </c>
      <c r="R566" s="9" t="str">
        <f t="shared" si="26"/>
        <v>NAKATANI Kokoa (04)</v>
      </c>
      <c r="S566" s="9" t="str">
        <f>IFERROR(IF($F566="","",INDEX(リスト!$G:$G,MATCH($F566,リスト!$E:$E,0))),"")</f>
        <v>25</v>
      </c>
      <c r="T566" s="9" t="str">
        <f>IFERROR(IF($K566="","",INDEX(リスト!$J:$J,MATCH($K566,リスト!$I:$I,0))),"")</f>
        <v>JPN</v>
      </c>
      <c r="U566" s="9" t="str">
        <f>IF($B566="","",RIGHT($G566*1000+200+COUNTIF($G$2:$G566,$G566),9))</f>
        <v>040120201</v>
      </c>
      <c r="V566" s="9" t="str">
        <f>IFERROR(IF($M566="","",$M566&amp;"・"&amp;INDEX(リスト!$F:$F,MATCH($L566,リスト!$E:$E,0))),"")</f>
        <v/>
      </c>
    </row>
    <row r="567" spans="1:22" ht="18" customHeight="1" x14ac:dyDescent="0.55000000000000004">
      <c r="A567" t="s">
        <v>3038</v>
      </c>
      <c r="B567">
        <v>567</v>
      </c>
      <c r="C567" t="s">
        <v>3092</v>
      </c>
      <c r="D567" t="s">
        <v>3093</v>
      </c>
      <c r="E567">
        <v>2</v>
      </c>
      <c r="F567" t="s">
        <v>19</v>
      </c>
      <c r="G567">
        <v>20040220</v>
      </c>
      <c r="H567" t="s">
        <v>3094</v>
      </c>
      <c r="I567" t="s">
        <v>3095</v>
      </c>
      <c r="J567" t="s">
        <v>1032</v>
      </c>
      <c r="K567" t="s">
        <v>214</v>
      </c>
      <c r="O567" s="9">
        <f>IFERROR(IF($B567="","",INDEX(所属情報!$E:$E,MATCH($A567,所属情報!$A:$A,0))),"")</f>
        <v>490051</v>
      </c>
      <c r="P567" s="9" t="str">
        <f t="shared" si="24"/>
        <v>塩井　春翔 (2)</v>
      </c>
      <c r="Q567" s="9" t="str">
        <f t="shared" si="25"/>
        <v>ｼｵｲ ﾊﾙｶ</v>
      </c>
      <c r="R567" s="9" t="str">
        <f t="shared" si="26"/>
        <v>SHIOI Haruka (04)</v>
      </c>
      <c r="S567" s="9" t="str">
        <f>IFERROR(IF($F567="","",INDEX(リスト!$G:$G,MATCH($F567,リスト!$E:$E,0))),"")</f>
        <v>28</v>
      </c>
      <c r="T567" s="9" t="str">
        <f>IFERROR(IF($K567="","",INDEX(リスト!$J:$J,MATCH($K567,リスト!$I:$I,0))),"")</f>
        <v>JPN</v>
      </c>
      <c r="U567" s="9" t="str">
        <f>IF($B567="","",RIGHT($G567*1000+200+COUNTIF($G$2:$G567,$G567),9))</f>
        <v>040220201</v>
      </c>
      <c r="V567" s="9" t="str">
        <f>IFERROR(IF($M567="","",$M567&amp;"・"&amp;INDEX(リスト!$F:$F,MATCH($L567,リスト!$E:$E,0))),"")</f>
        <v/>
      </c>
    </row>
    <row r="568" spans="1:22" ht="18" customHeight="1" x14ac:dyDescent="0.55000000000000004">
      <c r="A568" t="s">
        <v>3038</v>
      </c>
      <c r="B568">
        <v>568</v>
      </c>
      <c r="C568" t="s">
        <v>3096</v>
      </c>
      <c r="D568" t="s">
        <v>3097</v>
      </c>
      <c r="E568">
        <v>2</v>
      </c>
      <c r="F568" t="s">
        <v>19</v>
      </c>
      <c r="G568">
        <v>20030107</v>
      </c>
      <c r="H568" t="s">
        <v>3098</v>
      </c>
      <c r="I568" t="s">
        <v>3099</v>
      </c>
      <c r="J568" t="s">
        <v>2688</v>
      </c>
      <c r="K568" t="s">
        <v>214</v>
      </c>
      <c r="O568" s="9">
        <f>IFERROR(IF($B568="","",INDEX(所属情報!$E:$E,MATCH($A568,所属情報!$A:$A,0))),"")</f>
        <v>490051</v>
      </c>
      <c r="P568" s="9" t="str">
        <f t="shared" si="24"/>
        <v>大名門　里歩 (2)</v>
      </c>
      <c r="Q568" s="9" t="str">
        <f t="shared" si="25"/>
        <v>ｵｵﾅｶﾄﾞ ﾘﾎ</v>
      </c>
      <c r="R568" s="9" t="str">
        <f t="shared" si="26"/>
        <v>ONAKADO Riho (03)</v>
      </c>
      <c r="S568" s="9" t="str">
        <f>IFERROR(IF($F568="","",INDEX(リスト!$G:$G,MATCH($F568,リスト!$E:$E,0))),"")</f>
        <v>28</v>
      </c>
      <c r="T568" s="9" t="str">
        <f>IFERROR(IF($K568="","",INDEX(リスト!$J:$J,MATCH($K568,リスト!$I:$I,0))),"")</f>
        <v>JPN</v>
      </c>
      <c r="U568" s="9" t="str">
        <f>IF($B568="","",RIGHT($G568*1000+200+COUNTIF($G$2:$G568,$G568),9))</f>
        <v>030107201</v>
      </c>
      <c r="V568" s="9" t="str">
        <f>IFERROR(IF($M568="","",$M568&amp;"・"&amp;INDEX(リスト!$F:$F,MATCH($L568,リスト!$E:$E,0))),"")</f>
        <v/>
      </c>
    </row>
    <row r="569" spans="1:22" ht="18" customHeight="1" x14ac:dyDescent="0.55000000000000004">
      <c r="A569" t="s">
        <v>3038</v>
      </c>
      <c r="B569">
        <v>569</v>
      </c>
      <c r="C569" t="s">
        <v>3100</v>
      </c>
      <c r="D569" t="s">
        <v>3101</v>
      </c>
      <c r="E569">
        <v>2</v>
      </c>
      <c r="F569" t="s">
        <v>20</v>
      </c>
      <c r="G569">
        <v>20020622</v>
      </c>
      <c r="H569" t="s">
        <v>3102</v>
      </c>
      <c r="I569" t="s">
        <v>3103</v>
      </c>
      <c r="J569" t="s">
        <v>3104</v>
      </c>
      <c r="K569" t="s">
        <v>214</v>
      </c>
      <c r="O569" s="9">
        <f>IFERROR(IF($B569="","",INDEX(所属情報!$E:$E,MATCH($A569,所属情報!$A:$A,0))),"")</f>
        <v>490051</v>
      </c>
      <c r="P569" s="9" t="str">
        <f t="shared" si="24"/>
        <v>梅田　夏希 (2)</v>
      </c>
      <c r="Q569" s="9" t="str">
        <f t="shared" si="25"/>
        <v>ｳﾒﾀﾞ ﾅﾂｷ</v>
      </c>
      <c r="R569" s="9" t="str">
        <f t="shared" si="26"/>
        <v>UMEDA Natsuki (02)</v>
      </c>
      <c r="S569" s="9" t="str">
        <f>IFERROR(IF($F569="","",INDEX(リスト!$G:$G,MATCH($F569,リスト!$E:$E,0))),"")</f>
        <v>27</v>
      </c>
      <c r="T569" s="9" t="str">
        <f>IFERROR(IF($K569="","",INDEX(リスト!$J:$J,MATCH($K569,リスト!$I:$I,0))),"")</f>
        <v>JPN</v>
      </c>
      <c r="U569" s="9" t="str">
        <f>IF($B569="","",RIGHT($G569*1000+200+COUNTIF($G$2:$G569,$G569),9))</f>
        <v>020622201</v>
      </c>
      <c r="V569" s="9" t="str">
        <f>IFERROR(IF($M569="","",$M569&amp;"・"&amp;INDEX(リスト!$F:$F,MATCH($L569,リスト!$E:$E,0))),"")</f>
        <v/>
      </c>
    </row>
    <row r="570" spans="1:22" ht="18" customHeight="1" x14ac:dyDescent="0.55000000000000004">
      <c r="A570" t="s">
        <v>3038</v>
      </c>
      <c r="B570">
        <v>570</v>
      </c>
      <c r="C570" t="s">
        <v>3105</v>
      </c>
      <c r="D570" t="s">
        <v>3106</v>
      </c>
      <c r="E570">
        <v>2</v>
      </c>
      <c r="F570" t="s">
        <v>27</v>
      </c>
      <c r="G570">
        <v>20030507</v>
      </c>
      <c r="H570" t="s">
        <v>3107</v>
      </c>
      <c r="I570" t="s">
        <v>1749</v>
      </c>
      <c r="J570" t="s">
        <v>802</v>
      </c>
      <c r="K570" t="s">
        <v>214</v>
      </c>
      <c r="O570" s="9">
        <f>IFERROR(IF($B570="","",INDEX(所属情報!$E:$E,MATCH($A570,所属情報!$A:$A,0))),"")</f>
        <v>490051</v>
      </c>
      <c r="P570" s="9" t="str">
        <f t="shared" si="24"/>
        <v>辻　皐耶 (2)</v>
      </c>
      <c r="Q570" s="9" t="str">
        <f t="shared" si="25"/>
        <v>ﾂｼﾞ ｻﾔ</v>
      </c>
      <c r="R570" s="9" t="str">
        <f t="shared" si="26"/>
        <v>TSUJI Saya (03)</v>
      </c>
      <c r="S570" s="9" t="str">
        <f>IFERROR(IF($F570="","",INDEX(リスト!$G:$G,MATCH($F570,リスト!$E:$E,0))),"")</f>
        <v>24</v>
      </c>
      <c r="T570" s="9" t="str">
        <f>IFERROR(IF($K570="","",INDEX(リスト!$J:$J,MATCH($K570,リスト!$I:$I,0))),"")</f>
        <v>JPN</v>
      </c>
      <c r="U570" s="9" t="str">
        <f>IF($B570="","",RIGHT($G570*1000+200+COUNTIF($G$2:$G570,$G570),9))</f>
        <v>030507202</v>
      </c>
      <c r="V570" s="9" t="str">
        <f>IFERROR(IF($M570="","",$M570&amp;"・"&amp;INDEX(リスト!$F:$F,MATCH($L570,リスト!$E:$E,0))),"")</f>
        <v/>
      </c>
    </row>
    <row r="571" spans="1:22" ht="18" customHeight="1" x14ac:dyDescent="0.55000000000000004">
      <c r="A571" t="s">
        <v>3108</v>
      </c>
      <c r="B571">
        <v>571</v>
      </c>
      <c r="C571" t="s">
        <v>3109</v>
      </c>
      <c r="D571" t="s">
        <v>3110</v>
      </c>
      <c r="E571">
        <v>3</v>
      </c>
      <c r="F571" t="s">
        <v>19</v>
      </c>
      <c r="G571">
        <v>20020908</v>
      </c>
      <c r="H571" t="s">
        <v>3111</v>
      </c>
      <c r="I571" t="s">
        <v>3112</v>
      </c>
      <c r="J571" t="s">
        <v>1431</v>
      </c>
      <c r="K571" t="s">
        <v>214</v>
      </c>
      <c r="O571" s="9">
        <f>IFERROR(IF($B571="","",INDEX(所属情報!$E:$E,MATCH($A571,所属情報!$A:$A,0))),"")</f>
        <v>492413</v>
      </c>
      <c r="P571" s="9" t="str">
        <f t="shared" si="24"/>
        <v>白井　かすみ (3)</v>
      </c>
      <c r="Q571" s="9" t="str">
        <f t="shared" si="25"/>
        <v>ｼﾗｲ ｶｽﾐ</v>
      </c>
      <c r="R571" s="9" t="str">
        <f t="shared" si="26"/>
        <v>SHIRAI Kasumi (02)</v>
      </c>
      <c r="S571" s="9" t="str">
        <f>IFERROR(IF($F571="","",INDEX(リスト!$G:$G,MATCH($F571,リスト!$E:$E,0))),"")</f>
        <v>28</v>
      </c>
      <c r="T571" s="9" t="str">
        <f>IFERROR(IF($K571="","",INDEX(リスト!$J:$J,MATCH($K571,リスト!$I:$I,0))),"")</f>
        <v>JPN</v>
      </c>
      <c r="U571" s="9" t="str">
        <f>IF($B571="","",RIGHT($G571*1000+200+COUNTIF($G$2:$G571,$G571),9))</f>
        <v>020908201</v>
      </c>
      <c r="V571" s="9" t="str">
        <f>IFERROR(IF($M571="","",$M571&amp;"・"&amp;INDEX(リスト!$F:$F,MATCH($L571,リスト!$E:$E,0))),"")</f>
        <v/>
      </c>
    </row>
    <row r="572" spans="1:22" ht="18" customHeight="1" x14ac:dyDescent="0.55000000000000004">
      <c r="A572" t="s">
        <v>3108</v>
      </c>
      <c r="B572">
        <v>572</v>
      </c>
      <c r="C572" t="s">
        <v>3113</v>
      </c>
      <c r="D572" t="s">
        <v>3114</v>
      </c>
      <c r="E572">
        <v>3</v>
      </c>
      <c r="F572" t="s">
        <v>19</v>
      </c>
      <c r="G572">
        <v>20030314</v>
      </c>
      <c r="H572" t="s">
        <v>3115</v>
      </c>
      <c r="I572" t="s">
        <v>3116</v>
      </c>
      <c r="J572" t="s">
        <v>3117</v>
      </c>
      <c r="K572" t="s">
        <v>214</v>
      </c>
      <c r="O572" s="9">
        <f>IFERROR(IF($B572="","",INDEX(所属情報!$E:$E,MATCH($A572,所属情報!$A:$A,0))),"")</f>
        <v>492413</v>
      </c>
      <c r="P572" s="9" t="str">
        <f t="shared" si="24"/>
        <v>長岡　あず (3)</v>
      </c>
      <c r="Q572" s="9" t="str">
        <f t="shared" si="25"/>
        <v>ﾅｶﾞｵｶ ｱｽﾞ</v>
      </c>
      <c r="R572" s="9" t="str">
        <f t="shared" si="26"/>
        <v>NAGAOKA Azu (03)</v>
      </c>
      <c r="S572" s="9" t="str">
        <f>IFERROR(IF($F572="","",INDEX(リスト!$G:$G,MATCH($F572,リスト!$E:$E,0))),"")</f>
        <v>28</v>
      </c>
      <c r="T572" s="9" t="str">
        <f>IFERROR(IF($K572="","",INDEX(リスト!$J:$J,MATCH($K572,リスト!$I:$I,0))),"")</f>
        <v>JPN</v>
      </c>
      <c r="U572" s="9" t="str">
        <f>IF($B572="","",RIGHT($G572*1000+200+COUNTIF($G$2:$G572,$G572),9))</f>
        <v>030314202</v>
      </c>
      <c r="V572" s="9" t="str">
        <f>IFERROR(IF($M572="","",$M572&amp;"・"&amp;INDEX(リスト!$F:$F,MATCH($L572,リスト!$E:$E,0))),"")</f>
        <v/>
      </c>
    </row>
    <row r="573" spans="1:22" ht="18" customHeight="1" x14ac:dyDescent="0.55000000000000004">
      <c r="A573" t="s">
        <v>3108</v>
      </c>
      <c r="B573">
        <v>573</v>
      </c>
      <c r="C573" t="s">
        <v>3118</v>
      </c>
      <c r="D573" t="s">
        <v>3119</v>
      </c>
      <c r="E573">
        <v>3</v>
      </c>
      <c r="F573" t="s">
        <v>19</v>
      </c>
      <c r="G573">
        <v>20030325</v>
      </c>
      <c r="H573" t="s">
        <v>3120</v>
      </c>
      <c r="I573" t="s">
        <v>825</v>
      </c>
      <c r="J573" t="s">
        <v>782</v>
      </c>
      <c r="K573" t="s">
        <v>214</v>
      </c>
      <c r="O573" s="9">
        <f>IFERROR(IF($B573="","",INDEX(所属情報!$E:$E,MATCH($A573,所属情報!$A:$A,0))),"")</f>
        <v>492413</v>
      </c>
      <c r="P573" s="9" t="str">
        <f t="shared" si="24"/>
        <v>福永　愛佳 (3)</v>
      </c>
      <c r="Q573" s="9" t="str">
        <f t="shared" si="25"/>
        <v>ﾌｸﾅｶﾞ ｱｲｶ</v>
      </c>
      <c r="R573" s="9" t="str">
        <f t="shared" si="26"/>
        <v>FUKUNAGA Aika (03)</v>
      </c>
      <c r="S573" s="9" t="str">
        <f>IFERROR(IF($F573="","",INDEX(リスト!$G:$G,MATCH($F573,リスト!$E:$E,0))),"")</f>
        <v>28</v>
      </c>
      <c r="T573" s="9" t="str">
        <f>IFERROR(IF($K573="","",INDEX(リスト!$J:$J,MATCH($K573,リスト!$I:$I,0))),"")</f>
        <v>JPN</v>
      </c>
      <c r="U573" s="9" t="str">
        <f>IF($B573="","",RIGHT($G573*1000+200+COUNTIF($G$2:$G573,$G573),9))</f>
        <v>030325201</v>
      </c>
      <c r="V573" s="9" t="str">
        <f>IFERROR(IF($M573="","",$M573&amp;"・"&amp;INDEX(リスト!$F:$F,MATCH($L573,リスト!$E:$E,0))),"")</f>
        <v/>
      </c>
    </row>
    <row r="574" spans="1:22" ht="18" customHeight="1" x14ac:dyDescent="0.55000000000000004">
      <c r="A574" t="s">
        <v>3108</v>
      </c>
      <c r="B574">
        <v>574</v>
      </c>
      <c r="C574" t="s">
        <v>3121</v>
      </c>
      <c r="D574" t="s">
        <v>3122</v>
      </c>
      <c r="E574">
        <v>2</v>
      </c>
      <c r="F574" t="s">
        <v>19</v>
      </c>
      <c r="G574">
        <v>20030622</v>
      </c>
      <c r="H574" t="s">
        <v>3123</v>
      </c>
      <c r="I574" t="s">
        <v>3124</v>
      </c>
      <c r="J574" t="s">
        <v>3125</v>
      </c>
      <c r="K574" t="s">
        <v>214</v>
      </c>
      <c r="O574" s="9">
        <f>IFERROR(IF($B574="","",INDEX(所属情報!$E:$E,MATCH($A574,所属情報!$A:$A,0))),"")</f>
        <v>492413</v>
      </c>
      <c r="P574" s="9" t="str">
        <f t="shared" si="24"/>
        <v>尾中　花和 (2)</v>
      </c>
      <c r="Q574" s="9" t="str">
        <f t="shared" si="25"/>
        <v>ｵﾅｶ ﾊﾅﾅ</v>
      </c>
      <c r="R574" s="9" t="str">
        <f t="shared" si="26"/>
        <v>ONAKA Hanana (03)</v>
      </c>
      <c r="S574" s="9" t="str">
        <f>IFERROR(IF($F574="","",INDEX(リスト!$G:$G,MATCH($F574,リスト!$E:$E,0))),"")</f>
        <v>28</v>
      </c>
      <c r="T574" s="9" t="str">
        <f>IFERROR(IF($K574="","",INDEX(リスト!$J:$J,MATCH($K574,リスト!$I:$I,0))),"")</f>
        <v>JPN</v>
      </c>
      <c r="U574" s="9" t="str">
        <f>IF($B574="","",RIGHT($G574*1000+200+COUNTIF($G$2:$G574,$G574),9))</f>
        <v>030622202</v>
      </c>
      <c r="V574" s="9" t="str">
        <f>IFERROR(IF($M574="","",$M574&amp;"・"&amp;INDEX(リスト!$F:$F,MATCH($L574,リスト!$E:$E,0))),"")</f>
        <v/>
      </c>
    </row>
    <row r="575" spans="1:22" ht="18" customHeight="1" x14ac:dyDescent="0.55000000000000004">
      <c r="A575" t="s">
        <v>3108</v>
      </c>
      <c r="B575">
        <v>575</v>
      </c>
      <c r="C575" t="s">
        <v>3126</v>
      </c>
      <c r="D575" t="s">
        <v>3127</v>
      </c>
      <c r="E575">
        <v>2</v>
      </c>
      <c r="F575" t="s">
        <v>70</v>
      </c>
      <c r="G575">
        <v>20030609</v>
      </c>
      <c r="I575" t="s">
        <v>3128</v>
      </c>
      <c r="J575" t="s">
        <v>3129</v>
      </c>
      <c r="K575" t="s">
        <v>214</v>
      </c>
      <c r="O575" s="9">
        <f>IFERROR(IF($B575="","",INDEX(所属情報!$E:$E,MATCH($A575,所属情報!$A:$A,0))),"")</f>
        <v>492413</v>
      </c>
      <c r="P575" s="9" t="str">
        <f t="shared" si="24"/>
        <v>佐渡山　真雅 (2)</v>
      </c>
      <c r="Q575" s="9" t="str">
        <f t="shared" si="25"/>
        <v>ｻﾄﾞﾔﾏ ﾏﾐﾔ</v>
      </c>
      <c r="R575" s="9" t="str">
        <f t="shared" si="26"/>
        <v>SADOYAMA Mamiya (03)</v>
      </c>
      <c r="S575" s="9" t="str">
        <f>IFERROR(IF($F575="","",INDEX(リスト!$G:$G,MATCH($F575,リスト!$E:$E,0))),"")</f>
        <v>47</v>
      </c>
      <c r="T575" s="9" t="str">
        <f>IFERROR(IF($K575="","",INDEX(リスト!$J:$J,MATCH($K575,リスト!$I:$I,0))),"")</f>
        <v>JPN</v>
      </c>
      <c r="U575" s="9" t="str">
        <f>IF($B575="","",RIGHT($G575*1000+200+COUNTIF($G$2:$G575,$G575),9))</f>
        <v>030609202</v>
      </c>
      <c r="V575" s="9" t="str">
        <f>IFERROR(IF($M575="","",$M575&amp;"・"&amp;INDEX(リスト!$F:$F,MATCH($L575,リスト!$E:$E,0))),"")</f>
        <v/>
      </c>
    </row>
    <row r="576" spans="1:22" ht="18" customHeight="1" x14ac:dyDescent="0.55000000000000004">
      <c r="A576" t="s">
        <v>3108</v>
      </c>
      <c r="B576">
        <v>576</v>
      </c>
      <c r="C576" t="s">
        <v>3130</v>
      </c>
      <c r="D576" t="s">
        <v>3131</v>
      </c>
      <c r="E576">
        <v>1</v>
      </c>
      <c r="F576" t="s">
        <v>19</v>
      </c>
      <c r="G576">
        <v>20041211</v>
      </c>
      <c r="I576" t="s">
        <v>1495</v>
      </c>
      <c r="J576" t="s">
        <v>3132</v>
      </c>
      <c r="K576" t="s">
        <v>214</v>
      </c>
      <c r="O576" s="9">
        <f>IFERROR(IF($B576="","",INDEX(所属情報!$E:$E,MATCH($A576,所属情報!$A:$A,0))),"")</f>
        <v>492413</v>
      </c>
      <c r="P576" s="9" t="str">
        <f t="shared" si="24"/>
        <v>大西　文香 (1)</v>
      </c>
      <c r="Q576" s="9" t="str">
        <f t="shared" si="25"/>
        <v>ｵｵﾆｼ ﾌﾐｶ</v>
      </c>
      <c r="R576" s="9" t="str">
        <f t="shared" si="26"/>
        <v>ONISHI Fumika (04)</v>
      </c>
      <c r="S576" s="9" t="str">
        <f>IFERROR(IF($F576="","",INDEX(リスト!$G:$G,MATCH($F576,リスト!$E:$E,0))),"")</f>
        <v>28</v>
      </c>
      <c r="T576" s="9" t="str">
        <f>IFERROR(IF($K576="","",INDEX(リスト!$J:$J,MATCH($K576,リスト!$I:$I,0))),"")</f>
        <v>JPN</v>
      </c>
      <c r="U576" s="9" t="str">
        <f>IF($B576="","",RIGHT($G576*1000+200+COUNTIF($G$2:$G576,$G576),9))</f>
        <v>041211201</v>
      </c>
      <c r="V576" s="9" t="str">
        <f>IFERROR(IF($M576="","",$M576&amp;"・"&amp;INDEX(リスト!$F:$F,MATCH($L576,リスト!$E:$E,0))),"")</f>
        <v/>
      </c>
    </row>
    <row r="577" spans="1:22" ht="18" customHeight="1" x14ac:dyDescent="0.55000000000000004">
      <c r="A577" t="s">
        <v>3108</v>
      </c>
      <c r="B577">
        <v>577</v>
      </c>
      <c r="C577" t="s">
        <v>3133</v>
      </c>
      <c r="D577" t="s">
        <v>3134</v>
      </c>
      <c r="E577">
        <v>1</v>
      </c>
      <c r="F577" t="s">
        <v>19</v>
      </c>
      <c r="G577">
        <v>20040407</v>
      </c>
      <c r="I577" t="s">
        <v>3135</v>
      </c>
      <c r="J577" t="s">
        <v>2222</v>
      </c>
      <c r="K577" t="s">
        <v>214</v>
      </c>
      <c r="O577" s="9">
        <f>IFERROR(IF($B577="","",INDEX(所属情報!$E:$E,MATCH($A577,所属情報!$A:$A,0))),"")</f>
        <v>492413</v>
      </c>
      <c r="P577" s="9" t="str">
        <f t="shared" si="24"/>
        <v>霞末　志歩 (1)</v>
      </c>
      <c r="Q577" s="9" t="str">
        <f t="shared" si="25"/>
        <v>ｶｽｴ ｼﾎ</v>
      </c>
      <c r="R577" s="9" t="str">
        <f t="shared" si="26"/>
        <v>KASUE Shiho (04)</v>
      </c>
      <c r="S577" s="9" t="str">
        <f>IFERROR(IF($F577="","",INDEX(リスト!$G:$G,MATCH($F577,リスト!$E:$E,0))),"")</f>
        <v>28</v>
      </c>
      <c r="T577" s="9" t="str">
        <f>IFERROR(IF($K577="","",INDEX(リスト!$J:$J,MATCH($K577,リスト!$I:$I,0))),"")</f>
        <v>JPN</v>
      </c>
      <c r="U577" s="9" t="str">
        <f>IF($B577="","",RIGHT($G577*1000+200+COUNTIF($G$2:$G577,$G577),9))</f>
        <v>040407201</v>
      </c>
      <c r="V577" s="9" t="str">
        <f>IFERROR(IF($M577="","",$M577&amp;"・"&amp;INDEX(リスト!$F:$F,MATCH($L577,リスト!$E:$E,0))),"")</f>
        <v/>
      </c>
    </row>
    <row r="578" spans="1:22" ht="18" customHeight="1" x14ac:dyDescent="0.55000000000000004">
      <c r="A578" t="s">
        <v>3108</v>
      </c>
      <c r="B578">
        <v>578</v>
      </c>
      <c r="C578" t="s">
        <v>3136</v>
      </c>
      <c r="D578" t="s">
        <v>3137</v>
      </c>
      <c r="E578">
        <v>1</v>
      </c>
      <c r="F578" t="s">
        <v>18</v>
      </c>
      <c r="G578">
        <v>20040722</v>
      </c>
      <c r="I578" t="s">
        <v>3138</v>
      </c>
      <c r="J578" t="s">
        <v>1037</v>
      </c>
      <c r="K578" t="s">
        <v>214</v>
      </c>
      <c r="O578" s="9">
        <f>IFERROR(IF($B578="","",INDEX(所属情報!$E:$E,MATCH($A578,所属情報!$A:$A,0))),"")</f>
        <v>492413</v>
      </c>
      <c r="P578" s="9" t="str">
        <f t="shared" si="24"/>
        <v>杉村　瑞稀 (1)</v>
      </c>
      <c r="Q578" s="9" t="str">
        <f t="shared" si="25"/>
        <v>ｽｷﾞﾑﾗ ﾐｽﾞｷ</v>
      </c>
      <c r="R578" s="9" t="str">
        <f t="shared" si="26"/>
        <v>SUGIMURA Mizuki (04)</v>
      </c>
      <c r="S578" s="9" t="str">
        <f>IFERROR(IF($F578="","",INDEX(リスト!$G:$G,MATCH($F578,リスト!$E:$E,0))),"")</f>
        <v>37</v>
      </c>
      <c r="T578" s="9" t="str">
        <f>IFERROR(IF($K578="","",INDEX(リスト!$J:$J,MATCH($K578,リスト!$I:$I,0))),"")</f>
        <v>JPN</v>
      </c>
      <c r="U578" s="9" t="str">
        <f>IF($B578="","",RIGHT($G578*1000+200+COUNTIF($G$2:$G578,$G578),9))</f>
        <v>040722201</v>
      </c>
      <c r="V578" s="9" t="str">
        <f>IFERROR(IF($M578="","",$M578&amp;"・"&amp;INDEX(リスト!$F:$F,MATCH($L578,リスト!$E:$E,0))),"")</f>
        <v/>
      </c>
    </row>
    <row r="579" spans="1:22" ht="18" customHeight="1" x14ac:dyDescent="0.55000000000000004">
      <c r="A579" t="s">
        <v>3108</v>
      </c>
      <c r="B579">
        <v>579</v>
      </c>
      <c r="C579" t="s">
        <v>3139</v>
      </c>
      <c r="D579" t="s">
        <v>3140</v>
      </c>
      <c r="E579">
        <v>1</v>
      </c>
      <c r="F579" t="s">
        <v>31</v>
      </c>
      <c r="G579">
        <v>20041129</v>
      </c>
      <c r="I579" t="s">
        <v>3141</v>
      </c>
      <c r="J579" t="s">
        <v>841</v>
      </c>
      <c r="K579" t="s">
        <v>214</v>
      </c>
      <c r="O579" s="9">
        <f>IFERROR(IF($B579="","",INDEX(所属情報!$E:$E,MATCH($A579,所属情報!$A:$A,0))),"")</f>
        <v>492413</v>
      </c>
      <c r="P579" s="9" t="str">
        <f t="shared" ref="P579:P642" si="27">IF($C579="","",IF($E579="",$C579,$C579&amp;" ("&amp;$E579&amp;")"))</f>
        <v>難波　聖菜 (1)</v>
      </c>
      <c r="Q579" s="9" t="str">
        <f t="shared" ref="Q579:Q642" si="28">IF($D579="","",ASC($D579))</f>
        <v>ﾅﾝﾊﾞ ｾﾅ</v>
      </c>
      <c r="R579" s="9" t="str">
        <f t="shared" ref="R579:R642" si="29">IF($I579="","",UPPER($I579)&amp;" "&amp;UPPER(LEFT($J579,1))&amp;LOWER(RIGHT($J579,LEN($J579)-1))&amp;" ("&amp;MID($G579,3,2)&amp;")")</f>
        <v>NAMBA Sena (04)</v>
      </c>
      <c r="S579" s="9" t="str">
        <f>IFERROR(IF($F579="","",INDEX(リスト!$G:$G,MATCH($F579,リスト!$E:$E,0))),"")</f>
        <v>33</v>
      </c>
      <c r="T579" s="9" t="str">
        <f>IFERROR(IF($K579="","",INDEX(リスト!$J:$J,MATCH($K579,リスト!$I:$I,0))),"")</f>
        <v>JPN</v>
      </c>
      <c r="U579" s="9" t="str">
        <f>IF($B579="","",RIGHT($G579*1000+200+COUNTIF($G$2:$G579,$G579),9))</f>
        <v>041129202</v>
      </c>
      <c r="V579" s="9" t="str">
        <f>IFERROR(IF($M579="","",$M579&amp;"・"&amp;INDEX(リスト!$F:$F,MATCH($L579,リスト!$E:$E,0))),"")</f>
        <v/>
      </c>
    </row>
    <row r="580" spans="1:22" ht="18" customHeight="1" x14ac:dyDescent="0.55000000000000004">
      <c r="A580" t="s">
        <v>3108</v>
      </c>
      <c r="B580">
        <v>580</v>
      </c>
      <c r="C580" t="s">
        <v>3142</v>
      </c>
      <c r="D580" t="s">
        <v>3143</v>
      </c>
      <c r="E580">
        <v>1</v>
      </c>
      <c r="F580" t="s">
        <v>19</v>
      </c>
      <c r="G580">
        <v>20040922</v>
      </c>
      <c r="I580" t="s">
        <v>801</v>
      </c>
      <c r="J580" t="s">
        <v>836</v>
      </c>
      <c r="K580" t="s">
        <v>214</v>
      </c>
      <c r="O580" s="9">
        <f>IFERROR(IF($B580="","",INDEX(所属情報!$E:$E,MATCH($A580,所属情報!$A:$A,0))),"")</f>
        <v>492413</v>
      </c>
      <c r="P580" s="9" t="str">
        <f t="shared" si="27"/>
        <v>山本　彩菜 (1)</v>
      </c>
      <c r="Q580" s="9" t="str">
        <f t="shared" si="28"/>
        <v>ﾔﾏﾓﾄ ｱﾔﾅ</v>
      </c>
      <c r="R580" s="9" t="str">
        <f t="shared" si="29"/>
        <v>YAMAMOTO Ayana (04)</v>
      </c>
      <c r="S580" s="9" t="str">
        <f>IFERROR(IF($F580="","",INDEX(リスト!$G:$G,MATCH($F580,リスト!$E:$E,0))),"")</f>
        <v>28</v>
      </c>
      <c r="T580" s="9" t="str">
        <f>IFERROR(IF($K580="","",INDEX(リスト!$J:$J,MATCH($K580,リスト!$I:$I,0))),"")</f>
        <v>JPN</v>
      </c>
      <c r="U580" s="9" t="str">
        <f>IF($B580="","",RIGHT($G580*1000+200+COUNTIF($G$2:$G580,$G580),9))</f>
        <v>040922201</v>
      </c>
      <c r="V580" s="9" t="str">
        <f>IFERROR(IF($M580="","",$M580&amp;"・"&amp;INDEX(リスト!$F:$F,MATCH($L580,リスト!$E:$E,0))),"")</f>
        <v/>
      </c>
    </row>
    <row r="581" spans="1:22" ht="18" customHeight="1" x14ac:dyDescent="0.55000000000000004">
      <c r="A581" t="s">
        <v>3144</v>
      </c>
      <c r="B581">
        <v>581</v>
      </c>
      <c r="C581" t="s">
        <v>3145</v>
      </c>
      <c r="D581" t="s">
        <v>3146</v>
      </c>
      <c r="E581">
        <v>4</v>
      </c>
      <c r="F581" t="s">
        <v>17</v>
      </c>
      <c r="G581">
        <v>20010914</v>
      </c>
      <c r="H581" t="s">
        <v>3147</v>
      </c>
      <c r="I581" t="s">
        <v>3148</v>
      </c>
      <c r="J581" t="s">
        <v>2081</v>
      </c>
      <c r="K581" t="s">
        <v>214</v>
      </c>
      <c r="O581" s="9">
        <f>IFERROR(IF($B581="","",INDEX(所属情報!$E:$E,MATCH($A581,所属情報!$A:$A,0))),"")</f>
        <v>492522</v>
      </c>
      <c r="P581" s="9" t="str">
        <f t="shared" si="27"/>
        <v>荒井　香穂 (4)</v>
      </c>
      <c r="Q581" s="9" t="str">
        <f t="shared" si="28"/>
        <v>ｱﾗｲ ｶﾎ</v>
      </c>
      <c r="R581" s="9" t="str">
        <f t="shared" si="29"/>
        <v>ARAI Kaho (01)</v>
      </c>
      <c r="S581" s="9" t="str">
        <f>IFERROR(IF($F581="","",INDEX(リスト!$G:$G,MATCH($F581,リスト!$E:$E,0))),"")</f>
        <v>26</v>
      </c>
      <c r="T581" s="9" t="str">
        <f>IFERROR(IF($K581="","",INDEX(リスト!$J:$J,MATCH($K581,リスト!$I:$I,0))),"")</f>
        <v>JPN</v>
      </c>
      <c r="U581" s="9" t="str">
        <f>IF($B581="","",RIGHT($G581*1000+200+COUNTIF($G$2:$G581,$G581),9))</f>
        <v>010914202</v>
      </c>
      <c r="V581" s="9" t="str">
        <f>IFERROR(IF($M581="","",$M581&amp;"・"&amp;INDEX(リスト!$F:$F,MATCH($L581,リスト!$E:$E,0))),"")</f>
        <v/>
      </c>
    </row>
    <row r="582" spans="1:22" ht="18" customHeight="1" x14ac:dyDescent="0.55000000000000004">
      <c r="A582" t="s">
        <v>3144</v>
      </c>
      <c r="B582">
        <v>582</v>
      </c>
      <c r="C582" t="s">
        <v>3149</v>
      </c>
      <c r="D582" t="s">
        <v>3150</v>
      </c>
      <c r="E582">
        <v>4</v>
      </c>
      <c r="F582" t="s">
        <v>39</v>
      </c>
      <c r="G582">
        <v>20010404</v>
      </c>
      <c r="H582" t="s">
        <v>3151</v>
      </c>
      <c r="I582" t="s">
        <v>3152</v>
      </c>
      <c r="J582" t="s">
        <v>3153</v>
      </c>
      <c r="K582" t="s">
        <v>214</v>
      </c>
      <c r="O582" s="9">
        <f>IFERROR(IF($B582="","",INDEX(所属情報!$E:$E,MATCH($A582,所属情報!$A:$A,0))),"")</f>
        <v>492522</v>
      </c>
      <c r="P582" s="9" t="str">
        <f t="shared" si="27"/>
        <v>有本　吏里 (4)</v>
      </c>
      <c r="Q582" s="9" t="str">
        <f t="shared" si="28"/>
        <v>ｱﾘﾓﾄ ﾘﾘ</v>
      </c>
      <c r="R582" s="9" t="str">
        <f t="shared" si="29"/>
        <v>ARIMOTO Riri (01)</v>
      </c>
      <c r="S582" s="9" t="str">
        <f>IFERROR(IF($F582="","",INDEX(リスト!$G:$G,MATCH($F582,リスト!$E:$E,0))),"")</f>
        <v>31</v>
      </c>
      <c r="T582" s="9" t="str">
        <f>IFERROR(IF($K582="","",INDEX(リスト!$J:$J,MATCH($K582,リスト!$I:$I,0))),"")</f>
        <v>JPN</v>
      </c>
      <c r="U582" s="9" t="str">
        <f>IF($B582="","",RIGHT($G582*1000+200+COUNTIF($G$2:$G582,$G582),9))</f>
        <v>010404201</v>
      </c>
      <c r="V582" s="9" t="str">
        <f>IFERROR(IF($M582="","",$M582&amp;"・"&amp;INDEX(リスト!$F:$F,MATCH($L582,リスト!$E:$E,0))),"")</f>
        <v/>
      </c>
    </row>
    <row r="583" spans="1:22" ht="18" customHeight="1" x14ac:dyDescent="0.55000000000000004">
      <c r="A583" t="s">
        <v>3144</v>
      </c>
      <c r="B583">
        <v>583</v>
      </c>
      <c r="C583" t="s">
        <v>3154</v>
      </c>
      <c r="D583" t="s">
        <v>3155</v>
      </c>
      <c r="E583">
        <v>4</v>
      </c>
      <c r="F583" t="s">
        <v>20</v>
      </c>
      <c r="G583">
        <v>20020307</v>
      </c>
      <c r="H583" t="s">
        <v>3156</v>
      </c>
      <c r="I583" t="s">
        <v>3157</v>
      </c>
      <c r="J583" t="s">
        <v>1370</v>
      </c>
      <c r="K583" t="s">
        <v>214</v>
      </c>
      <c r="O583" s="9">
        <f>IFERROR(IF($B583="","",INDEX(所属情報!$E:$E,MATCH($A583,所属情報!$A:$A,0))),"")</f>
        <v>492522</v>
      </c>
      <c r="P583" s="9" t="str">
        <f t="shared" si="27"/>
        <v>木下　嘉奈 (4)</v>
      </c>
      <c r="Q583" s="9" t="str">
        <f t="shared" si="28"/>
        <v>ｷﾉｼﾀ ｶﾅ</v>
      </c>
      <c r="R583" s="9" t="str">
        <f t="shared" si="29"/>
        <v>KINOSHITA Kana (02)</v>
      </c>
      <c r="S583" s="9" t="str">
        <f>IFERROR(IF($F583="","",INDEX(リスト!$G:$G,MATCH($F583,リスト!$E:$E,0))),"")</f>
        <v>27</v>
      </c>
      <c r="T583" s="9" t="str">
        <f>IFERROR(IF($K583="","",INDEX(リスト!$J:$J,MATCH($K583,リスト!$I:$I,0))),"")</f>
        <v>JPN</v>
      </c>
      <c r="U583" s="9" t="str">
        <f>IF($B583="","",RIGHT($G583*1000+200+COUNTIF($G$2:$G583,$G583),9))</f>
        <v>020307201</v>
      </c>
      <c r="V583" s="9" t="str">
        <f>IFERROR(IF($M583="","",$M583&amp;"・"&amp;INDEX(リスト!$F:$F,MATCH($L583,リスト!$E:$E,0))),"")</f>
        <v/>
      </c>
    </row>
    <row r="584" spans="1:22" ht="18" customHeight="1" x14ac:dyDescent="0.55000000000000004">
      <c r="A584" t="s">
        <v>3144</v>
      </c>
      <c r="B584">
        <v>584</v>
      </c>
      <c r="C584" t="s">
        <v>3158</v>
      </c>
      <c r="D584" t="s">
        <v>3159</v>
      </c>
      <c r="E584">
        <v>4</v>
      </c>
      <c r="F584" t="s">
        <v>15</v>
      </c>
      <c r="G584">
        <v>20010605</v>
      </c>
      <c r="H584" t="s">
        <v>3160</v>
      </c>
      <c r="I584" t="s">
        <v>3161</v>
      </c>
      <c r="J584" t="s">
        <v>1361</v>
      </c>
      <c r="K584" t="s">
        <v>214</v>
      </c>
      <c r="O584" s="9">
        <f>IFERROR(IF($B584="","",INDEX(所属情報!$E:$E,MATCH($A584,所属情報!$A:$A,0))),"")</f>
        <v>492522</v>
      </c>
      <c r="P584" s="9" t="str">
        <f t="shared" si="27"/>
        <v>杉江　美香 (4)</v>
      </c>
      <c r="Q584" s="9" t="str">
        <f t="shared" si="28"/>
        <v>ｽｷﾞｴ ﾐｶ</v>
      </c>
      <c r="R584" s="9" t="str">
        <f t="shared" si="29"/>
        <v>SUGIE Mika (01)</v>
      </c>
      <c r="S584" s="9" t="str">
        <f>IFERROR(IF($F584="","",INDEX(リスト!$G:$G,MATCH($F584,リスト!$E:$E,0))),"")</f>
        <v>25</v>
      </c>
      <c r="T584" s="9" t="str">
        <f>IFERROR(IF($K584="","",INDEX(リスト!$J:$J,MATCH($K584,リスト!$I:$I,0))),"")</f>
        <v>JPN</v>
      </c>
      <c r="U584" s="9" t="str">
        <f>IF($B584="","",RIGHT($G584*1000+200+COUNTIF($G$2:$G584,$G584),9))</f>
        <v>010605201</v>
      </c>
      <c r="V584" s="9" t="str">
        <f>IFERROR(IF($M584="","",$M584&amp;"・"&amp;INDEX(リスト!$F:$F,MATCH($L584,リスト!$E:$E,0))),"")</f>
        <v/>
      </c>
    </row>
    <row r="585" spans="1:22" ht="18" customHeight="1" x14ac:dyDescent="0.55000000000000004">
      <c r="A585" t="s">
        <v>3144</v>
      </c>
      <c r="B585">
        <v>585</v>
      </c>
      <c r="C585" t="s">
        <v>3162</v>
      </c>
      <c r="D585" t="s">
        <v>3163</v>
      </c>
      <c r="E585">
        <v>4</v>
      </c>
      <c r="F585" t="s">
        <v>15</v>
      </c>
      <c r="G585">
        <v>20010706</v>
      </c>
      <c r="H585" t="s">
        <v>3164</v>
      </c>
      <c r="I585" t="s">
        <v>3165</v>
      </c>
      <c r="J585" t="s">
        <v>3166</v>
      </c>
      <c r="K585" t="s">
        <v>214</v>
      </c>
      <c r="O585" s="9">
        <f>IFERROR(IF($B585="","",INDEX(所属情報!$E:$E,MATCH($A585,所属情報!$A:$A,0))),"")</f>
        <v>492522</v>
      </c>
      <c r="P585" s="9" t="str">
        <f t="shared" si="27"/>
        <v>藤岡　成美 (4)</v>
      </c>
      <c r="Q585" s="9" t="str">
        <f t="shared" si="28"/>
        <v>ﾌｼﾞｵｶ ﾅﾙﾐ</v>
      </c>
      <c r="R585" s="9" t="str">
        <f t="shared" si="29"/>
        <v>FUJIOKA Narumi (01)</v>
      </c>
      <c r="S585" s="9" t="str">
        <f>IFERROR(IF($F585="","",INDEX(リスト!$G:$G,MATCH($F585,リスト!$E:$E,0))),"")</f>
        <v>25</v>
      </c>
      <c r="T585" s="9" t="str">
        <f>IFERROR(IF($K585="","",INDEX(リスト!$J:$J,MATCH($K585,リスト!$I:$I,0))),"")</f>
        <v>JPN</v>
      </c>
      <c r="U585" s="9" t="str">
        <f>IF($B585="","",RIGHT($G585*1000+200+COUNTIF($G$2:$G585,$G585),9))</f>
        <v>010706201</v>
      </c>
      <c r="V585" s="9" t="str">
        <f>IFERROR(IF($M585="","",$M585&amp;"・"&amp;INDEX(リスト!$F:$F,MATCH($L585,リスト!$E:$E,0))),"")</f>
        <v/>
      </c>
    </row>
    <row r="586" spans="1:22" ht="18" customHeight="1" x14ac:dyDescent="0.55000000000000004">
      <c r="A586" t="s">
        <v>3144</v>
      </c>
      <c r="B586">
        <v>586</v>
      </c>
      <c r="C586" t="s">
        <v>3167</v>
      </c>
      <c r="D586" t="s">
        <v>3168</v>
      </c>
      <c r="E586">
        <v>4</v>
      </c>
      <c r="F586" t="s">
        <v>12</v>
      </c>
      <c r="G586">
        <v>20010407</v>
      </c>
      <c r="H586" t="s">
        <v>3169</v>
      </c>
      <c r="I586" t="s">
        <v>3170</v>
      </c>
      <c r="J586" t="s">
        <v>3171</v>
      </c>
      <c r="K586" t="s">
        <v>214</v>
      </c>
      <c r="O586" s="9">
        <f>IFERROR(IF($B586="","",INDEX(所属情報!$E:$E,MATCH($A586,所属情報!$A:$A,0))),"")</f>
        <v>492522</v>
      </c>
      <c r="P586" s="9" t="str">
        <f t="shared" si="27"/>
        <v>宮前　鼓 (4)</v>
      </c>
      <c r="Q586" s="9" t="str">
        <f t="shared" si="28"/>
        <v>ﾐﾔﾏｴ ﾂﾂﾞﾐ</v>
      </c>
      <c r="R586" s="9" t="str">
        <f t="shared" si="29"/>
        <v>MIYAMAE Tsuzumi (01)</v>
      </c>
      <c r="S586" s="9" t="str">
        <f>IFERROR(IF($F586="","",INDEX(リスト!$G:$G,MATCH($F586,リスト!$E:$E,0))),"")</f>
        <v>21</v>
      </c>
      <c r="T586" s="9" t="str">
        <f>IFERROR(IF($K586="","",INDEX(リスト!$J:$J,MATCH($K586,リスト!$I:$I,0))),"")</f>
        <v>JPN</v>
      </c>
      <c r="U586" s="9" t="str">
        <f>IF($B586="","",RIGHT($G586*1000+200+COUNTIF($G$2:$G586,$G586),9))</f>
        <v>010407201</v>
      </c>
      <c r="V586" s="9" t="str">
        <f>IFERROR(IF($M586="","",$M586&amp;"・"&amp;INDEX(リスト!$F:$F,MATCH($L586,リスト!$E:$E,0))),"")</f>
        <v/>
      </c>
    </row>
    <row r="587" spans="1:22" ht="18" customHeight="1" x14ac:dyDescent="0.55000000000000004">
      <c r="A587" t="s">
        <v>3144</v>
      </c>
      <c r="B587">
        <v>587</v>
      </c>
      <c r="C587" t="s">
        <v>3172</v>
      </c>
      <c r="D587" t="s">
        <v>3173</v>
      </c>
      <c r="E587">
        <v>4</v>
      </c>
      <c r="F587" t="s">
        <v>16</v>
      </c>
      <c r="G587">
        <v>20010420</v>
      </c>
      <c r="H587" t="s">
        <v>3174</v>
      </c>
      <c r="I587" t="s">
        <v>1417</v>
      </c>
      <c r="J587" t="s">
        <v>2809</v>
      </c>
      <c r="K587" t="s">
        <v>214</v>
      </c>
      <c r="O587" s="9">
        <f>IFERROR(IF($B587="","",INDEX(所属情報!$E:$E,MATCH($A587,所属情報!$A:$A,0))),"")</f>
        <v>492522</v>
      </c>
      <c r="P587" s="9" t="str">
        <f t="shared" si="27"/>
        <v>山下　未夢 (4)</v>
      </c>
      <c r="Q587" s="9" t="str">
        <f t="shared" si="28"/>
        <v>ﾔﾏｼﾀ ﾐｭｳ</v>
      </c>
      <c r="R587" s="9" t="str">
        <f t="shared" si="29"/>
        <v>YAMASHITA Myu (01)</v>
      </c>
      <c r="S587" s="9" t="str">
        <f>IFERROR(IF($F587="","",INDEX(リスト!$G:$G,MATCH($F587,リスト!$E:$E,0))),"")</f>
        <v>29</v>
      </c>
      <c r="T587" s="9" t="str">
        <f>IFERROR(IF($K587="","",INDEX(リスト!$J:$J,MATCH($K587,リスト!$I:$I,0))),"")</f>
        <v>JPN</v>
      </c>
      <c r="U587" s="9" t="str">
        <f>IF($B587="","",RIGHT($G587*1000+200+COUNTIF($G$2:$G587,$G587),9))</f>
        <v>010420201</v>
      </c>
      <c r="V587" s="9" t="str">
        <f>IFERROR(IF($M587="","",$M587&amp;"・"&amp;INDEX(リスト!$F:$F,MATCH($L587,リスト!$E:$E,0))),"")</f>
        <v/>
      </c>
    </row>
    <row r="588" spans="1:22" ht="18" customHeight="1" x14ac:dyDescent="0.55000000000000004">
      <c r="A588" t="s">
        <v>3144</v>
      </c>
      <c r="B588">
        <v>588</v>
      </c>
      <c r="C588" t="s">
        <v>3175</v>
      </c>
      <c r="D588" t="s">
        <v>3176</v>
      </c>
      <c r="E588">
        <v>3</v>
      </c>
      <c r="F588" t="s">
        <v>20</v>
      </c>
      <c r="G588">
        <v>20030128</v>
      </c>
      <c r="H588" t="s">
        <v>3177</v>
      </c>
      <c r="I588" t="s">
        <v>3178</v>
      </c>
      <c r="J588" t="s">
        <v>3179</v>
      </c>
      <c r="K588" t="s">
        <v>214</v>
      </c>
      <c r="O588" s="9">
        <f>IFERROR(IF($B588="","",INDEX(所属情報!$E:$E,MATCH($A588,所属情報!$A:$A,0))),"")</f>
        <v>492522</v>
      </c>
      <c r="P588" s="9" t="str">
        <f t="shared" si="27"/>
        <v>島中　初音 (3)</v>
      </c>
      <c r="Q588" s="9" t="str">
        <f t="shared" si="28"/>
        <v>ｼﾏﾅｶ ﾊﾂﾈ</v>
      </c>
      <c r="R588" s="9" t="str">
        <f t="shared" si="29"/>
        <v>SHIMANAKA Hatsune (03)</v>
      </c>
      <c r="S588" s="9" t="str">
        <f>IFERROR(IF($F588="","",INDEX(リスト!$G:$G,MATCH($F588,リスト!$E:$E,0))),"")</f>
        <v>27</v>
      </c>
      <c r="T588" s="9" t="str">
        <f>IFERROR(IF($K588="","",INDEX(リスト!$J:$J,MATCH($K588,リスト!$I:$I,0))),"")</f>
        <v>JPN</v>
      </c>
      <c r="U588" s="9" t="str">
        <f>IF($B588="","",RIGHT($G588*1000+200+COUNTIF($G$2:$G588,$G588),9))</f>
        <v>030128201</v>
      </c>
      <c r="V588" s="9" t="str">
        <f>IFERROR(IF($M588="","",$M588&amp;"・"&amp;INDEX(リスト!$F:$F,MATCH($L588,リスト!$E:$E,0))),"")</f>
        <v/>
      </c>
    </row>
    <row r="589" spans="1:22" ht="18" customHeight="1" x14ac:dyDescent="0.55000000000000004">
      <c r="A589" t="s">
        <v>3144</v>
      </c>
      <c r="B589">
        <v>589</v>
      </c>
      <c r="C589" t="s">
        <v>3180</v>
      </c>
      <c r="D589" t="s">
        <v>3181</v>
      </c>
      <c r="E589">
        <v>3</v>
      </c>
      <c r="F589" t="s">
        <v>15</v>
      </c>
      <c r="G589">
        <v>20020820</v>
      </c>
      <c r="H589" t="s">
        <v>3182</v>
      </c>
      <c r="I589" t="s">
        <v>3183</v>
      </c>
      <c r="J589" t="s">
        <v>2596</v>
      </c>
      <c r="K589" t="s">
        <v>214</v>
      </c>
      <c r="O589" s="9">
        <f>IFERROR(IF($B589="","",INDEX(所属情報!$E:$E,MATCH($A589,所属情報!$A:$A,0))),"")</f>
        <v>492522</v>
      </c>
      <c r="P589" s="9" t="str">
        <f t="shared" si="27"/>
        <v>中藤　望 (3)</v>
      </c>
      <c r="Q589" s="9" t="str">
        <f t="shared" si="28"/>
        <v>ﾅｶﾄｳ ﾉｿﾞﾐ</v>
      </c>
      <c r="R589" s="9" t="str">
        <f t="shared" si="29"/>
        <v>NAKATO Nozomi (02)</v>
      </c>
      <c r="S589" s="9" t="str">
        <f>IFERROR(IF($F589="","",INDEX(リスト!$G:$G,MATCH($F589,リスト!$E:$E,0))),"")</f>
        <v>25</v>
      </c>
      <c r="T589" s="9" t="str">
        <f>IFERROR(IF($K589="","",INDEX(リスト!$J:$J,MATCH($K589,リスト!$I:$I,0))),"")</f>
        <v>JPN</v>
      </c>
      <c r="U589" s="9" t="str">
        <f>IF($B589="","",RIGHT($G589*1000+200+COUNTIF($G$2:$G589,$G589),9))</f>
        <v>020820201</v>
      </c>
      <c r="V589" s="9" t="str">
        <f>IFERROR(IF($M589="","",$M589&amp;"・"&amp;INDEX(リスト!$F:$F,MATCH($L589,リスト!$E:$E,0))),"")</f>
        <v/>
      </c>
    </row>
    <row r="590" spans="1:22" ht="18" customHeight="1" x14ac:dyDescent="0.55000000000000004">
      <c r="A590" t="s">
        <v>3144</v>
      </c>
      <c r="B590">
        <v>590</v>
      </c>
      <c r="C590" t="s">
        <v>3184</v>
      </c>
      <c r="D590" t="s">
        <v>3185</v>
      </c>
      <c r="E590">
        <v>3</v>
      </c>
      <c r="F590" t="s">
        <v>15</v>
      </c>
      <c r="G590">
        <v>20020629</v>
      </c>
      <c r="H590" t="s">
        <v>3186</v>
      </c>
      <c r="I590" t="s">
        <v>2275</v>
      </c>
      <c r="J590" t="s">
        <v>1096</v>
      </c>
      <c r="K590" t="s">
        <v>214</v>
      </c>
      <c r="O590" s="9">
        <f>IFERROR(IF($B590="","",INDEX(所属情報!$E:$E,MATCH($A590,所属情報!$A:$A,0))),"")</f>
        <v>492522</v>
      </c>
      <c r="P590" s="9" t="str">
        <f t="shared" si="27"/>
        <v>林　真奈美 (3)</v>
      </c>
      <c r="Q590" s="9" t="str">
        <f t="shared" si="28"/>
        <v>ﾊﾔｼ ﾏﾅﾐ</v>
      </c>
      <c r="R590" s="9" t="str">
        <f t="shared" si="29"/>
        <v>HAYASHI Manami (02)</v>
      </c>
      <c r="S590" s="9" t="str">
        <f>IFERROR(IF($F590="","",INDEX(リスト!$G:$G,MATCH($F590,リスト!$E:$E,0))),"")</f>
        <v>25</v>
      </c>
      <c r="T590" s="9" t="str">
        <f>IFERROR(IF($K590="","",INDEX(リスト!$J:$J,MATCH($K590,リスト!$I:$I,0))),"")</f>
        <v>JPN</v>
      </c>
      <c r="U590" s="9" t="str">
        <f>IF($B590="","",RIGHT($G590*1000+200+COUNTIF($G$2:$G590,$G590),9))</f>
        <v>020629201</v>
      </c>
      <c r="V590" s="9" t="str">
        <f>IFERROR(IF($M590="","",$M590&amp;"・"&amp;INDEX(リスト!$F:$F,MATCH($L590,リスト!$E:$E,0))),"")</f>
        <v/>
      </c>
    </row>
    <row r="591" spans="1:22" ht="18" customHeight="1" x14ac:dyDescent="0.55000000000000004">
      <c r="A591" t="s">
        <v>3144</v>
      </c>
      <c r="B591">
        <v>591</v>
      </c>
      <c r="C591" t="s">
        <v>3187</v>
      </c>
      <c r="D591" t="s">
        <v>3188</v>
      </c>
      <c r="E591">
        <v>2</v>
      </c>
      <c r="F591" t="s">
        <v>15</v>
      </c>
      <c r="G591">
        <v>20040117</v>
      </c>
      <c r="H591" t="s">
        <v>3189</v>
      </c>
      <c r="I591" t="s">
        <v>1495</v>
      </c>
      <c r="J591" t="s">
        <v>2542</v>
      </c>
      <c r="K591" t="s">
        <v>214</v>
      </c>
      <c r="O591" s="9">
        <f>IFERROR(IF($B591="","",INDEX(所属情報!$E:$E,MATCH($A591,所属情報!$A:$A,0))),"")</f>
        <v>492522</v>
      </c>
      <c r="P591" s="9" t="str">
        <f t="shared" si="27"/>
        <v>大西　夢七 (2)</v>
      </c>
      <c r="Q591" s="9" t="str">
        <f t="shared" si="28"/>
        <v>ｵｵﾆｼ ﾕﾒﾅ</v>
      </c>
      <c r="R591" s="9" t="str">
        <f t="shared" si="29"/>
        <v>ONISHI Yumena (04)</v>
      </c>
      <c r="S591" s="9" t="str">
        <f>IFERROR(IF($F591="","",INDEX(リスト!$G:$G,MATCH($F591,リスト!$E:$E,0))),"")</f>
        <v>25</v>
      </c>
      <c r="T591" s="9" t="str">
        <f>IFERROR(IF($K591="","",INDEX(リスト!$J:$J,MATCH($K591,リスト!$I:$I,0))),"")</f>
        <v>JPN</v>
      </c>
      <c r="U591" s="9" t="str">
        <f>IF($B591="","",RIGHT($G591*1000+200+COUNTIF($G$2:$G591,$G591),9))</f>
        <v>040117201</v>
      </c>
      <c r="V591" s="9" t="str">
        <f>IFERROR(IF($M591="","",$M591&amp;"・"&amp;INDEX(リスト!$F:$F,MATCH($L591,リスト!$E:$E,0))),"")</f>
        <v/>
      </c>
    </row>
    <row r="592" spans="1:22" ht="18" customHeight="1" x14ac:dyDescent="0.55000000000000004">
      <c r="A592" t="s">
        <v>3144</v>
      </c>
      <c r="B592">
        <v>592</v>
      </c>
      <c r="C592" t="s">
        <v>3190</v>
      </c>
      <c r="D592" t="s">
        <v>3191</v>
      </c>
      <c r="E592">
        <v>2</v>
      </c>
      <c r="F592" t="s">
        <v>15</v>
      </c>
      <c r="G592">
        <v>20030418</v>
      </c>
      <c r="H592" t="s">
        <v>3192</v>
      </c>
      <c r="I592" t="s">
        <v>3193</v>
      </c>
      <c r="J592" t="s">
        <v>1339</v>
      </c>
      <c r="K592" t="s">
        <v>214</v>
      </c>
      <c r="O592" s="9">
        <f>IFERROR(IF($B592="","",INDEX(所属情報!$E:$E,MATCH($A592,所属情報!$A:$A,0))),"")</f>
        <v>492522</v>
      </c>
      <c r="P592" s="9" t="str">
        <f t="shared" si="27"/>
        <v>奥村　瑠依 (2)</v>
      </c>
      <c r="Q592" s="9" t="str">
        <f t="shared" si="28"/>
        <v>ｵｸﾑﾗ ﾙｲ</v>
      </c>
      <c r="R592" s="9" t="str">
        <f t="shared" si="29"/>
        <v>OKUMURA Rui (03)</v>
      </c>
      <c r="S592" s="9" t="str">
        <f>IFERROR(IF($F592="","",INDEX(リスト!$G:$G,MATCH($F592,リスト!$E:$E,0))),"")</f>
        <v>25</v>
      </c>
      <c r="T592" s="9" t="str">
        <f>IFERROR(IF($K592="","",INDEX(リスト!$J:$J,MATCH($K592,リスト!$I:$I,0))),"")</f>
        <v>JPN</v>
      </c>
      <c r="U592" s="9" t="str">
        <f>IF($B592="","",RIGHT($G592*1000+200+COUNTIF($G$2:$G592,$G592),9))</f>
        <v>030418203</v>
      </c>
      <c r="V592" s="9" t="str">
        <f>IFERROR(IF($M592="","",$M592&amp;"・"&amp;INDEX(リスト!$F:$F,MATCH($L592,リスト!$E:$E,0))),"")</f>
        <v/>
      </c>
    </row>
    <row r="593" spans="1:22" ht="18" customHeight="1" x14ac:dyDescent="0.55000000000000004">
      <c r="A593" t="s">
        <v>3144</v>
      </c>
      <c r="B593">
        <v>593</v>
      </c>
      <c r="C593" t="s">
        <v>3194</v>
      </c>
      <c r="D593" t="s">
        <v>3195</v>
      </c>
      <c r="E593">
        <v>2</v>
      </c>
      <c r="F593" t="s">
        <v>15</v>
      </c>
      <c r="G593">
        <v>20040105</v>
      </c>
      <c r="H593" t="s">
        <v>3196</v>
      </c>
      <c r="I593" t="s">
        <v>3197</v>
      </c>
      <c r="J593" t="s">
        <v>1032</v>
      </c>
      <c r="K593" t="s">
        <v>214</v>
      </c>
      <c r="O593" s="9">
        <f>IFERROR(IF($B593="","",INDEX(所属情報!$E:$E,MATCH($A593,所属情報!$A:$A,0))),"")</f>
        <v>492522</v>
      </c>
      <c r="P593" s="9" t="str">
        <f t="shared" si="27"/>
        <v>中部　遥 (2)</v>
      </c>
      <c r="Q593" s="9" t="str">
        <f t="shared" si="28"/>
        <v>ﾅｶﾍﾞ ﾊﾙｶ</v>
      </c>
      <c r="R593" s="9" t="str">
        <f t="shared" si="29"/>
        <v>NAKABE Haruka (04)</v>
      </c>
      <c r="S593" s="9" t="str">
        <f>IFERROR(IF($F593="","",INDEX(リスト!$G:$G,MATCH($F593,リスト!$E:$E,0))),"")</f>
        <v>25</v>
      </c>
      <c r="T593" s="9" t="str">
        <f>IFERROR(IF($K593="","",INDEX(リスト!$J:$J,MATCH($K593,リスト!$I:$I,0))),"")</f>
        <v>JPN</v>
      </c>
      <c r="U593" s="9" t="str">
        <f>IF($B593="","",RIGHT($G593*1000+200+COUNTIF($G$2:$G593,$G593),9))</f>
        <v>040105201</v>
      </c>
      <c r="V593" s="9" t="str">
        <f>IFERROR(IF($M593="","",$M593&amp;"・"&amp;INDEX(リスト!$F:$F,MATCH($L593,リスト!$E:$E,0))),"")</f>
        <v/>
      </c>
    </row>
    <row r="594" spans="1:22" ht="18" customHeight="1" x14ac:dyDescent="0.55000000000000004">
      <c r="A594" t="s">
        <v>3144</v>
      </c>
      <c r="B594">
        <v>594</v>
      </c>
      <c r="C594" t="s">
        <v>3198</v>
      </c>
      <c r="D594" t="s">
        <v>3199</v>
      </c>
      <c r="E594">
        <v>2</v>
      </c>
      <c r="F594" t="s">
        <v>15</v>
      </c>
      <c r="G594">
        <v>20040329</v>
      </c>
      <c r="H594" t="s">
        <v>3200</v>
      </c>
      <c r="I594" t="s">
        <v>3201</v>
      </c>
      <c r="J594" t="s">
        <v>3202</v>
      </c>
      <c r="K594" t="s">
        <v>214</v>
      </c>
      <c r="O594" s="9">
        <f>IFERROR(IF($B594="","",INDEX(所属情報!$E:$E,MATCH($A594,所属情報!$A:$A,0))),"")</f>
        <v>492522</v>
      </c>
      <c r="P594" s="9" t="str">
        <f t="shared" si="27"/>
        <v>瀬尾　あやす (2)</v>
      </c>
      <c r="Q594" s="9" t="str">
        <f t="shared" si="28"/>
        <v>ｾｵ ｱﾔｽ</v>
      </c>
      <c r="R594" s="9" t="str">
        <f t="shared" si="29"/>
        <v>SEO Ayasu (04)</v>
      </c>
      <c r="S594" s="9" t="str">
        <f>IFERROR(IF($F594="","",INDEX(リスト!$G:$G,MATCH($F594,リスト!$E:$E,0))),"")</f>
        <v>25</v>
      </c>
      <c r="T594" s="9" t="str">
        <f>IFERROR(IF($K594="","",INDEX(リスト!$J:$J,MATCH($K594,リスト!$I:$I,0))),"")</f>
        <v>JPN</v>
      </c>
      <c r="U594" s="9" t="str">
        <f>IF($B594="","",RIGHT($G594*1000+200+COUNTIF($G$2:$G594,$G594),9))</f>
        <v>040329202</v>
      </c>
      <c r="V594" s="9" t="str">
        <f>IFERROR(IF($M594="","",$M594&amp;"・"&amp;INDEX(リスト!$F:$F,MATCH($L594,リスト!$E:$E,0))),"")</f>
        <v/>
      </c>
    </row>
    <row r="595" spans="1:22" ht="18" customHeight="1" x14ac:dyDescent="0.55000000000000004">
      <c r="A595" t="s">
        <v>3144</v>
      </c>
      <c r="B595">
        <v>595</v>
      </c>
      <c r="C595" t="s">
        <v>3203</v>
      </c>
      <c r="D595" t="s">
        <v>3204</v>
      </c>
      <c r="E595">
        <v>2</v>
      </c>
      <c r="F595" t="s">
        <v>15</v>
      </c>
      <c r="G595">
        <v>20030909</v>
      </c>
      <c r="H595" t="s">
        <v>3205</v>
      </c>
      <c r="I595" t="s">
        <v>3206</v>
      </c>
      <c r="J595" t="s">
        <v>3207</v>
      </c>
      <c r="K595" t="s">
        <v>214</v>
      </c>
      <c r="O595" s="9">
        <f>IFERROR(IF($B595="","",INDEX(所属情報!$E:$E,MATCH($A595,所属情報!$A:$A,0))),"")</f>
        <v>492522</v>
      </c>
      <c r="P595" s="9" t="str">
        <f t="shared" si="27"/>
        <v>正木　恵 (2)</v>
      </c>
      <c r="Q595" s="9" t="str">
        <f t="shared" si="28"/>
        <v>ﾏｻｷ ﾒｸﾞﾐ</v>
      </c>
      <c r="R595" s="9" t="str">
        <f t="shared" si="29"/>
        <v>MASAKI Megumi (03)</v>
      </c>
      <c r="S595" s="9" t="str">
        <f>IFERROR(IF($F595="","",INDEX(リスト!$G:$G,MATCH($F595,リスト!$E:$E,0))),"")</f>
        <v>25</v>
      </c>
      <c r="T595" s="9" t="str">
        <f>IFERROR(IF($K595="","",INDEX(リスト!$J:$J,MATCH($K595,リスト!$I:$I,0))),"")</f>
        <v>JPN</v>
      </c>
      <c r="U595" s="9" t="str">
        <f>IF($B595="","",RIGHT($G595*1000+200+COUNTIF($G$2:$G595,$G595),9))</f>
        <v>030909201</v>
      </c>
      <c r="V595" s="9" t="str">
        <f>IFERROR(IF($M595="","",$M595&amp;"・"&amp;INDEX(リスト!$F:$F,MATCH($L595,リスト!$E:$E,0))),"")</f>
        <v/>
      </c>
    </row>
    <row r="596" spans="1:22" ht="18" customHeight="1" x14ac:dyDescent="0.55000000000000004">
      <c r="A596" t="s">
        <v>3144</v>
      </c>
      <c r="B596">
        <v>596</v>
      </c>
      <c r="C596" t="s">
        <v>3208</v>
      </c>
      <c r="D596" t="s">
        <v>3209</v>
      </c>
      <c r="E596">
        <v>1</v>
      </c>
      <c r="F596" t="s">
        <v>16</v>
      </c>
      <c r="G596">
        <v>20041116</v>
      </c>
      <c r="I596" t="s">
        <v>1654</v>
      </c>
      <c r="J596" t="s">
        <v>1151</v>
      </c>
      <c r="K596" t="s">
        <v>214</v>
      </c>
      <c r="O596" s="9">
        <f>IFERROR(IF($B596="","",INDEX(所属情報!$E:$E,MATCH($A596,所属情報!$A:$A,0))),"")</f>
        <v>492522</v>
      </c>
      <c r="P596" s="9" t="str">
        <f t="shared" si="27"/>
        <v>水谷　和佳奈 (1)</v>
      </c>
      <c r="Q596" s="9" t="str">
        <f t="shared" si="28"/>
        <v>ﾐｽﾞﾀﾆ ﾜｶﾅ</v>
      </c>
      <c r="R596" s="9" t="str">
        <f t="shared" si="29"/>
        <v>MIZUTANI Wakana (04)</v>
      </c>
      <c r="S596" s="9" t="str">
        <f>IFERROR(IF($F596="","",INDEX(リスト!$G:$G,MATCH($F596,リスト!$E:$E,0))),"")</f>
        <v>29</v>
      </c>
      <c r="T596" s="9" t="str">
        <f>IFERROR(IF($K596="","",INDEX(リスト!$J:$J,MATCH($K596,リスト!$I:$I,0))),"")</f>
        <v>JPN</v>
      </c>
      <c r="U596" s="9" t="str">
        <f>IF($B596="","",RIGHT($G596*1000+200+COUNTIF($G$2:$G596,$G596),9))</f>
        <v>041116201</v>
      </c>
      <c r="V596" s="9" t="str">
        <f>IFERROR(IF($M596="","",$M596&amp;"・"&amp;INDEX(リスト!$F:$F,MATCH($L596,リスト!$E:$E,0))),"")</f>
        <v/>
      </c>
    </row>
    <row r="597" spans="1:22" ht="18" customHeight="1" x14ac:dyDescent="0.55000000000000004">
      <c r="A597" t="s">
        <v>3144</v>
      </c>
      <c r="B597">
        <v>597</v>
      </c>
      <c r="C597" t="s">
        <v>3210</v>
      </c>
      <c r="D597" t="s">
        <v>3211</v>
      </c>
      <c r="E597">
        <v>1</v>
      </c>
      <c r="F597" t="s">
        <v>17</v>
      </c>
      <c r="G597">
        <v>20040816</v>
      </c>
      <c r="I597" t="s">
        <v>1011</v>
      </c>
      <c r="J597" t="s">
        <v>1422</v>
      </c>
      <c r="K597" t="s">
        <v>214</v>
      </c>
      <c r="O597" s="9">
        <f>IFERROR(IF($B597="","",INDEX(所属情報!$E:$E,MATCH($A597,所属情報!$A:$A,0))),"")</f>
        <v>492522</v>
      </c>
      <c r="P597" s="9" t="str">
        <f t="shared" si="27"/>
        <v>小西　ひかる (1)</v>
      </c>
      <c r="Q597" s="9" t="str">
        <f t="shared" si="28"/>
        <v>ｺﾆｼ ﾋｶﾙ</v>
      </c>
      <c r="R597" s="9" t="str">
        <f t="shared" si="29"/>
        <v>KONISHI Hikaru (04)</v>
      </c>
      <c r="S597" s="9" t="str">
        <f>IFERROR(IF($F597="","",INDEX(リスト!$G:$G,MATCH($F597,リスト!$E:$E,0))),"")</f>
        <v>26</v>
      </c>
      <c r="T597" s="9" t="str">
        <f>IFERROR(IF($K597="","",INDEX(リスト!$J:$J,MATCH($K597,リスト!$I:$I,0))),"")</f>
        <v>JPN</v>
      </c>
      <c r="U597" s="9" t="str">
        <f>IF($B597="","",RIGHT($G597*1000+200+COUNTIF($G$2:$G597,$G597),9))</f>
        <v>040816201</v>
      </c>
      <c r="V597" s="9" t="str">
        <f>IFERROR(IF($M597="","",$M597&amp;"・"&amp;INDEX(リスト!$F:$F,MATCH($L597,リスト!$E:$E,0))),"")</f>
        <v/>
      </c>
    </row>
    <row r="598" spans="1:22" ht="18" customHeight="1" x14ac:dyDescent="0.55000000000000004">
      <c r="A598" t="s">
        <v>3144</v>
      </c>
      <c r="B598">
        <v>598</v>
      </c>
      <c r="C598" t="s">
        <v>3212</v>
      </c>
      <c r="D598" t="s">
        <v>3213</v>
      </c>
      <c r="E598">
        <v>1</v>
      </c>
      <c r="F598" t="s">
        <v>38</v>
      </c>
      <c r="G598">
        <v>20040803</v>
      </c>
      <c r="I598" t="s">
        <v>3214</v>
      </c>
      <c r="J598" t="s">
        <v>3215</v>
      </c>
      <c r="K598" t="s">
        <v>214</v>
      </c>
      <c r="O598" s="9">
        <f>IFERROR(IF($B598="","",INDEX(所属情報!$E:$E,MATCH($A598,所属情報!$A:$A,0))),"")</f>
        <v>492522</v>
      </c>
      <c r="P598" s="9" t="str">
        <f t="shared" si="27"/>
        <v>副島　珠華 (1)</v>
      </c>
      <c r="Q598" s="9" t="str">
        <f t="shared" si="28"/>
        <v>ｿｴｼﾞﾏ ｼﾞｭｶ</v>
      </c>
      <c r="R598" s="9" t="str">
        <f t="shared" si="29"/>
        <v>SOEJIMA Juka (04)</v>
      </c>
      <c r="S598" s="9" t="str">
        <f>IFERROR(IF($F598="","",INDEX(リスト!$G:$G,MATCH($F598,リスト!$E:$E,0))),"")</f>
        <v>40</v>
      </c>
      <c r="T598" s="9" t="str">
        <f>IFERROR(IF($K598="","",INDEX(リスト!$J:$J,MATCH($K598,リスト!$I:$I,0))),"")</f>
        <v>JPN</v>
      </c>
      <c r="U598" s="9" t="str">
        <f>IF($B598="","",RIGHT($G598*1000+200+COUNTIF($G$2:$G598,$G598),9))</f>
        <v>040803202</v>
      </c>
      <c r="V598" s="9" t="str">
        <f>IFERROR(IF($M598="","",$M598&amp;"・"&amp;INDEX(リスト!$F:$F,MATCH($L598,リスト!$E:$E,0))),"")</f>
        <v/>
      </c>
    </row>
    <row r="599" spans="1:22" ht="18" customHeight="1" x14ac:dyDescent="0.55000000000000004">
      <c r="A599" t="s">
        <v>3144</v>
      </c>
      <c r="B599">
        <v>599</v>
      </c>
      <c r="C599" t="s">
        <v>3216</v>
      </c>
      <c r="D599" t="s">
        <v>3217</v>
      </c>
      <c r="E599">
        <v>1</v>
      </c>
      <c r="F599" t="s">
        <v>17</v>
      </c>
      <c r="G599">
        <v>20041116</v>
      </c>
      <c r="I599" t="s">
        <v>3218</v>
      </c>
      <c r="J599" t="s">
        <v>1361</v>
      </c>
      <c r="K599" t="s">
        <v>214</v>
      </c>
      <c r="O599" s="9">
        <f>IFERROR(IF($B599="","",INDEX(所属情報!$E:$E,MATCH($A599,所属情報!$A:$A,0))),"")</f>
        <v>492522</v>
      </c>
      <c r="P599" s="9" t="str">
        <f t="shared" si="27"/>
        <v>畑　味伽 (1)</v>
      </c>
      <c r="Q599" s="9" t="str">
        <f t="shared" si="28"/>
        <v>ﾊﾀ ﾐｶ</v>
      </c>
      <c r="R599" s="9" t="str">
        <f t="shared" si="29"/>
        <v>HATA Mika (04)</v>
      </c>
      <c r="S599" s="9" t="str">
        <f>IFERROR(IF($F599="","",INDEX(リスト!$G:$G,MATCH($F599,リスト!$E:$E,0))),"")</f>
        <v>26</v>
      </c>
      <c r="T599" s="9" t="str">
        <f>IFERROR(IF($K599="","",INDEX(リスト!$J:$J,MATCH($K599,リスト!$I:$I,0))),"")</f>
        <v>JPN</v>
      </c>
      <c r="U599" s="9" t="str">
        <f>IF($B599="","",RIGHT($G599*1000+200+COUNTIF($G$2:$G599,$G599),9))</f>
        <v>041116202</v>
      </c>
      <c r="V599" s="9" t="str">
        <f>IFERROR(IF($M599="","",$M599&amp;"・"&amp;INDEX(リスト!$F:$F,MATCH($L599,リスト!$E:$E,0))),"")</f>
        <v/>
      </c>
    </row>
    <row r="600" spans="1:22" ht="18" customHeight="1" x14ac:dyDescent="0.55000000000000004">
      <c r="A600" t="s">
        <v>3219</v>
      </c>
      <c r="B600">
        <v>600</v>
      </c>
      <c r="C600" t="s">
        <v>3220</v>
      </c>
      <c r="D600" t="s">
        <v>3221</v>
      </c>
      <c r="E600">
        <v>4</v>
      </c>
      <c r="F600" t="s">
        <v>20</v>
      </c>
      <c r="G600">
        <v>20011209</v>
      </c>
      <c r="H600" t="s">
        <v>3222</v>
      </c>
      <c r="I600" t="s">
        <v>2692</v>
      </c>
      <c r="J600" t="s">
        <v>1422</v>
      </c>
      <c r="K600" t="s">
        <v>214</v>
      </c>
      <c r="O600" s="9">
        <f>IFERROR(IF($B600="","",INDEX(所属情報!$E:$E,MATCH($A600,所属情報!$A:$A,0))),"")</f>
        <v>492220</v>
      </c>
      <c r="P600" s="9" t="str">
        <f t="shared" si="27"/>
        <v>小椋　美洸 (4)</v>
      </c>
      <c r="Q600" s="9" t="str">
        <f t="shared" si="28"/>
        <v>ｵｸﾞﾗ ﾋｶﾙ</v>
      </c>
      <c r="R600" s="9" t="str">
        <f t="shared" si="29"/>
        <v>OGURA Hikaru (01)</v>
      </c>
      <c r="S600" s="9" t="str">
        <f>IFERROR(IF($F600="","",INDEX(リスト!$G:$G,MATCH($F600,リスト!$E:$E,0))),"")</f>
        <v>27</v>
      </c>
      <c r="T600" s="9" t="str">
        <f>IFERROR(IF($K600="","",INDEX(リスト!$J:$J,MATCH($K600,リスト!$I:$I,0))),"")</f>
        <v>JPN</v>
      </c>
      <c r="U600" s="9" t="str">
        <f>IF($B600="","",RIGHT($G600*1000+200+COUNTIF($G$2:$G600,$G600),9))</f>
        <v>011209201</v>
      </c>
      <c r="V600" s="9" t="str">
        <f>IFERROR(IF($M600="","",$M600&amp;"・"&amp;INDEX(リスト!$F:$F,MATCH($L600,リスト!$E:$E,0))),"")</f>
        <v/>
      </c>
    </row>
    <row r="601" spans="1:22" ht="18" customHeight="1" x14ac:dyDescent="0.55000000000000004">
      <c r="A601" t="s">
        <v>3219</v>
      </c>
      <c r="B601">
        <v>601</v>
      </c>
      <c r="C601" t="s">
        <v>3223</v>
      </c>
      <c r="D601" t="s">
        <v>3224</v>
      </c>
      <c r="E601">
        <v>4</v>
      </c>
      <c r="F601" t="s">
        <v>20</v>
      </c>
      <c r="G601">
        <v>20011111</v>
      </c>
      <c r="H601" t="s">
        <v>3225</v>
      </c>
      <c r="I601" t="s">
        <v>1708</v>
      </c>
      <c r="J601" t="s">
        <v>2354</v>
      </c>
      <c r="K601" t="s">
        <v>214</v>
      </c>
      <c r="O601" s="9">
        <f>IFERROR(IF($B601="","",INDEX(所属情報!$E:$E,MATCH($A601,所属情報!$A:$A,0))),"")</f>
        <v>492220</v>
      </c>
      <c r="P601" s="9" t="str">
        <f t="shared" si="27"/>
        <v>清水　萌楓 (4)</v>
      </c>
      <c r="Q601" s="9" t="str">
        <f t="shared" si="28"/>
        <v>ｼﾐｽﾞ ﾓｶ</v>
      </c>
      <c r="R601" s="9" t="str">
        <f t="shared" si="29"/>
        <v>SHIMIZU Moka (01)</v>
      </c>
      <c r="S601" s="9" t="str">
        <f>IFERROR(IF($F601="","",INDEX(リスト!$G:$G,MATCH($F601,リスト!$E:$E,0))),"")</f>
        <v>27</v>
      </c>
      <c r="T601" s="9" t="str">
        <f>IFERROR(IF($K601="","",INDEX(リスト!$J:$J,MATCH($K601,リスト!$I:$I,0))),"")</f>
        <v>JPN</v>
      </c>
      <c r="U601" s="9" t="str">
        <f>IF($B601="","",RIGHT($G601*1000+200+COUNTIF($G$2:$G601,$G601),9))</f>
        <v>011111201</v>
      </c>
      <c r="V601" s="9" t="str">
        <f>IFERROR(IF($M601="","",$M601&amp;"・"&amp;INDEX(リスト!$F:$F,MATCH($L601,リスト!$E:$E,0))),"")</f>
        <v/>
      </c>
    </row>
    <row r="602" spans="1:22" ht="18" customHeight="1" x14ac:dyDescent="0.55000000000000004">
      <c r="A602" t="s">
        <v>3219</v>
      </c>
      <c r="B602">
        <v>602</v>
      </c>
      <c r="C602" t="s">
        <v>3226</v>
      </c>
      <c r="D602" t="s">
        <v>3227</v>
      </c>
      <c r="E602">
        <v>4</v>
      </c>
      <c r="F602" t="s">
        <v>57</v>
      </c>
      <c r="G602">
        <v>20020207</v>
      </c>
      <c r="H602" t="s">
        <v>3228</v>
      </c>
      <c r="I602" t="s">
        <v>3229</v>
      </c>
      <c r="J602" t="s">
        <v>3230</v>
      </c>
      <c r="K602" t="s">
        <v>214</v>
      </c>
      <c r="O602" s="9">
        <f>IFERROR(IF($B602="","",INDEX(所属情報!$E:$E,MATCH($A602,所属情報!$A:$A,0))),"")</f>
        <v>492220</v>
      </c>
      <c r="P602" s="9" t="str">
        <f t="shared" si="27"/>
        <v>友江　奈穂子 (4)</v>
      </c>
      <c r="Q602" s="9" t="str">
        <f t="shared" si="28"/>
        <v>ﾄﾓｴ ﾅﾎｺ</v>
      </c>
      <c r="R602" s="9" t="str">
        <f t="shared" si="29"/>
        <v>TOMOE Nahoko (02)</v>
      </c>
      <c r="S602" s="9" t="str">
        <f>IFERROR(IF($F602="","",INDEX(リスト!$G:$G,MATCH($F602,リスト!$E:$E,0))),"")</f>
        <v>36</v>
      </c>
      <c r="T602" s="9" t="str">
        <f>IFERROR(IF($K602="","",INDEX(リスト!$J:$J,MATCH($K602,リスト!$I:$I,0))),"")</f>
        <v>JPN</v>
      </c>
      <c r="U602" s="9" t="str">
        <f>IF($B602="","",RIGHT($G602*1000+200+COUNTIF($G$2:$G602,$G602),9))</f>
        <v>020207202</v>
      </c>
      <c r="V602" s="9" t="str">
        <f>IFERROR(IF($M602="","",$M602&amp;"・"&amp;INDEX(リスト!$F:$F,MATCH($L602,リスト!$E:$E,0))),"")</f>
        <v/>
      </c>
    </row>
    <row r="603" spans="1:22" ht="18" customHeight="1" x14ac:dyDescent="0.55000000000000004">
      <c r="A603" t="s">
        <v>3219</v>
      </c>
      <c r="B603">
        <v>603</v>
      </c>
      <c r="C603" t="s">
        <v>3231</v>
      </c>
      <c r="D603" t="s">
        <v>3232</v>
      </c>
      <c r="E603">
        <v>4</v>
      </c>
      <c r="F603" t="s">
        <v>66</v>
      </c>
      <c r="G603">
        <v>20010622</v>
      </c>
      <c r="H603" t="s">
        <v>3233</v>
      </c>
      <c r="I603" t="s">
        <v>2193</v>
      </c>
      <c r="J603" t="s">
        <v>767</v>
      </c>
      <c r="K603" t="s">
        <v>214</v>
      </c>
      <c r="O603" s="9">
        <f>IFERROR(IF($B603="","",INDEX(所属情報!$E:$E,MATCH($A603,所属情報!$A:$A,0))),"")</f>
        <v>492220</v>
      </c>
      <c r="P603" s="9" t="str">
        <f t="shared" si="27"/>
        <v>山岸　みなみ (4)</v>
      </c>
      <c r="Q603" s="9" t="str">
        <f t="shared" si="28"/>
        <v>ﾔﾏｷﾞｼ ﾐﾅﾐ</v>
      </c>
      <c r="R603" s="9" t="str">
        <f t="shared" si="29"/>
        <v>YAMAGISHI Minami (01)</v>
      </c>
      <c r="S603" s="9" t="str">
        <f>IFERROR(IF($F603="","",INDEX(リスト!$G:$G,MATCH($F603,リスト!$E:$E,0))),"")</f>
        <v>15</v>
      </c>
      <c r="T603" s="9" t="str">
        <f>IFERROR(IF($K603="","",INDEX(リスト!$J:$J,MATCH($K603,リスト!$I:$I,0))),"")</f>
        <v>JPN</v>
      </c>
      <c r="U603" s="9" t="str">
        <f>IF($B603="","",RIGHT($G603*1000+200+COUNTIF($G$2:$G603,$G603),9))</f>
        <v>010622201</v>
      </c>
      <c r="V603" s="9" t="str">
        <f>IFERROR(IF($M603="","",$M603&amp;"・"&amp;INDEX(リスト!$F:$F,MATCH($L603,リスト!$E:$E,0))),"")</f>
        <v/>
      </c>
    </row>
    <row r="604" spans="1:22" ht="18" customHeight="1" x14ac:dyDescent="0.55000000000000004">
      <c r="A604" t="s">
        <v>3219</v>
      </c>
      <c r="B604">
        <v>604</v>
      </c>
      <c r="C604" t="s">
        <v>3234</v>
      </c>
      <c r="D604" t="s">
        <v>3235</v>
      </c>
      <c r="E604">
        <v>3</v>
      </c>
      <c r="F604" t="s">
        <v>2589</v>
      </c>
      <c r="G604">
        <v>20021001</v>
      </c>
      <c r="H604" t="s">
        <v>3236</v>
      </c>
      <c r="I604" t="s">
        <v>3237</v>
      </c>
      <c r="J604" t="s">
        <v>1487</v>
      </c>
      <c r="K604" t="s">
        <v>214</v>
      </c>
      <c r="O604" s="9">
        <f>IFERROR(IF($B604="","",INDEX(所属情報!$E:$E,MATCH($A604,所属情報!$A:$A,0))),"")</f>
        <v>492220</v>
      </c>
      <c r="P604" s="9" t="str">
        <f t="shared" si="27"/>
        <v>上本　歩未 (3)</v>
      </c>
      <c r="Q604" s="9" t="str">
        <f t="shared" si="28"/>
        <v>ｳｴﾓﾄ ｱﾕﾐ</v>
      </c>
      <c r="R604" s="9" t="str">
        <f t="shared" si="29"/>
        <v>UEMOTO Ayumi (02)</v>
      </c>
      <c r="S604" s="9" t="str">
        <f>IFERROR(IF($F604="","",INDEX(リスト!$G:$G,MATCH($F604,リスト!$E:$E,0))),"")</f>
        <v>49</v>
      </c>
      <c r="T604" s="9" t="str">
        <f>IFERROR(IF($K604="","",INDEX(リスト!$J:$J,MATCH($K604,リスト!$I:$I,0))),"")</f>
        <v>JPN</v>
      </c>
      <c r="U604" s="9" t="str">
        <f>IF($B604="","",RIGHT($G604*1000+200+COUNTIF($G$2:$G604,$G604),9))</f>
        <v>021001202</v>
      </c>
      <c r="V604" s="9" t="str">
        <f>IFERROR(IF($M604="","",$M604&amp;"・"&amp;INDEX(リスト!$F:$F,MATCH($L604,リスト!$E:$E,0))),"")</f>
        <v/>
      </c>
    </row>
    <row r="605" spans="1:22" ht="18" customHeight="1" x14ac:dyDescent="0.55000000000000004">
      <c r="A605" t="s">
        <v>3219</v>
      </c>
      <c r="B605">
        <v>605</v>
      </c>
      <c r="C605" t="s">
        <v>3238</v>
      </c>
      <c r="D605" t="s">
        <v>3239</v>
      </c>
      <c r="E605">
        <v>3</v>
      </c>
      <c r="F605" t="s">
        <v>47</v>
      </c>
      <c r="G605">
        <v>20030215</v>
      </c>
      <c r="H605" t="s">
        <v>3240</v>
      </c>
      <c r="I605" t="s">
        <v>2711</v>
      </c>
      <c r="J605" t="s">
        <v>3241</v>
      </c>
      <c r="K605" t="s">
        <v>214</v>
      </c>
      <c r="O605" s="9">
        <f>IFERROR(IF($B605="","",INDEX(所属情報!$E:$E,MATCH($A605,所属情報!$A:$A,0))),"")</f>
        <v>492220</v>
      </c>
      <c r="P605" s="9" t="str">
        <f t="shared" si="27"/>
        <v>佐藤　桜子 (3)</v>
      </c>
      <c r="Q605" s="9" t="str">
        <f t="shared" si="28"/>
        <v>ｻﾄｳ ｻｸﾗｺ</v>
      </c>
      <c r="R605" s="9" t="str">
        <f t="shared" si="29"/>
        <v>SATO Sakurako (03)</v>
      </c>
      <c r="S605" s="9" t="str">
        <f>IFERROR(IF($F605="","",INDEX(リスト!$G:$G,MATCH($F605,リスト!$E:$E,0))),"")</f>
        <v>43</v>
      </c>
      <c r="T605" s="9" t="str">
        <f>IFERROR(IF($K605="","",INDEX(リスト!$J:$J,MATCH($K605,リスト!$I:$I,0))),"")</f>
        <v>JPN</v>
      </c>
      <c r="U605" s="9" t="str">
        <f>IF($B605="","",RIGHT($G605*1000+200+COUNTIF($G$2:$G605,$G605),9))</f>
        <v>030215201</v>
      </c>
      <c r="V605" s="9" t="str">
        <f>IFERROR(IF($M605="","",$M605&amp;"・"&amp;INDEX(リスト!$F:$F,MATCH($L605,リスト!$E:$E,0))),"")</f>
        <v/>
      </c>
    </row>
    <row r="606" spans="1:22" ht="18" customHeight="1" x14ac:dyDescent="0.55000000000000004">
      <c r="A606" t="s">
        <v>3219</v>
      </c>
      <c r="B606">
        <v>606</v>
      </c>
      <c r="C606" t="s">
        <v>3242</v>
      </c>
      <c r="D606" t="s">
        <v>3243</v>
      </c>
      <c r="E606">
        <v>3</v>
      </c>
      <c r="F606" t="s">
        <v>12</v>
      </c>
      <c r="G606">
        <v>20030321</v>
      </c>
      <c r="H606" t="s">
        <v>3244</v>
      </c>
      <c r="I606" t="s">
        <v>3245</v>
      </c>
      <c r="J606" t="s">
        <v>3246</v>
      </c>
      <c r="K606" t="s">
        <v>214</v>
      </c>
      <c r="O606" s="9">
        <f>IFERROR(IF($B606="","",INDEX(所属情報!$E:$E,MATCH($A606,所属情報!$A:$A,0))),"")</f>
        <v>492220</v>
      </c>
      <c r="P606" s="9" t="str">
        <f t="shared" si="27"/>
        <v>杉山　静香 (3)</v>
      </c>
      <c r="Q606" s="9" t="str">
        <f t="shared" si="28"/>
        <v>ｽｷﾞﾔﾏ ｼｽﾞｶ</v>
      </c>
      <c r="R606" s="9" t="str">
        <f t="shared" si="29"/>
        <v>SUGIYAMA Shizuka (03)</v>
      </c>
      <c r="S606" s="9" t="str">
        <f>IFERROR(IF($F606="","",INDEX(リスト!$G:$G,MATCH($F606,リスト!$E:$E,0))),"")</f>
        <v>21</v>
      </c>
      <c r="T606" s="9" t="str">
        <f>IFERROR(IF($K606="","",INDEX(リスト!$J:$J,MATCH($K606,リスト!$I:$I,0))),"")</f>
        <v>JPN</v>
      </c>
      <c r="U606" s="9" t="str">
        <f>IF($B606="","",RIGHT($G606*1000+200+COUNTIF($G$2:$G606,$G606),9))</f>
        <v>030321201</v>
      </c>
      <c r="V606" s="9" t="str">
        <f>IFERROR(IF($M606="","",$M606&amp;"・"&amp;INDEX(リスト!$F:$F,MATCH($L606,リスト!$E:$E,0))),"")</f>
        <v/>
      </c>
    </row>
    <row r="607" spans="1:22" ht="18" customHeight="1" x14ac:dyDescent="0.55000000000000004">
      <c r="A607" t="s">
        <v>3219</v>
      </c>
      <c r="B607">
        <v>607</v>
      </c>
      <c r="C607" t="s">
        <v>3247</v>
      </c>
      <c r="D607" t="s">
        <v>3248</v>
      </c>
      <c r="E607">
        <v>3</v>
      </c>
      <c r="F607" t="s">
        <v>66</v>
      </c>
      <c r="G607">
        <v>20020509</v>
      </c>
      <c r="H607" t="s">
        <v>3249</v>
      </c>
      <c r="I607" t="s">
        <v>2319</v>
      </c>
      <c r="J607" t="s">
        <v>787</v>
      </c>
      <c r="K607" t="s">
        <v>214</v>
      </c>
      <c r="O607" s="9">
        <f>IFERROR(IF($B607="","",INDEX(所属情報!$E:$E,MATCH($A607,所属情報!$A:$A,0))),"")</f>
        <v>492220</v>
      </c>
      <c r="P607" s="9" t="str">
        <f t="shared" si="27"/>
        <v>武田　芽依 (3)</v>
      </c>
      <c r="Q607" s="9" t="str">
        <f t="shared" si="28"/>
        <v>ﾀｹﾀﾞ ﾒｲ</v>
      </c>
      <c r="R607" s="9" t="str">
        <f t="shared" si="29"/>
        <v>TAKEDA Mei (02)</v>
      </c>
      <c r="S607" s="9" t="str">
        <f>IFERROR(IF($F607="","",INDEX(リスト!$G:$G,MATCH($F607,リスト!$E:$E,0))),"")</f>
        <v>15</v>
      </c>
      <c r="T607" s="9" t="str">
        <f>IFERROR(IF($K607="","",INDEX(リスト!$J:$J,MATCH($K607,リスト!$I:$I,0))),"")</f>
        <v>JPN</v>
      </c>
      <c r="U607" s="9" t="str">
        <f>IF($B607="","",RIGHT($G607*1000+200+COUNTIF($G$2:$G607,$G607),9))</f>
        <v>020509201</v>
      </c>
      <c r="V607" s="9" t="str">
        <f>IFERROR(IF($M607="","",$M607&amp;"・"&amp;INDEX(リスト!$F:$F,MATCH($L607,リスト!$E:$E,0))),"")</f>
        <v/>
      </c>
    </row>
    <row r="608" spans="1:22" ht="18" customHeight="1" x14ac:dyDescent="0.55000000000000004">
      <c r="A608" t="s">
        <v>3219</v>
      </c>
      <c r="B608">
        <v>608</v>
      </c>
      <c r="C608" t="s">
        <v>3250</v>
      </c>
      <c r="D608" t="s">
        <v>3251</v>
      </c>
      <c r="E608">
        <v>3</v>
      </c>
      <c r="F608" t="s">
        <v>2589</v>
      </c>
      <c r="G608">
        <v>20020819</v>
      </c>
      <c r="H608" t="s">
        <v>3252</v>
      </c>
      <c r="I608" t="s">
        <v>791</v>
      </c>
      <c r="J608" t="s">
        <v>1003</v>
      </c>
      <c r="K608" t="s">
        <v>214</v>
      </c>
      <c r="O608" s="9">
        <f>IFERROR(IF($B608="","",INDEX(所属情報!$E:$E,MATCH($A608,所属情報!$A:$A,0))),"")</f>
        <v>492220</v>
      </c>
      <c r="P608" s="9" t="str">
        <f t="shared" si="27"/>
        <v>西田　涼夏 (3)</v>
      </c>
      <c r="Q608" s="9" t="str">
        <f t="shared" si="28"/>
        <v>ﾆｼﾀﾞ ｽｽﾞｶ</v>
      </c>
      <c r="R608" s="9" t="str">
        <f t="shared" si="29"/>
        <v>NISHIDA Suzuka (02)</v>
      </c>
      <c r="S608" s="9" t="str">
        <f>IFERROR(IF($F608="","",INDEX(リスト!$G:$G,MATCH($F608,リスト!$E:$E,0))),"")</f>
        <v>49</v>
      </c>
      <c r="T608" s="9" t="str">
        <f>IFERROR(IF($K608="","",INDEX(リスト!$J:$J,MATCH($K608,リスト!$I:$I,0))),"")</f>
        <v>JPN</v>
      </c>
      <c r="U608" s="9" t="str">
        <f>IF($B608="","",RIGHT($G608*1000+200+COUNTIF($G$2:$G608,$G608),9))</f>
        <v>020819201</v>
      </c>
      <c r="V608" s="9" t="str">
        <f>IFERROR(IF($M608="","",$M608&amp;"・"&amp;INDEX(リスト!$F:$F,MATCH($L608,リスト!$E:$E,0))),"")</f>
        <v/>
      </c>
    </row>
    <row r="609" spans="1:22" ht="18" customHeight="1" x14ac:dyDescent="0.55000000000000004">
      <c r="A609" t="s">
        <v>3219</v>
      </c>
      <c r="B609">
        <v>609</v>
      </c>
      <c r="C609" t="s">
        <v>3253</v>
      </c>
      <c r="D609" t="s">
        <v>3254</v>
      </c>
      <c r="E609">
        <v>3</v>
      </c>
      <c r="F609" t="s">
        <v>20</v>
      </c>
      <c r="G609">
        <v>20020815</v>
      </c>
      <c r="H609" t="s">
        <v>3255</v>
      </c>
      <c r="I609" t="s">
        <v>3256</v>
      </c>
      <c r="J609" t="s">
        <v>1379</v>
      </c>
      <c r="K609" t="s">
        <v>214</v>
      </c>
      <c r="O609" s="9">
        <f>IFERROR(IF($B609="","",INDEX(所属情報!$E:$E,MATCH($A609,所属情報!$A:$A,0))),"")</f>
        <v>492220</v>
      </c>
      <c r="P609" s="9" t="str">
        <f t="shared" si="27"/>
        <v>増原　なつみ (3)</v>
      </c>
      <c r="Q609" s="9" t="str">
        <f t="shared" si="28"/>
        <v>ﾏｽﾊﾗ ﾅﾂﾐ</v>
      </c>
      <c r="R609" s="9" t="str">
        <f t="shared" si="29"/>
        <v>MASUHARA Natsumi (02)</v>
      </c>
      <c r="S609" s="9" t="str">
        <f>IFERROR(IF($F609="","",INDEX(リスト!$G:$G,MATCH($F609,リスト!$E:$E,0))),"")</f>
        <v>27</v>
      </c>
      <c r="T609" s="9" t="str">
        <f>IFERROR(IF($K609="","",INDEX(リスト!$J:$J,MATCH($K609,リスト!$I:$I,0))),"")</f>
        <v>JPN</v>
      </c>
      <c r="U609" s="9" t="str">
        <f>IF($B609="","",RIGHT($G609*1000+200+COUNTIF($G$2:$G609,$G609),9))</f>
        <v>020815201</v>
      </c>
      <c r="V609" s="9" t="str">
        <f>IFERROR(IF($M609="","",$M609&amp;"・"&amp;INDEX(リスト!$F:$F,MATCH($L609,リスト!$E:$E,0))),"")</f>
        <v/>
      </c>
    </row>
    <row r="610" spans="1:22" ht="18" customHeight="1" x14ac:dyDescent="0.55000000000000004">
      <c r="A610" t="s">
        <v>3219</v>
      </c>
      <c r="B610">
        <v>610</v>
      </c>
      <c r="C610" t="s">
        <v>3257</v>
      </c>
      <c r="D610" t="s">
        <v>3258</v>
      </c>
      <c r="E610">
        <v>3</v>
      </c>
      <c r="F610" t="s">
        <v>44</v>
      </c>
      <c r="G610">
        <v>20020407</v>
      </c>
      <c r="H610" t="s">
        <v>3259</v>
      </c>
      <c r="I610" t="s">
        <v>3260</v>
      </c>
      <c r="J610" t="s">
        <v>1950</v>
      </c>
      <c r="K610" t="s">
        <v>214</v>
      </c>
      <c r="O610" s="9">
        <f>IFERROR(IF($B610="","",INDEX(所属情報!$E:$E,MATCH($A610,所属情報!$A:$A,0))),"")</f>
        <v>492220</v>
      </c>
      <c r="P610" s="9" t="str">
        <f t="shared" si="27"/>
        <v>三輪　南菜子 (3)</v>
      </c>
      <c r="Q610" s="9" t="str">
        <f t="shared" si="28"/>
        <v>ﾐﾜ ﾅﾅｺ</v>
      </c>
      <c r="R610" s="9" t="str">
        <f t="shared" si="29"/>
        <v>MIWA Nanako (02)</v>
      </c>
      <c r="S610" s="9" t="str">
        <f>IFERROR(IF($F610="","",INDEX(リスト!$G:$G,MATCH($F610,リスト!$E:$E,0))),"")</f>
        <v>13</v>
      </c>
      <c r="T610" s="9" t="str">
        <f>IFERROR(IF($K610="","",INDEX(リスト!$J:$J,MATCH($K610,リスト!$I:$I,0))),"")</f>
        <v>JPN</v>
      </c>
      <c r="U610" s="9" t="str">
        <f>IF($B610="","",RIGHT($G610*1000+200+COUNTIF($G$2:$G610,$G610),9))</f>
        <v>020407201</v>
      </c>
      <c r="V610" s="9" t="str">
        <f>IFERROR(IF($M610="","",$M610&amp;"・"&amp;INDEX(リスト!$F:$F,MATCH($L610,リスト!$E:$E,0))),"")</f>
        <v/>
      </c>
    </row>
    <row r="611" spans="1:22" ht="18" customHeight="1" x14ac:dyDescent="0.55000000000000004">
      <c r="A611" t="s">
        <v>3219</v>
      </c>
      <c r="B611">
        <v>611</v>
      </c>
      <c r="C611" t="s">
        <v>3261</v>
      </c>
      <c r="D611" t="s">
        <v>3262</v>
      </c>
      <c r="E611">
        <v>2</v>
      </c>
      <c r="F611" t="s">
        <v>62</v>
      </c>
      <c r="G611">
        <v>20030417</v>
      </c>
      <c r="H611" t="s">
        <v>3263</v>
      </c>
      <c r="I611" t="s">
        <v>3264</v>
      </c>
      <c r="J611" t="s">
        <v>2114</v>
      </c>
      <c r="K611" t="s">
        <v>214</v>
      </c>
      <c r="O611" s="9">
        <f>IFERROR(IF($B611="","",INDEX(所属情報!$E:$E,MATCH($A611,所属情報!$A:$A,0))),"")</f>
        <v>492220</v>
      </c>
      <c r="P611" s="9" t="str">
        <f t="shared" si="27"/>
        <v>札場　美桜 (2)</v>
      </c>
      <c r="Q611" s="9" t="str">
        <f t="shared" si="28"/>
        <v>ﾌﾀﾞﾊﾞ ﾐｵ</v>
      </c>
      <c r="R611" s="9" t="str">
        <f t="shared" si="29"/>
        <v>FUDABA Mio (03)</v>
      </c>
      <c r="S611" s="9" t="str">
        <f>IFERROR(IF($F611="","",INDEX(リスト!$G:$G,MATCH($F611,リスト!$E:$E,0))),"")</f>
        <v>11</v>
      </c>
      <c r="T611" s="9" t="str">
        <f>IFERROR(IF($K611="","",INDEX(リスト!$J:$J,MATCH($K611,リスト!$I:$I,0))),"")</f>
        <v>JPN</v>
      </c>
      <c r="U611" s="9" t="str">
        <f>IF($B611="","",RIGHT($G611*1000+200+COUNTIF($G$2:$G611,$G611),9))</f>
        <v>030417202</v>
      </c>
      <c r="V611" s="9" t="str">
        <f>IFERROR(IF($M611="","",$M611&amp;"・"&amp;INDEX(リスト!$F:$F,MATCH($L611,リスト!$E:$E,0))),"")</f>
        <v/>
      </c>
    </row>
    <row r="612" spans="1:22" ht="18" customHeight="1" x14ac:dyDescent="0.55000000000000004">
      <c r="A612" t="s">
        <v>3219</v>
      </c>
      <c r="B612">
        <v>612</v>
      </c>
      <c r="C612" t="s">
        <v>3265</v>
      </c>
      <c r="D612" t="s">
        <v>3266</v>
      </c>
      <c r="E612">
        <v>2</v>
      </c>
      <c r="F612" t="s">
        <v>17</v>
      </c>
      <c r="G612">
        <v>20030811</v>
      </c>
      <c r="H612" t="s">
        <v>3267</v>
      </c>
      <c r="I612" t="s">
        <v>3268</v>
      </c>
      <c r="J612" t="s">
        <v>3269</v>
      </c>
      <c r="K612" t="s">
        <v>214</v>
      </c>
      <c r="O612" s="9">
        <f>IFERROR(IF($B612="","",INDEX(所属情報!$E:$E,MATCH($A612,所属情報!$A:$A,0))),"")</f>
        <v>492220</v>
      </c>
      <c r="P612" s="9" t="str">
        <f t="shared" si="27"/>
        <v>松井　あれさ (2)</v>
      </c>
      <c r="Q612" s="9" t="str">
        <f t="shared" si="28"/>
        <v>ﾏﾂｲ ｱﾚｻ</v>
      </c>
      <c r="R612" s="9" t="str">
        <f t="shared" si="29"/>
        <v>MATSUI Aresa (03)</v>
      </c>
      <c r="S612" s="9" t="str">
        <f>IFERROR(IF($F612="","",INDEX(リスト!$G:$G,MATCH($F612,リスト!$E:$E,0))),"")</f>
        <v>26</v>
      </c>
      <c r="T612" s="9" t="str">
        <f>IFERROR(IF($K612="","",INDEX(リスト!$J:$J,MATCH($K612,リスト!$I:$I,0))),"")</f>
        <v>JPN</v>
      </c>
      <c r="U612" s="9" t="str">
        <f>IF($B612="","",RIGHT($G612*1000+200+COUNTIF($G$2:$G612,$G612),9))</f>
        <v>030811201</v>
      </c>
      <c r="V612" s="9" t="str">
        <f>IFERROR(IF($M612="","",$M612&amp;"・"&amp;INDEX(リスト!$F:$F,MATCH($L612,リスト!$E:$E,0))),"")</f>
        <v/>
      </c>
    </row>
    <row r="613" spans="1:22" ht="18" customHeight="1" x14ac:dyDescent="0.55000000000000004">
      <c r="A613" t="s">
        <v>3219</v>
      </c>
      <c r="B613">
        <v>613</v>
      </c>
      <c r="C613" t="s">
        <v>3270</v>
      </c>
      <c r="D613" t="s">
        <v>3271</v>
      </c>
      <c r="E613">
        <v>2</v>
      </c>
      <c r="F613" t="s">
        <v>33</v>
      </c>
      <c r="G613">
        <v>20040113</v>
      </c>
      <c r="H613" t="s">
        <v>3272</v>
      </c>
      <c r="I613" t="s">
        <v>3273</v>
      </c>
      <c r="J613" t="s">
        <v>1422</v>
      </c>
      <c r="K613" t="s">
        <v>214</v>
      </c>
      <c r="O613" s="9">
        <f>IFERROR(IF($B613="","",INDEX(所属情報!$E:$E,MATCH($A613,所属情報!$A:$A,0))),"")</f>
        <v>492220</v>
      </c>
      <c r="P613" s="9" t="str">
        <f t="shared" si="27"/>
        <v>水川　陽香留 (2)</v>
      </c>
      <c r="Q613" s="9" t="str">
        <f t="shared" si="28"/>
        <v>ﾐｽﾞｶﾜ ﾋｶﾙ</v>
      </c>
      <c r="R613" s="9" t="str">
        <f t="shared" si="29"/>
        <v>MIZUKAWA Hikaru (04)</v>
      </c>
      <c r="S613" s="9" t="str">
        <f>IFERROR(IF($F613="","",INDEX(リスト!$G:$G,MATCH($F613,リスト!$E:$E,0))),"")</f>
        <v>03</v>
      </c>
      <c r="T613" s="9" t="str">
        <f>IFERROR(IF($K613="","",INDEX(リスト!$J:$J,MATCH($K613,リスト!$I:$I,0))),"")</f>
        <v>JPN</v>
      </c>
      <c r="U613" s="9" t="str">
        <f>IF($B613="","",RIGHT($G613*1000+200+COUNTIF($G$2:$G613,$G613),9))</f>
        <v>040113202</v>
      </c>
      <c r="V613" s="9" t="str">
        <f>IFERROR(IF($M613="","",$M613&amp;"・"&amp;INDEX(リスト!$F:$F,MATCH($L613,リスト!$E:$E,0))),"")</f>
        <v/>
      </c>
    </row>
    <row r="614" spans="1:22" ht="18" customHeight="1" x14ac:dyDescent="0.55000000000000004">
      <c r="A614" t="s">
        <v>3219</v>
      </c>
      <c r="B614">
        <v>614</v>
      </c>
      <c r="C614" t="s">
        <v>3274</v>
      </c>
      <c r="D614" t="s">
        <v>3275</v>
      </c>
      <c r="E614">
        <v>2</v>
      </c>
      <c r="F614" t="s">
        <v>20</v>
      </c>
      <c r="G614">
        <v>20030816</v>
      </c>
      <c r="H614" t="s">
        <v>3276</v>
      </c>
      <c r="I614" t="s">
        <v>3277</v>
      </c>
      <c r="J614" t="s">
        <v>1523</v>
      </c>
      <c r="K614" t="s">
        <v>214</v>
      </c>
      <c r="O614" s="9">
        <f>IFERROR(IF($B614="","",INDEX(所属情報!$E:$E,MATCH($A614,所属情報!$A:$A,0))),"")</f>
        <v>492220</v>
      </c>
      <c r="P614" s="9" t="str">
        <f t="shared" si="27"/>
        <v>室山　優奈 (2)</v>
      </c>
      <c r="Q614" s="9" t="str">
        <f t="shared" si="28"/>
        <v>ﾑﾛﾔﾏ ﾕｳﾅ</v>
      </c>
      <c r="R614" s="9" t="str">
        <f t="shared" si="29"/>
        <v>MUROYAMA Yuna (03)</v>
      </c>
      <c r="S614" s="9" t="str">
        <f>IFERROR(IF($F614="","",INDEX(リスト!$G:$G,MATCH($F614,リスト!$E:$E,0))),"")</f>
        <v>27</v>
      </c>
      <c r="T614" s="9" t="str">
        <f>IFERROR(IF($K614="","",INDEX(リスト!$J:$J,MATCH($K614,リスト!$I:$I,0))),"")</f>
        <v>JPN</v>
      </c>
      <c r="U614" s="9" t="str">
        <f>IF($B614="","",RIGHT($G614*1000+200+COUNTIF($G$2:$G614,$G614),9))</f>
        <v>030816202</v>
      </c>
      <c r="V614" s="9" t="str">
        <f>IFERROR(IF($M614="","",$M614&amp;"・"&amp;INDEX(リスト!$F:$F,MATCH($L614,リスト!$E:$E,0))),"")</f>
        <v/>
      </c>
    </row>
    <row r="615" spans="1:22" ht="18" customHeight="1" x14ac:dyDescent="0.55000000000000004">
      <c r="A615" t="s">
        <v>3219</v>
      </c>
      <c r="B615">
        <v>615</v>
      </c>
      <c r="C615" t="s">
        <v>3278</v>
      </c>
      <c r="D615" t="s">
        <v>3279</v>
      </c>
      <c r="E615">
        <v>4</v>
      </c>
      <c r="F615" t="s">
        <v>20</v>
      </c>
      <c r="G615">
        <v>20010603</v>
      </c>
      <c r="H615" t="s">
        <v>3280</v>
      </c>
      <c r="I615" t="s">
        <v>1412</v>
      </c>
      <c r="J615" t="s">
        <v>1047</v>
      </c>
      <c r="K615" t="s">
        <v>214</v>
      </c>
      <c r="O615" s="9">
        <f>IFERROR(IF($B615="","",INDEX(所属情報!$E:$E,MATCH($A615,所属情報!$A:$A,0))),"")</f>
        <v>492220</v>
      </c>
      <c r="P615" s="9" t="str">
        <f t="shared" si="27"/>
        <v>宮本　愛香 (4)</v>
      </c>
      <c r="Q615" s="9" t="str">
        <f t="shared" si="28"/>
        <v>ﾐﾔﾓﾄ ﾏﾅｶ</v>
      </c>
      <c r="R615" s="9" t="str">
        <f t="shared" si="29"/>
        <v>MIYAMOTO Manaka (01)</v>
      </c>
      <c r="S615" s="9" t="str">
        <f>IFERROR(IF($F615="","",INDEX(リスト!$G:$G,MATCH($F615,リスト!$E:$E,0))),"")</f>
        <v>27</v>
      </c>
      <c r="T615" s="9" t="str">
        <f>IFERROR(IF($K615="","",INDEX(リスト!$J:$J,MATCH($K615,リスト!$I:$I,0))),"")</f>
        <v>JPN</v>
      </c>
      <c r="U615" s="9" t="str">
        <f>IF($B615="","",RIGHT($G615*1000+200+COUNTIF($G$2:$G615,$G615),9))</f>
        <v>010603201</v>
      </c>
      <c r="V615" s="9" t="str">
        <f>IFERROR(IF($M615="","",$M615&amp;"・"&amp;INDEX(リスト!$F:$F,MATCH($L615,リスト!$E:$E,0))),"")</f>
        <v/>
      </c>
    </row>
    <row r="616" spans="1:22" ht="18" customHeight="1" x14ac:dyDescent="0.55000000000000004">
      <c r="A616" t="s">
        <v>3219</v>
      </c>
      <c r="B616">
        <v>616</v>
      </c>
      <c r="C616" t="s">
        <v>3281</v>
      </c>
      <c r="D616" t="s">
        <v>3282</v>
      </c>
      <c r="E616">
        <v>4</v>
      </c>
      <c r="F616" t="s">
        <v>20</v>
      </c>
      <c r="G616">
        <v>20011212</v>
      </c>
      <c r="H616" t="s">
        <v>3283</v>
      </c>
      <c r="I616" t="s">
        <v>1889</v>
      </c>
      <c r="J616" t="s">
        <v>1356</v>
      </c>
      <c r="K616" t="s">
        <v>214</v>
      </c>
      <c r="O616" s="9">
        <f>IFERROR(IF($B616="","",INDEX(所属情報!$E:$E,MATCH($A616,所属情報!$A:$A,0))),"")</f>
        <v>492220</v>
      </c>
      <c r="P616" s="9" t="str">
        <f t="shared" si="27"/>
        <v>浜田　愛梨 (4)</v>
      </c>
      <c r="Q616" s="9" t="str">
        <f t="shared" si="28"/>
        <v>ﾊﾏﾀﾞ ｱｲﾘ</v>
      </c>
      <c r="R616" s="9" t="str">
        <f t="shared" si="29"/>
        <v>HAMADA Airi (01)</v>
      </c>
      <c r="S616" s="9" t="str">
        <f>IFERROR(IF($F616="","",INDEX(リスト!$G:$G,MATCH($F616,リスト!$E:$E,0))),"")</f>
        <v>27</v>
      </c>
      <c r="T616" s="9" t="str">
        <f>IFERROR(IF($K616="","",INDEX(リスト!$J:$J,MATCH($K616,リスト!$I:$I,0))),"")</f>
        <v>JPN</v>
      </c>
      <c r="U616" s="9" t="str">
        <f>IF($B616="","",RIGHT($G616*1000+200+COUNTIF($G$2:$G616,$G616),9))</f>
        <v>011212201</v>
      </c>
      <c r="V616" s="9" t="str">
        <f>IFERROR(IF($M616="","",$M616&amp;"・"&amp;INDEX(リスト!$F:$F,MATCH($L616,リスト!$E:$E,0))),"")</f>
        <v/>
      </c>
    </row>
    <row r="617" spans="1:22" ht="18" customHeight="1" x14ac:dyDescent="0.55000000000000004">
      <c r="A617" t="s">
        <v>3219</v>
      </c>
      <c r="B617">
        <v>617</v>
      </c>
      <c r="C617" t="s">
        <v>3284</v>
      </c>
      <c r="D617" t="s">
        <v>3285</v>
      </c>
      <c r="E617">
        <v>4</v>
      </c>
      <c r="F617" t="s">
        <v>17</v>
      </c>
      <c r="G617">
        <v>20010406</v>
      </c>
      <c r="H617" t="s">
        <v>3286</v>
      </c>
      <c r="I617" t="s">
        <v>2213</v>
      </c>
      <c r="J617" t="s">
        <v>1379</v>
      </c>
      <c r="K617" t="s">
        <v>214</v>
      </c>
      <c r="O617" s="9">
        <f>IFERROR(IF($B617="","",INDEX(所属情報!$E:$E,MATCH($A617,所属情報!$A:$A,0))),"")</f>
        <v>492220</v>
      </c>
      <c r="P617" s="9" t="str">
        <f t="shared" si="27"/>
        <v>田和　捺未 (4)</v>
      </c>
      <c r="Q617" s="9" t="str">
        <f t="shared" si="28"/>
        <v>ﾀﾜ ﾅﾂﾐ</v>
      </c>
      <c r="R617" s="9" t="str">
        <f t="shared" si="29"/>
        <v>TAWA Natsumi (01)</v>
      </c>
      <c r="S617" s="9" t="str">
        <f>IFERROR(IF($F617="","",INDEX(リスト!$G:$G,MATCH($F617,リスト!$E:$E,0))),"")</f>
        <v>26</v>
      </c>
      <c r="T617" s="9" t="str">
        <f>IFERROR(IF($K617="","",INDEX(リスト!$J:$J,MATCH($K617,リスト!$I:$I,0))),"")</f>
        <v>JPN</v>
      </c>
      <c r="U617" s="9" t="str">
        <f>IF($B617="","",RIGHT($G617*1000+200+COUNTIF($G$2:$G617,$G617),9))</f>
        <v>010406202</v>
      </c>
      <c r="V617" s="9" t="str">
        <f>IFERROR(IF($M617="","",$M617&amp;"・"&amp;INDEX(リスト!$F:$F,MATCH($L617,リスト!$E:$E,0))),"")</f>
        <v/>
      </c>
    </row>
    <row r="618" spans="1:22" ht="18" customHeight="1" x14ac:dyDescent="0.55000000000000004">
      <c r="A618" t="s">
        <v>3219</v>
      </c>
      <c r="B618">
        <v>618</v>
      </c>
      <c r="C618" t="s">
        <v>3287</v>
      </c>
      <c r="D618" t="s">
        <v>3288</v>
      </c>
      <c r="E618">
        <v>3</v>
      </c>
      <c r="F618" t="s">
        <v>20</v>
      </c>
      <c r="G618">
        <v>20021203</v>
      </c>
      <c r="H618" t="s">
        <v>3289</v>
      </c>
      <c r="I618" t="s">
        <v>1383</v>
      </c>
      <c r="J618" t="s">
        <v>2109</v>
      </c>
      <c r="K618" t="s">
        <v>214</v>
      </c>
      <c r="O618" s="9">
        <f>IFERROR(IF($B618="","",INDEX(所属情報!$E:$E,MATCH($A618,所属情報!$A:$A,0))),"")</f>
        <v>492220</v>
      </c>
      <c r="P618" s="9" t="str">
        <f t="shared" si="27"/>
        <v>森脇　奈々 (3)</v>
      </c>
      <c r="Q618" s="9" t="str">
        <f t="shared" si="28"/>
        <v>ﾓﾘﾜｷ ﾅﾅ</v>
      </c>
      <c r="R618" s="9" t="str">
        <f t="shared" si="29"/>
        <v>MORIWAKI Nana (02)</v>
      </c>
      <c r="S618" s="9" t="str">
        <f>IFERROR(IF($F618="","",INDEX(リスト!$G:$G,MATCH($F618,リスト!$E:$E,0))),"")</f>
        <v>27</v>
      </c>
      <c r="T618" s="9" t="str">
        <f>IFERROR(IF($K618="","",INDEX(リスト!$J:$J,MATCH($K618,リスト!$I:$I,0))),"")</f>
        <v>JPN</v>
      </c>
      <c r="U618" s="9" t="str">
        <f>IF($B618="","",RIGHT($G618*1000+200+COUNTIF($G$2:$G618,$G618),9))</f>
        <v>021203201</v>
      </c>
      <c r="V618" s="9" t="str">
        <f>IFERROR(IF($M618="","",$M618&amp;"・"&amp;INDEX(リスト!$F:$F,MATCH($L618,リスト!$E:$E,0))),"")</f>
        <v/>
      </c>
    </row>
    <row r="619" spans="1:22" ht="18" customHeight="1" x14ac:dyDescent="0.55000000000000004">
      <c r="A619" t="s">
        <v>3219</v>
      </c>
      <c r="B619">
        <v>619</v>
      </c>
      <c r="C619" t="s">
        <v>3290</v>
      </c>
      <c r="D619" t="s">
        <v>3291</v>
      </c>
      <c r="E619">
        <v>3</v>
      </c>
      <c r="F619" t="s">
        <v>20</v>
      </c>
      <c r="G619">
        <v>20020715</v>
      </c>
      <c r="H619" t="s">
        <v>3292</v>
      </c>
      <c r="I619" t="s">
        <v>3293</v>
      </c>
      <c r="J619" t="s">
        <v>3294</v>
      </c>
      <c r="K619" t="s">
        <v>214</v>
      </c>
      <c r="O619" s="9">
        <f>IFERROR(IF($B619="","",INDEX(所属情報!$E:$E,MATCH($A619,所属情報!$A:$A,0))),"")</f>
        <v>492220</v>
      </c>
      <c r="P619" s="9" t="str">
        <f t="shared" si="27"/>
        <v>比嘉　理仁 (3)</v>
      </c>
      <c r="Q619" s="9" t="str">
        <f t="shared" si="28"/>
        <v>ﾋｶﾞ ﾘﾄ</v>
      </c>
      <c r="R619" s="9" t="str">
        <f t="shared" si="29"/>
        <v>HIGA Rito (02)</v>
      </c>
      <c r="S619" s="9" t="str">
        <f>IFERROR(IF($F619="","",INDEX(リスト!$G:$G,MATCH($F619,リスト!$E:$E,0))),"")</f>
        <v>27</v>
      </c>
      <c r="T619" s="9" t="str">
        <f>IFERROR(IF($K619="","",INDEX(リスト!$J:$J,MATCH($K619,リスト!$I:$I,0))),"")</f>
        <v>JPN</v>
      </c>
      <c r="U619" s="9" t="str">
        <f>IF($B619="","",RIGHT($G619*1000+200+COUNTIF($G$2:$G619,$G619),9))</f>
        <v>020715201</v>
      </c>
      <c r="V619" s="9" t="str">
        <f>IFERROR(IF($M619="","",$M619&amp;"・"&amp;INDEX(リスト!$F:$F,MATCH($L619,リスト!$E:$E,0))),"")</f>
        <v/>
      </c>
    </row>
    <row r="620" spans="1:22" ht="18" customHeight="1" x14ac:dyDescent="0.55000000000000004">
      <c r="A620" t="s">
        <v>3219</v>
      </c>
      <c r="B620">
        <v>620</v>
      </c>
      <c r="C620" t="s">
        <v>3295</v>
      </c>
      <c r="D620" t="s">
        <v>3296</v>
      </c>
      <c r="E620">
        <v>3</v>
      </c>
      <c r="F620" t="s">
        <v>17</v>
      </c>
      <c r="G620">
        <v>20020709</v>
      </c>
      <c r="H620" t="s">
        <v>3297</v>
      </c>
      <c r="I620" t="s">
        <v>3245</v>
      </c>
      <c r="J620" t="s">
        <v>1081</v>
      </c>
      <c r="K620" t="s">
        <v>214</v>
      </c>
      <c r="O620" s="9">
        <f>IFERROR(IF($B620="","",INDEX(所属情報!$E:$E,MATCH($A620,所属情報!$A:$A,0))),"")</f>
        <v>492220</v>
      </c>
      <c r="P620" s="9" t="str">
        <f t="shared" si="27"/>
        <v>杉山　未帆 (3)</v>
      </c>
      <c r="Q620" s="9" t="str">
        <f t="shared" si="28"/>
        <v>ｽｷﾞﾔﾏ ﾐﾎ</v>
      </c>
      <c r="R620" s="9" t="str">
        <f t="shared" si="29"/>
        <v>SUGIYAMA Miho (02)</v>
      </c>
      <c r="S620" s="9" t="str">
        <f>IFERROR(IF($F620="","",INDEX(リスト!$G:$G,MATCH($F620,リスト!$E:$E,0))),"")</f>
        <v>26</v>
      </c>
      <c r="T620" s="9" t="str">
        <f>IFERROR(IF($K620="","",INDEX(リスト!$J:$J,MATCH($K620,リスト!$I:$I,0))),"")</f>
        <v>JPN</v>
      </c>
      <c r="U620" s="9" t="str">
        <f>IF($B620="","",RIGHT($G620*1000+200+COUNTIF($G$2:$G620,$G620),9))</f>
        <v>020709201</v>
      </c>
      <c r="V620" s="9" t="str">
        <f>IFERROR(IF($M620="","",$M620&amp;"・"&amp;INDEX(リスト!$F:$F,MATCH($L620,リスト!$E:$E,0))),"")</f>
        <v/>
      </c>
    </row>
    <row r="621" spans="1:22" ht="18" customHeight="1" x14ac:dyDescent="0.55000000000000004">
      <c r="A621" t="s">
        <v>3219</v>
      </c>
      <c r="B621">
        <v>621</v>
      </c>
      <c r="C621" t="s">
        <v>3298</v>
      </c>
      <c r="D621" t="s">
        <v>3299</v>
      </c>
      <c r="E621">
        <v>3</v>
      </c>
      <c r="F621" t="s">
        <v>20</v>
      </c>
      <c r="G621">
        <v>20020825</v>
      </c>
      <c r="H621" t="s">
        <v>3300</v>
      </c>
      <c r="I621" t="s">
        <v>761</v>
      </c>
      <c r="J621" t="s">
        <v>1077</v>
      </c>
      <c r="K621" t="s">
        <v>214</v>
      </c>
      <c r="O621" s="9">
        <f>IFERROR(IF($B621="","",INDEX(所属情報!$E:$E,MATCH($A621,所属情報!$A:$A,0))),"")</f>
        <v>492220</v>
      </c>
      <c r="P621" s="9" t="str">
        <f t="shared" si="27"/>
        <v>伊藤　愛理咲 (3)</v>
      </c>
      <c r="Q621" s="9" t="str">
        <f t="shared" si="28"/>
        <v>ｲﾄｳ ｱﾘｻ</v>
      </c>
      <c r="R621" s="9" t="str">
        <f t="shared" si="29"/>
        <v>ITO Arisa (02)</v>
      </c>
      <c r="S621" s="9" t="str">
        <f>IFERROR(IF($F621="","",INDEX(リスト!$G:$G,MATCH($F621,リスト!$E:$E,0))),"")</f>
        <v>27</v>
      </c>
      <c r="T621" s="9" t="str">
        <f>IFERROR(IF($K621="","",INDEX(リスト!$J:$J,MATCH($K621,リスト!$I:$I,0))),"")</f>
        <v>JPN</v>
      </c>
      <c r="U621" s="9" t="str">
        <f>IF($B621="","",RIGHT($G621*1000+200+COUNTIF($G$2:$G621,$G621),9))</f>
        <v>020825201</v>
      </c>
      <c r="V621" s="9" t="str">
        <f>IFERROR(IF($M621="","",$M621&amp;"・"&amp;INDEX(リスト!$F:$F,MATCH($L621,リスト!$E:$E,0))),"")</f>
        <v/>
      </c>
    </row>
    <row r="622" spans="1:22" ht="18" customHeight="1" x14ac:dyDescent="0.55000000000000004">
      <c r="A622" t="s">
        <v>3219</v>
      </c>
      <c r="B622">
        <v>622</v>
      </c>
      <c r="C622" t="s">
        <v>3301</v>
      </c>
      <c r="D622" t="s">
        <v>3302</v>
      </c>
      <c r="E622">
        <v>2</v>
      </c>
      <c r="F622" t="s">
        <v>20</v>
      </c>
      <c r="G622">
        <v>20040326</v>
      </c>
      <c r="H622" t="s">
        <v>3303</v>
      </c>
      <c r="I622" t="s">
        <v>1090</v>
      </c>
      <c r="J622" t="s">
        <v>3304</v>
      </c>
      <c r="K622" t="s">
        <v>214</v>
      </c>
      <c r="O622" s="9">
        <f>IFERROR(IF($B622="","",INDEX(所属情報!$E:$E,MATCH($A622,所属情報!$A:$A,0))),"")</f>
        <v>492220</v>
      </c>
      <c r="P622" s="9" t="str">
        <f t="shared" si="27"/>
        <v>白石　羽蘭 (2)</v>
      </c>
      <c r="Q622" s="9" t="str">
        <f t="shared" si="28"/>
        <v>ｼﾗｲｼ ｳﾗﾝ</v>
      </c>
      <c r="R622" s="9" t="str">
        <f t="shared" si="29"/>
        <v>SHIRAISHI Uran (04)</v>
      </c>
      <c r="S622" s="9" t="str">
        <f>IFERROR(IF($F622="","",INDEX(リスト!$G:$G,MATCH($F622,リスト!$E:$E,0))),"")</f>
        <v>27</v>
      </c>
      <c r="T622" s="9" t="str">
        <f>IFERROR(IF($K622="","",INDEX(リスト!$J:$J,MATCH($K622,リスト!$I:$I,0))),"")</f>
        <v>JPN</v>
      </c>
      <c r="U622" s="9" t="str">
        <f>IF($B622="","",RIGHT($G622*1000+200+COUNTIF($G$2:$G622,$G622),9))</f>
        <v>040326201</v>
      </c>
      <c r="V622" s="9" t="str">
        <f>IFERROR(IF($M622="","",$M622&amp;"・"&amp;INDEX(リスト!$F:$F,MATCH($L622,リスト!$E:$E,0))),"")</f>
        <v/>
      </c>
    </row>
    <row r="623" spans="1:22" ht="18" customHeight="1" x14ac:dyDescent="0.55000000000000004">
      <c r="A623" t="s">
        <v>3219</v>
      </c>
      <c r="B623">
        <v>623</v>
      </c>
      <c r="C623" t="s">
        <v>3305</v>
      </c>
      <c r="D623" t="s">
        <v>3306</v>
      </c>
      <c r="E623">
        <v>3</v>
      </c>
      <c r="F623" t="s">
        <v>20</v>
      </c>
      <c r="G623">
        <v>20021108</v>
      </c>
      <c r="H623" t="s">
        <v>3307</v>
      </c>
      <c r="I623" t="s">
        <v>3308</v>
      </c>
      <c r="J623" t="s">
        <v>826</v>
      </c>
      <c r="K623" t="s">
        <v>214</v>
      </c>
      <c r="O623" s="9">
        <f>IFERROR(IF($B623="","",INDEX(所属情報!$E:$E,MATCH($A623,所属情報!$A:$A,0))),"")</f>
        <v>492220</v>
      </c>
      <c r="P623" s="9" t="str">
        <f t="shared" si="27"/>
        <v>花畑　風香 (3)</v>
      </c>
      <c r="Q623" s="9" t="str">
        <f t="shared" si="28"/>
        <v>ﾊﾅﾊﾞﾀ ﾌｳｶ</v>
      </c>
      <c r="R623" s="9" t="str">
        <f t="shared" si="29"/>
        <v>HANABATA Fuka (02)</v>
      </c>
      <c r="S623" s="9" t="str">
        <f>IFERROR(IF($F623="","",INDEX(リスト!$G:$G,MATCH($F623,リスト!$E:$E,0))),"")</f>
        <v>27</v>
      </c>
      <c r="T623" s="9" t="str">
        <f>IFERROR(IF($K623="","",INDEX(リスト!$J:$J,MATCH($K623,リスト!$I:$I,0))),"")</f>
        <v>JPN</v>
      </c>
      <c r="U623" s="9" t="str">
        <f>IF($B623="","",RIGHT($G623*1000+200+COUNTIF($G$2:$G623,$G623),9))</f>
        <v>021108201</v>
      </c>
      <c r="V623" s="9" t="str">
        <f>IFERROR(IF($M623="","",$M623&amp;"・"&amp;INDEX(リスト!$F:$F,MATCH($L623,リスト!$E:$E,0))),"")</f>
        <v/>
      </c>
    </row>
    <row r="624" spans="1:22" ht="18" customHeight="1" x14ac:dyDescent="0.55000000000000004">
      <c r="A624" t="s">
        <v>3219</v>
      </c>
      <c r="B624">
        <v>624</v>
      </c>
      <c r="C624" t="s">
        <v>3309</v>
      </c>
      <c r="D624" t="s">
        <v>3310</v>
      </c>
      <c r="E624">
        <v>2</v>
      </c>
      <c r="F624" t="s">
        <v>20</v>
      </c>
      <c r="G624">
        <v>20031003</v>
      </c>
      <c r="H624" t="s">
        <v>3311</v>
      </c>
      <c r="I624" t="s">
        <v>801</v>
      </c>
      <c r="J624" t="s">
        <v>782</v>
      </c>
      <c r="K624" t="s">
        <v>214</v>
      </c>
      <c r="O624" s="9">
        <f>IFERROR(IF($B624="","",INDEX(所属情報!$E:$E,MATCH($A624,所属情報!$A:$A,0))),"")</f>
        <v>492220</v>
      </c>
      <c r="P624" s="9" t="str">
        <f t="shared" si="27"/>
        <v>山本　愛花 (2)</v>
      </c>
      <c r="Q624" s="9" t="str">
        <f t="shared" si="28"/>
        <v>ﾔﾏﾓﾄ ｱｲｶ</v>
      </c>
      <c r="R624" s="9" t="str">
        <f t="shared" si="29"/>
        <v>YAMAMOTO Aika (03)</v>
      </c>
      <c r="S624" s="9" t="str">
        <f>IFERROR(IF($F624="","",INDEX(リスト!$G:$G,MATCH($F624,リスト!$E:$E,0))),"")</f>
        <v>27</v>
      </c>
      <c r="T624" s="9" t="str">
        <f>IFERROR(IF($K624="","",INDEX(リスト!$J:$J,MATCH($K624,リスト!$I:$I,0))),"")</f>
        <v>JPN</v>
      </c>
      <c r="U624" s="9" t="str">
        <f>IF($B624="","",RIGHT($G624*1000+200+COUNTIF($G$2:$G624,$G624),9))</f>
        <v>031003201</v>
      </c>
      <c r="V624" s="9" t="str">
        <f>IFERROR(IF($M624="","",$M624&amp;"・"&amp;INDEX(リスト!$F:$F,MATCH($L624,リスト!$E:$E,0))),"")</f>
        <v/>
      </c>
    </row>
    <row r="625" spans="1:22" ht="18" customHeight="1" x14ac:dyDescent="0.55000000000000004">
      <c r="A625" t="s">
        <v>3219</v>
      </c>
      <c r="B625">
        <v>625</v>
      </c>
      <c r="C625" t="s">
        <v>3312</v>
      </c>
      <c r="D625" t="s">
        <v>3313</v>
      </c>
      <c r="E625">
        <v>2</v>
      </c>
      <c r="F625" t="s">
        <v>32</v>
      </c>
      <c r="G625">
        <v>20031121</v>
      </c>
      <c r="H625" t="s">
        <v>3314</v>
      </c>
      <c r="I625" t="s">
        <v>761</v>
      </c>
      <c r="J625" t="s">
        <v>1032</v>
      </c>
      <c r="K625" t="s">
        <v>214</v>
      </c>
      <c r="O625" s="9">
        <f>IFERROR(IF($B625="","",INDEX(所属情報!$E:$E,MATCH($A625,所属情報!$A:$A,0))),"")</f>
        <v>492220</v>
      </c>
      <c r="P625" s="9" t="str">
        <f t="shared" si="27"/>
        <v>伊藤　陽香 (2)</v>
      </c>
      <c r="Q625" s="9" t="str">
        <f t="shared" si="28"/>
        <v>ｲﾄｳ ﾊﾙｶ</v>
      </c>
      <c r="R625" s="9" t="str">
        <f t="shared" si="29"/>
        <v>ITO Haruka (03)</v>
      </c>
      <c r="S625" s="9" t="str">
        <f>IFERROR(IF($F625="","",INDEX(リスト!$G:$G,MATCH($F625,リスト!$E:$E,0))),"")</f>
        <v>35</v>
      </c>
      <c r="T625" s="9" t="str">
        <f>IFERROR(IF($K625="","",INDEX(リスト!$J:$J,MATCH($K625,リスト!$I:$I,0))),"")</f>
        <v>JPN</v>
      </c>
      <c r="U625" s="9" t="str">
        <f>IF($B625="","",RIGHT($G625*1000+200+COUNTIF($G$2:$G625,$G625),9))</f>
        <v>031121201</v>
      </c>
      <c r="V625" s="9" t="str">
        <f>IFERROR(IF($M625="","",$M625&amp;"・"&amp;INDEX(リスト!$F:$F,MATCH($L625,リスト!$E:$E,0))),"")</f>
        <v/>
      </c>
    </row>
    <row r="626" spans="1:22" ht="18" customHeight="1" x14ac:dyDescent="0.55000000000000004">
      <c r="A626" t="s">
        <v>3219</v>
      </c>
      <c r="B626">
        <v>626</v>
      </c>
      <c r="C626" t="s">
        <v>3315</v>
      </c>
      <c r="D626" t="s">
        <v>3316</v>
      </c>
      <c r="E626">
        <v>1</v>
      </c>
      <c r="F626" t="s">
        <v>20</v>
      </c>
      <c r="G626">
        <v>20041115</v>
      </c>
      <c r="H626" t="s">
        <v>3317</v>
      </c>
      <c r="I626" t="s">
        <v>3318</v>
      </c>
      <c r="J626" t="s">
        <v>1964</v>
      </c>
      <c r="K626" t="s">
        <v>214</v>
      </c>
      <c r="O626" s="9">
        <f>IFERROR(IF($B626="","",INDEX(所属情報!$E:$E,MATCH($A626,所属情報!$A:$A,0))),"")</f>
        <v>492220</v>
      </c>
      <c r="P626" s="9" t="str">
        <f t="shared" si="27"/>
        <v>奥田　萌佳 (1)</v>
      </c>
      <c r="Q626" s="9" t="str">
        <f t="shared" si="28"/>
        <v>ｵｸﾀﾞ ﾓｴｶ</v>
      </c>
      <c r="R626" s="9" t="str">
        <f t="shared" si="29"/>
        <v>OKUDA Moeka (04)</v>
      </c>
      <c r="S626" s="9" t="str">
        <f>IFERROR(IF($F626="","",INDEX(リスト!$G:$G,MATCH($F626,リスト!$E:$E,0))),"")</f>
        <v>27</v>
      </c>
      <c r="T626" s="9" t="str">
        <f>IFERROR(IF($K626="","",INDEX(リスト!$J:$J,MATCH($K626,リスト!$I:$I,0))),"")</f>
        <v>JPN</v>
      </c>
      <c r="U626" s="9" t="str">
        <f>IF($B626="","",RIGHT($G626*1000+200+COUNTIF($G$2:$G626,$G626),9))</f>
        <v>041115201</v>
      </c>
      <c r="V626" s="9" t="str">
        <f>IFERROR(IF($M626="","",$M626&amp;"・"&amp;INDEX(リスト!$F:$F,MATCH($L626,リスト!$E:$E,0))),"")</f>
        <v/>
      </c>
    </row>
    <row r="627" spans="1:22" ht="18" customHeight="1" x14ac:dyDescent="0.55000000000000004">
      <c r="A627" t="s">
        <v>3219</v>
      </c>
      <c r="B627">
        <v>627</v>
      </c>
      <c r="C627" t="s">
        <v>3319</v>
      </c>
      <c r="D627" t="s">
        <v>3320</v>
      </c>
      <c r="E627">
        <v>1</v>
      </c>
      <c r="F627" t="s">
        <v>20</v>
      </c>
      <c r="G627">
        <v>20040810</v>
      </c>
      <c r="H627" t="s">
        <v>3321</v>
      </c>
      <c r="I627" t="s">
        <v>3322</v>
      </c>
      <c r="J627" t="s">
        <v>3323</v>
      </c>
      <c r="K627" t="s">
        <v>214</v>
      </c>
      <c r="O627" s="9">
        <f>IFERROR(IF($B627="","",INDEX(所属情報!$E:$E,MATCH($A627,所属情報!$A:$A,0))),"")</f>
        <v>492220</v>
      </c>
      <c r="P627" s="9" t="str">
        <f t="shared" si="27"/>
        <v>安井　千夏 (1)</v>
      </c>
      <c r="Q627" s="9" t="str">
        <f t="shared" si="28"/>
        <v>ﾔｽｲ ﾁﾅﾂ</v>
      </c>
      <c r="R627" s="9" t="str">
        <f t="shared" si="29"/>
        <v>YASUI Chinatsu (04)</v>
      </c>
      <c r="S627" s="9" t="str">
        <f>IFERROR(IF($F627="","",INDEX(リスト!$G:$G,MATCH($F627,リスト!$E:$E,0))),"")</f>
        <v>27</v>
      </c>
      <c r="T627" s="9" t="str">
        <f>IFERROR(IF($K627="","",INDEX(リスト!$J:$J,MATCH($K627,リスト!$I:$I,0))),"")</f>
        <v>JPN</v>
      </c>
      <c r="U627" s="9" t="str">
        <f>IF($B627="","",RIGHT($G627*1000+200+COUNTIF($G$2:$G627,$G627),9))</f>
        <v>040810201</v>
      </c>
      <c r="V627" s="9" t="str">
        <f>IFERROR(IF($M627="","",$M627&amp;"・"&amp;INDEX(リスト!$F:$F,MATCH($L627,リスト!$E:$E,0))),"")</f>
        <v/>
      </c>
    </row>
    <row r="628" spans="1:22" ht="18" customHeight="1" x14ac:dyDescent="0.55000000000000004">
      <c r="A628" t="s">
        <v>3219</v>
      </c>
      <c r="B628">
        <v>628</v>
      </c>
      <c r="C628" t="s">
        <v>3324</v>
      </c>
      <c r="D628" t="s">
        <v>3325</v>
      </c>
      <c r="E628">
        <v>1</v>
      </c>
      <c r="F628" t="s">
        <v>17</v>
      </c>
      <c r="G628">
        <v>20040810</v>
      </c>
      <c r="H628" t="s">
        <v>3326</v>
      </c>
      <c r="I628" t="s">
        <v>1109</v>
      </c>
      <c r="J628" t="s">
        <v>2430</v>
      </c>
      <c r="K628" t="s">
        <v>214</v>
      </c>
      <c r="O628" s="9">
        <f>IFERROR(IF($B628="","",INDEX(所属情報!$E:$E,MATCH($A628,所属情報!$A:$A,0))),"")</f>
        <v>492220</v>
      </c>
      <c r="P628" s="9" t="str">
        <f t="shared" si="27"/>
        <v>中村　百合花 (1)</v>
      </c>
      <c r="Q628" s="9" t="str">
        <f t="shared" si="28"/>
        <v>ﾅｶﾑﾗ ﾕﾘｶ</v>
      </c>
      <c r="R628" s="9" t="str">
        <f t="shared" si="29"/>
        <v>NAKAMURA Yurika (04)</v>
      </c>
      <c r="S628" s="9" t="str">
        <f>IFERROR(IF($F628="","",INDEX(リスト!$G:$G,MATCH($F628,リスト!$E:$E,0))),"")</f>
        <v>26</v>
      </c>
      <c r="T628" s="9" t="str">
        <f>IFERROR(IF($K628="","",INDEX(リスト!$J:$J,MATCH($K628,リスト!$I:$I,0))),"")</f>
        <v>JPN</v>
      </c>
      <c r="U628" s="9" t="str">
        <f>IF($B628="","",RIGHT($G628*1000+200+COUNTIF($G$2:$G628,$G628),9))</f>
        <v>040810202</v>
      </c>
      <c r="V628" s="9" t="str">
        <f>IFERROR(IF($M628="","",$M628&amp;"・"&amp;INDEX(リスト!$F:$F,MATCH($L628,リスト!$E:$E,0))),"")</f>
        <v/>
      </c>
    </row>
    <row r="629" spans="1:22" ht="18" customHeight="1" x14ac:dyDescent="0.55000000000000004">
      <c r="A629" t="s">
        <v>3219</v>
      </c>
      <c r="B629">
        <v>629</v>
      </c>
      <c r="C629" t="s">
        <v>3327</v>
      </c>
      <c r="D629" t="s">
        <v>3328</v>
      </c>
      <c r="E629">
        <v>1</v>
      </c>
      <c r="F629" t="s">
        <v>39</v>
      </c>
      <c r="G629">
        <v>20041111</v>
      </c>
      <c r="H629" t="s">
        <v>3329</v>
      </c>
      <c r="I629" t="s">
        <v>3330</v>
      </c>
      <c r="J629" t="s">
        <v>3331</v>
      </c>
      <c r="K629" t="s">
        <v>214</v>
      </c>
      <c r="O629" s="9">
        <f>IFERROR(IF($B629="","",INDEX(所属情報!$E:$E,MATCH($A629,所属情報!$A:$A,0))),"")</f>
        <v>492220</v>
      </c>
      <c r="P629" s="9" t="str">
        <f t="shared" si="27"/>
        <v>矢吹　美宙 (1)</v>
      </c>
      <c r="Q629" s="9" t="str">
        <f t="shared" si="28"/>
        <v>ﾔﾌﾞｷ ﾐｿﾗ</v>
      </c>
      <c r="R629" s="9" t="str">
        <f t="shared" si="29"/>
        <v>YABUKI Misora (04)</v>
      </c>
      <c r="S629" s="9" t="str">
        <f>IFERROR(IF($F629="","",INDEX(リスト!$G:$G,MATCH($F629,リスト!$E:$E,0))),"")</f>
        <v>31</v>
      </c>
      <c r="T629" s="9" t="str">
        <f>IFERROR(IF($K629="","",INDEX(リスト!$J:$J,MATCH($K629,リスト!$I:$I,0))),"")</f>
        <v>JPN</v>
      </c>
      <c r="U629" s="9" t="str">
        <f>IF($B629="","",RIGHT($G629*1000+200+COUNTIF($G$2:$G629,$G629),9))</f>
        <v>041111201</v>
      </c>
      <c r="V629" s="9" t="str">
        <f>IFERROR(IF($M629="","",$M629&amp;"・"&amp;INDEX(リスト!$F:$F,MATCH($L629,リスト!$E:$E,0))),"")</f>
        <v/>
      </c>
    </row>
    <row r="630" spans="1:22" ht="18" customHeight="1" x14ac:dyDescent="0.55000000000000004">
      <c r="A630" t="s">
        <v>3219</v>
      </c>
      <c r="B630">
        <v>630</v>
      </c>
      <c r="C630" t="s">
        <v>3332</v>
      </c>
      <c r="D630" t="s">
        <v>3333</v>
      </c>
      <c r="E630">
        <v>1</v>
      </c>
      <c r="F630" t="s">
        <v>14</v>
      </c>
      <c r="G630">
        <v>20041227</v>
      </c>
      <c r="H630" t="s">
        <v>3334</v>
      </c>
      <c r="I630" t="s">
        <v>2275</v>
      </c>
      <c r="J630" t="s">
        <v>3335</v>
      </c>
      <c r="K630" t="s">
        <v>214</v>
      </c>
      <c r="O630" s="9">
        <f>IFERROR(IF($B630="","",INDEX(所属情報!$E:$E,MATCH($A630,所属情報!$A:$A,0))),"")</f>
        <v>492220</v>
      </c>
      <c r="P630" s="9" t="str">
        <f t="shared" si="27"/>
        <v>林　那優 (1)</v>
      </c>
      <c r="Q630" s="9" t="str">
        <f t="shared" si="28"/>
        <v>ﾊﾔｼ ﾅﾕ</v>
      </c>
      <c r="R630" s="9" t="str">
        <f t="shared" si="29"/>
        <v>HAYASHI Nayu (04)</v>
      </c>
      <c r="S630" s="9" t="str">
        <f>IFERROR(IF($F630="","",INDEX(リスト!$G:$G,MATCH($F630,リスト!$E:$E,0))),"")</f>
        <v>23</v>
      </c>
      <c r="T630" s="9" t="str">
        <f>IFERROR(IF($K630="","",INDEX(リスト!$J:$J,MATCH($K630,リスト!$I:$I,0))),"")</f>
        <v>JPN</v>
      </c>
      <c r="U630" s="9" t="str">
        <f>IF($B630="","",RIGHT($G630*1000+200+COUNTIF($G$2:$G630,$G630),9))</f>
        <v>041227201</v>
      </c>
      <c r="V630" s="9" t="str">
        <f>IFERROR(IF($M630="","",$M630&amp;"・"&amp;INDEX(リスト!$F:$F,MATCH($L630,リスト!$E:$E,0))),"")</f>
        <v/>
      </c>
    </row>
    <row r="631" spans="1:22" ht="18" customHeight="1" x14ac:dyDescent="0.55000000000000004">
      <c r="A631" t="s">
        <v>3336</v>
      </c>
      <c r="B631">
        <v>631</v>
      </c>
      <c r="C631" t="s">
        <v>3337</v>
      </c>
      <c r="D631" t="s">
        <v>3338</v>
      </c>
      <c r="E631">
        <v>4</v>
      </c>
      <c r="F631" t="s">
        <v>31</v>
      </c>
      <c r="G631">
        <v>20010507</v>
      </c>
      <c r="H631" t="s">
        <v>3339</v>
      </c>
      <c r="I631" t="s">
        <v>3340</v>
      </c>
      <c r="J631" t="s">
        <v>1700</v>
      </c>
      <c r="K631" t="s">
        <v>214</v>
      </c>
      <c r="O631" s="9">
        <f>IFERROR(IF($B631="","",INDEX(所属情報!$E:$E,MATCH($A631,所属情報!$A:$A,0))),"")</f>
        <v>492199</v>
      </c>
      <c r="P631" s="9" t="str">
        <f t="shared" si="27"/>
        <v>市本　桃子 (4)</v>
      </c>
      <c r="Q631" s="9" t="str">
        <f t="shared" si="28"/>
        <v>ｲﾁﾓﾄ ﾓﾓｺ</v>
      </c>
      <c r="R631" s="9" t="str">
        <f t="shared" si="29"/>
        <v>ICHIMOTO Momoko (01)</v>
      </c>
      <c r="S631" s="9" t="str">
        <f>IFERROR(IF($F631="","",INDEX(リスト!$G:$G,MATCH($F631,リスト!$E:$E,0))),"")</f>
        <v>33</v>
      </c>
      <c r="T631" s="9" t="str">
        <f>IFERROR(IF($K631="","",INDEX(リスト!$J:$J,MATCH($K631,リスト!$I:$I,0))),"")</f>
        <v>JPN</v>
      </c>
      <c r="U631" s="9" t="str">
        <f>IF($B631="","",RIGHT($G631*1000+200+COUNTIF($G$2:$G631,$G631),9))</f>
        <v>010507201</v>
      </c>
      <c r="V631" s="9" t="str">
        <f>IFERROR(IF($M631="","",$M631&amp;"・"&amp;INDEX(リスト!$F:$F,MATCH($L631,リスト!$E:$E,0))),"")</f>
        <v/>
      </c>
    </row>
    <row r="632" spans="1:22" ht="18" customHeight="1" x14ac:dyDescent="0.55000000000000004">
      <c r="A632" t="s">
        <v>3336</v>
      </c>
      <c r="B632">
        <v>632</v>
      </c>
      <c r="C632" t="s">
        <v>3341</v>
      </c>
      <c r="D632" t="s">
        <v>3342</v>
      </c>
      <c r="E632">
        <v>4</v>
      </c>
      <c r="F632" t="s">
        <v>15</v>
      </c>
      <c r="G632">
        <v>20011101</v>
      </c>
      <c r="H632" t="s">
        <v>3343</v>
      </c>
      <c r="I632" t="s">
        <v>1708</v>
      </c>
      <c r="J632" t="s">
        <v>1226</v>
      </c>
      <c r="K632" t="s">
        <v>214</v>
      </c>
      <c r="O632" s="9">
        <f>IFERROR(IF($B632="","",INDEX(所属情報!$E:$E,MATCH($A632,所属情報!$A:$A,0))),"")</f>
        <v>492199</v>
      </c>
      <c r="P632" s="9" t="str">
        <f t="shared" si="27"/>
        <v>清水　ひなた (4)</v>
      </c>
      <c r="Q632" s="9" t="str">
        <f t="shared" si="28"/>
        <v>ｼﾐｽﾞ ﾋﾅﾀ</v>
      </c>
      <c r="R632" s="9" t="str">
        <f t="shared" si="29"/>
        <v>SHIMIZU Hinata (01)</v>
      </c>
      <c r="S632" s="9" t="str">
        <f>IFERROR(IF($F632="","",INDEX(リスト!$G:$G,MATCH($F632,リスト!$E:$E,0))),"")</f>
        <v>25</v>
      </c>
      <c r="T632" s="9" t="str">
        <f>IFERROR(IF($K632="","",INDEX(リスト!$J:$J,MATCH($K632,リスト!$I:$I,0))),"")</f>
        <v>JPN</v>
      </c>
      <c r="U632" s="9" t="str">
        <f>IF($B632="","",RIGHT($G632*1000+200+COUNTIF($G$2:$G632,$G632),9))</f>
        <v>011101201</v>
      </c>
      <c r="V632" s="9" t="str">
        <f>IFERROR(IF($M632="","",$M632&amp;"・"&amp;INDEX(リスト!$F:$F,MATCH($L632,リスト!$E:$E,0))),"")</f>
        <v/>
      </c>
    </row>
    <row r="633" spans="1:22" ht="18" customHeight="1" x14ac:dyDescent="0.55000000000000004">
      <c r="A633" t="s">
        <v>3336</v>
      </c>
      <c r="B633">
        <v>633</v>
      </c>
      <c r="C633" t="s">
        <v>3344</v>
      </c>
      <c r="D633" t="s">
        <v>3345</v>
      </c>
      <c r="E633">
        <v>4</v>
      </c>
      <c r="F633" t="s">
        <v>17</v>
      </c>
      <c r="G633">
        <v>20011004</v>
      </c>
      <c r="H633" t="s">
        <v>3346</v>
      </c>
      <c r="I633" t="s">
        <v>3347</v>
      </c>
      <c r="J633" t="s">
        <v>1151</v>
      </c>
      <c r="K633" t="s">
        <v>214</v>
      </c>
      <c r="O633" s="9">
        <f>IFERROR(IF($B633="","",INDEX(所属情報!$E:$E,MATCH($A633,所属情報!$A:$A,0))),"")</f>
        <v>492199</v>
      </c>
      <c r="P633" s="9" t="str">
        <f t="shared" si="27"/>
        <v>千賀　若奈 (4)</v>
      </c>
      <c r="Q633" s="9" t="str">
        <f t="shared" si="28"/>
        <v>ｾﾝｶﾞ ﾜｶﾅ</v>
      </c>
      <c r="R633" s="9" t="str">
        <f t="shared" si="29"/>
        <v>SENGA Wakana (01)</v>
      </c>
      <c r="S633" s="9" t="str">
        <f>IFERROR(IF($F633="","",INDEX(リスト!$G:$G,MATCH($F633,リスト!$E:$E,0))),"")</f>
        <v>26</v>
      </c>
      <c r="T633" s="9" t="str">
        <f>IFERROR(IF($K633="","",INDEX(リスト!$J:$J,MATCH($K633,リスト!$I:$I,0))),"")</f>
        <v>JPN</v>
      </c>
      <c r="U633" s="9" t="str">
        <f>IF($B633="","",RIGHT($G633*1000+200+COUNTIF($G$2:$G633,$G633),9))</f>
        <v>011004201</v>
      </c>
      <c r="V633" s="9" t="str">
        <f>IFERROR(IF($M633="","",$M633&amp;"・"&amp;INDEX(リスト!$F:$F,MATCH($L633,リスト!$E:$E,0))),"")</f>
        <v/>
      </c>
    </row>
    <row r="634" spans="1:22" ht="18" customHeight="1" x14ac:dyDescent="0.55000000000000004">
      <c r="A634" t="s">
        <v>3336</v>
      </c>
      <c r="B634">
        <v>634</v>
      </c>
      <c r="C634" t="s">
        <v>3348</v>
      </c>
      <c r="D634" t="s">
        <v>3349</v>
      </c>
      <c r="E634">
        <v>4</v>
      </c>
      <c r="F634" t="s">
        <v>25</v>
      </c>
      <c r="G634">
        <v>20020213</v>
      </c>
      <c r="H634" t="s">
        <v>3350</v>
      </c>
      <c r="I634" t="s">
        <v>3351</v>
      </c>
      <c r="J634" t="s">
        <v>1037</v>
      </c>
      <c r="K634" t="s">
        <v>214</v>
      </c>
      <c r="O634" s="9">
        <f>IFERROR(IF($B634="","",INDEX(所属情報!$E:$E,MATCH($A634,所属情報!$A:$A,0))),"")</f>
        <v>492199</v>
      </c>
      <c r="P634" s="9" t="str">
        <f t="shared" si="27"/>
        <v>中川　瑞稀 (4)</v>
      </c>
      <c r="Q634" s="9" t="str">
        <f t="shared" si="28"/>
        <v>ﾅｶｶﾞﾜ ﾐｽﾞｷ</v>
      </c>
      <c r="R634" s="9" t="str">
        <f t="shared" si="29"/>
        <v>NAKAGAWA Mizuki (02)</v>
      </c>
      <c r="S634" s="9" t="str">
        <f>IFERROR(IF($F634="","",INDEX(リスト!$G:$G,MATCH($F634,リスト!$E:$E,0))),"")</f>
        <v>17</v>
      </c>
      <c r="T634" s="9" t="str">
        <f>IFERROR(IF($K634="","",INDEX(リスト!$J:$J,MATCH($K634,リスト!$I:$I,0))),"")</f>
        <v>JPN</v>
      </c>
      <c r="U634" s="9" t="str">
        <f>IF($B634="","",RIGHT($G634*1000+200+COUNTIF($G$2:$G634,$G634),9))</f>
        <v>020213202</v>
      </c>
      <c r="V634" s="9" t="str">
        <f>IFERROR(IF($M634="","",$M634&amp;"・"&amp;INDEX(リスト!$F:$F,MATCH($L634,リスト!$E:$E,0))),"")</f>
        <v/>
      </c>
    </row>
    <row r="635" spans="1:22" ht="18" customHeight="1" x14ac:dyDescent="0.55000000000000004">
      <c r="A635" t="s">
        <v>3336</v>
      </c>
      <c r="B635">
        <v>635</v>
      </c>
      <c r="C635" t="s">
        <v>3352</v>
      </c>
      <c r="D635" t="s">
        <v>3353</v>
      </c>
      <c r="E635">
        <v>4</v>
      </c>
      <c r="F635" t="s">
        <v>15</v>
      </c>
      <c r="G635">
        <v>20011013</v>
      </c>
      <c r="H635" t="s">
        <v>3354</v>
      </c>
      <c r="I635" t="s">
        <v>1046</v>
      </c>
      <c r="J635" t="s">
        <v>1898</v>
      </c>
      <c r="K635" t="s">
        <v>214</v>
      </c>
      <c r="O635" s="9">
        <f>IFERROR(IF($B635="","",INDEX(所属情報!$E:$E,MATCH($A635,所属情報!$A:$A,0))),"")</f>
        <v>492199</v>
      </c>
      <c r="P635" s="9" t="str">
        <f t="shared" si="27"/>
        <v>三浦　瞳 (4)</v>
      </c>
      <c r="Q635" s="9" t="str">
        <f t="shared" si="28"/>
        <v>ﾐｳﾗ ﾋﾄﾐ</v>
      </c>
      <c r="R635" s="9" t="str">
        <f t="shared" si="29"/>
        <v>MIURA Hitomi (01)</v>
      </c>
      <c r="S635" s="9" t="str">
        <f>IFERROR(IF($F635="","",INDEX(リスト!$G:$G,MATCH($F635,リスト!$E:$E,0))),"")</f>
        <v>25</v>
      </c>
      <c r="T635" s="9" t="str">
        <f>IFERROR(IF($K635="","",INDEX(リスト!$J:$J,MATCH($K635,リスト!$I:$I,0))),"")</f>
        <v>JPN</v>
      </c>
      <c r="U635" s="9" t="str">
        <f>IF($B635="","",RIGHT($G635*1000+200+COUNTIF($G$2:$G635,$G635),9))</f>
        <v>011013201</v>
      </c>
      <c r="V635" s="9" t="str">
        <f>IFERROR(IF($M635="","",$M635&amp;"・"&amp;INDEX(リスト!$F:$F,MATCH($L635,リスト!$E:$E,0))),"")</f>
        <v/>
      </c>
    </row>
    <row r="636" spans="1:22" ht="18" customHeight="1" x14ac:dyDescent="0.55000000000000004">
      <c r="A636" t="s">
        <v>3336</v>
      </c>
      <c r="B636">
        <v>636</v>
      </c>
      <c r="C636" t="s">
        <v>3355</v>
      </c>
      <c r="D636" t="s">
        <v>3356</v>
      </c>
      <c r="E636">
        <v>4</v>
      </c>
      <c r="F636" t="s">
        <v>54</v>
      </c>
      <c r="G636">
        <v>20010515</v>
      </c>
      <c r="H636" t="s">
        <v>3357</v>
      </c>
      <c r="I636" t="s">
        <v>948</v>
      </c>
      <c r="J636" t="s">
        <v>979</v>
      </c>
      <c r="K636" t="s">
        <v>214</v>
      </c>
      <c r="O636" s="9">
        <f>IFERROR(IF($B636="","",INDEX(所属情報!$E:$E,MATCH($A636,所属情報!$A:$A,0))),"")</f>
        <v>492199</v>
      </c>
      <c r="P636" s="9" t="str">
        <f t="shared" si="27"/>
        <v>𠮷田　藍 (4)</v>
      </c>
      <c r="Q636" s="9" t="str">
        <f t="shared" si="28"/>
        <v>ﾖｼﾀﾞ ｱｲ</v>
      </c>
      <c r="R636" s="9" t="str">
        <f t="shared" si="29"/>
        <v>YOSHIDA Ai (01)</v>
      </c>
      <c r="S636" s="9" t="str">
        <f>IFERROR(IF($F636="","",INDEX(リスト!$G:$G,MATCH($F636,リスト!$E:$E,0))),"")</f>
        <v>30</v>
      </c>
      <c r="T636" s="9" t="str">
        <f>IFERROR(IF($K636="","",INDEX(リスト!$J:$J,MATCH($K636,リスト!$I:$I,0))),"")</f>
        <v>JPN</v>
      </c>
      <c r="U636" s="9" t="str">
        <f>IF($B636="","",RIGHT($G636*1000+200+COUNTIF($G$2:$G636,$G636),9))</f>
        <v>010515201</v>
      </c>
      <c r="V636" s="9" t="str">
        <f>IFERROR(IF($M636="","",$M636&amp;"・"&amp;INDEX(リスト!$F:$F,MATCH($L636,リスト!$E:$E,0))),"")</f>
        <v/>
      </c>
    </row>
    <row r="637" spans="1:22" ht="18" customHeight="1" x14ac:dyDescent="0.55000000000000004">
      <c r="A637" t="s">
        <v>3336</v>
      </c>
      <c r="B637">
        <v>637</v>
      </c>
      <c r="C637" t="s">
        <v>3358</v>
      </c>
      <c r="D637" t="s">
        <v>3359</v>
      </c>
      <c r="E637">
        <v>3</v>
      </c>
      <c r="F637" t="s">
        <v>17</v>
      </c>
      <c r="G637">
        <v>20020825</v>
      </c>
      <c r="H637" t="s">
        <v>3360</v>
      </c>
      <c r="I637" t="s">
        <v>3361</v>
      </c>
      <c r="J637" t="s">
        <v>1068</v>
      </c>
      <c r="K637" t="s">
        <v>214</v>
      </c>
      <c r="O637" s="9">
        <f>IFERROR(IF($B637="","",INDEX(所属情報!$E:$E,MATCH($A637,所属情報!$A:$A,0))),"")</f>
        <v>492199</v>
      </c>
      <c r="P637" s="9" t="str">
        <f t="shared" si="27"/>
        <v>池田　朱里 (3)</v>
      </c>
      <c r="Q637" s="9" t="str">
        <f t="shared" si="28"/>
        <v>ｲｹﾀﾞ ｱｶﾘ</v>
      </c>
      <c r="R637" s="9" t="str">
        <f t="shared" si="29"/>
        <v>IKEDA Akari (02)</v>
      </c>
      <c r="S637" s="9" t="str">
        <f>IFERROR(IF($F637="","",INDEX(リスト!$G:$G,MATCH($F637,リスト!$E:$E,0))),"")</f>
        <v>26</v>
      </c>
      <c r="T637" s="9" t="str">
        <f>IFERROR(IF($K637="","",INDEX(リスト!$J:$J,MATCH($K637,リスト!$I:$I,0))),"")</f>
        <v>JPN</v>
      </c>
      <c r="U637" s="9" t="str">
        <f>IF($B637="","",RIGHT($G637*1000+200+COUNTIF($G$2:$G637,$G637),9))</f>
        <v>020825202</v>
      </c>
      <c r="V637" s="9" t="str">
        <f>IFERROR(IF($M637="","",$M637&amp;"・"&amp;INDEX(リスト!$F:$F,MATCH($L637,リスト!$E:$E,0))),"")</f>
        <v/>
      </c>
    </row>
    <row r="638" spans="1:22" ht="18" customHeight="1" x14ac:dyDescent="0.55000000000000004">
      <c r="A638" t="s">
        <v>3336</v>
      </c>
      <c r="B638">
        <v>638</v>
      </c>
      <c r="C638" t="s">
        <v>3362</v>
      </c>
      <c r="D638" t="s">
        <v>3363</v>
      </c>
      <c r="E638">
        <v>3</v>
      </c>
      <c r="F638" t="s">
        <v>39</v>
      </c>
      <c r="G638">
        <v>20020409</v>
      </c>
      <c r="H638" t="s">
        <v>3364</v>
      </c>
      <c r="I638" t="s">
        <v>3365</v>
      </c>
      <c r="J638" t="s">
        <v>2569</v>
      </c>
      <c r="K638" t="s">
        <v>214</v>
      </c>
      <c r="O638" s="9">
        <f>IFERROR(IF($B638="","",INDEX(所属情報!$E:$E,MATCH($A638,所属情報!$A:$A,0))),"")</f>
        <v>492199</v>
      </c>
      <c r="P638" s="9" t="str">
        <f t="shared" si="27"/>
        <v>植田　萌恵 (3)</v>
      </c>
      <c r="Q638" s="9" t="str">
        <f t="shared" si="28"/>
        <v>ｳｴﾀﾞ ﾓｴ</v>
      </c>
      <c r="R638" s="9" t="str">
        <f t="shared" si="29"/>
        <v>UEDA Moe (02)</v>
      </c>
      <c r="S638" s="9" t="str">
        <f>IFERROR(IF($F638="","",INDEX(リスト!$G:$G,MATCH($F638,リスト!$E:$E,0))),"")</f>
        <v>31</v>
      </c>
      <c r="T638" s="9" t="str">
        <f>IFERROR(IF($K638="","",INDEX(リスト!$J:$J,MATCH($K638,リスト!$I:$I,0))),"")</f>
        <v>JPN</v>
      </c>
      <c r="U638" s="9" t="str">
        <f>IF($B638="","",RIGHT($G638*1000+200+COUNTIF($G$2:$G638,$G638),9))</f>
        <v>020409201</v>
      </c>
      <c r="V638" s="9" t="str">
        <f>IFERROR(IF($M638="","",$M638&amp;"・"&amp;INDEX(リスト!$F:$F,MATCH($L638,リスト!$E:$E,0))),"")</f>
        <v/>
      </c>
    </row>
    <row r="639" spans="1:22" ht="18" customHeight="1" x14ac:dyDescent="0.55000000000000004">
      <c r="A639" t="s">
        <v>3336</v>
      </c>
      <c r="B639">
        <v>639</v>
      </c>
      <c r="C639" t="s">
        <v>3366</v>
      </c>
      <c r="D639" t="s">
        <v>3367</v>
      </c>
      <c r="E639">
        <v>3</v>
      </c>
      <c r="F639" t="s">
        <v>19</v>
      </c>
      <c r="G639">
        <v>20030120</v>
      </c>
      <c r="H639" t="s">
        <v>3368</v>
      </c>
      <c r="I639" t="s">
        <v>2249</v>
      </c>
      <c r="J639" t="s">
        <v>1105</v>
      </c>
      <c r="K639" t="s">
        <v>214</v>
      </c>
      <c r="O639" s="9">
        <f>IFERROR(IF($B639="","",INDEX(所属情報!$E:$E,MATCH($A639,所属情報!$A:$A,0))),"")</f>
        <v>492199</v>
      </c>
      <c r="P639" s="9" t="str">
        <f t="shared" si="27"/>
        <v>国本　陽菜 (3)</v>
      </c>
      <c r="Q639" s="9" t="str">
        <f t="shared" si="28"/>
        <v>ｸﾆﾓﾄ ﾊﾙﾅ</v>
      </c>
      <c r="R639" s="9" t="str">
        <f t="shared" si="29"/>
        <v>KUNIMOTO Haruna (03)</v>
      </c>
      <c r="S639" s="9" t="str">
        <f>IFERROR(IF($F639="","",INDEX(リスト!$G:$G,MATCH($F639,リスト!$E:$E,0))),"")</f>
        <v>28</v>
      </c>
      <c r="T639" s="9" t="str">
        <f>IFERROR(IF($K639="","",INDEX(リスト!$J:$J,MATCH($K639,リスト!$I:$I,0))),"")</f>
        <v>JPN</v>
      </c>
      <c r="U639" s="9" t="str">
        <f>IF($B639="","",RIGHT($G639*1000+200+COUNTIF($G$2:$G639,$G639),9))</f>
        <v>030120201</v>
      </c>
      <c r="V639" s="9" t="str">
        <f>IFERROR(IF($M639="","",$M639&amp;"・"&amp;INDEX(リスト!$F:$F,MATCH($L639,リスト!$E:$E,0))),"")</f>
        <v/>
      </c>
    </row>
    <row r="640" spans="1:22" ht="18" customHeight="1" x14ac:dyDescent="0.55000000000000004">
      <c r="A640" t="s">
        <v>3336</v>
      </c>
      <c r="B640">
        <v>640</v>
      </c>
      <c r="C640" t="s">
        <v>3369</v>
      </c>
      <c r="D640" t="s">
        <v>3370</v>
      </c>
      <c r="E640">
        <v>3</v>
      </c>
      <c r="F640" t="s">
        <v>24</v>
      </c>
      <c r="G640">
        <v>20030223</v>
      </c>
      <c r="H640" t="s">
        <v>3371</v>
      </c>
      <c r="I640" t="s">
        <v>3372</v>
      </c>
      <c r="J640" t="s">
        <v>937</v>
      </c>
      <c r="K640" t="s">
        <v>214</v>
      </c>
      <c r="O640" s="9">
        <f>IFERROR(IF($B640="","",INDEX(所属情報!$E:$E,MATCH($A640,所属情報!$A:$A,0))),"")</f>
        <v>492199</v>
      </c>
      <c r="P640" s="9" t="str">
        <f t="shared" si="27"/>
        <v>高瀨　優月 (3)</v>
      </c>
      <c r="Q640" s="9" t="str">
        <f t="shared" si="28"/>
        <v>ﾀｶｾ ﾕﾂﾞｷ</v>
      </c>
      <c r="R640" s="9" t="str">
        <f t="shared" si="29"/>
        <v>TAKASE Yuzuki (03)</v>
      </c>
      <c r="S640" s="9" t="str">
        <f>IFERROR(IF($F640="","",INDEX(リスト!$G:$G,MATCH($F640,リスト!$E:$E,0))),"")</f>
        <v>18</v>
      </c>
      <c r="T640" s="9" t="str">
        <f>IFERROR(IF($K640="","",INDEX(リスト!$J:$J,MATCH($K640,リスト!$I:$I,0))),"")</f>
        <v>JPN</v>
      </c>
      <c r="U640" s="9" t="str">
        <f>IF($B640="","",RIGHT($G640*1000+200+COUNTIF($G$2:$G640,$G640),9))</f>
        <v>030223201</v>
      </c>
      <c r="V640" s="9" t="str">
        <f>IFERROR(IF($M640="","",$M640&amp;"・"&amp;INDEX(リスト!$F:$F,MATCH($L640,リスト!$E:$E,0))),"")</f>
        <v/>
      </c>
    </row>
    <row r="641" spans="1:22" ht="18" customHeight="1" x14ac:dyDescent="0.55000000000000004">
      <c r="A641" t="s">
        <v>3336</v>
      </c>
      <c r="B641">
        <v>641</v>
      </c>
      <c r="C641" t="s">
        <v>3373</v>
      </c>
      <c r="D641" t="s">
        <v>3374</v>
      </c>
      <c r="E641">
        <v>3</v>
      </c>
      <c r="F641" t="s">
        <v>38</v>
      </c>
      <c r="G641">
        <v>20020409</v>
      </c>
      <c r="H641" t="s">
        <v>3375</v>
      </c>
      <c r="I641" t="s">
        <v>3376</v>
      </c>
      <c r="J641" t="s">
        <v>3377</v>
      </c>
      <c r="K641" t="s">
        <v>214</v>
      </c>
      <c r="O641" s="9">
        <f>IFERROR(IF($B641="","",INDEX(所属情報!$E:$E,MATCH($A641,所属情報!$A:$A,0))),"")</f>
        <v>492199</v>
      </c>
      <c r="P641" s="9" t="str">
        <f t="shared" si="27"/>
        <v>髙田　陽織 (3)</v>
      </c>
      <c r="Q641" s="9" t="str">
        <f t="shared" si="28"/>
        <v>ﾀｶﾀﾞ ﾋｵﾘ</v>
      </c>
      <c r="R641" s="9" t="str">
        <f t="shared" si="29"/>
        <v>TAKADA Hiori (02)</v>
      </c>
      <c r="S641" s="9" t="str">
        <f>IFERROR(IF($F641="","",INDEX(リスト!$G:$G,MATCH($F641,リスト!$E:$E,0))),"")</f>
        <v>40</v>
      </c>
      <c r="T641" s="9" t="str">
        <f>IFERROR(IF($K641="","",INDEX(リスト!$J:$J,MATCH($K641,リスト!$I:$I,0))),"")</f>
        <v>JPN</v>
      </c>
      <c r="U641" s="9" t="str">
        <f>IF($B641="","",RIGHT($G641*1000+200+COUNTIF($G$2:$G641,$G641),9))</f>
        <v>020409202</v>
      </c>
      <c r="V641" s="9" t="str">
        <f>IFERROR(IF($M641="","",$M641&amp;"・"&amp;INDEX(リスト!$F:$F,MATCH($L641,リスト!$E:$E,0))),"")</f>
        <v/>
      </c>
    </row>
    <row r="642" spans="1:22" ht="18" customHeight="1" x14ac:dyDescent="0.55000000000000004">
      <c r="A642" t="s">
        <v>3336</v>
      </c>
      <c r="B642">
        <v>642</v>
      </c>
      <c r="C642" t="s">
        <v>3378</v>
      </c>
      <c r="D642" t="s">
        <v>3379</v>
      </c>
      <c r="E642">
        <v>3</v>
      </c>
      <c r="F642" t="s">
        <v>14</v>
      </c>
      <c r="G642">
        <v>20021205</v>
      </c>
      <c r="H642" t="s">
        <v>3380</v>
      </c>
      <c r="I642" t="s">
        <v>1059</v>
      </c>
      <c r="J642" t="s">
        <v>1465</v>
      </c>
      <c r="K642" t="s">
        <v>214</v>
      </c>
      <c r="O642" s="9">
        <f>IFERROR(IF($B642="","",INDEX(所属情報!$E:$E,MATCH($A642,所属情報!$A:$A,0))),"")</f>
        <v>492199</v>
      </c>
      <c r="P642" s="9" t="str">
        <f t="shared" si="27"/>
        <v>森　乙葉 (3)</v>
      </c>
      <c r="Q642" s="9" t="str">
        <f t="shared" si="28"/>
        <v>ﾓﾘ ｵﾄﾊ</v>
      </c>
      <c r="R642" s="9" t="str">
        <f t="shared" si="29"/>
        <v>MORI Otoha (02)</v>
      </c>
      <c r="S642" s="9" t="str">
        <f>IFERROR(IF($F642="","",INDEX(リスト!$G:$G,MATCH($F642,リスト!$E:$E,0))),"")</f>
        <v>23</v>
      </c>
      <c r="T642" s="9" t="str">
        <f>IFERROR(IF($K642="","",INDEX(リスト!$J:$J,MATCH($K642,リスト!$I:$I,0))),"")</f>
        <v>JPN</v>
      </c>
      <c r="U642" s="9" t="str">
        <f>IF($B642="","",RIGHT($G642*1000+200+COUNTIF($G$2:$G642,$G642),9))</f>
        <v>021205201</v>
      </c>
      <c r="V642" s="9" t="str">
        <f>IFERROR(IF($M642="","",$M642&amp;"・"&amp;INDEX(リスト!$F:$F,MATCH($L642,リスト!$E:$E,0))),"")</f>
        <v/>
      </c>
    </row>
    <row r="643" spans="1:22" ht="18" customHeight="1" x14ac:dyDescent="0.55000000000000004">
      <c r="A643" t="s">
        <v>3336</v>
      </c>
      <c r="B643">
        <v>643</v>
      </c>
      <c r="C643" t="s">
        <v>3381</v>
      </c>
      <c r="D643" t="s">
        <v>3382</v>
      </c>
      <c r="E643">
        <v>2</v>
      </c>
      <c r="F643" t="s">
        <v>15</v>
      </c>
      <c r="G643">
        <v>20030419</v>
      </c>
      <c r="I643" t="s">
        <v>1744</v>
      </c>
      <c r="J643" t="s">
        <v>1032</v>
      </c>
      <c r="K643" t="s">
        <v>214</v>
      </c>
      <c r="O643" s="9">
        <f>IFERROR(IF($B643="","",INDEX(所属情報!$E:$E,MATCH($A643,所属情報!$A:$A,0))),"")</f>
        <v>492199</v>
      </c>
      <c r="P643" s="9" t="str">
        <f t="shared" ref="P643:P706" si="30">IF($C643="","",IF($E643="",$C643,$C643&amp;" ("&amp;$E643&amp;")"))</f>
        <v>石田　遥花 (2)</v>
      </c>
      <c r="Q643" s="9" t="str">
        <f t="shared" ref="Q643:Q706" si="31">IF($D643="","",ASC($D643))</f>
        <v>ｲｼﾀﾞ ﾊﾙｶ</v>
      </c>
      <c r="R643" s="9" t="str">
        <f t="shared" ref="R643:R706" si="32">IF($I643="","",UPPER($I643)&amp;" "&amp;UPPER(LEFT($J643,1))&amp;LOWER(RIGHT($J643,LEN($J643)-1))&amp;" ("&amp;MID($G643,3,2)&amp;")")</f>
        <v>ISHIDA Haruka (03)</v>
      </c>
      <c r="S643" s="9" t="str">
        <f>IFERROR(IF($F643="","",INDEX(リスト!$G:$G,MATCH($F643,リスト!$E:$E,0))),"")</f>
        <v>25</v>
      </c>
      <c r="T643" s="9" t="str">
        <f>IFERROR(IF($K643="","",INDEX(リスト!$J:$J,MATCH($K643,リスト!$I:$I,0))),"")</f>
        <v>JPN</v>
      </c>
      <c r="U643" s="9" t="str">
        <f>IF($B643="","",RIGHT($G643*1000+200+COUNTIF($G$2:$G643,$G643),9))</f>
        <v>030419202</v>
      </c>
      <c r="V643" s="9" t="str">
        <f>IFERROR(IF($M643="","",$M643&amp;"・"&amp;INDEX(リスト!$F:$F,MATCH($L643,リスト!$E:$E,0))),"")</f>
        <v/>
      </c>
    </row>
    <row r="644" spans="1:22" ht="18" customHeight="1" x14ac:dyDescent="0.55000000000000004">
      <c r="A644" t="s">
        <v>3336</v>
      </c>
      <c r="B644">
        <v>644</v>
      </c>
      <c r="C644" t="s">
        <v>3383</v>
      </c>
      <c r="D644" t="s">
        <v>3384</v>
      </c>
      <c r="E644">
        <v>2</v>
      </c>
      <c r="F644" t="s">
        <v>12</v>
      </c>
      <c r="G644">
        <v>20030506</v>
      </c>
      <c r="I644" t="s">
        <v>761</v>
      </c>
      <c r="J644" t="s">
        <v>3385</v>
      </c>
      <c r="K644" t="s">
        <v>214</v>
      </c>
      <c r="O644" s="9">
        <f>IFERROR(IF($B644="","",INDEX(所属情報!$E:$E,MATCH($A644,所属情報!$A:$A,0))),"")</f>
        <v>492199</v>
      </c>
      <c r="P644" s="9" t="str">
        <f t="shared" si="30"/>
        <v>伊藤　蒼遥 (2)</v>
      </c>
      <c r="Q644" s="9" t="str">
        <f t="shared" si="31"/>
        <v>ｲﾄｳ ｿﾖ</v>
      </c>
      <c r="R644" s="9" t="str">
        <f t="shared" si="32"/>
        <v>ITO Soyo (03)</v>
      </c>
      <c r="S644" s="9" t="str">
        <f>IFERROR(IF($F644="","",INDEX(リスト!$G:$G,MATCH($F644,リスト!$E:$E,0))),"")</f>
        <v>21</v>
      </c>
      <c r="T644" s="9" t="str">
        <f>IFERROR(IF($K644="","",INDEX(リスト!$J:$J,MATCH($K644,リスト!$I:$I,0))),"")</f>
        <v>JPN</v>
      </c>
      <c r="U644" s="9" t="str">
        <f>IF($B644="","",RIGHT($G644*1000+200+COUNTIF($G$2:$G644,$G644),9))</f>
        <v>030506202</v>
      </c>
      <c r="V644" s="9" t="str">
        <f>IFERROR(IF($M644="","",$M644&amp;"・"&amp;INDEX(リスト!$F:$F,MATCH($L644,リスト!$E:$E,0))),"")</f>
        <v/>
      </c>
    </row>
    <row r="645" spans="1:22" ht="18" customHeight="1" x14ac:dyDescent="0.55000000000000004">
      <c r="A645" t="s">
        <v>3336</v>
      </c>
      <c r="B645">
        <v>645</v>
      </c>
      <c r="C645" t="s">
        <v>3386</v>
      </c>
      <c r="D645" t="s">
        <v>3387</v>
      </c>
      <c r="E645">
        <v>2</v>
      </c>
      <c r="F645" t="s">
        <v>17</v>
      </c>
      <c r="G645">
        <v>20031126</v>
      </c>
      <c r="I645" t="s">
        <v>3388</v>
      </c>
      <c r="J645" t="s">
        <v>3389</v>
      </c>
      <c r="K645" t="s">
        <v>214</v>
      </c>
      <c r="O645" s="9">
        <f>IFERROR(IF($B645="","",INDEX(所属情報!$E:$E,MATCH($A645,所属情報!$A:$A,0))),"")</f>
        <v>492199</v>
      </c>
      <c r="P645" s="9" t="str">
        <f t="shared" si="30"/>
        <v>井本　彩文 (2)</v>
      </c>
      <c r="Q645" s="9" t="str">
        <f t="shared" si="31"/>
        <v>ｲﾓﾄ ｻｱﾔ</v>
      </c>
      <c r="R645" s="9" t="str">
        <f t="shared" si="32"/>
        <v>IMOTO Saaya (03)</v>
      </c>
      <c r="S645" s="9" t="str">
        <f>IFERROR(IF($F645="","",INDEX(リスト!$G:$G,MATCH($F645,リスト!$E:$E,0))),"")</f>
        <v>26</v>
      </c>
      <c r="T645" s="9" t="str">
        <f>IFERROR(IF($K645="","",INDEX(リスト!$J:$J,MATCH($K645,リスト!$I:$I,0))),"")</f>
        <v>JPN</v>
      </c>
      <c r="U645" s="9" t="str">
        <f>IF($B645="","",RIGHT($G645*1000+200+COUNTIF($G$2:$G645,$G645),9))</f>
        <v>031126201</v>
      </c>
      <c r="V645" s="9" t="str">
        <f>IFERROR(IF($M645="","",$M645&amp;"・"&amp;INDEX(リスト!$F:$F,MATCH($L645,リスト!$E:$E,0))),"")</f>
        <v/>
      </c>
    </row>
    <row r="646" spans="1:22" ht="18" customHeight="1" x14ac:dyDescent="0.55000000000000004">
      <c r="A646" t="s">
        <v>3336</v>
      </c>
      <c r="B646">
        <v>646</v>
      </c>
      <c r="C646" t="s">
        <v>3390</v>
      </c>
      <c r="D646" t="s">
        <v>3391</v>
      </c>
      <c r="E646">
        <v>2</v>
      </c>
      <c r="F646" t="s">
        <v>17</v>
      </c>
      <c r="G646">
        <v>20030403</v>
      </c>
      <c r="I646" t="s">
        <v>1972</v>
      </c>
      <c r="J646" t="s">
        <v>961</v>
      </c>
      <c r="K646" t="s">
        <v>214</v>
      </c>
      <c r="O646" s="9">
        <f>IFERROR(IF($B646="","",INDEX(所属情報!$E:$E,MATCH($A646,所属情報!$A:$A,0))),"")</f>
        <v>492199</v>
      </c>
      <c r="P646" s="9" t="str">
        <f t="shared" si="30"/>
        <v>柴田　さくら (2)</v>
      </c>
      <c r="Q646" s="9" t="str">
        <f t="shared" si="31"/>
        <v>ｼﾊﾞﾀ ｻｸﾗ</v>
      </c>
      <c r="R646" s="9" t="str">
        <f t="shared" si="32"/>
        <v>SHIBATA Sakura (03)</v>
      </c>
      <c r="S646" s="9" t="str">
        <f>IFERROR(IF($F646="","",INDEX(リスト!$G:$G,MATCH($F646,リスト!$E:$E,0))),"")</f>
        <v>26</v>
      </c>
      <c r="T646" s="9" t="str">
        <f>IFERROR(IF($K646="","",INDEX(リスト!$J:$J,MATCH($K646,リスト!$I:$I,0))),"")</f>
        <v>JPN</v>
      </c>
      <c r="U646" s="9" t="str">
        <f>IF($B646="","",RIGHT($G646*1000+200+COUNTIF($G$2:$G646,$G646),9))</f>
        <v>030403201</v>
      </c>
      <c r="V646" s="9" t="str">
        <f>IFERROR(IF($M646="","",$M646&amp;"・"&amp;INDEX(リスト!$F:$F,MATCH($L646,リスト!$E:$E,0))),"")</f>
        <v/>
      </c>
    </row>
    <row r="647" spans="1:22" ht="18" customHeight="1" x14ac:dyDescent="0.55000000000000004">
      <c r="A647" t="s">
        <v>3336</v>
      </c>
      <c r="B647">
        <v>647</v>
      </c>
      <c r="C647" t="s">
        <v>3392</v>
      </c>
      <c r="D647" t="s">
        <v>3393</v>
      </c>
      <c r="E647">
        <v>2</v>
      </c>
      <c r="F647" t="s">
        <v>18</v>
      </c>
      <c r="G647">
        <v>20030818</v>
      </c>
      <c r="I647" t="s">
        <v>3394</v>
      </c>
      <c r="J647" t="s">
        <v>1208</v>
      </c>
      <c r="K647" t="s">
        <v>214</v>
      </c>
      <c r="O647" s="9">
        <f>IFERROR(IF($B647="","",INDEX(所属情報!$E:$E,MATCH($A647,所属情報!$A:$A,0))),"")</f>
        <v>492199</v>
      </c>
      <c r="P647" s="9" t="str">
        <f t="shared" si="30"/>
        <v>前野　美優 (2)</v>
      </c>
      <c r="Q647" s="9" t="str">
        <f t="shared" si="31"/>
        <v>ﾏｴﾉ ﾐﾕ</v>
      </c>
      <c r="R647" s="9" t="str">
        <f t="shared" si="32"/>
        <v>MAENO Miyu (03)</v>
      </c>
      <c r="S647" s="9" t="str">
        <f>IFERROR(IF($F647="","",INDEX(リスト!$G:$G,MATCH($F647,リスト!$E:$E,0))),"")</f>
        <v>37</v>
      </c>
      <c r="T647" s="9" t="str">
        <f>IFERROR(IF($K647="","",INDEX(リスト!$J:$J,MATCH($K647,リスト!$I:$I,0))),"")</f>
        <v>JPN</v>
      </c>
      <c r="U647" s="9" t="str">
        <f>IF($B647="","",RIGHT($G647*1000+200+COUNTIF($G$2:$G647,$G647),9))</f>
        <v>030818201</v>
      </c>
      <c r="V647" s="9" t="str">
        <f>IFERROR(IF($M647="","",$M647&amp;"・"&amp;INDEX(リスト!$F:$F,MATCH($L647,リスト!$E:$E,0))),"")</f>
        <v/>
      </c>
    </row>
    <row r="648" spans="1:22" ht="18" customHeight="1" x14ac:dyDescent="0.55000000000000004">
      <c r="A648" t="s">
        <v>3336</v>
      </c>
      <c r="B648">
        <v>648</v>
      </c>
      <c r="C648" t="s">
        <v>3395</v>
      </c>
      <c r="D648" t="s">
        <v>3396</v>
      </c>
      <c r="E648">
        <v>2</v>
      </c>
      <c r="F648" t="s">
        <v>17</v>
      </c>
      <c r="G648">
        <v>20040319</v>
      </c>
      <c r="I648" t="s">
        <v>3397</v>
      </c>
      <c r="J648" t="s">
        <v>1208</v>
      </c>
      <c r="K648" t="s">
        <v>214</v>
      </c>
      <c r="O648" s="9">
        <f>IFERROR(IF($B648="","",INDEX(所属情報!$E:$E,MATCH($A648,所属情報!$A:$A,0))),"")</f>
        <v>492199</v>
      </c>
      <c r="P648" s="9" t="str">
        <f t="shared" si="30"/>
        <v>村井　美友 (2)</v>
      </c>
      <c r="Q648" s="9" t="str">
        <f t="shared" si="31"/>
        <v>ﾑﾗｲ ﾐﾕｳ</v>
      </c>
      <c r="R648" s="9" t="str">
        <f t="shared" si="32"/>
        <v>MURAI Miyu (04)</v>
      </c>
      <c r="S648" s="9" t="str">
        <f>IFERROR(IF($F648="","",INDEX(リスト!$G:$G,MATCH($F648,リスト!$E:$E,0))),"")</f>
        <v>26</v>
      </c>
      <c r="T648" s="9" t="str">
        <f>IFERROR(IF($K648="","",INDEX(リスト!$J:$J,MATCH($K648,リスト!$I:$I,0))),"")</f>
        <v>JPN</v>
      </c>
      <c r="U648" s="9" t="str">
        <f>IF($B648="","",RIGHT($G648*1000+200+COUNTIF($G$2:$G648,$G648),9))</f>
        <v>040319201</v>
      </c>
      <c r="V648" s="9" t="str">
        <f>IFERROR(IF($M648="","",$M648&amp;"・"&amp;INDEX(リスト!$F:$F,MATCH($L648,リスト!$E:$E,0))),"")</f>
        <v/>
      </c>
    </row>
    <row r="649" spans="1:22" ht="18" customHeight="1" x14ac:dyDescent="0.55000000000000004">
      <c r="A649" t="s">
        <v>3336</v>
      </c>
      <c r="B649">
        <v>649</v>
      </c>
      <c r="C649" t="s">
        <v>3398</v>
      </c>
      <c r="D649" t="s">
        <v>3399</v>
      </c>
      <c r="E649">
        <v>2</v>
      </c>
      <c r="F649" t="s">
        <v>15</v>
      </c>
      <c r="G649">
        <v>20030811</v>
      </c>
      <c r="I649" t="s">
        <v>801</v>
      </c>
      <c r="J649" t="s">
        <v>1987</v>
      </c>
      <c r="K649" t="s">
        <v>214</v>
      </c>
      <c r="O649" s="9">
        <f>IFERROR(IF($B649="","",INDEX(所属情報!$E:$E,MATCH($A649,所属情報!$A:$A,0))),"")</f>
        <v>492199</v>
      </c>
      <c r="P649" s="9" t="str">
        <f t="shared" si="30"/>
        <v>山本　莉瑳 (2)</v>
      </c>
      <c r="Q649" s="9" t="str">
        <f t="shared" si="31"/>
        <v>ﾔﾏﾓﾄ ﾘｻ</v>
      </c>
      <c r="R649" s="9" t="str">
        <f t="shared" si="32"/>
        <v>YAMAMOTO Risa (03)</v>
      </c>
      <c r="S649" s="9" t="str">
        <f>IFERROR(IF($F649="","",INDEX(リスト!$G:$G,MATCH($F649,リスト!$E:$E,0))),"")</f>
        <v>25</v>
      </c>
      <c r="T649" s="9" t="str">
        <f>IFERROR(IF($K649="","",INDEX(リスト!$J:$J,MATCH($K649,リスト!$I:$I,0))),"")</f>
        <v>JPN</v>
      </c>
      <c r="U649" s="9" t="str">
        <f>IF($B649="","",RIGHT($G649*1000+200+COUNTIF($G$2:$G649,$G649),9))</f>
        <v>030811202</v>
      </c>
      <c r="V649" s="9" t="str">
        <f>IFERROR(IF($M649="","",$M649&amp;"・"&amp;INDEX(リスト!$F:$F,MATCH($L649,リスト!$E:$E,0))),"")</f>
        <v/>
      </c>
    </row>
    <row r="650" spans="1:22" ht="18" customHeight="1" x14ac:dyDescent="0.55000000000000004">
      <c r="A650" t="s">
        <v>3336</v>
      </c>
      <c r="B650">
        <v>650</v>
      </c>
      <c r="C650" t="s">
        <v>3400</v>
      </c>
      <c r="D650" t="s">
        <v>3401</v>
      </c>
      <c r="E650">
        <v>2</v>
      </c>
      <c r="F650" t="s">
        <v>20</v>
      </c>
      <c r="G650">
        <v>20000811</v>
      </c>
      <c r="I650" t="s">
        <v>3402</v>
      </c>
      <c r="J650" t="s">
        <v>806</v>
      </c>
      <c r="K650" t="s">
        <v>214</v>
      </c>
      <c r="O650" s="9">
        <f>IFERROR(IF($B650="","",INDEX(所属情報!$E:$E,MATCH($A650,所属情報!$A:$A,0))),"")</f>
        <v>492199</v>
      </c>
      <c r="P650" s="9" t="str">
        <f t="shared" si="30"/>
        <v>谷口　亜未 (2)</v>
      </c>
      <c r="Q650" s="9" t="str">
        <f t="shared" si="31"/>
        <v>ﾀﾆｸﾞﾁ ｱﾐ</v>
      </c>
      <c r="R650" s="9" t="str">
        <f t="shared" si="32"/>
        <v>TANIGUCHI Ami (00)</v>
      </c>
      <c r="S650" s="9" t="str">
        <f>IFERROR(IF($F650="","",INDEX(リスト!$G:$G,MATCH($F650,リスト!$E:$E,0))),"")</f>
        <v>27</v>
      </c>
      <c r="T650" s="9" t="str">
        <f>IFERROR(IF($K650="","",INDEX(リスト!$J:$J,MATCH($K650,リスト!$I:$I,0))),"")</f>
        <v>JPN</v>
      </c>
      <c r="U650" s="9" t="str">
        <f>IF($B650="","",RIGHT($G650*1000+200+COUNTIF($G$2:$G650,$G650),9))</f>
        <v>000811201</v>
      </c>
      <c r="V650" s="9" t="str">
        <f>IFERROR(IF($M650="","",$M650&amp;"・"&amp;INDEX(リスト!$F:$F,MATCH($L650,リスト!$E:$E,0))),"")</f>
        <v/>
      </c>
    </row>
    <row r="651" spans="1:22" ht="18" customHeight="1" x14ac:dyDescent="0.55000000000000004">
      <c r="A651" t="s">
        <v>3336</v>
      </c>
      <c r="B651">
        <v>651</v>
      </c>
      <c r="C651" t="s">
        <v>3403</v>
      </c>
      <c r="D651" t="s">
        <v>3404</v>
      </c>
      <c r="E651">
        <v>3</v>
      </c>
      <c r="F651" t="s">
        <v>17</v>
      </c>
      <c r="G651">
        <v>20020709</v>
      </c>
      <c r="I651" t="s">
        <v>3405</v>
      </c>
      <c r="J651" t="s">
        <v>1370</v>
      </c>
      <c r="K651" t="s">
        <v>214</v>
      </c>
      <c r="O651" s="9">
        <f>IFERROR(IF($B651="","",INDEX(所属情報!$E:$E,MATCH($A651,所属情報!$A:$A,0))),"")</f>
        <v>492199</v>
      </c>
      <c r="P651" s="9" t="str">
        <f t="shared" si="30"/>
        <v>櫻井　佳奈 (3)</v>
      </c>
      <c r="Q651" s="9" t="str">
        <f t="shared" si="31"/>
        <v>ｻｸﾗｲ ｶﾅ</v>
      </c>
      <c r="R651" s="9" t="str">
        <f t="shared" si="32"/>
        <v>SAKURAI Kana (02)</v>
      </c>
      <c r="S651" s="9" t="str">
        <f>IFERROR(IF($F651="","",INDEX(リスト!$G:$G,MATCH($F651,リスト!$E:$E,0))),"")</f>
        <v>26</v>
      </c>
      <c r="T651" s="9" t="str">
        <f>IFERROR(IF($K651="","",INDEX(リスト!$J:$J,MATCH($K651,リスト!$I:$I,0))),"")</f>
        <v>JPN</v>
      </c>
      <c r="U651" s="9" t="str">
        <f>IF($B651="","",RIGHT($G651*1000+200+COUNTIF($G$2:$G651,$G651),9))</f>
        <v>020709202</v>
      </c>
      <c r="V651" s="9" t="str">
        <f>IFERROR(IF($M651="","",$M651&amp;"・"&amp;INDEX(リスト!$F:$F,MATCH($L651,リスト!$E:$E,0))),"")</f>
        <v/>
      </c>
    </row>
    <row r="652" spans="1:22" ht="18" customHeight="1" x14ac:dyDescent="0.55000000000000004">
      <c r="A652" t="s">
        <v>3336</v>
      </c>
      <c r="B652">
        <v>652</v>
      </c>
      <c r="C652" t="s">
        <v>3406</v>
      </c>
      <c r="D652" t="s">
        <v>3407</v>
      </c>
      <c r="E652">
        <v>1</v>
      </c>
      <c r="F652" t="s">
        <v>14</v>
      </c>
      <c r="G652">
        <v>20050307</v>
      </c>
      <c r="I652" t="s">
        <v>1166</v>
      </c>
      <c r="J652" t="s">
        <v>2298</v>
      </c>
      <c r="K652" t="s">
        <v>214</v>
      </c>
      <c r="O652" s="9">
        <f>IFERROR(IF($B652="","",INDEX(所属情報!$E:$E,MATCH($A652,所属情報!$A:$A,0))),"")</f>
        <v>492199</v>
      </c>
      <c r="P652" s="9" t="str">
        <f t="shared" si="30"/>
        <v>入山　ひなの (1)</v>
      </c>
      <c r="Q652" s="9" t="str">
        <f t="shared" si="31"/>
        <v>ｲﾘﾔﾏ ﾋﾅﾉ</v>
      </c>
      <c r="R652" s="9" t="str">
        <f t="shared" si="32"/>
        <v>IRIYAMA Hinano (05)</v>
      </c>
      <c r="S652" s="9" t="str">
        <f>IFERROR(IF($F652="","",INDEX(リスト!$G:$G,MATCH($F652,リスト!$E:$E,0))),"")</f>
        <v>23</v>
      </c>
      <c r="T652" s="9" t="str">
        <f>IFERROR(IF($K652="","",INDEX(リスト!$J:$J,MATCH($K652,リスト!$I:$I,0))),"")</f>
        <v>JPN</v>
      </c>
      <c r="U652" s="9" t="str">
        <f>IF($B652="","",RIGHT($G652*1000+200+COUNTIF($G$2:$G652,$G652),9))</f>
        <v>050307201</v>
      </c>
      <c r="V652" s="9" t="str">
        <f>IFERROR(IF($M652="","",$M652&amp;"・"&amp;INDEX(リスト!$F:$F,MATCH($L652,リスト!$E:$E,0))),"")</f>
        <v/>
      </c>
    </row>
    <row r="653" spans="1:22" ht="18" customHeight="1" x14ac:dyDescent="0.55000000000000004">
      <c r="A653" t="s">
        <v>3336</v>
      </c>
      <c r="B653">
        <v>653</v>
      </c>
      <c r="C653" t="s">
        <v>3408</v>
      </c>
      <c r="D653" t="s">
        <v>3409</v>
      </c>
      <c r="E653">
        <v>1</v>
      </c>
      <c r="F653" t="s">
        <v>19</v>
      </c>
      <c r="G653">
        <v>20041202</v>
      </c>
      <c r="I653" t="s">
        <v>2319</v>
      </c>
      <c r="J653" t="s">
        <v>1885</v>
      </c>
      <c r="K653" t="s">
        <v>214</v>
      </c>
      <c r="O653" s="9">
        <f>IFERROR(IF($B653="","",INDEX(所属情報!$E:$E,MATCH($A653,所属情報!$A:$A,0))),"")</f>
        <v>492199</v>
      </c>
      <c r="P653" s="9" t="str">
        <f t="shared" si="30"/>
        <v>竹田　咲羽 (1)</v>
      </c>
      <c r="Q653" s="9" t="str">
        <f t="shared" si="31"/>
        <v>ﾀｹﾀﾞ ｻﾜ</v>
      </c>
      <c r="R653" s="9" t="str">
        <f t="shared" si="32"/>
        <v>TAKEDA Sawa (04)</v>
      </c>
      <c r="S653" s="9" t="str">
        <f>IFERROR(IF($F653="","",INDEX(リスト!$G:$G,MATCH($F653,リスト!$E:$E,0))),"")</f>
        <v>28</v>
      </c>
      <c r="T653" s="9" t="str">
        <f>IFERROR(IF($K653="","",INDEX(リスト!$J:$J,MATCH($K653,リスト!$I:$I,0))),"")</f>
        <v>JPN</v>
      </c>
      <c r="U653" s="9" t="str">
        <f>IF($B653="","",RIGHT($G653*1000+200+COUNTIF($G$2:$G653,$G653),9))</f>
        <v>041202201</v>
      </c>
      <c r="V653" s="9" t="str">
        <f>IFERROR(IF($M653="","",$M653&amp;"・"&amp;INDEX(リスト!$F:$F,MATCH($L653,リスト!$E:$E,0))),"")</f>
        <v/>
      </c>
    </row>
    <row r="654" spans="1:22" ht="18" customHeight="1" x14ac:dyDescent="0.55000000000000004">
      <c r="A654" t="s">
        <v>3336</v>
      </c>
      <c r="B654">
        <v>654</v>
      </c>
      <c r="C654" t="s">
        <v>3410</v>
      </c>
      <c r="D654" t="s">
        <v>3411</v>
      </c>
      <c r="E654">
        <v>1</v>
      </c>
      <c r="F654" t="s">
        <v>19</v>
      </c>
      <c r="G654">
        <v>20041213</v>
      </c>
      <c r="I654" t="s">
        <v>825</v>
      </c>
      <c r="J654" t="s">
        <v>806</v>
      </c>
      <c r="K654" t="s">
        <v>214</v>
      </c>
      <c r="O654" s="9">
        <f>IFERROR(IF($B654="","",INDEX(所属情報!$E:$E,MATCH($A654,所属情報!$A:$A,0))),"")</f>
        <v>492199</v>
      </c>
      <c r="P654" s="9" t="str">
        <f t="shared" si="30"/>
        <v>福永　愛実 (1)</v>
      </c>
      <c r="Q654" s="9" t="str">
        <f t="shared" si="31"/>
        <v>ﾌｸﾅｶﾞ ｱﾐ</v>
      </c>
      <c r="R654" s="9" t="str">
        <f t="shared" si="32"/>
        <v>FUKUNAGA Ami (04)</v>
      </c>
      <c r="S654" s="9" t="str">
        <f>IFERROR(IF($F654="","",INDEX(リスト!$G:$G,MATCH($F654,リスト!$E:$E,0))),"")</f>
        <v>28</v>
      </c>
      <c r="T654" s="9" t="str">
        <f>IFERROR(IF($K654="","",INDEX(リスト!$J:$J,MATCH($K654,リスト!$I:$I,0))),"")</f>
        <v>JPN</v>
      </c>
      <c r="U654" s="9" t="str">
        <f>IF($B654="","",RIGHT($G654*1000+200+COUNTIF($G$2:$G654,$G654),9))</f>
        <v>041213201</v>
      </c>
      <c r="V654" s="9" t="str">
        <f>IFERROR(IF($M654="","",$M654&amp;"・"&amp;INDEX(リスト!$F:$F,MATCH($L654,リスト!$E:$E,0))),"")</f>
        <v/>
      </c>
    </row>
    <row r="655" spans="1:22" ht="18" customHeight="1" x14ac:dyDescent="0.55000000000000004">
      <c r="A655" t="s">
        <v>3336</v>
      </c>
      <c r="B655">
        <v>655</v>
      </c>
      <c r="C655" t="s">
        <v>3412</v>
      </c>
      <c r="D655" t="s">
        <v>3413</v>
      </c>
      <c r="E655">
        <v>1</v>
      </c>
      <c r="F655" t="s">
        <v>17</v>
      </c>
      <c r="G655">
        <v>20041119</v>
      </c>
      <c r="I655" t="s">
        <v>3414</v>
      </c>
      <c r="J655" t="s">
        <v>1635</v>
      </c>
      <c r="K655" t="s">
        <v>214</v>
      </c>
      <c r="O655" s="9">
        <f>IFERROR(IF($B655="","",INDEX(所属情報!$E:$E,MATCH($A655,所属情報!$A:$A,0))),"")</f>
        <v>492199</v>
      </c>
      <c r="P655" s="9" t="str">
        <f t="shared" si="30"/>
        <v>森下　未空 (1)</v>
      </c>
      <c r="Q655" s="9" t="str">
        <f t="shared" si="31"/>
        <v>ﾓﾘｼﾀ ﾐｸ</v>
      </c>
      <c r="R655" s="9" t="str">
        <f t="shared" si="32"/>
        <v>MORISHITA Miku (04)</v>
      </c>
      <c r="S655" s="9" t="str">
        <f>IFERROR(IF($F655="","",INDEX(リスト!$G:$G,MATCH($F655,リスト!$E:$E,0))),"")</f>
        <v>26</v>
      </c>
      <c r="T655" s="9" t="str">
        <f>IFERROR(IF($K655="","",INDEX(リスト!$J:$J,MATCH($K655,リスト!$I:$I,0))),"")</f>
        <v>JPN</v>
      </c>
      <c r="U655" s="9" t="str">
        <f>IF($B655="","",RIGHT($G655*1000+200+COUNTIF($G$2:$G655,$G655),9))</f>
        <v>041119201</v>
      </c>
      <c r="V655" s="9" t="str">
        <f>IFERROR(IF($M655="","",$M655&amp;"・"&amp;INDEX(リスト!$F:$F,MATCH($L655,リスト!$E:$E,0))),"")</f>
        <v/>
      </c>
    </row>
    <row r="656" spans="1:22" ht="18" customHeight="1" x14ac:dyDescent="0.55000000000000004">
      <c r="A656" t="s">
        <v>3336</v>
      </c>
      <c r="B656">
        <v>656</v>
      </c>
      <c r="C656" t="s">
        <v>3415</v>
      </c>
      <c r="D656" t="s">
        <v>3416</v>
      </c>
      <c r="E656">
        <v>1</v>
      </c>
      <c r="F656" t="s">
        <v>17</v>
      </c>
      <c r="G656">
        <v>20041119</v>
      </c>
      <c r="I656" t="s">
        <v>3414</v>
      </c>
      <c r="J656" t="s">
        <v>1208</v>
      </c>
      <c r="K656" t="s">
        <v>214</v>
      </c>
      <c r="O656" s="9">
        <f>IFERROR(IF($B656="","",INDEX(所属情報!$E:$E,MATCH($A656,所属情報!$A:$A,0))),"")</f>
        <v>492199</v>
      </c>
      <c r="P656" s="9" t="str">
        <f t="shared" si="30"/>
        <v>森下　未夢 (1)</v>
      </c>
      <c r="Q656" s="9" t="str">
        <f t="shared" si="31"/>
        <v>ﾓﾘｼﾀ ﾐﾕ</v>
      </c>
      <c r="R656" s="9" t="str">
        <f t="shared" si="32"/>
        <v>MORISHITA Miyu (04)</v>
      </c>
      <c r="S656" s="9" t="str">
        <f>IFERROR(IF($F656="","",INDEX(リスト!$G:$G,MATCH($F656,リスト!$E:$E,0))),"")</f>
        <v>26</v>
      </c>
      <c r="T656" s="9" t="str">
        <f>IFERROR(IF($K656="","",INDEX(リスト!$J:$J,MATCH($K656,リスト!$I:$I,0))),"")</f>
        <v>JPN</v>
      </c>
      <c r="U656" s="9" t="str">
        <f>IF($B656="","",RIGHT($G656*1000+200+COUNTIF($G$2:$G656,$G656),9))</f>
        <v>041119202</v>
      </c>
      <c r="V656" s="9" t="str">
        <f>IFERROR(IF($M656="","",$M656&amp;"・"&amp;INDEX(リスト!$F:$F,MATCH($L656,リスト!$E:$E,0))),"")</f>
        <v/>
      </c>
    </row>
    <row r="657" spans="1:22" ht="18" customHeight="1" x14ac:dyDescent="0.55000000000000004">
      <c r="A657" t="s">
        <v>3336</v>
      </c>
      <c r="B657">
        <v>657</v>
      </c>
      <c r="C657" t="s">
        <v>3417</v>
      </c>
      <c r="D657" t="s">
        <v>3418</v>
      </c>
      <c r="E657">
        <v>1</v>
      </c>
      <c r="F657" t="s">
        <v>50</v>
      </c>
      <c r="G657">
        <v>20050115</v>
      </c>
      <c r="I657" t="s">
        <v>801</v>
      </c>
      <c r="J657" t="s">
        <v>1843</v>
      </c>
      <c r="K657" t="s">
        <v>214</v>
      </c>
      <c r="O657" s="9">
        <f>IFERROR(IF($B657="","",INDEX(所属情報!$E:$E,MATCH($A657,所属情報!$A:$A,0))),"")</f>
        <v>492199</v>
      </c>
      <c r="P657" s="9" t="str">
        <f t="shared" si="30"/>
        <v>山本　瑚春 (1)</v>
      </c>
      <c r="Q657" s="9" t="str">
        <f t="shared" si="31"/>
        <v>ﾔﾏﾓﾄ ｺﾊﾙ</v>
      </c>
      <c r="R657" s="9" t="str">
        <f t="shared" si="32"/>
        <v>YAMAMOTO Koharu (05)</v>
      </c>
      <c r="S657" s="9" t="str">
        <f>IFERROR(IF($F657="","",INDEX(リスト!$G:$G,MATCH($F657,リスト!$E:$E,0))),"")</f>
        <v>38</v>
      </c>
      <c r="T657" s="9" t="str">
        <f>IFERROR(IF($K657="","",INDEX(リスト!$J:$J,MATCH($K657,リスト!$I:$I,0))),"")</f>
        <v>JPN</v>
      </c>
      <c r="U657" s="9" t="str">
        <f>IF($B657="","",RIGHT($G657*1000+200+COUNTIF($G$2:$G657,$G657),9))</f>
        <v>050115201</v>
      </c>
      <c r="V657" s="9" t="str">
        <f>IFERROR(IF($M657="","",$M657&amp;"・"&amp;INDEX(リスト!$F:$F,MATCH($L657,リスト!$E:$E,0))),"")</f>
        <v/>
      </c>
    </row>
    <row r="658" spans="1:22" ht="18" customHeight="1" x14ac:dyDescent="0.55000000000000004">
      <c r="A658" t="s">
        <v>3419</v>
      </c>
      <c r="B658">
        <v>658</v>
      </c>
      <c r="C658" t="s">
        <v>3420</v>
      </c>
      <c r="D658" t="s">
        <v>3421</v>
      </c>
      <c r="E658">
        <v>4</v>
      </c>
      <c r="F658" t="s">
        <v>20</v>
      </c>
      <c r="G658">
        <v>20001020</v>
      </c>
      <c r="H658" t="s">
        <v>3422</v>
      </c>
      <c r="I658" t="s">
        <v>3423</v>
      </c>
      <c r="J658" t="s">
        <v>2688</v>
      </c>
      <c r="K658" t="s">
        <v>214</v>
      </c>
      <c r="O658" s="9">
        <f>IFERROR(IF($B658="","",INDEX(所属情報!$E:$E,MATCH($A658,所属情報!$A:$A,0))),"")</f>
        <v>490054</v>
      </c>
      <c r="P658" s="9" t="str">
        <f t="shared" si="30"/>
        <v>山口　莉穂 (4)</v>
      </c>
      <c r="Q658" s="9" t="str">
        <f t="shared" si="31"/>
        <v>ﾔﾏｸﾞﾁ ﾘﾎ</v>
      </c>
      <c r="R658" s="9" t="str">
        <f t="shared" si="32"/>
        <v>YAMAGUCHI Riho (00)</v>
      </c>
      <c r="S658" s="9" t="str">
        <f>IFERROR(IF($F658="","",INDEX(リスト!$G:$G,MATCH($F658,リスト!$E:$E,0))),"")</f>
        <v>27</v>
      </c>
      <c r="T658" s="9" t="str">
        <f>IFERROR(IF($K658="","",INDEX(リスト!$J:$J,MATCH($K658,リスト!$I:$I,0))),"")</f>
        <v>JPN</v>
      </c>
      <c r="U658" s="9" t="str">
        <f>IF($B658="","",RIGHT($G658*1000+200+COUNTIF($G$2:$G658,$G658),9))</f>
        <v>001020201</v>
      </c>
      <c r="V658" s="9" t="str">
        <f>IFERROR(IF($M658="","",$M658&amp;"・"&amp;INDEX(リスト!$F:$F,MATCH($L658,リスト!$E:$E,0))),"")</f>
        <v/>
      </c>
    </row>
    <row r="659" spans="1:22" ht="18" customHeight="1" x14ac:dyDescent="0.55000000000000004">
      <c r="A659" t="s">
        <v>3419</v>
      </c>
      <c r="B659">
        <v>659</v>
      </c>
      <c r="C659" t="s">
        <v>3424</v>
      </c>
      <c r="D659" t="s">
        <v>3425</v>
      </c>
      <c r="E659">
        <v>4</v>
      </c>
      <c r="F659" t="s">
        <v>54</v>
      </c>
      <c r="G659">
        <v>20010707</v>
      </c>
      <c r="H659" t="s">
        <v>3426</v>
      </c>
      <c r="I659" t="s">
        <v>3427</v>
      </c>
      <c r="J659" t="s">
        <v>3104</v>
      </c>
      <c r="K659" t="s">
        <v>214</v>
      </c>
      <c r="O659" s="9">
        <f>IFERROR(IF($B659="","",INDEX(所属情報!$E:$E,MATCH($A659,所属情報!$A:$A,0))),"")</f>
        <v>490054</v>
      </c>
      <c r="P659" s="9" t="str">
        <f t="shared" si="30"/>
        <v>田畑　奈都希 (4)</v>
      </c>
      <c r="Q659" s="9" t="str">
        <f t="shared" si="31"/>
        <v>ﾀﾊﾞﾀ ﾅﾂｷ</v>
      </c>
      <c r="R659" s="9" t="str">
        <f t="shared" si="32"/>
        <v>TABATA Natsuki (01)</v>
      </c>
      <c r="S659" s="9" t="str">
        <f>IFERROR(IF($F659="","",INDEX(リスト!$G:$G,MATCH($F659,リスト!$E:$E,0))),"")</f>
        <v>30</v>
      </c>
      <c r="T659" s="9" t="str">
        <f>IFERROR(IF($K659="","",INDEX(リスト!$J:$J,MATCH($K659,リスト!$I:$I,0))),"")</f>
        <v>JPN</v>
      </c>
      <c r="U659" s="9" t="str">
        <f>IF($B659="","",RIGHT($G659*1000+200+COUNTIF($G$2:$G659,$G659),9))</f>
        <v>010707201</v>
      </c>
      <c r="V659" s="9" t="str">
        <f>IFERROR(IF($M659="","",$M659&amp;"・"&amp;INDEX(リスト!$F:$F,MATCH($L659,リスト!$E:$E,0))),"")</f>
        <v/>
      </c>
    </row>
    <row r="660" spans="1:22" ht="18" customHeight="1" x14ac:dyDescent="0.55000000000000004">
      <c r="A660" t="s">
        <v>3419</v>
      </c>
      <c r="B660">
        <v>660</v>
      </c>
      <c r="C660" t="s">
        <v>3428</v>
      </c>
      <c r="D660" t="s">
        <v>3429</v>
      </c>
      <c r="E660">
        <v>3</v>
      </c>
      <c r="F660" t="s">
        <v>38</v>
      </c>
      <c r="G660">
        <v>20030110</v>
      </c>
      <c r="H660" t="s">
        <v>3430</v>
      </c>
      <c r="I660" t="s">
        <v>761</v>
      </c>
      <c r="J660" t="s">
        <v>941</v>
      </c>
      <c r="K660" t="s">
        <v>214</v>
      </c>
      <c r="O660" s="9">
        <f>IFERROR(IF($B660="","",INDEX(所属情報!$E:$E,MATCH($A660,所属情報!$A:$A,0))),"")</f>
        <v>490054</v>
      </c>
      <c r="P660" s="9" t="str">
        <f t="shared" si="30"/>
        <v>伊藤　帆乃香 (3)</v>
      </c>
      <c r="Q660" s="9" t="str">
        <f t="shared" si="31"/>
        <v>ｲﾄｳ ﾎﾉｶ</v>
      </c>
      <c r="R660" s="9" t="str">
        <f t="shared" si="32"/>
        <v>ITO Honoka (03)</v>
      </c>
      <c r="S660" s="9" t="str">
        <f>IFERROR(IF($F660="","",INDEX(リスト!$G:$G,MATCH($F660,リスト!$E:$E,0))),"")</f>
        <v>40</v>
      </c>
      <c r="T660" s="9" t="str">
        <f>IFERROR(IF($K660="","",INDEX(リスト!$J:$J,MATCH($K660,リスト!$I:$I,0))),"")</f>
        <v>JPN</v>
      </c>
      <c r="U660" s="9" t="str">
        <f>IF($B660="","",RIGHT($G660*1000+200+COUNTIF($G$2:$G660,$G660),9))</f>
        <v>030110202</v>
      </c>
      <c r="V660" s="9" t="str">
        <f>IFERROR(IF($M660="","",$M660&amp;"・"&amp;INDEX(リスト!$F:$F,MATCH($L660,リスト!$E:$E,0))),"")</f>
        <v/>
      </c>
    </row>
    <row r="661" spans="1:22" ht="18" customHeight="1" x14ac:dyDescent="0.55000000000000004">
      <c r="A661" t="s">
        <v>3419</v>
      </c>
      <c r="B661">
        <v>661</v>
      </c>
      <c r="C661" t="s">
        <v>3431</v>
      </c>
      <c r="D661" t="s">
        <v>3432</v>
      </c>
      <c r="E661">
        <v>3</v>
      </c>
      <c r="F661" t="s">
        <v>19</v>
      </c>
      <c r="G661">
        <v>20011016</v>
      </c>
      <c r="H661" t="s">
        <v>3433</v>
      </c>
      <c r="I661" t="s">
        <v>3434</v>
      </c>
      <c r="J661" t="s">
        <v>3435</v>
      </c>
      <c r="K661" t="s">
        <v>214</v>
      </c>
      <c r="O661" s="9">
        <f>IFERROR(IF($B661="","",INDEX(所属情報!$E:$E,MATCH($A661,所属情報!$A:$A,0))),"")</f>
        <v>490054</v>
      </c>
      <c r="P661" s="9" t="str">
        <f t="shared" si="30"/>
        <v>金武　栞菜 (3)</v>
      </c>
      <c r="Q661" s="9" t="str">
        <f t="shared" si="31"/>
        <v>ｶﾈﾀｹ ｶﾝﾅ</v>
      </c>
      <c r="R661" s="9" t="str">
        <f t="shared" si="32"/>
        <v>KANETAKE Kanna (01)</v>
      </c>
      <c r="S661" s="9" t="str">
        <f>IFERROR(IF($F661="","",INDEX(リスト!$G:$G,MATCH($F661,リスト!$E:$E,0))),"")</f>
        <v>28</v>
      </c>
      <c r="T661" s="9" t="str">
        <f>IFERROR(IF($K661="","",INDEX(リスト!$J:$J,MATCH($K661,リスト!$I:$I,0))),"")</f>
        <v>JPN</v>
      </c>
      <c r="U661" s="9" t="str">
        <f>IF($B661="","",RIGHT($G661*1000+200+COUNTIF($G$2:$G661,$G661),9))</f>
        <v>011016202</v>
      </c>
      <c r="V661" s="9" t="str">
        <f>IFERROR(IF($M661="","",$M661&amp;"・"&amp;INDEX(リスト!$F:$F,MATCH($L661,リスト!$E:$E,0))),"")</f>
        <v/>
      </c>
    </row>
    <row r="662" spans="1:22" ht="18" customHeight="1" x14ac:dyDescent="0.55000000000000004">
      <c r="A662" t="s">
        <v>3419</v>
      </c>
      <c r="B662">
        <v>662</v>
      </c>
      <c r="C662" t="s">
        <v>3436</v>
      </c>
      <c r="D662" t="s">
        <v>3437</v>
      </c>
      <c r="E662">
        <v>3</v>
      </c>
      <c r="F662" t="s">
        <v>19</v>
      </c>
      <c r="G662">
        <v>20030303</v>
      </c>
      <c r="H662" t="s">
        <v>3438</v>
      </c>
      <c r="I662" t="s">
        <v>3423</v>
      </c>
      <c r="J662" t="s">
        <v>3439</v>
      </c>
      <c r="K662" t="s">
        <v>214</v>
      </c>
      <c r="O662" s="9">
        <f>IFERROR(IF($B662="","",INDEX(所属情報!$E:$E,MATCH($A662,所属情報!$A:$A,0))),"")</f>
        <v>490054</v>
      </c>
      <c r="P662" s="9" t="str">
        <f t="shared" si="30"/>
        <v>山口　絢子 (3)</v>
      </c>
      <c r="Q662" s="9" t="str">
        <f t="shared" si="31"/>
        <v>ﾔﾏｸﾞﾁ ｱﾔｺ</v>
      </c>
      <c r="R662" s="9" t="str">
        <f t="shared" si="32"/>
        <v>YAMAGUCHI Ayako (03)</v>
      </c>
      <c r="S662" s="9" t="str">
        <f>IFERROR(IF($F662="","",INDEX(リスト!$G:$G,MATCH($F662,リスト!$E:$E,0))),"")</f>
        <v>28</v>
      </c>
      <c r="T662" s="9" t="str">
        <f>IFERROR(IF($K662="","",INDEX(リスト!$J:$J,MATCH($K662,リスト!$I:$I,0))),"")</f>
        <v>JPN</v>
      </c>
      <c r="U662" s="9" t="str">
        <f>IF($B662="","",RIGHT($G662*1000+200+COUNTIF($G$2:$G662,$G662),9))</f>
        <v>030303202</v>
      </c>
      <c r="V662" s="9" t="str">
        <f>IFERROR(IF($M662="","",$M662&amp;"・"&amp;INDEX(リスト!$F:$F,MATCH($L662,リスト!$E:$E,0))),"")</f>
        <v/>
      </c>
    </row>
    <row r="663" spans="1:22" ht="18" customHeight="1" x14ac:dyDescent="0.55000000000000004">
      <c r="A663" t="s">
        <v>3419</v>
      </c>
      <c r="B663">
        <v>663</v>
      </c>
      <c r="C663" t="s">
        <v>3440</v>
      </c>
      <c r="D663" t="s">
        <v>3441</v>
      </c>
      <c r="E663">
        <v>3</v>
      </c>
      <c r="F663" t="s">
        <v>19</v>
      </c>
      <c r="G663">
        <v>20030317</v>
      </c>
      <c r="H663" t="s">
        <v>3442</v>
      </c>
      <c r="I663" t="s">
        <v>3443</v>
      </c>
      <c r="J663" t="s">
        <v>1115</v>
      </c>
      <c r="K663" t="s">
        <v>214</v>
      </c>
      <c r="O663" s="9">
        <f>IFERROR(IF($B663="","",INDEX(所属情報!$E:$E,MATCH($A663,所属情報!$A:$A,0))),"")</f>
        <v>490054</v>
      </c>
      <c r="P663" s="9" t="str">
        <f t="shared" si="30"/>
        <v>坪倉　楓 (3)</v>
      </c>
      <c r="Q663" s="9" t="str">
        <f t="shared" si="31"/>
        <v>ﾂﾎﾞｸﾗ ｶｴﾃﾞ</v>
      </c>
      <c r="R663" s="9" t="str">
        <f t="shared" si="32"/>
        <v>TSUBOKURA Kaede (03)</v>
      </c>
      <c r="S663" s="9" t="str">
        <f>IFERROR(IF($F663="","",INDEX(リスト!$G:$G,MATCH($F663,リスト!$E:$E,0))),"")</f>
        <v>28</v>
      </c>
      <c r="T663" s="9" t="str">
        <f>IFERROR(IF($K663="","",INDEX(リスト!$J:$J,MATCH($K663,リスト!$I:$I,0))),"")</f>
        <v>JPN</v>
      </c>
      <c r="U663" s="9" t="str">
        <f>IF($B663="","",RIGHT($G663*1000+200+COUNTIF($G$2:$G663,$G663),9))</f>
        <v>030317201</v>
      </c>
      <c r="V663" s="9" t="str">
        <f>IFERROR(IF($M663="","",$M663&amp;"・"&amp;INDEX(リスト!$F:$F,MATCH($L663,リスト!$E:$E,0))),"")</f>
        <v/>
      </c>
    </row>
    <row r="664" spans="1:22" ht="18" customHeight="1" x14ac:dyDescent="0.55000000000000004">
      <c r="A664" t="s">
        <v>3419</v>
      </c>
      <c r="B664">
        <v>664</v>
      </c>
      <c r="C664" t="s">
        <v>3444</v>
      </c>
      <c r="D664" t="s">
        <v>3445</v>
      </c>
      <c r="E664">
        <v>2</v>
      </c>
      <c r="F664" t="s">
        <v>19</v>
      </c>
      <c r="G664">
        <v>20030725</v>
      </c>
      <c r="H664" t="s">
        <v>3446</v>
      </c>
      <c r="I664" t="s">
        <v>3447</v>
      </c>
      <c r="J664" t="s">
        <v>957</v>
      </c>
      <c r="K664" t="s">
        <v>214</v>
      </c>
      <c r="O664" s="9">
        <f>IFERROR(IF($B664="","",INDEX(所属情報!$E:$E,MATCH($A664,所属情報!$A:$A,0))),"")</f>
        <v>490054</v>
      </c>
      <c r="P664" s="9" t="str">
        <f t="shared" si="30"/>
        <v>安積　葵 (2)</v>
      </c>
      <c r="Q664" s="9" t="str">
        <f t="shared" si="31"/>
        <v>ｸﾜﾉ ｱｵｲ</v>
      </c>
      <c r="R664" s="9" t="str">
        <f t="shared" si="32"/>
        <v>KUWANO Aoi (03)</v>
      </c>
      <c r="S664" s="9" t="str">
        <f>IFERROR(IF($F664="","",INDEX(リスト!$G:$G,MATCH($F664,リスト!$E:$E,0))),"")</f>
        <v>28</v>
      </c>
      <c r="T664" s="9" t="str">
        <f>IFERROR(IF($K664="","",INDEX(リスト!$J:$J,MATCH($K664,リスト!$I:$I,0))),"")</f>
        <v>JPN</v>
      </c>
      <c r="U664" s="9" t="str">
        <f>IF($B664="","",RIGHT($G664*1000+200+COUNTIF($G$2:$G664,$G664),9))</f>
        <v>030725202</v>
      </c>
      <c r="V664" s="9" t="str">
        <f>IFERROR(IF($M664="","",$M664&amp;"・"&amp;INDEX(リスト!$F:$F,MATCH($L664,リスト!$E:$E,0))),"")</f>
        <v/>
      </c>
    </row>
    <row r="665" spans="1:22" ht="18" customHeight="1" x14ac:dyDescent="0.55000000000000004">
      <c r="A665" t="s">
        <v>3419</v>
      </c>
      <c r="B665">
        <v>665</v>
      </c>
      <c r="C665" t="s">
        <v>3448</v>
      </c>
      <c r="D665" t="s">
        <v>3449</v>
      </c>
      <c r="E665">
        <v>2</v>
      </c>
      <c r="F665" t="s">
        <v>19</v>
      </c>
      <c r="G665">
        <v>20040121</v>
      </c>
      <c r="H665" t="s">
        <v>3450</v>
      </c>
      <c r="I665" t="s">
        <v>3451</v>
      </c>
      <c r="J665" t="s">
        <v>3452</v>
      </c>
      <c r="K665" t="s">
        <v>214</v>
      </c>
      <c r="O665" s="9">
        <f>IFERROR(IF($B665="","",INDEX(所属情報!$E:$E,MATCH($A665,所属情報!$A:$A,0))),"")</f>
        <v>490054</v>
      </c>
      <c r="P665" s="9" t="str">
        <f t="shared" si="30"/>
        <v>唐澤　栞 (2)</v>
      </c>
      <c r="Q665" s="9" t="str">
        <f t="shared" si="31"/>
        <v>ｶﾗｻﾜ ｼｵﾘ</v>
      </c>
      <c r="R665" s="9" t="str">
        <f t="shared" si="32"/>
        <v>KARASAWA Shiori (04)</v>
      </c>
      <c r="S665" s="9" t="str">
        <f>IFERROR(IF($F665="","",INDEX(リスト!$G:$G,MATCH($F665,リスト!$E:$E,0))),"")</f>
        <v>28</v>
      </c>
      <c r="T665" s="9" t="str">
        <f>IFERROR(IF($K665="","",INDEX(リスト!$J:$J,MATCH($K665,リスト!$I:$I,0))),"")</f>
        <v>JPN</v>
      </c>
      <c r="U665" s="9" t="str">
        <f>IF($B665="","",RIGHT($G665*1000+200+COUNTIF($G$2:$G665,$G665),9))</f>
        <v>040121202</v>
      </c>
      <c r="V665" s="9" t="str">
        <f>IFERROR(IF($M665="","",$M665&amp;"・"&amp;INDEX(リスト!$F:$F,MATCH($L665,リスト!$E:$E,0))),"")</f>
        <v/>
      </c>
    </row>
    <row r="666" spans="1:22" ht="18" customHeight="1" x14ac:dyDescent="0.55000000000000004">
      <c r="A666" t="s">
        <v>3419</v>
      </c>
      <c r="B666">
        <v>666</v>
      </c>
      <c r="C666" t="s">
        <v>3453</v>
      </c>
      <c r="D666" t="s">
        <v>3454</v>
      </c>
      <c r="E666">
        <v>2</v>
      </c>
      <c r="F666" t="s">
        <v>19</v>
      </c>
      <c r="G666">
        <v>20040302</v>
      </c>
      <c r="H666" t="s">
        <v>3455</v>
      </c>
      <c r="I666" t="s">
        <v>3456</v>
      </c>
      <c r="J666" t="s">
        <v>1081</v>
      </c>
      <c r="K666" t="s">
        <v>214</v>
      </c>
      <c r="O666" s="9">
        <f>IFERROR(IF($B666="","",INDEX(所属情報!$E:$E,MATCH($A666,所属情報!$A:$A,0))),"")</f>
        <v>490054</v>
      </c>
      <c r="P666" s="9" t="str">
        <f t="shared" si="30"/>
        <v>用貝　光穂 (2)</v>
      </c>
      <c r="Q666" s="9" t="str">
        <f t="shared" si="31"/>
        <v>ﾖｳｶﾞｲ ﾐﾎ</v>
      </c>
      <c r="R666" s="9" t="str">
        <f t="shared" si="32"/>
        <v>YOGAI Miho (04)</v>
      </c>
      <c r="S666" s="9" t="str">
        <f>IFERROR(IF($F666="","",INDEX(リスト!$G:$G,MATCH($F666,リスト!$E:$E,0))),"")</f>
        <v>28</v>
      </c>
      <c r="T666" s="9" t="str">
        <f>IFERROR(IF($K666="","",INDEX(リスト!$J:$J,MATCH($K666,リスト!$I:$I,0))),"")</f>
        <v>JPN</v>
      </c>
      <c r="U666" s="9" t="str">
        <f>IF($B666="","",RIGHT($G666*1000+200+COUNTIF($G$2:$G666,$G666),9))</f>
        <v>040302201</v>
      </c>
      <c r="V666" s="9" t="str">
        <f>IFERROR(IF($M666="","",$M666&amp;"・"&amp;INDEX(リスト!$F:$F,MATCH($L666,リスト!$E:$E,0))),"")</f>
        <v/>
      </c>
    </row>
    <row r="667" spans="1:22" ht="18" customHeight="1" x14ac:dyDescent="0.55000000000000004">
      <c r="A667" t="s">
        <v>3419</v>
      </c>
      <c r="B667">
        <v>667</v>
      </c>
      <c r="C667" t="s">
        <v>3457</v>
      </c>
      <c r="D667" t="s">
        <v>3458</v>
      </c>
      <c r="E667">
        <v>2</v>
      </c>
      <c r="F667" t="s">
        <v>20</v>
      </c>
      <c r="G667">
        <v>20030413</v>
      </c>
      <c r="H667" t="s">
        <v>3459</v>
      </c>
      <c r="I667" t="s">
        <v>3460</v>
      </c>
      <c r="J667" t="s">
        <v>1306</v>
      </c>
      <c r="K667" t="s">
        <v>214</v>
      </c>
      <c r="O667" s="9">
        <f>IFERROR(IF($B667="","",INDEX(所属情報!$E:$E,MATCH($A667,所属情報!$A:$A,0))),"")</f>
        <v>490054</v>
      </c>
      <c r="P667" s="9" t="str">
        <f t="shared" si="30"/>
        <v>吉永　梨桜 (2)</v>
      </c>
      <c r="Q667" s="9" t="str">
        <f t="shared" si="31"/>
        <v>ﾖｼﾅｶﾞ ﾘｵ</v>
      </c>
      <c r="R667" s="9" t="str">
        <f t="shared" si="32"/>
        <v>YOSHINAGA Rio (03)</v>
      </c>
      <c r="S667" s="9" t="str">
        <f>IFERROR(IF($F667="","",INDEX(リスト!$G:$G,MATCH($F667,リスト!$E:$E,0))),"")</f>
        <v>27</v>
      </c>
      <c r="T667" s="9" t="str">
        <f>IFERROR(IF($K667="","",INDEX(リスト!$J:$J,MATCH($K667,リスト!$I:$I,0))),"")</f>
        <v>JPN</v>
      </c>
      <c r="U667" s="9" t="str">
        <f>IF($B667="","",RIGHT($G667*1000+200+COUNTIF($G$2:$G667,$G667),9))</f>
        <v>030413202</v>
      </c>
      <c r="V667" s="9" t="str">
        <f>IFERROR(IF($M667="","",$M667&amp;"・"&amp;INDEX(リスト!$F:$F,MATCH($L667,リスト!$E:$E,0))),"")</f>
        <v/>
      </c>
    </row>
    <row r="668" spans="1:22" ht="18" customHeight="1" x14ac:dyDescent="0.55000000000000004">
      <c r="A668" t="s">
        <v>3419</v>
      </c>
      <c r="B668">
        <v>668</v>
      </c>
      <c r="C668" t="s">
        <v>3461</v>
      </c>
      <c r="D668" t="s">
        <v>3462</v>
      </c>
      <c r="E668">
        <v>2</v>
      </c>
      <c r="F668" t="s">
        <v>44</v>
      </c>
      <c r="G668">
        <v>20021010</v>
      </c>
      <c r="H668" t="s">
        <v>3463</v>
      </c>
      <c r="I668" t="s">
        <v>1932</v>
      </c>
      <c r="J668" t="s">
        <v>3464</v>
      </c>
      <c r="K668" t="s">
        <v>214</v>
      </c>
      <c r="O668" s="9">
        <f>IFERROR(IF($B668="","",INDEX(所属情報!$E:$E,MATCH($A668,所属情報!$A:$A,0))),"")</f>
        <v>490054</v>
      </c>
      <c r="P668" s="9" t="str">
        <f t="shared" si="30"/>
        <v>髙橋　八重 (2)</v>
      </c>
      <c r="Q668" s="9" t="str">
        <f t="shared" si="31"/>
        <v>ﾀｶﾊｼ ﾔｴ</v>
      </c>
      <c r="R668" s="9" t="str">
        <f t="shared" si="32"/>
        <v>TAKAHASHI Yae (02)</v>
      </c>
      <c r="S668" s="9" t="str">
        <f>IFERROR(IF($F668="","",INDEX(リスト!$G:$G,MATCH($F668,リスト!$E:$E,0))),"")</f>
        <v>13</v>
      </c>
      <c r="T668" s="9" t="str">
        <f>IFERROR(IF($K668="","",INDEX(リスト!$J:$J,MATCH($K668,リスト!$I:$I,0))),"")</f>
        <v>JPN</v>
      </c>
      <c r="U668" s="9" t="str">
        <f>IF($B668="","",RIGHT($G668*1000+200+COUNTIF($G$2:$G668,$G668),9))</f>
        <v>021010201</v>
      </c>
      <c r="V668" s="9" t="str">
        <f>IFERROR(IF($M668="","",$M668&amp;"・"&amp;INDEX(リスト!$F:$F,MATCH($L668,リスト!$E:$E,0))),"")</f>
        <v/>
      </c>
    </row>
    <row r="669" spans="1:22" ht="18" customHeight="1" x14ac:dyDescent="0.55000000000000004">
      <c r="A669" t="s">
        <v>3419</v>
      </c>
      <c r="B669">
        <v>669</v>
      </c>
      <c r="C669" t="s">
        <v>3465</v>
      </c>
      <c r="D669" t="s">
        <v>3466</v>
      </c>
      <c r="E669">
        <v>1</v>
      </c>
      <c r="F669" t="s">
        <v>54</v>
      </c>
      <c r="G669">
        <v>20040718</v>
      </c>
      <c r="H669" t="s">
        <v>3467</v>
      </c>
      <c r="I669" t="s">
        <v>3468</v>
      </c>
      <c r="J669" t="s">
        <v>2222</v>
      </c>
      <c r="K669" t="s">
        <v>214</v>
      </c>
      <c r="O669" s="9">
        <f>IFERROR(IF($B669="","",INDEX(所属情報!$E:$E,MATCH($A669,所属情報!$A:$A,0))),"")</f>
        <v>490054</v>
      </c>
      <c r="P669" s="9" t="str">
        <f t="shared" si="30"/>
        <v>藤木　志保 (1)</v>
      </c>
      <c r="Q669" s="9" t="str">
        <f t="shared" si="31"/>
        <v>ﾌｼﾞｷ ｼﾎ</v>
      </c>
      <c r="R669" s="9" t="str">
        <f t="shared" si="32"/>
        <v>FUJIKI Shiho (04)</v>
      </c>
      <c r="S669" s="9" t="str">
        <f>IFERROR(IF($F669="","",INDEX(リスト!$G:$G,MATCH($F669,リスト!$E:$E,0))),"")</f>
        <v>30</v>
      </c>
      <c r="T669" s="9" t="str">
        <f>IFERROR(IF($K669="","",INDEX(リスト!$J:$J,MATCH($K669,リスト!$I:$I,0))),"")</f>
        <v>JPN</v>
      </c>
      <c r="U669" s="9" t="str">
        <f>IF($B669="","",RIGHT($G669*1000+200+COUNTIF($G$2:$G669,$G669),9))</f>
        <v>040718201</v>
      </c>
      <c r="V669" s="9" t="str">
        <f>IFERROR(IF($M669="","",$M669&amp;"・"&amp;INDEX(リスト!$F:$F,MATCH($L669,リスト!$E:$E,0))),"")</f>
        <v/>
      </c>
    </row>
    <row r="670" spans="1:22" ht="18" customHeight="1" x14ac:dyDescent="0.55000000000000004">
      <c r="A670" t="s">
        <v>3469</v>
      </c>
      <c r="B670">
        <v>670</v>
      </c>
      <c r="C670" t="s">
        <v>3470</v>
      </c>
      <c r="D670" t="s">
        <v>3471</v>
      </c>
      <c r="E670">
        <v>4</v>
      </c>
      <c r="F670" t="s">
        <v>53</v>
      </c>
      <c r="G670">
        <v>20011122</v>
      </c>
      <c r="H670" t="s">
        <v>3472</v>
      </c>
      <c r="I670" t="s">
        <v>1360</v>
      </c>
      <c r="J670" t="s">
        <v>1096</v>
      </c>
      <c r="K670" t="s">
        <v>214</v>
      </c>
      <c r="O670" s="9">
        <f>IFERROR(IF($B670="","",INDEX(所属情報!$E:$E,MATCH($A670,所属情報!$A:$A,0))),"")</f>
        <v>492329</v>
      </c>
      <c r="P670" s="9" t="str">
        <f t="shared" si="30"/>
        <v>藤山　愛美 (4)</v>
      </c>
      <c r="Q670" s="9" t="str">
        <f t="shared" si="31"/>
        <v>ﾌｼﾞﾔﾏ ﾏﾅﾐ</v>
      </c>
      <c r="R670" s="9" t="str">
        <f t="shared" si="32"/>
        <v>FUJIYAMA Manami (01)</v>
      </c>
      <c r="S670" s="9" t="str">
        <f>IFERROR(IF($F670="","",INDEX(リスト!$G:$G,MATCH($F670,リスト!$E:$E,0))),"")</f>
        <v>42</v>
      </c>
      <c r="T670" s="9" t="str">
        <f>IFERROR(IF($K670="","",INDEX(リスト!$J:$J,MATCH($K670,リスト!$I:$I,0))),"")</f>
        <v>JPN</v>
      </c>
      <c r="U670" s="9" t="str">
        <f>IF($B670="","",RIGHT($G670*1000+200+COUNTIF($G$2:$G670,$G670),9))</f>
        <v>011122202</v>
      </c>
      <c r="V670" s="9" t="str">
        <f>IFERROR(IF($M670="","",$M670&amp;"・"&amp;INDEX(リスト!$F:$F,MATCH($L670,リスト!$E:$E,0))),"")</f>
        <v/>
      </c>
    </row>
    <row r="671" spans="1:22" ht="18" customHeight="1" x14ac:dyDescent="0.55000000000000004">
      <c r="A671" t="s">
        <v>3469</v>
      </c>
      <c r="B671">
        <v>671</v>
      </c>
      <c r="C671" t="s">
        <v>3473</v>
      </c>
      <c r="D671" t="s">
        <v>3474</v>
      </c>
      <c r="E671">
        <v>4</v>
      </c>
      <c r="F671" t="s">
        <v>47</v>
      </c>
      <c r="G671">
        <v>20020208</v>
      </c>
      <c r="H671" t="s">
        <v>3475</v>
      </c>
      <c r="I671" t="s">
        <v>1252</v>
      </c>
      <c r="J671" t="s">
        <v>3476</v>
      </c>
      <c r="K671" t="s">
        <v>214</v>
      </c>
      <c r="O671" s="9">
        <f>IFERROR(IF($B671="","",INDEX(所属情報!$E:$E,MATCH($A671,所属情報!$A:$A,0))),"")</f>
        <v>492329</v>
      </c>
      <c r="P671" s="9" t="str">
        <f t="shared" si="30"/>
        <v>松本　まどか (4)</v>
      </c>
      <c r="Q671" s="9" t="str">
        <f t="shared" si="31"/>
        <v>ﾏﾂﾓﾄ ﾏﾄﾞｶ</v>
      </c>
      <c r="R671" s="9" t="str">
        <f t="shared" si="32"/>
        <v>MATSUMOTO Madoka (02)</v>
      </c>
      <c r="S671" s="9" t="str">
        <f>IFERROR(IF($F671="","",INDEX(リスト!$G:$G,MATCH($F671,リスト!$E:$E,0))),"")</f>
        <v>43</v>
      </c>
      <c r="T671" s="9" t="str">
        <f>IFERROR(IF($K671="","",INDEX(リスト!$J:$J,MATCH($K671,リスト!$I:$I,0))),"")</f>
        <v>JPN</v>
      </c>
      <c r="U671" s="9" t="str">
        <f>IF($B671="","",RIGHT($G671*1000+200+COUNTIF($G$2:$G671,$G671),9))</f>
        <v>020208202</v>
      </c>
      <c r="V671" s="9" t="str">
        <f>IFERROR(IF($M671="","",$M671&amp;"・"&amp;INDEX(リスト!$F:$F,MATCH($L671,リスト!$E:$E,0))),"")</f>
        <v/>
      </c>
    </row>
    <row r="672" spans="1:22" ht="18" customHeight="1" x14ac:dyDescent="0.55000000000000004">
      <c r="A672" t="s">
        <v>3469</v>
      </c>
      <c r="B672">
        <v>672</v>
      </c>
      <c r="C672" t="s">
        <v>3477</v>
      </c>
      <c r="D672" t="s">
        <v>3478</v>
      </c>
      <c r="E672">
        <v>4</v>
      </c>
      <c r="F672" t="s">
        <v>16</v>
      </c>
      <c r="G672">
        <v>20010621</v>
      </c>
      <c r="H672" t="s">
        <v>3479</v>
      </c>
      <c r="I672" t="s">
        <v>3480</v>
      </c>
      <c r="J672" t="s">
        <v>1950</v>
      </c>
      <c r="K672" t="s">
        <v>214</v>
      </c>
      <c r="O672" s="9">
        <f>IFERROR(IF($B672="","",INDEX(所属情報!$E:$E,MATCH($A672,所属情報!$A:$A,0))),"")</f>
        <v>492329</v>
      </c>
      <c r="P672" s="9" t="str">
        <f t="shared" si="30"/>
        <v>茨本　菜々子 (4)</v>
      </c>
      <c r="Q672" s="9" t="str">
        <f t="shared" si="31"/>
        <v>ｲﾊﾞﾗﾓﾄ ﾅﾅｺ</v>
      </c>
      <c r="R672" s="9" t="str">
        <f t="shared" si="32"/>
        <v>IBARAMOTO Nanako (01)</v>
      </c>
      <c r="S672" s="9" t="str">
        <f>IFERROR(IF($F672="","",INDEX(リスト!$G:$G,MATCH($F672,リスト!$E:$E,0))),"")</f>
        <v>29</v>
      </c>
      <c r="T672" s="9" t="str">
        <f>IFERROR(IF($K672="","",INDEX(リスト!$J:$J,MATCH($K672,リスト!$I:$I,0))),"")</f>
        <v>JPN</v>
      </c>
      <c r="U672" s="9" t="str">
        <f>IF($B672="","",RIGHT($G672*1000+200+COUNTIF($G$2:$G672,$G672),9))</f>
        <v>010621201</v>
      </c>
      <c r="V672" s="9" t="str">
        <f>IFERROR(IF($M672="","",$M672&amp;"・"&amp;INDEX(リスト!$F:$F,MATCH($L672,リスト!$E:$E,0))),"")</f>
        <v/>
      </c>
    </row>
    <row r="673" spans="1:22" ht="18" customHeight="1" x14ac:dyDescent="0.55000000000000004">
      <c r="A673" t="s">
        <v>3469</v>
      </c>
      <c r="B673">
        <v>673</v>
      </c>
      <c r="C673" t="s">
        <v>3481</v>
      </c>
      <c r="D673" t="s">
        <v>3482</v>
      </c>
      <c r="E673">
        <v>4</v>
      </c>
      <c r="F673" t="s">
        <v>22</v>
      </c>
      <c r="G673">
        <v>20010910</v>
      </c>
      <c r="H673" t="s">
        <v>3483</v>
      </c>
      <c r="I673" t="s">
        <v>3484</v>
      </c>
      <c r="J673" t="s">
        <v>3485</v>
      </c>
      <c r="K673" t="s">
        <v>214</v>
      </c>
      <c r="O673" s="9">
        <f>IFERROR(IF($B673="","",INDEX(所属情報!$E:$E,MATCH($A673,所属情報!$A:$A,0))),"")</f>
        <v>492329</v>
      </c>
      <c r="P673" s="9" t="str">
        <f t="shared" si="30"/>
        <v>角谷　美湖 (4)</v>
      </c>
      <c r="Q673" s="9" t="str">
        <f t="shared" si="31"/>
        <v>ｶｸﾔ ﾐｺ</v>
      </c>
      <c r="R673" s="9" t="str">
        <f t="shared" si="32"/>
        <v>KAKUYA Miko (01)</v>
      </c>
      <c r="S673" s="9" t="str">
        <f>IFERROR(IF($F673="","",INDEX(リスト!$G:$G,MATCH($F673,リスト!$E:$E,0))),"")</f>
        <v>22</v>
      </c>
      <c r="T673" s="9" t="str">
        <f>IFERROR(IF($K673="","",INDEX(リスト!$J:$J,MATCH($K673,リスト!$I:$I,0))),"")</f>
        <v>JPN</v>
      </c>
      <c r="U673" s="9" t="str">
        <f>IF($B673="","",RIGHT($G673*1000+200+COUNTIF($G$2:$G673,$G673),9))</f>
        <v>010910201</v>
      </c>
      <c r="V673" s="9" t="str">
        <f>IFERROR(IF($M673="","",$M673&amp;"・"&amp;INDEX(リスト!$F:$F,MATCH($L673,リスト!$E:$E,0))),"")</f>
        <v/>
      </c>
    </row>
    <row r="674" spans="1:22" ht="18" customHeight="1" x14ac:dyDescent="0.55000000000000004">
      <c r="A674" t="s">
        <v>3469</v>
      </c>
      <c r="B674">
        <v>674</v>
      </c>
      <c r="C674" t="s">
        <v>3486</v>
      </c>
      <c r="D674" t="s">
        <v>3487</v>
      </c>
      <c r="E674">
        <v>4</v>
      </c>
      <c r="F674" t="s">
        <v>57</v>
      </c>
      <c r="G674">
        <v>20020211</v>
      </c>
      <c r="H674" t="s">
        <v>3488</v>
      </c>
      <c r="I674" t="s">
        <v>1473</v>
      </c>
      <c r="J674" t="s">
        <v>733</v>
      </c>
      <c r="K674" t="s">
        <v>214</v>
      </c>
      <c r="O674" s="9">
        <f>IFERROR(IF($B674="","",INDEX(所属情報!$E:$E,MATCH($A674,所属情報!$A:$A,0))),"")</f>
        <v>492329</v>
      </c>
      <c r="P674" s="9" t="str">
        <f t="shared" si="30"/>
        <v>森岡　美羽 (4)</v>
      </c>
      <c r="Q674" s="9" t="str">
        <f t="shared" si="31"/>
        <v>ﾓﾘｵｶ ﾐｳ</v>
      </c>
      <c r="R674" s="9" t="str">
        <f t="shared" si="32"/>
        <v>MORIOKA Miu (02)</v>
      </c>
      <c r="S674" s="9" t="str">
        <f>IFERROR(IF($F674="","",INDEX(リスト!$G:$G,MATCH($F674,リスト!$E:$E,0))),"")</f>
        <v>36</v>
      </c>
      <c r="T674" s="9" t="str">
        <f>IFERROR(IF($K674="","",INDEX(リスト!$J:$J,MATCH($K674,リスト!$I:$I,0))),"")</f>
        <v>JPN</v>
      </c>
      <c r="U674" s="9" t="str">
        <f>IF($B674="","",RIGHT($G674*1000+200+COUNTIF($G$2:$G674,$G674),9))</f>
        <v>020211201</v>
      </c>
      <c r="V674" s="9" t="str">
        <f>IFERROR(IF($M674="","",$M674&amp;"・"&amp;INDEX(リスト!$F:$F,MATCH($L674,リスト!$E:$E,0))),"")</f>
        <v/>
      </c>
    </row>
    <row r="675" spans="1:22" ht="18" customHeight="1" x14ac:dyDescent="0.55000000000000004">
      <c r="A675" t="s">
        <v>3469</v>
      </c>
      <c r="B675">
        <v>675</v>
      </c>
      <c r="C675" t="s">
        <v>3489</v>
      </c>
      <c r="D675" t="s">
        <v>3490</v>
      </c>
      <c r="E675">
        <v>4</v>
      </c>
      <c r="F675" t="s">
        <v>31</v>
      </c>
      <c r="G675">
        <v>20011030</v>
      </c>
      <c r="H675" t="s">
        <v>3491</v>
      </c>
      <c r="I675" t="s">
        <v>742</v>
      </c>
      <c r="J675" t="s">
        <v>1239</v>
      </c>
      <c r="K675" t="s">
        <v>214</v>
      </c>
      <c r="O675" s="9">
        <f>IFERROR(IF($B675="","",INDEX(所属情報!$E:$E,MATCH($A675,所属情報!$A:$A,0))),"")</f>
        <v>492329</v>
      </c>
      <c r="P675" s="9" t="str">
        <f t="shared" si="30"/>
        <v>藤田　彩希 (4)</v>
      </c>
      <c r="Q675" s="9" t="str">
        <f t="shared" si="31"/>
        <v>ﾌｼﾞﾀ ｻｷ</v>
      </c>
      <c r="R675" s="9" t="str">
        <f t="shared" si="32"/>
        <v>FUJITA Saki (01)</v>
      </c>
      <c r="S675" s="9" t="str">
        <f>IFERROR(IF($F675="","",INDEX(リスト!$G:$G,MATCH($F675,リスト!$E:$E,0))),"")</f>
        <v>33</v>
      </c>
      <c r="T675" s="9" t="str">
        <f>IFERROR(IF($K675="","",INDEX(リスト!$J:$J,MATCH($K675,リスト!$I:$I,0))),"")</f>
        <v>JPN</v>
      </c>
      <c r="U675" s="9" t="str">
        <f>IF($B675="","",RIGHT($G675*1000+200+COUNTIF($G$2:$G675,$G675),9))</f>
        <v>011030202</v>
      </c>
      <c r="V675" s="9" t="str">
        <f>IFERROR(IF($M675="","",$M675&amp;"・"&amp;INDEX(リスト!$F:$F,MATCH($L675,リスト!$E:$E,0))),"")</f>
        <v/>
      </c>
    </row>
    <row r="676" spans="1:22" ht="18" customHeight="1" x14ac:dyDescent="0.55000000000000004">
      <c r="A676" t="s">
        <v>3469</v>
      </c>
      <c r="B676">
        <v>676</v>
      </c>
      <c r="C676" t="s">
        <v>3492</v>
      </c>
      <c r="D676" t="s">
        <v>3493</v>
      </c>
      <c r="E676">
        <v>4</v>
      </c>
      <c r="F676" t="s">
        <v>19</v>
      </c>
      <c r="G676">
        <v>20011116</v>
      </c>
      <c r="H676" t="s">
        <v>3494</v>
      </c>
      <c r="I676" t="s">
        <v>2972</v>
      </c>
      <c r="J676" t="s">
        <v>2750</v>
      </c>
      <c r="K676" t="s">
        <v>214</v>
      </c>
      <c r="O676" s="9">
        <f>IFERROR(IF($B676="","",INDEX(所属情報!$E:$E,MATCH($A676,所属情報!$A:$A,0))),"")</f>
        <v>492329</v>
      </c>
      <c r="P676" s="9" t="str">
        <f t="shared" si="30"/>
        <v>堀　彩美 (4)</v>
      </c>
      <c r="Q676" s="9" t="str">
        <f t="shared" si="31"/>
        <v>ﾎﾘ ｱﾔﾐ</v>
      </c>
      <c r="R676" s="9" t="str">
        <f t="shared" si="32"/>
        <v>HORI Ayami (01)</v>
      </c>
      <c r="S676" s="9" t="str">
        <f>IFERROR(IF($F676="","",INDEX(リスト!$G:$G,MATCH($F676,リスト!$E:$E,0))),"")</f>
        <v>28</v>
      </c>
      <c r="T676" s="9" t="str">
        <f>IFERROR(IF($K676="","",INDEX(リスト!$J:$J,MATCH($K676,リスト!$I:$I,0))),"")</f>
        <v>JPN</v>
      </c>
      <c r="U676" s="9" t="str">
        <f>IF($B676="","",RIGHT($G676*1000+200+COUNTIF($G$2:$G676,$G676),9))</f>
        <v>011116201</v>
      </c>
      <c r="V676" s="9" t="str">
        <f>IFERROR(IF($M676="","",$M676&amp;"・"&amp;INDEX(リスト!$F:$F,MATCH($L676,リスト!$E:$E,0))),"")</f>
        <v/>
      </c>
    </row>
    <row r="677" spans="1:22" ht="18" customHeight="1" x14ac:dyDescent="0.55000000000000004">
      <c r="A677" t="s">
        <v>3469</v>
      </c>
      <c r="B677">
        <v>677</v>
      </c>
      <c r="C677" t="s">
        <v>3495</v>
      </c>
      <c r="D677" t="s">
        <v>3496</v>
      </c>
      <c r="E677">
        <v>3</v>
      </c>
      <c r="F677" t="s">
        <v>32</v>
      </c>
      <c r="G677">
        <v>20020808</v>
      </c>
      <c r="H677" t="s">
        <v>3497</v>
      </c>
      <c r="I677" t="s">
        <v>1510</v>
      </c>
      <c r="J677" t="s">
        <v>3498</v>
      </c>
      <c r="K677" t="s">
        <v>214</v>
      </c>
      <c r="O677" s="9">
        <f>IFERROR(IF($B677="","",INDEX(所属情報!$E:$E,MATCH($A677,所属情報!$A:$A,0))),"")</f>
        <v>492329</v>
      </c>
      <c r="P677" s="9" t="str">
        <f t="shared" si="30"/>
        <v>本田　芽吹 (3)</v>
      </c>
      <c r="Q677" s="9" t="str">
        <f t="shared" si="31"/>
        <v>ﾎﾝﾀﾞ ﾒﾌﾞｷ</v>
      </c>
      <c r="R677" s="9" t="str">
        <f t="shared" si="32"/>
        <v>HONDA Mebuki (02)</v>
      </c>
      <c r="S677" s="9" t="str">
        <f>IFERROR(IF($F677="","",INDEX(リスト!$G:$G,MATCH($F677,リスト!$E:$E,0))),"")</f>
        <v>35</v>
      </c>
      <c r="T677" s="9" t="str">
        <f>IFERROR(IF($K677="","",INDEX(リスト!$J:$J,MATCH($K677,リスト!$I:$I,0))),"")</f>
        <v>JPN</v>
      </c>
      <c r="U677" s="9" t="str">
        <f>IF($B677="","",RIGHT($G677*1000+200+COUNTIF($G$2:$G677,$G677),9))</f>
        <v>020808201</v>
      </c>
      <c r="V677" s="9" t="str">
        <f>IFERROR(IF($M677="","",$M677&amp;"・"&amp;INDEX(リスト!$F:$F,MATCH($L677,リスト!$E:$E,0))),"")</f>
        <v/>
      </c>
    </row>
    <row r="678" spans="1:22" ht="18" customHeight="1" x14ac:dyDescent="0.55000000000000004">
      <c r="A678" t="s">
        <v>3469</v>
      </c>
      <c r="B678">
        <v>678</v>
      </c>
      <c r="C678" t="s">
        <v>3499</v>
      </c>
      <c r="D678" t="s">
        <v>3500</v>
      </c>
      <c r="E678">
        <v>3</v>
      </c>
      <c r="F678" t="s">
        <v>52</v>
      </c>
      <c r="G678">
        <v>20021113</v>
      </c>
      <c r="H678" t="s">
        <v>3501</v>
      </c>
      <c r="I678" t="s">
        <v>3502</v>
      </c>
      <c r="J678" t="s">
        <v>1595</v>
      </c>
      <c r="K678" t="s">
        <v>214</v>
      </c>
      <c r="O678" s="9">
        <f>IFERROR(IF($B678="","",INDEX(所属情報!$E:$E,MATCH($A678,所属情報!$A:$A,0))),"")</f>
        <v>492329</v>
      </c>
      <c r="P678" s="9" t="str">
        <f t="shared" si="30"/>
        <v>金沢　杏音 (3)</v>
      </c>
      <c r="Q678" s="9" t="str">
        <f t="shared" si="31"/>
        <v>ｶﾅｻﾞﾜ ﾓﾓﾈ</v>
      </c>
      <c r="R678" s="9" t="str">
        <f t="shared" si="32"/>
        <v>KANAZAWA Momone (02)</v>
      </c>
      <c r="S678" s="9" t="str">
        <f>IFERROR(IF($F678="","",INDEX(リスト!$G:$G,MATCH($F678,リスト!$E:$E,0))),"")</f>
        <v>46</v>
      </c>
      <c r="T678" s="9" t="str">
        <f>IFERROR(IF($K678="","",INDEX(リスト!$J:$J,MATCH($K678,リスト!$I:$I,0))),"")</f>
        <v>JPN</v>
      </c>
      <c r="U678" s="9" t="str">
        <f>IF($B678="","",RIGHT($G678*1000+200+COUNTIF($G$2:$G678,$G678),9))</f>
        <v>021113202</v>
      </c>
      <c r="V678" s="9" t="str">
        <f>IFERROR(IF($M678="","",$M678&amp;"・"&amp;INDEX(リスト!$F:$F,MATCH($L678,リスト!$E:$E,0))),"")</f>
        <v/>
      </c>
    </row>
    <row r="679" spans="1:22" ht="18" customHeight="1" x14ac:dyDescent="0.55000000000000004">
      <c r="A679" t="s">
        <v>3469</v>
      </c>
      <c r="B679">
        <v>679</v>
      </c>
      <c r="C679" t="s">
        <v>3503</v>
      </c>
      <c r="D679" t="s">
        <v>3504</v>
      </c>
      <c r="E679">
        <v>3</v>
      </c>
      <c r="F679" t="s">
        <v>27</v>
      </c>
      <c r="G679">
        <v>20030101</v>
      </c>
      <c r="H679" t="s">
        <v>3505</v>
      </c>
      <c r="I679" t="s">
        <v>3506</v>
      </c>
      <c r="J679" t="s">
        <v>3507</v>
      </c>
      <c r="K679" t="s">
        <v>214</v>
      </c>
      <c r="O679" s="9">
        <f>IFERROR(IF($B679="","",INDEX(所属情報!$E:$E,MATCH($A679,所属情報!$A:$A,0))),"")</f>
        <v>492329</v>
      </c>
      <c r="P679" s="9" t="str">
        <f t="shared" si="30"/>
        <v>濵口　真幸 (3)</v>
      </c>
      <c r="Q679" s="9" t="str">
        <f t="shared" si="31"/>
        <v>ﾊﾏｸﾞﾁ ﾏﾕｷ</v>
      </c>
      <c r="R679" s="9" t="str">
        <f t="shared" si="32"/>
        <v>HAMAGUCHI Mayuki (03)</v>
      </c>
      <c r="S679" s="9" t="str">
        <f>IFERROR(IF($F679="","",INDEX(リスト!$G:$G,MATCH($F679,リスト!$E:$E,0))),"")</f>
        <v>24</v>
      </c>
      <c r="T679" s="9" t="str">
        <f>IFERROR(IF($K679="","",INDEX(リスト!$J:$J,MATCH($K679,リスト!$I:$I,0))),"")</f>
        <v>JPN</v>
      </c>
      <c r="U679" s="9" t="str">
        <f>IF($B679="","",RIGHT($G679*1000+200+COUNTIF($G$2:$G679,$G679),9))</f>
        <v>030101201</v>
      </c>
      <c r="V679" s="9" t="str">
        <f>IFERROR(IF($M679="","",$M679&amp;"・"&amp;INDEX(リスト!$F:$F,MATCH($L679,リスト!$E:$E,0))),"")</f>
        <v/>
      </c>
    </row>
    <row r="680" spans="1:22" ht="18" customHeight="1" x14ac:dyDescent="0.55000000000000004">
      <c r="A680" t="s">
        <v>3469</v>
      </c>
      <c r="B680">
        <v>680</v>
      </c>
      <c r="C680" t="s">
        <v>3508</v>
      </c>
      <c r="D680" t="s">
        <v>3509</v>
      </c>
      <c r="E680">
        <v>3</v>
      </c>
      <c r="F680" t="s">
        <v>20</v>
      </c>
      <c r="G680">
        <v>20021108</v>
      </c>
      <c r="H680" t="s">
        <v>3510</v>
      </c>
      <c r="I680" t="s">
        <v>3511</v>
      </c>
      <c r="J680" t="s">
        <v>3512</v>
      </c>
      <c r="K680" t="s">
        <v>214</v>
      </c>
      <c r="O680" s="9">
        <f>IFERROR(IF($B680="","",INDEX(所属情報!$E:$E,MATCH($A680,所属情報!$A:$A,0))),"")</f>
        <v>492329</v>
      </c>
      <c r="P680" s="9" t="str">
        <f t="shared" si="30"/>
        <v>梛野　響木 (3)</v>
      </c>
      <c r="Q680" s="9" t="str">
        <f t="shared" si="31"/>
        <v>ﾅｷﾞﾉ ﾋﾋﾞｷ</v>
      </c>
      <c r="R680" s="9" t="str">
        <f t="shared" si="32"/>
        <v>NAGINO Hibiki (02)</v>
      </c>
      <c r="S680" s="9" t="str">
        <f>IFERROR(IF($F680="","",INDEX(リスト!$G:$G,MATCH($F680,リスト!$E:$E,0))),"")</f>
        <v>27</v>
      </c>
      <c r="T680" s="9" t="str">
        <f>IFERROR(IF($K680="","",INDEX(リスト!$J:$J,MATCH($K680,リスト!$I:$I,0))),"")</f>
        <v>JPN</v>
      </c>
      <c r="U680" s="9" t="str">
        <f>IF($B680="","",RIGHT($G680*1000+200+COUNTIF($G$2:$G680,$G680),9))</f>
        <v>021108202</v>
      </c>
      <c r="V680" s="9" t="str">
        <f>IFERROR(IF($M680="","",$M680&amp;"・"&amp;INDEX(リスト!$F:$F,MATCH($L680,リスト!$E:$E,0))),"")</f>
        <v/>
      </c>
    </row>
    <row r="681" spans="1:22" ht="18" customHeight="1" x14ac:dyDescent="0.55000000000000004">
      <c r="A681" t="s">
        <v>3469</v>
      </c>
      <c r="B681">
        <v>681</v>
      </c>
      <c r="C681" t="s">
        <v>3513</v>
      </c>
      <c r="D681" t="s">
        <v>3514</v>
      </c>
      <c r="E681">
        <v>3</v>
      </c>
      <c r="F681" t="s">
        <v>15</v>
      </c>
      <c r="G681">
        <v>20030301</v>
      </c>
      <c r="H681" t="s">
        <v>3515</v>
      </c>
      <c r="I681" t="s">
        <v>3516</v>
      </c>
      <c r="J681" t="s">
        <v>3517</v>
      </c>
      <c r="K681" t="s">
        <v>214</v>
      </c>
      <c r="O681" s="9">
        <f>IFERROR(IF($B681="","",INDEX(所属情報!$E:$E,MATCH($A681,所属情報!$A:$A,0))),"")</f>
        <v>492329</v>
      </c>
      <c r="P681" s="9" t="str">
        <f t="shared" si="30"/>
        <v>杉野　樹里海 (3)</v>
      </c>
      <c r="Q681" s="9" t="str">
        <f t="shared" si="31"/>
        <v>ｽｷﾞﾉ ｼﾞｭﾘｱ</v>
      </c>
      <c r="R681" s="9" t="str">
        <f t="shared" si="32"/>
        <v>SUGINO Juria (03)</v>
      </c>
      <c r="S681" s="9" t="str">
        <f>IFERROR(IF($F681="","",INDEX(リスト!$G:$G,MATCH($F681,リスト!$E:$E,0))),"")</f>
        <v>25</v>
      </c>
      <c r="T681" s="9" t="str">
        <f>IFERROR(IF($K681="","",INDEX(リスト!$J:$J,MATCH($K681,リスト!$I:$I,0))),"")</f>
        <v>JPN</v>
      </c>
      <c r="U681" s="9" t="str">
        <f>IF($B681="","",RIGHT($G681*1000+200+COUNTIF($G$2:$G681,$G681),9))</f>
        <v>030301201</v>
      </c>
      <c r="V681" s="9" t="str">
        <f>IFERROR(IF($M681="","",$M681&amp;"・"&amp;INDEX(リスト!$F:$F,MATCH($L681,リスト!$E:$E,0))),"")</f>
        <v/>
      </c>
    </row>
    <row r="682" spans="1:22" ht="18" customHeight="1" x14ac:dyDescent="0.55000000000000004">
      <c r="A682" t="s">
        <v>3469</v>
      </c>
      <c r="B682">
        <v>682</v>
      </c>
      <c r="C682" t="s">
        <v>3518</v>
      </c>
      <c r="D682" t="s">
        <v>3519</v>
      </c>
      <c r="E682">
        <v>2</v>
      </c>
      <c r="F682" t="s">
        <v>19</v>
      </c>
      <c r="G682">
        <v>20030805</v>
      </c>
      <c r="H682" t="s">
        <v>3520</v>
      </c>
      <c r="I682" t="s">
        <v>3521</v>
      </c>
      <c r="J682" t="s">
        <v>806</v>
      </c>
      <c r="K682" t="s">
        <v>214</v>
      </c>
      <c r="O682" s="9">
        <f>IFERROR(IF($B682="","",INDEX(所属情報!$E:$E,MATCH($A682,所属情報!$A:$A,0))),"")</f>
        <v>492329</v>
      </c>
      <c r="P682" s="9" t="str">
        <f t="shared" si="30"/>
        <v>古西　亜海 (2)</v>
      </c>
      <c r="Q682" s="9" t="str">
        <f t="shared" si="31"/>
        <v>ﾌﾙﾆｼ ｱﾐ</v>
      </c>
      <c r="R682" s="9" t="str">
        <f t="shared" si="32"/>
        <v>FURUNISHI Ami (03)</v>
      </c>
      <c r="S682" s="9" t="str">
        <f>IFERROR(IF($F682="","",INDEX(リスト!$G:$G,MATCH($F682,リスト!$E:$E,0))),"")</f>
        <v>28</v>
      </c>
      <c r="T682" s="9" t="str">
        <f>IFERROR(IF($K682="","",INDEX(リスト!$J:$J,MATCH($K682,リスト!$I:$I,0))),"")</f>
        <v>JPN</v>
      </c>
      <c r="U682" s="9" t="str">
        <f>IF($B682="","",RIGHT($G682*1000+200+COUNTIF($G$2:$G682,$G682),9))</f>
        <v>030805201</v>
      </c>
      <c r="V682" s="9" t="str">
        <f>IFERROR(IF($M682="","",$M682&amp;"・"&amp;INDEX(リスト!$F:$F,MATCH($L682,リスト!$E:$E,0))),"")</f>
        <v/>
      </c>
    </row>
    <row r="683" spans="1:22" ht="18" customHeight="1" x14ac:dyDescent="0.55000000000000004">
      <c r="A683" t="s">
        <v>3469</v>
      </c>
      <c r="B683">
        <v>683</v>
      </c>
      <c r="C683" t="s">
        <v>3522</v>
      </c>
      <c r="D683" t="s">
        <v>3523</v>
      </c>
      <c r="E683">
        <v>2</v>
      </c>
      <c r="F683" t="s">
        <v>20</v>
      </c>
      <c r="G683">
        <v>20030730</v>
      </c>
      <c r="H683" t="s">
        <v>3524</v>
      </c>
      <c r="I683" t="s">
        <v>948</v>
      </c>
      <c r="J683" t="s">
        <v>1022</v>
      </c>
      <c r="K683" t="s">
        <v>214</v>
      </c>
      <c r="O683" s="9">
        <f>IFERROR(IF($B683="","",INDEX(所属情報!$E:$E,MATCH($A683,所属情報!$A:$A,0))),"")</f>
        <v>492329</v>
      </c>
      <c r="P683" s="9" t="str">
        <f t="shared" si="30"/>
        <v>吉田　優衣 (2)</v>
      </c>
      <c r="Q683" s="9" t="str">
        <f t="shared" si="31"/>
        <v>ﾖｼﾀﾞ ﾕｲ</v>
      </c>
      <c r="R683" s="9" t="str">
        <f t="shared" si="32"/>
        <v>YOSHIDA Yui (03)</v>
      </c>
      <c r="S683" s="9" t="str">
        <f>IFERROR(IF($F683="","",INDEX(リスト!$G:$G,MATCH($F683,リスト!$E:$E,0))),"")</f>
        <v>27</v>
      </c>
      <c r="T683" s="9" t="str">
        <f>IFERROR(IF($K683="","",INDEX(リスト!$J:$J,MATCH($K683,リスト!$I:$I,0))),"")</f>
        <v>JPN</v>
      </c>
      <c r="U683" s="9" t="str">
        <f>IF($B683="","",RIGHT($G683*1000+200+COUNTIF($G$2:$G683,$G683),9))</f>
        <v>030730203</v>
      </c>
      <c r="V683" s="9" t="str">
        <f>IFERROR(IF($M683="","",$M683&amp;"・"&amp;INDEX(リスト!$F:$F,MATCH($L683,リスト!$E:$E,0))),"")</f>
        <v/>
      </c>
    </row>
    <row r="684" spans="1:22" ht="18" customHeight="1" x14ac:dyDescent="0.55000000000000004">
      <c r="A684" t="s">
        <v>3469</v>
      </c>
      <c r="B684">
        <v>684</v>
      </c>
      <c r="C684" t="s">
        <v>3525</v>
      </c>
      <c r="D684" t="s">
        <v>3526</v>
      </c>
      <c r="E684">
        <v>2</v>
      </c>
      <c r="F684" t="s">
        <v>17</v>
      </c>
      <c r="G684">
        <v>20030718</v>
      </c>
      <c r="H684" t="s">
        <v>3527</v>
      </c>
      <c r="I684" t="s">
        <v>3528</v>
      </c>
      <c r="J684" t="s">
        <v>3529</v>
      </c>
      <c r="K684" t="s">
        <v>214</v>
      </c>
      <c r="O684" s="9">
        <f>IFERROR(IF($B684="","",INDEX(所属情報!$E:$E,MATCH($A684,所属情報!$A:$A,0))),"")</f>
        <v>492329</v>
      </c>
      <c r="P684" s="9" t="str">
        <f t="shared" si="30"/>
        <v>村山　美乃 (2)</v>
      </c>
      <c r="Q684" s="9" t="str">
        <f t="shared" si="31"/>
        <v>ﾑﾗﾔﾏ ﾖｼﾉ</v>
      </c>
      <c r="R684" s="9" t="str">
        <f t="shared" si="32"/>
        <v>MURAYAMA Yoshino (03)</v>
      </c>
      <c r="S684" s="9" t="str">
        <f>IFERROR(IF($F684="","",INDEX(リスト!$G:$G,MATCH($F684,リスト!$E:$E,0))),"")</f>
        <v>26</v>
      </c>
      <c r="T684" s="9" t="str">
        <f>IFERROR(IF($K684="","",INDEX(リスト!$J:$J,MATCH($K684,リスト!$I:$I,0))),"")</f>
        <v>JPN</v>
      </c>
      <c r="U684" s="9" t="str">
        <f>IF($B684="","",RIGHT($G684*1000+200+COUNTIF($G$2:$G684,$G684),9))</f>
        <v>030718201</v>
      </c>
      <c r="V684" s="9" t="str">
        <f>IFERROR(IF($M684="","",$M684&amp;"・"&amp;INDEX(リスト!$F:$F,MATCH($L684,リスト!$E:$E,0))),"")</f>
        <v/>
      </c>
    </row>
    <row r="685" spans="1:22" ht="18" customHeight="1" x14ac:dyDescent="0.55000000000000004">
      <c r="A685" t="s">
        <v>3469</v>
      </c>
      <c r="B685">
        <v>685</v>
      </c>
      <c r="C685" t="s">
        <v>3530</v>
      </c>
      <c r="D685" t="s">
        <v>3531</v>
      </c>
      <c r="E685">
        <v>1</v>
      </c>
      <c r="F685" t="s">
        <v>19</v>
      </c>
      <c r="G685">
        <v>20040616</v>
      </c>
      <c r="H685" t="s">
        <v>3532</v>
      </c>
      <c r="I685" t="s">
        <v>3533</v>
      </c>
      <c r="J685" t="s">
        <v>2114</v>
      </c>
      <c r="K685" t="s">
        <v>214</v>
      </c>
      <c r="O685" s="9">
        <f>IFERROR(IF($B685="","",INDEX(所属情報!$E:$E,MATCH($A685,所属情報!$A:$A,0))),"")</f>
        <v>492329</v>
      </c>
      <c r="P685" s="9" t="str">
        <f t="shared" si="30"/>
        <v>青田　光央 (1)</v>
      </c>
      <c r="Q685" s="9" t="str">
        <f t="shared" si="31"/>
        <v>ｱｵﾀ ﾐｵ</v>
      </c>
      <c r="R685" s="9" t="str">
        <f t="shared" si="32"/>
        <v>AOTA Mio (04)</v>
      </c>
      <c r="S685" s="9" t="str">
        <f>IFERROR(IF($F685="","",INDEX(リスト!$G:$G,MATCH($F685,リスト!$E:$E,0))),"")</f>
        <v>28</v>
      </c>
      <c r="T685" s="9" t="str">
        <f>IFERROR(IF($K685="","",INDEX(リスト!$J:$J,MATCH($K685,リスト!$I:$I,0))),"")</f>
        <v>JPN</v>
      </c>
      <c r="U685" s="9" t="str">
        <f>IF($B685="","",RIGHT($G685*1000+200+COUNTIF($G$2:$G685,$G685),9))</f>
        <v>040616202</v>
      </c>
      <c r="V685" s="9" t="str">
        <f>IFERROR(IF($M685="","",$M685&amp;"・"&amp;INDEX(リスト!$F:$F,MATCH($L685,リスト!$E:$E,0))),"")</f>
        <v/>
      </c>
    </row>
    <row r="686" spans="1:22" ht="18" customHeight="1" x14ac:dyDescent="0.55000000000000004">
      <c r="A686" t="s">
        <v>3469</v>
      </c>
      <c r="B686">
        <v>686</v>
      </c>
      <c r="C686" t="s">
        <v>3534</v>
      </c>
      <c r="D686" t="s">
        <v>3535</v>
      </c>
      <c r="E686">
        <v>1</v>
      </c>
      <c r="F686" t="s">
        <v>17</v>
      </c>
      <c r="G686">
        <v>20040504</v>
      </c>
      <c r="H686" t="s">
        <v>3536</v>
      </c>
      <c r="I686" t="s">
        <v>3537</v>
      </c>
      <c r="J686" t="s">
        <v>3538</v>
      </c>
      <c r="K686" t="s">
        <v>214</v>
      </c>
      <c r="O686" s="9">
        <f>IFERROR(IF($B686="","",INDEX(所属情報!$E:$E,MATCH($A686,所属情報!$A:$A,0))),"")</f>
        <v>492329</v>
      </c>
      <c r="P686" s="9" t="str">
        <f t="shared" si="30"/>
        <v>末吉　凪 (1)</v>
      </c>
      <c r="Q686" s="9" t="str">
        <f t="shared" si="31"/>
        <v>ｽｴﾖｼ ﾅｷﾞ</v>
      </c>
      <c r="R686" s="9" t="str">
        <f t="shared" si="32"/>
        <v>SUEYOSHI Nagi (04)</v>
      </c>
      <c r="S686" s="9" t="str">
        <f>IFERROR(IF($F686="","",INDEX(リスト!$G:$G,MATCH($F686,リスト!$E:$E,0))),"")</f>
        <v>26</v>
      </c>
      <c r="T686" s="9" t="str">
        <f>IFERROR(IF($K686="","",INDEX(リスト!$J:$J,MATCH($K686,リスト!$I:$I,0))),"")</f>
        <v>JPN</v>
      </c>
      <c r="U686" s="9" t="str">
        <f>IF($B686="","",RIGHT($G686*1000+200+COUNTIF($G$2:$G686,$G686),9))</f>
        <v>040504202</v>
      </c>
      <c r="V686" s="9" t="str">
        <f>IFERROR(IF($M686="","",$M686&amp;"・"&amp;INDEX(リスト!$F:$F,MATCH($L686,リスト!$E:$E,0))),"")</f>
        <v/>
      </c>
    </row>
    <row r="687" spans="1:22" ht="18" customHeight="1" x14ac:dyDescent="0.55000000000000004">
      <c r="A687" t="s">
        <v>3469</v>
      </c>
      <c r="B687">
        <v>687</v>
      </c>
      <c r="C687" t="s">
        <v>3539</v>
      </c>
      <c r="D687" t="s">
        <v>3540</v>
      </c>
      <c r="E687">
        <v>1</v>
      </c>
      <c r="F687" t="s">
        <v>25</v>
      </c>
      <c r="G687">
        <v>20040507</v>
      </c>
      <c r="H687" t="s">
        <v>3541</v>
      </c>
      <c r="I687" t="s">
        <v>2134</v>
      </c>
      <c r="J687" t="s">
        <v>1306</v>
      </c>
      <c r="K687" t="s">
        <v>214</v>
      </c>
      <c r="O687" s="9">
        <f>IFERROR(IF($B687="","",INDEX(所属情報!$E:$E,MATCH($A687,所属情報!$A:$A,0))),"")</f>
        <v>492329</v>
      </c>
      <c r="P687" s="9" t="str">
        <f t="shared" si="30"/>
        <v>山田　吏桜 (1)</v>
      </c>
      <c r="Q687" s="9" t="str">
        <f t="shared" si="31"/>
        <v>ﾔﾏﾀﾞ ﾘｵ</v>
      </c>
      <c r="R687" s="9" t="str">
        <f t="shared" si="32"/>
        <v>YAMADA Rio (04)</v>
      </c>
      <c r="S687" s="9" t="str">
        <f>IFERROR(IF($F687="","",INDEX(リスト!$G:$G,MATCH($F687,リスト!$E:$E,0))),"")</f>
        <v>17</v>
      </c>
      <c r="T687" s="9" t="str">
        <f>IFERROR(IF($K687="","",INDEX(リスト!$J:$J,MATCH($K687,リスト!$I:$I,0))),"")</f>
        <v>JPN</v>
      </c>
      <c r="U687" s="9" t="str">
        <f>IF($B687="","",RIGHT($G687*1000+200+COUNTIF($G$2:$G687,$G687),9))</f>
        <v>040507201</v>
      </c>
      <c r="V687" s="9" t="str">
        <f>IFERROR(IF($M687="","",$M687&amp;"・"&amp;INDEX(リスト!$F:$F,MATCH($L687,リスト!$E:$E,0))),"")</f>
        <v/>
      </c>
    </row>
    <row r="688" spans="1:22" ht="18" customHeight="1" x14ac:dyDescent="0.55000000000000004">
      <c r="A688" t="s">
        <v>3469</v>
      </c>
      <c r="B688">
        <v>688</v>
      </c>
      <c r="C688" t="s">
        <v>3542</v>
      </c>
      <c r="D688" t="s">
        <v>3543</v>
      </c>
      <c r="E688">
        <v>1</v>
      </c>
      <c r="F688" t="s">
        <v>27</v>
      </c>
      <c r="G688">
        <v>20050115</v>
      </c>
      <c r="H688" t="s">
        <v>3544</v>
      </c>
      <c r="I688" t="s">
        <v>3545</v>
      </c>
      <c r="J688" t="s">
        <v>917</v>
      </c>
      <c r="K688" t="s">
        <v>214</v>
      </c>
      <c r="O688" s="9">
        <f>IFERROR(IF($B688="","",INDEX(所属情報!$E:$E,MATCH($A688,所属情報!$A:$A,0))),"")</f>
        <v>492329</v>
      </c>
      <c r="P688" s="9" t="str">
        <f t="shared" si="30"/>
        <v>小畑　文乃 (1)</v>
      </c>
      <c r="Q688" s="9" t="str">
        <f t="shared" si="31"/>
        <v>ｵﾊﾞﾀ ｱﾔﾉ</v>
      </c>
      <c r="R688" s="9" t="str">
        <f t="shared" si="32"/>
        <v>OBATA Ayano (05)</v>
      </c>
      <c r="S688" s="9" t="str">
        <f>IFERROR(IF($F688="","",INDEX(リスト!$G:$G,MATCH($F688,リスト!$E:$E,0))),"")</f>
        <v>24</v>
      </c>
      <c r="T688" s="9" t="str">
        <f>IFERROR(IF($K688="","",INDEX(リスト!$J:$J,MATCH($K688,リスト!$I:$I,0))),"")</f>
        <v>JPN</v>
      </c>
      <c r="U688" s="9" t="str">
        <f>IF($B688="","",RIGHT($G688*1000+200+COUNTIF($G$2:$G688,$G688),9))</f>
        <v>050115202</v>
      </c>
      <c r="V688" s="9" t="str">
        <f>IFERROR(IF($M688="","",$M688&amp;"・"&amp;INDEX(リスト!$F:$F,MATCH($L688,リスト!$E:$E,0))),"")</f>
        <v/>
      </c>
    </row>
    <row r="689" spans="1:22" ht="18" customHeight="1" x14ac:dyDescent="0.55000000000000004">
      <c r="A689" t="s">
        <v>3469</v>
      </c>
      <c r="B689">
        <v>689</v>
      </c>
      <c r="C689" t="s">
        <v>3546</v>
      </c>
      <c r="D689" t="s">
        <v>3547</v>
      </c>
      <c r="E689">
        <v>1</v>
      </c>
      <c r="F689" t="s">
        <v>20</v>
      </c>
      <c r="G689">
        <v>20041119</v>
      </c>
      <c r="H689" t="s">
        <v>3548</v>
      </c>
      <c r="I689" t="s">
        <v>845</v>
      </c>
      <c r="J689" t="s">
        <v>3549</v>
      </c>
      <c r="K689" t="s">
        <v>214</v>
      </c>
      <c r="O689" s="9">
        <f>IFERROR(IF($B689="","",INDEX(所属情報!$E:$E,MATCH($A689,所属情報!$A:$A,0))),"")</f>
        <v>492329</v>
      </c>
      <c r="P689" s="9" t="str">
        <f t="shared" si="30"/>
        <v>竹内　美蓮 (1)</v>
      </c>
      <c r="Q689" s="9" t="str">
        <f t="shared" si="31"/>
        <v>ﾀｹｳﾁ ﾐﾚﾝ</v>
      </c>
      <c r="R689" s="9" t="str">
        <f t="shared" si="32"/>
        <v>TAKEUCHI Miren (04)</v>
      </c>
      <c r="S689" s="9" t="str">
        <f>IFERROR(IF($F689="","",INDEX(リスト!$G:$G,MATCH($F689,リスト!$E:$E,0))),"")</f>
        <v>27</v>
      </c>
      <c r="T689" s="9" t="str">
        <f>IFERROR(IF($K689="","",INDEX(リスト!$J:$J,MATCH($K689,リスト!$I:$I,0))),"")</f>
        <v>JPN</v>
      </c>
      <c r="U689" s="9" t="str">
        <f>IF($B689="","",RIGHT($G689*1000+200+COUNTIF($G$2:$G689,$G689),9))</f>
        <v>041119203</v>
      </c>
      <c r="V689" s="9" t="str">
        <f>IFERROR(IF($M689="","",$M689&amp;"・"&amp;INDEX(リスト!$F:$F,MATCH($L689,リスト!$E:$E,0))),"")</f>
        <v/>
      </c>
    </row>
    <row r="690" spans="1:22" ht="18" customHeight="1" x14ac:dyDescent="0.55000000000000004">
      <c r="A690" t="s">
        <v>3469</v>
      </c>
      <c r="B690">
        <v>690</v>
      </c>
      <c r="C690" t="s">
        <v>3550</v>
      </c>
      <c r="D690" t="s">
        <v>3551</v>
      </c>
      <c r="E690">
        <v>1</v>
      </c>
      <c r="F690" t="s">
        <v>39</v>
      </c>
      <c r="G690">
        <v>20040723</v>
      </c>
      <c r="H690" t="s">
        <v>3552</v>
      </c>
      <c r="I690" t="s">
        <v>1744</v>
      </c>
      <c r="J690" t="s">
        <v>3553</v>
      </c>
      <c r="K690" t="s">
        <v>214</v>
      </c>
      <c r="O690" s="9">
        <f>IFERROR(IF($B690="","",INDEX(所属情報!$E:$E,MATCH($A690,所属情報!$A:$A,0))),"")</f>
        <v>492329</v>
      </c>
      <c r="P690" s="9" t="str">
        <f t="shared" si="30"/>
        <v>石田　瑞歩 (1)</v>
      </c>
      <c r="Q690" s="9" t="str">
        <f t="shared" si="31"/>
        <v>ｲｼﾀﾞ ﾐｽﾞﾎ</v>
      </c>
      <c r="R690" s="9" t="str">
        <f t="shared" si="32"/>
        <v>ISHIDA Mizuho (04)</v>
      </c>
      <c r="S690" s="9" t="str">
        <f>IFERROR(IF($F690="","",INDEX(リスト!$G:$G,MATCH($F690,リスト!$E:$E,0))),"")</f>
        <v>31</v>
      </c>
      <c r="T690" s="9" t="str">
        <f>IFERROR(IF($K690="","",INDEX(リスト!$J:$J,MATCH($K690,リスト!$I:$I,0))),"")</f>
        <v>JPN</v>
      </c>
      <c r="U690" s="9" t="str">
        <f>IF($B690="","",RIGHT($G690*1000+200+COUNTIF($G$2:$G690,$G690),9))</f>
        <v>040723201</v>
      </c>
      <c r="V690" s="9" t="str">
        <f>IFERROR(IF($M690="","",$M690&amp;"・"&amp;INDEX(リスト!$F:$F,MATCH($L690,リスト!$E:$E,0))),"")</f>
        <v/>
      </c>
    </row>
    <row r="691" spans="1:22" ht="18" customHeight="1" x14ac:dyDescent="0.55000000000000004">
      <c r="A691" t="s">
        <v>3469</v>
      </c>
      <c r="B691">
        <v>691</v>
      </c>
      <c r="C691" t="s">
        <v>3554</v>
      </c>
      <c r="D691" t="s">
        <v>3555</v>
      </c>
      <c r="E691">
        <v>1</v>
      </c>
      <c r="F691" t="s">
        <v>53</v>
      </c>
      <c r="G691">
        <v>20040514</v>
      </c>
      <c r="H691" t="s">
        <v>3556</v>
      </c>
      <c r="I691" t="s">
        <v>3557</v>
      </c>
      <c r="J691" t="s">
        <v>889</v>
      </c>
      <c r="K691" t="s">
        <v>214</v>
      </c>
      <c r="O691" s="9">
        <f>IFERROR(IF($B691="","",INDEX(所属情報!$E:$E,MATCH($A691,所属情報!$A:$A,0))),"")</f>
        <v>492329</v>
      </c>
      <c r="P691" s="9" t="str">
        <f t="shared" si="30"/>
        <v>山崎　絢音 (1)</v>
      </c>
      <c r="Q691" s="9" t="str">
        <f t="shared" si="31"/>
        <v>ﾔﾏｻｷ ｱﾔﾈ</v>
      </c>
      <c r="R691" s="9" t="str">
        <f t="shared" si="32"/>
        <v>YAMASAKI Ayane (04)</v>
      </c>
      <c r="S691" s="9" t="str">
        <f>IFERROR(IF($F691="","",INDEX(リスト!$G:$G,MATCH($F691,リスト!$E:$E,0))),"")</f>
        <v>42</v>
      </c>
      <c r="T691" s="9" t="str">
        <f>IFERROR(IF($K691="","",INDEX(リスト!$J:$J,MATCH($K691,リスト!$I:$I,0))),"")</f>
        <v>JPN</v>
      </c>
      <c r="U691" s="9" t="str">
        <f>IF($B691="","",RIGHT($G691*1000+200+COUNTIF($G$2:$G691,$G691),9))</f>
        <v>040514201</v>
      </c>
      <c r="V691" s="9" t="str">
        <f>IFERROR(IF($M691="","",$M691&amp;"・"&amp;INDEX(リスト!$F:$F,MATCH($L691,リスト!$E:$E,0))),"")</f>
        <v/>
      </c>
    </row>
    <row r="692" spans="1:22" ht="18" customHeight="1" x14ac:dyDescent="0.55000000000000004">
      <c r="A692" t="s">
        <v>3469</v>
      </c>
      <c r="B692">
        <v>692</v>
      </c>
      <c r="C692" t="s">
        <v>3558</v>
      </c>
      <c r="D692" t="s">
        <v>3559</v>
      </c>
      <c r="E692">
        <v>1</v>
      </c>
      <c r="F692" t="s">
        <v>17</v>
      </c>
      <c r="G692">
        <v>20030427</v>
      </c>
      <c r="H692" t="s">
        <v>3560</v>
      </c>
      <c r="I692" t="s">
        <v>2633</v>
      </c>
      <c r="J692" t="s">
        <v>1047</v>
      </c>
      <c r="K692" t="s">
        <v>214</v>
      </c>
      <c r="O692" s="9">
        <f>IFERROR(IF($B692="","",INDEX(所属情報!$E:$E,MATCH($A692,所属情報!$A:$A,0))),"")</f>
        <v>492329</v>
      </c>
      <c r="P692" s="9" t="str">
        <f t="shared" si="30"/>
        <v>小原　愛栞 (1)</v>
      </c>
      <c r="Q692" s="9" t="str">
        <f t="shared" si="31"/>
        <v>ｺﾊﾗ ﾏﾅｶ</v>
      </c>
      <c r="R692" s="9" t="str">
        <f t="shared" si="32"/>
        <v>KOHARA Manaka (03)</v>
      </c>
      <c r="S692" s="9" t="str">
        <f>IFERROR(IF($F692="","",INDEX(リスト!$G:$G,MATCH($F692,リスト!$E:$E,0))),"")</f>
        <v>26</v>
      </c>
      <c r="T692" s="9" t="str">
        <f>IFERROR(IF($K692="","",INDEX(リスト!$J:$J,MATCH($K692,リスト!$I:$I,0))),"")</f>
        <v>JPN</v>
      </c>
      <c r="U692" s="9" t="str">
        <f>IF($B692="","",RIGHT($G692*1000+200+COUNTIF($G$2:$G692,$G692),9))</f>
        <v>030427201</v>
      </c>
      <c r="V692" s="9" t="str">
        <f>IFERROR(IF($M692="","",$M692&amp;"・"&amp;INDEX(リスト!$F:$F,MATCH($L692,リスト!$E:$E,0))),"")</f>
        <v/>
      </c>
    </row>
    <row r="693" spans="1:22" ht="18" customHeight="1" x14ac:dyDescent="0.55000000000000004">
      <c r="A693" t="s">
        <v>3561</v>
      </c>
      <c r="B693">
        <v>693</v>
      </c>
      <c r="C693" t="s">
        <v>3562</v>
      </c>
      <c r="D693" t="s">
        <v>3563</v>
      </c>
      <c r="E693">
        <v>4</v>
      </c>
      <c r="F693" t="s">
        <v>17</v>
      </c>
      <c r="G693">
        <v>20011110</v>
      </c>
      <c r="H693" t="s">
        <v>3564</v>
      </c>
      <c r="I693" t="s">
        <v>3565</v>
      </c>
      <c r="J693" t="s">
        <v>961</v>
      </c>
      <c r="K693" t="s">
        <v>214</v>
      </c>
      <c r="O693" s="9">
        <f>IFERROR(IF($B693="","",INDEX(所属情報!$E:$E,MATCH($A693,所属情報!$A:$A,0))),"")</f>
        <v>492192</v>
      </c>
      <c r="P693" s="9" t="str">
        <f t="shared" si="30"/>
        <v>宇都　さくら (4)</v>
      </c>
      <c r="Q693" s="9" t="str">
        <f t="shared" si="31"/>
        <v>ｳﾄ ｻｸﾗ</v>
      </c>
      <c r="R693" s="9" t="str">
        <f t="shared" si="32"/>
        <v>UTO Sakura (01)</v>
      </c>
      <c r="S693" s="9" t="str">
        <f>IFERROR(IF($F693="","",INDEX(リスト!$G:$G,MATCH($F693,リスト!$E:$E,0))),"")</f>
        <v>26</v>
      </c>
      <c r="T693" s="9" t="str">
        <f>IFERROR(IF($K693="","",INDEX(リスト!$J:$J,MATCH($K693,リスト!$I:$I,0))),"")</f>
        <v>JPN</v>
      </c>
      <c r="U693" s="9" t="str">
        <f>IF($B693="","",RIGHT($G693*1000+200+COUNTIF($G$2:$G693,$G693),9))</f>
        <v>011110201</v>
      </c>
      <c r="V693" s="9" t="str">
        <f>IFERROR(IF($M693="","",$M693&amp;"・"&amp;INDEX(リスト!$F:$F,MATCH($L693,リスト!$E:$E,0))),"")</f>
        <v/>
      </c>
    </row>
    <row r="694" spans="1:22" ht="18" customHeight="1" x14ac:dyDescent="0.55000000000000004">
      <c r="A694" t="s">
        <v>3561</v>
      </c>
      <c r="B694">
        <v>694</v>
      </c>
      <c r="C694" t="s">
        <v>3566</v>
      </c>
      <c r="D694" t="s">
        <v>3567</v>
      </c>
      <c r="E694">
        <v>4</v>
      </c>
      <c r="F694" t="s">
        <v>17</v>
      </c>
      <c r="G694">
        <v>20010910</v>
      </c>
      <c r="H694" t="s">
        <v>3568</v>
      </c>
      <c r="I694" t="s">
        <v>3318</v>
      </c>
      <c r="J694" t="s">
        <v>1631</v>
      </c>
      <c r="K694" t="s">
        <v>214</v>
      </c>
      <c r="O694" s="9">
        <f>IFERROR(IF($B694="","",INDEX(所属情報!$E:$E,MATCH($A694,所属情報!$A:$A,0))),"")</f>
        <v>492192</v>
      </c>
      <c r="P694" s="9" t="str">
        <f t="shared" si="30"/>
        <v>奥田　真実 (4)</v>
      </c>
      <c r="Q694" s="9" t="str">
        <f t="shared" si="31"/>
        <v>ｵｸﾀﾞ ﾏﾐ</v>
      </c>
      <c r="R694" s="9" t="str">
        <f t="shared" si="32"/>
        <v>OKUDA Mami (01)</v>
      </c>
      <c r="S694" s="9" t="str">
        <f>IFERROR(IF($F694="","",INDEX(リスト!$G:$G,MATCH($F694,リスト!$E:$E,0))),"")</f>
        <v>26</v>
      </c>
      <c r="T694" s="9" t="str">
        <f>IFERROR(IF($K694="","",INDEX(リスト!$J:$J,MATCH($K694,リスト!$I:$I,0))),"")</f>
        <v>JPN</v>
      </c>
      <c r="U694" s="9" t="str">
        <f>IF($B694="","",RIGHT($G694*1000+200+COUNTIF($G$2:$G694,$G694),9))</f>
        <v>010910202</v>
      </c>
      <c r="V694" s="9" t="str">
        <f>IFERROR(IF($M694="","",$M694&amp;"・"&amp;INDEX(リスト!$F:$F,MATCH($L694,リスト!$E:$E,0))),"")</f>
        <v/>
      </c>
    </row>
    <row r="695" spans="1:22" ht="18" customHeight="1" x14ac:dyDescent="0.55000000000000004">
      <c r="A695" t="s">
        <v>3561</v>
      </c>
      <c r="B695">
        <v>695</v>
      </c>
      <c r="C695" t="s">
        <v>3569</v>
      </c>
      <c r="D695" t="s">
        <v>3570</v>
      </c>
      <c r="E695">
        <v>4</v>
      </c>
      <c r="F695" t="s">
        <v>17</v>
      </c>
      <c r="G695">
        <v>20011024</v>
      </c>
      <c r="H695" t="s">
        <v>3571</v>
      </c>
      <c r="I695" t="s">
        <v>3572</v>
      </c>
      <c r="J695" t="s">
        <v>806</v>
      </c>
      <c r="K695" t="s">
        <v>214</v>
      </c>
      <c r="O695" s="9">
        <f>IFERROR(IF($B695="","",INDEX(所属情報!$E:$E,MATCH($A695,所属情報!$A:$A,0))),"")</f>
        <v>492192</v>
      </c>
      <c r="P695" s="9" t="str">
        <f t="shared" si="30"/>
        <v>冨田　彩水 (4)</v>
      </c>
      <c r="Q695" s="9" t="str">
        <f t="shared" si="31"/>
        <v>ﾄﾐﾀ ｱﾐ</v>
      </c>
      <c r="R695" s="9" t="str">
        <f t="shared" si="32"/>
        <v>TOMITA Ami (01)</v>
      </c>
      <c r="S695" s="9" t="str">
        <f>IFERROR(IF($F695="","",INDEX(リスト!$G:$G,MATCH($F695,リスト!$E:$E,0))),"")</f>
        <v>26</v>
      </c>
      <c r="T695" s="9" t="str">
        <f>IFERROR(IF($K695="","",INDEX(リスト!$J:$J,MATCH($K695,リスト!$I:$I,0))),"")</f>
        <v>JPN</v>
      </c>
      <c r="U695" s="9" t="str">
        <f>IF($B695="","",RIGHT($G695*1000+200+COUNTIF($G$2:$G695,$G695),9))</f>
        <v>011024201</v>
      </c>
      <c r="V695" s="9" t="str">
        <f>IFERROR(IF($M695="","",$M695&amp;"・"&amp;INDEX(リスト!$F:$F,MATCH($L695,リスト!$E:$E,0))),"")</f>
        <v/>
      </c>
    </row>
    <row r="696" spans="1:22" ht="18" customHeight="1" x14ac:dyDescent="0.55000000000000004">
      <c r="A696" t="s">
        <v>3561</v>
      </c>
      <c r="B696">
        <v>696</v>
      </c>
      <c r="C696" t="s">
        <v>3573</v>
      </c>
      <c r="D696" t="s">
        <v>3574</v>
      </c>
      <c r="E696">
        <v>4</v>
      </c>
      <c r="F696" t="s">
        <v>54</v>
      </c>
      <c r="G696">
        <v>20010421</v>
      </c>
      <c r="H696" t="s">
        <v>3575</v>
      </c>
      <c r="I696" t="s">
        <v>2275</v>
      </c>
      <c r="J696" t="s">
        <v>3576</v>
      </c>
      <c r="K696" t="s">
        <v>214</v>
      </c>
      <c r="O696" s="9">
        <f>IFERROR(IF($B696="","",INDEX(所属情報!$E:$E,MATCH($A696,所属情報!$A:$A,0))),"")</f>
        <v>492192</v>
      </c>
      <c r="P696" s="9" t="str">
        <f t="shared" si="30"/>
        <v>林　静里奈 (4)</v>
      </c>
      <c r="Q696" s="9" t="str">
        <f t="shared" si="31"/>
        <v>ﾊﾔｼ ｾﾘﾅ</v>
      </c>
      <c r="R696" s="9" t="str">
        <f t="shared" si="32"/>
        <v>HAYASHI Serina (01)</v>
      </c>
      <c r="S696" s="9" t="str">
        <f>IFERROR(IF($F696="","",INDEX(リスト!$G:$G,MATCH($F696,リスト!$E:$E,0))),"")</f>
        <v>30</v>
      </c>
      <c r="T696" s="9" t="str">
        <f>IFERROR(IF($K696="","",INDEX(リスト!$J:$J,MATCH($K696,リスト!$I:$I,0))),"")</f>
        <v>JPN</v>
      </c>
      <c r="U696" s="9" t="str">
        <f>IF($B696="","",RIGHT($G696*1000+200+COUNTIF($G$2:$G696,$G696),9))</f>
        <v>010421202</v>
      </c>
      <c r="V696" s="9" t="str">
        <f>IFERROR(IF($M696="","",$M696&amp;"・"&amp;INDEX(リスト!$F:$F,MATCH($L696,リスト!$E:$E,0))),"")</f>
        <v/>
      </c>
    </row>
    <row r="697" spans="1:22" ht="18" customHeight="1" x14ac:dyDescent="0.55000000000000004">
      <c r="A697" t="s">
        <v>3561</v>
      </c>
      <c r="B697">
        <v>697</v>
      </c>
      <c r="C697" t="s">
        <v>3577</v>
      </c>
      <c r="D697" t="s">
        <v>3578</v>
      </c>
      <c r="E697">
        <v>4</v>
      </c>
      <c r="F697" t="s">
        <v>12</v>
      </c>
      <c r="G697">
        <v>20011020</v>
      </c>
      <c r="H697" t="s">
        <v>3579</v>
      </c>
      <c r="I697" t="s">
        <v>1388</v>
      </c>
      <c r="J697" t="s">
        <v>1022</v>
      </c>
      <c r="K697" t="s">
        <v>214</v>
      </c>
      <c r="O697" s="9">
        <f>IFERROR(IF($B697="","",INDEX(所属情報!$E:$E,MATCH($A697,所属情報!$A:$A,0))),"")</f>
        <v>492192</v>
      </c>
      <c r="P697" s="9" t="str">
        <f t="shared" si="30"/>
        <v>吉村　唯 (4)</v>
      </c>
      <c r="Q697" s="9" t="str">
        <f t="shared" si="31"/>
        <v>ﾖｼﾑﾗ ﾕｲ</v>
      </c>
      <c r="R697" s="9" t="str">
        <f t="shared" si="32"/>
        <v>YOSHIMURA Yui (01)</v>
      </c>
      <c r="S697" s="9" t="str">
        <f>IFERROR(IF($F697="","",INDEX(リスト!$G:$G,MATCH($F697,リスト!$E:$E,0))),"")</f>
        <v>21</v>
      </c>
      <c r="T697" s="9" t="str">
        <f>IFERROR(IF($K697="","",INDEX(リスト!$J:$J,MATCH($K697,リスト!$I:$I,0))),"")</f>
        <v>JPN</v>
      </c>
      <c r="U697" s="9" t="str">
        <f>IF($B697="","",RIGHT($G697*1000+200+COUNTIF($G$2:$G697,$G697),9))</f>
        <v>011020201</v>
      </c>
      <c r="V697" s="9" t="str">
        <f>IFERROR(IF($M697="","",$M697&amp;"・"&amp;INDEX(リスト!$F:$F,MATCH($L697,リスト!$E:$E,0))),"")</f>
        <v/>
      </c>
    </row>
    <row r="698" spans="1:22" ht="18" customHeight="1" x14ac:dyDescent="0.55000000000000004">
      <c r="A698" t="s">
        <v>3561</v>
      </c>
      <c r="B698">
        <v>698</v>
      </c>
      <c r="C698" t="s">
        <v>3580</v>
      </c>
      <c r="D698" t="s">
        <v>3581</v>
      </c>
      <c r="E698">
        <v>3</v>
      </c>
      <c r="F698" t="s">
        <v>19</v>
      </c>
      <c r="G698">
        <v>20021108</v>
      </c>
      <c r="H698" t="s">
        <v>3582</v>
      </c>
      <c r="I698" t="s">
        <v>3402</v>
      </c>
      <c r="J698" t="s">
        <v>3583</v>
      </c>
      <c r="K698" t="s">
        <v>214</v>
      </c>
      <c r="O698" s="9">
        <f>IFERROR(IF($B698="","",INDEX(所属情報!$E:$E,MATCH($A698,所属情報!$A:$A,0))),"")</f>
        <v>492192</v>
      </c>
      <c r="P698" s="9" t="str">
        <f t="shared" si="30"/>
        <v>谷口　萌優 (3)</v>
      </c>
      <c r="Q698" s="9" t="str">
        <f t="shared" si="31"/>
        <v>ﾀﾆｸﾞﾁ ﾓﾕ</v>
      </c>
      <c r="R698" s="9" t="str">
        <f t="shared" si="32"/>
        <v>TANIGUCHI Moyu (02)</v>
      </c>
      <c r="S698" s="9" t="str">
        <f>IFERROR(IF($F698="","",INDEX(リスト!$G:$G,MATCH($F698,リスト!$E:$E,0))),"")</f>
        <v>28</v>
      </c>
      <c r="T698" s="9" t="str">
        <f>IFERROR(IF($K698="","",INDEX(リスト!$J:$J,MATCH($K698,リスト!$I:$I,0))),"")</f>
        <v>JPN</v>
      </c>
      <c r="U698" s="9" t="str">
        <f>IF($B698="","",RIGHT($G698*1000+200+COUNTIF($G$2:$G698,$G698),9))</f>
        <v>021108203</v>
      </c>
      <c r="V698" s="9" t="str">
        <f>IFERROR(IF($M698="","",$M698&amp;"・"&amp;INDEX(リスト!$F:$F,MATCH($L698,リスト!$E:$E,0))),"")</f>
        <v/>
      </c>
    </row>
    <row r="699" spans="1:22" ht="18" customHeight="1" x14ac:dyDescent="0.55000000000000004">
      <c r="A699" t="s">
        <v>3561</v>
      </c>
      <c r="B699">
        <v>699</v>
      </c>
      <c r="C699" t="s">
        <v>3584</v>
      </c>
      <c r="D699" t="s">
        <v>3585</v>
      </c>
      <c r="E699">
        <v>3</v>
      </c>
      <c r="F699" t="s">
        <v>24</v>
      </c>
      <c r="G699">
        <v>20021016</v>
      </c>
      <c r="H699" t="s">
        <v>3586</v>
      </c>
      <c r="I699" t="s">
        <v>742</v>
      </c>
      <c r="J699" t="s">
        <v>2569</v>
      </c>
      <c r="K699" t="s">
        <v>214</v>
      </c>
      <c r="O699" s="9">
        <f>IFERROR(IF($B699="","",INDEX(所属情報!$E:$E,MATCH($A699,所属情報!$A:$A,0))),"")</f>
        <v>492192</v>
      </c>
      <c r="P699" s="9" t="str">
        <f t="shared" si="30"/>
        <v>藤田　百詠 (3)</v>
      </c>
      <c r="Q699" s="9" t="str">
        <f t="shared" si="31"/>
        <v>ﾌｼﾞﾀ ﾓｴ</v>
      </c>
      <c r="R699" s="9" t="str">
        <f t="shared" si="32"/>
        <v>FUJITA Moe (02)</v>
      </c>
      <c r="S699" s="9" t="str">
        <f>IFERROR(IF($F699="","",INDEX(リスト!$G:$G,MATCH($F699,リスト!$E:$E,0))),"")</f>
        <v>18</v>
      </c>
      <c r="T699" s="9" t="str">
        <f>IFERROR(IF($K699="","",INDEX(リスト!$J:$J,MATCH($K699,リスト!$I:$I,0))),"")</f>
        <v>JPN</v>
      </c>
      <c r="U699" s="9" t="str">
        <f>IF($B699="","",RIGHT($G699*1000+200+COUNTIF($G$2:$G699,$G699),9))</f>
        <v>021016201</v>
      </c>
      <c r="V699" s="9" t="str">
        <f>IFERROR(IF($M699="","",$M699&amp;"・"&amp;INDEX(リスト!$F:$F,MATCH($L699,リスト!$E:$E,0))),"")</f>
        <v/>
      </c>
    </row>
    <row r="700" spans="1:22" ht="18" customHeight="1" x14ac:dyDescent="0.55000000000000004">
      <c r="A700" t="s">
        <v>3561</v>
      </c>
      <c r="B700">
        <v>700</v>
      </c>
      <c r="C700" t="s">
        <v>3587</v>
      </c>
      <c r="D700" t="s">
        <v>3588</v>
      </c>
      <c r="E700">
        <v>3</v>
      </c>
      <c r="F700" t="s">
        <v>91</v>
      </c>
      <c r="G700">
        <v>20020407</v>
      </c>
      <c r="H700" t="s">
        <v>3589</v>
      </c>
      <c r="I700" t="s">
        <v>810</v>
      </c>
      <c r="J700" t="s">
        <v>2596</v>
      </c>
      <c r="K700" t="s">
        <v>214</v>
      </c>
      <c r="O700" s="9">
        <f>IFERROR(IF($B700="","",INDEX(所属情報!$E:$E,MATCH($A700,所属情報!$A:$A,0))),"")</f>
        <v>492192</v>
      </c>
      <c r="P700" s="9" t="str">
        <f t="shared" si="30"/>
        <v>渡辺　望美 (3)</v>
      </c>
      <c r="Q700" s="9" t="str">
        <f t="shared" si="31"/>
        <v>ﾜﾀﾅﾍﾞ ﾉｿﾞﾐ</v>
      </c>
      <c r="R700" s="9" t="str">
        <f t="shared" si="32"/>
        <v>WATANABE Nozomi (02)</v>
      </c>
      <c r="S700" s="9" t="str">
        <f>IFERROR(IF($F700="","",INDEX(リスト!$G:$G,MATCH($F700,リスト!$E:$E,0))),"")</f>
        <v>05</v>
      </c>
      <c r="T700" s="9" t="str">
        <f>IFERROR(IF($K700="","",INDEX(リスト!$J:$J,MATCH($K700,リスト!$I:$I,0))),"")</f>
        <v>JPN</v>
      </c>
      <c r="U700" s="9" t="str">
        <f>IF($B700="","",RIGHT($G700*1000+200+COUNTIF($G$2:$G700,$G700),9))</f>
        <v>020407202</v>
      </c>
      <c r="V700" s="9" t="str">
        <f>IFERROR(IF($M700="","",$M700&amp;"・"&amp;INDEX(リスト!$F:$F,MATCH($L700,リスト!$E:$E,0))),"")</f>
        <v/>
      </c>
    </row>
    <row r="701" spans="1:22" ht="18" customHeight="1" x14ac:dyDescent="0.55000000000000004">
      <c r="A701" t="s">
        <v>3561</v>
      </c>
      <c r="B701">
        <v>701</v>
      </c>
      <c r="C701" t="s">
        <v>3590</v>
      </c>
      <c r="D701" t="s">
        <v>3591</v>
      </c>
      <c r="E701">
        <v>2</v>
      </c>
      <c r="F701" t="s">
        <v>46</v>
      </c>
      <c r="G701">
        <v>20030605</v>
      </c>
      <c r="H701" t="s">
        <v>3592</v>
      </c>
      <c r="I701" t="s">
        <v>3593</v>
      </c>
      <c r="J701" t="s">
        <v>1037</v>
      </c>
      <c r="K701" t="s">
        <v>214</v>
      </c>
      <c r="O701" s="9">
        <f>IFERROR(IF($B701="","",INDEX(所属情報!$E:$E,MATCH($A701,所属情報!$A:$A,0))),"")</f>
        <v>492192</v>
      </c>
      <c r="P701" s="9" t="str">
        <f t="shared" si="30"/>
        <v>来間　美月 (2)</v>
      </c>
      <c r="Q701" s="9" t="str">
        <f t="shared" si="31"/>
        <v>ｸﾙﾏ ﾐﾂﾞｷ</v>
      </c>
      <c r="R701" s="9" t="str">
        <f t="shared" si="32"/>
        <v>KURUMA Mizuki (03)</v>
      </c>
      <c r="S701" s="9" t="str">
        <f>IFERROR(IF($F701="","",INDEX(リスト!$G:$G,MATCH($F701,リスト!$E:$E,0))),"")</f>
        <v>32</v>
      </c>
      <c r="T701" s="9" t="str">
        <f>IFERROR(IF($K701="","",INDEX(リスト!$J:$J,MATCH($K701,リスト!$I:$I,0))),"")</f>
        <v>JPN</v>
      </c>
      <c r="U701" s="9" t="str">
        <f>IF($B701="","",RIGHT($G701*1000+200+COUNTIF($G$2:$G701,$G701),9))</f>
        <v>030605202</v>
      </c>
      <c r="V701" s="9" t="str">
        <f>IFERROR(IF($M701="","",$M701&amp;"・"&amp;INDEX(リスト!$F:$F,MATCH($L701,リスト!$E:$E,0))),"")</f>
        <v/>
      </c>
    </row>
    <row r="702" spans="1:22" ht="18" customHeight="1" x14ac:dyDescent="0.55000000000000004">
      <c r="A702" t="s">
        <v>3561</v>
      </c>
      <c r="B702">
        <v>702</v>
      </c>
      <c r="C702" t="s">
        <v>3594</v>
      </c>
      <c r="D702" t="s">
        <v>3595</v>
      </c>
      <c r="E702">
        <v>2</v>
      </c>
      <c r="F702" t="s">
        <v>40</v>
      </c>
      <c r="G702">
        <v>20030622</v>
      </c>
      <c r="H702" t="s">
        <v>3596</v>
      </c>
      <c r="I702" t="s">
        <v>1932</v>
      </c>
      <c r="J702" t="s">
        <v>2172</v>
      </c>
      <c r="K702" t="s">
        <v>214</v>
      </c>
      <c r="O702" s="9">
        <f>IFERROR(IF($B702="","",INDEX(所属情報!$E:$E,MATCH($A702,所属情報!$A:$A,0))),"")</f>
        <v>492192</v>
      </c>
      <c r="P702" s="9" t="str">
        <f t="shared" si="30"/>
        <v>高橋　花和 (2)</v>
      </c>
      <c r="Q702" s="9" t="str">
        <f t="shared" si="31"/>
        <v>ﾀｶﾊｼ ﾊﾅ</v>
      </c>
      <c r="R702" s="9" t="str">
        <f t="shared" si="32"/>
        <v>TAKAHASHI Hana (03)</v>
      </c>
      <c r="S702" s="9" t="str">
        <f>IFERROR(IF($F702="","",INDEX(リスト!$G:$G,MATCH($F702,リスト!$E:$E,0))),"")</f>
        <v>01</v>
      </c>
      <c r="T702" s="9" t="str">
        <f>IFERROR(IF($K702="","",INDEX(リスト!$J:$J,MATCH($K702,リスト!$I:$I,0))),"")</f>
        <v>JPN</v>
      </c>
      <c r="U702" s="9" t="str">
        <f>IF($B702="","",RIGHT($G702*1000+200+COUNTIF($G$2:$G702,$G702),9))</f>
        <v>030622203</v>
      </c>
      <c r="V702" s="9" t="str">
        <f>IFERROR(IF($M702="","",$M702&amp;"・"&amp;INDEX(リスト!$F:$F,MATCH($L702,リスト!$E:$E,0))),"")</f>
        <v/>
      </c>
    </row>
    <row r="703" spans="1:22" ht="18" customHeight="1" x14ac:dyDescent="0.55000000000000004">
      <c r="A703" t="s">
        <v>3561</v>
      </c>
      <c r="B703">
        <v>703</v>
      </c>
      <c r="C703" t="s">
        <v>3597</v>
      </c>
      <c r="D703" t="s">
        <v>3598</v>
      </c>
      <c r="E703">
        <v>2</v>
      </c>
      <c r="F703" t="s">
        <v>17</v>
      </c>
      <c r="G703">
        <v>20030701</v>
      </c>
      <c r="H703" t="s">
        <v>3599</v>
      </c>
      <c r="I703" t="s">
        <v>3600</v>
      </c>
      <c r="J703" t="s">
        <v>1523</v>
      </c>
      <c r="K703" t="s">
        <v>214</v>
      </c>
      <c r="O703" s="9">
        <f>IFERROR(IF($B703="","",INDEX(所属情報!$E:$E,MATCH($A703,所属情報!$A:$A,0))),"")</f>
        <v>492192</v>
      </c>
      <c r="P703" s="9" t="str">
        <f t="shared" si="30"/>
        <v>松浦　優夏 (2)</v>
      </c>
      <c r="Q703" s="9" t="str">
        <f t="shared" si="31"/>
        <v>ﾏﾂｳﾗ ﾕｳﾅ</v>
      </c>
      <c r="R703" s="9" t="str">
        <f t="shared" si="32"/>
        <v>MATSUURA Yuna (03)</v>
      </c>
      <c r="S703" s="9" t="str">
        <f>IFERROR(IF($F703="","",INDEX(リスト!$G:$G,MATCH($F703,リスト!$E:$E,0))),"")</f>
        <v>26</v>
      </c>
      <c r="T703" s="9" t="str">
        <f>IFERROR(IF($K703="","",INDEX(リスト!$J:$J,MATCH($K703,リスト!$I:$I,0))),"")</f>
        <v>JPN</v>
      </c>
      <c r="U703" s="9" t="str">
        <f>IF($B703="","",RIGHT($G703*1000+200+COUNTIF($G$2:$G703,$G703),9))</f>
        <v>030701201</v>
      </c>
      <c r="V703" s="9" t="str">
        <f>IFERROR(IF($M703="","",$M703&amp;"・"&amp;INDEX(リスト!$F:$F,MATCH($L703,リスト!$E:$E,0))),"")</f>
        <v/>
      </c>
    </row>
    <row r="704" spans="1:22" ht="18" customHeight="1" x14ac:dyDescent="0.55000000000000004">
      <c r="A704" t="s">
        <v>3561</v>
      </c>
      <c r="B704">
        <v>704</v>
      </c>
      <c r="C704" t="s">
        <v>3601</v>
      </c>
      <c r="D704" t="s">
        <v>3602</v>
      </c>
      <c r="E704">
        <v>1</v>
      </c>
      <c r="F704" t="s">
        <v>15</v>
      </c>
      <c r="G704">
        <v>20030913</v>
      </c>
      <c r="H704" t="s">
        <v>3603</v>
      </c>
      <c r="I704" t="s">
        <v>3604</v>
      </c>
      <c r="J704" t="s">
        <v>1487</v>
      </c>
      <c r="K704" t="s">
        <v>214</v>
      </c>
      <c r="O704" s="9">
        <f>IFERROR(IF($B704="","",INDEX(所属情報!$E:$E,MATCH($A704,所属情報!$A:$A,0))),"")</f>
        <v>492192</v>
      </c>
      <c r="P704" s="9" t="str">
        <f t="shared" si="30"/>
        <v>藪内　あゆみ (1)</v>
      </c>
      <c r="Q704" s="9" t="str">
        <f t="shared" si="31"/>
        <v>ﾔﾌﾞｳﾁ ｱﾕﾐ</v>
      </c>
      <c r="R704" s="9" t="str">
        <f t="shared" si="32"/>
        <v>YABUUCHI Ayumi (03)</v>
      </c>
      <c r="S704" s="9" t="str">
        <f>IFERROR(IF($F704="","",INDEX(リスト!$G:$G,MATCH($F704,リスト!$E:$E,0))),"")</f>
        <v>25</v>
      </c>
      <c r="T704" s="9" t="str">
        <f>IFERROR(IF($K704="","",INDEX(リスト!$J:$J,MATCH($K704,リスト!$I:$I,0))),"")</f>
        <v>JPN</v>
      </c>
      <c r="U704" s="9" t="str">
        <f>IF($B704="","",RIGHT($G704*1000+200+COUNTIF($G$2:$G704,$G704),9))</f>
        <v>030913201</v>
      </c>
      <c r="V704" s="9" t="str">
        <f>IFERROR(IF($M704="","",$M704&amp;"・"&amp;INDEX(リスト!$F:$F,MATCH($L704,リスト!$E:$E,0))),"")</f>
        <v/>
      </c>
    </row>
    <row r="705" spans="1:22" ht="18" customHeight="1" x14ac:dyDescent="0.55000000000000004">
      <c r="A705" t="s">
        <v>3561</v>
      </c>
      <c r="B705">
        <v>705</v>
      </c>
      <c r="C705" t="s">
        <v>3605</v>
      </c>
      <c r="D705" t="s">
        <v>3606</v>
      </c>
      <c r="E705">
        <v>3</v>
      </c>
      <c r="F705" t="s">
        <v>17</v>
      </c>
      <c r="G705">
        <v>20020624</v>
      </c>
      <c r="H705" t="s">
        <v>3607</v>
      </c>
      <c r="I705" t="s">
        <v>3608</v>
      </c>
      <c r="J705" t="s">
        <v>1239</v>
      </c>
      <c r="K705" t="s">
        <v>214</v>
      </c>
      <c r="O705" s="9">
        <f>IFERROR(IF($B705="","",INDEX(所属情報!$E:$E,MATCH($A705,所属情報!$A:$A,0))),"")</f>
        <v>492192</v>
      </c>
      <c r="P705" s="9" t="str">
        <f t="shared" si="30"/>
        <v>寺田　早希 (3)</v>
      </c>
      <c r="Q705" s="9" t="str">
        <f t="shared" si="31"/>
        <v>ﾃﾗﾀﾞ ｻｷ</v>
      </c>
      <c r="R705" s="9" t="str">
        <f t="shared" si="32"/>
        <v>TERADA Saki (02)</v>
      </c>
      <c r="S705" s="9" t="str">
        <f>IFERROR(IF($F705="","",INDEX(リスト!$G:$G,MATCH($F705,リスト!$E:$E,0))),"")</f>
        <v>26</v>
      </c>
      <c r="T705" s="9" t="str">
        <f>IFERROR(IF($K705="","",INDEX(リスト!$J:$J,MATCH($K705,リスト!$I:$I,0))),"")</f>
        <v>JPN</v>
      </c>
      <c r="U705" s="9" t="str">
        <f>IF($B705="","",RIGHT($G705*1000+200+COUNTIF($G$2:$G705,$G705),9))</f>
        <v>020624201</v>
      </c>
      <c r="V705" s="9" t="str">
        <f>IFERROR(IF($M705="","",$M705&amp;"・"&amp;INDEX(リスト!$F:$F,MATCH($L705,リスト!$E:$E,0))),"")</f>
        <v/>
      </c>
    </row>
    <row r="706" spans="1:22" ht="18" customHeight="1" x14ac:dyDescent="0.55000000000000004">
      <c r="A706" t="s">
        <v>3561</v>
      </c>
      <c r="B706">
        <v>706</v>
      </c>
      <c r="C706" t="s">
        <v>3609</v>
      </c>
      <c r="D706" t="s">
        <v>3610</v>
      </c>
      <c r="E706">
        <v>1</v>
      </c>
      <c r="F706" t="s">
        <v>31</v>
      </c>
      <c r="G706">
        <v>20040903</v>
      </c>
      <c r="I706" t="s">
        <v>3361</v>
      </c>
      <c r="J706" t="s">
        <v>1635</v>
      </c>
      <c r="K706" t="s">
        <v>214</v>
      </c>
      <c r="O706" s="9">
        <f>IFERROR(IF($B706="","",INDEX(所属情報!$E:$E,MATCH($A706,所属情報!$A:$A,0))),"")</f>
        <v>492192</v>
      </c>
      <c r="P706" s="9" t="str">
        <f t="shared" si="30"/>
        <v>池田　未來 (1)</v>
      </c>
      <c r="Q706" s="9" t="str">
        <f t="shared" si="31"/>
        <v>ｲｹﾀﾞ ﾐｸ</v>
      </c>
      <c r="R706" s="9" t="str">
        <f t="shared" si="32"/>
        <v>IKEDA Miku (04)</v>
      </c>
      <c r="S706" s="9" t="str">
        <f>IFERROR(IF($F706="","",INDEX(リスト!$G:$G,MATCH($F706,リスト!$E:$E,0))),"")</f>
        <v>33</v>
      </c>
      <c r="T706" s="9" t="str">
        <f>IFERROR(IF($K706="","",INDEX(リスト!$J:$J,MATCH($K706,リスト!$I:$I,0))),"")</f>
        <v>JPN</v>
      </c>
      <c r="U706" s="9" t="str">
        <f>IF($B706="","",RIGHT($G706*1000+200+COUNTIF($G$2:$G706,$G706),9))</f>
        <v>040903201</v>
      </c>
      <c r="V706" s="9" t="str">
        <f>IFERROR(IF($M706="","",$M706&amp;"・"&amp;INDEX(リスト!$F:$F,MATCH($L706,リスト!$E:$E,0))),"")</f>
        <v/>
      </c>
    </row>
    <row r="707" spans="1:22" ht="18" customHeight="1" x14ac:dyDescent="0.55000000000000004">
      <c r="A707" t="s">
        <v>3561</v>
      </c>
      <c r="B707">
        <v>707</v>
      </c>
      <c r="C707" t="s">
        <v>3611</v>
      </c>
      <c r="D707" t="s">
        <v>3612</v>
      </c>
      <c r="E707">
        <v>1</v>
      </c>
      <c r="F707" t="s">
        <v>19</v>
      </c>
      <c r="G707">
        <v>20050224</v>
      </c>
      <c r="I707" t="s">
        <v>1325</v>
      </c>
      <c r="J707" t="s">
        <v>1870</v>
      </c>
      <c r="K707" t="s">
        <v>214</v>
      </c>
      <c r="O707" s="9">
        <f>IFERROR(IF($B707="","",INDEX(所属情報!$E:$E,MATCH($A707,所属情報!$A:$A,0))),"")</f>
        <v>492192</v>
      </c>
      <c r="P707" s="9" t="str">
        <f t="shared" ref="P707:P770" si="33">IF($C707="","",IF($E707="",$C707,$C707&amp;" ("&amp;$E707&amp;")"))</f>
        <v>田中　希空 (1)</v>
      </c>
      <c r="Q707" s="9" t="str">
        <f t="shared" ref="Q707:Q770" si="34">IF($D707="","",ASC($D707))</f>
        <v>ﾀﾅｶ ﾉｱ</v>
      </c>
      <c r="R707" s="9" t="str">
        <f t="shared" ref="R707:R770" si="35">IF($I707="","",UPPER($I707)&amp;" "&amp;UPPER(LEFT($J707,1))&amp;LOWER(RIGHT($J707,LEN($J707)-1))&amp;" ("&amp;MID($G707,3,2)&amp;")")</f>
        <v>TANAKA Noa (05)</v>
      </c>
      <c r="S707" s="9" t="str">
        <f>IFERROR(IF($F707="","",INDEX(リスト!$G:$G,MATCH($F707,リスト!$E:$E,0))),"")</f>
        <v>28</v>
      </c>
      <c r="T707" s="9" t="str">
        <f>IFERROR(IF($K707="","",INDEX(リスト!$J:$J,MATCH($K707,リスト!$I:$I,0))),"")</f>
        <v>JPN</v>
      </c>
      <c r="U707" s="9" t="str">
        <f>IF($B707="","",RIGHT($G707*1000+200+COUNTIF($G$2:$G707,$G707),9))</f>
        <v>050224202</v>
      </c>
      <c r="V707" s="9" t="str">
        <f>IFERROR(IF($M707="","",$M707&amp;"・"&amp;INDEX(リスト!$F:$F,MATCH($L707,リスト!$E:$E,0))),"")</f>
        <v/>
      </c>
    </row>
    <row r="708" spans="1:22" ht="18" customHeight="1" x14ac:dyDescent="0.55000000000000004">
      <c r="A708" t="s">
        <v>3561</v>
      </c>
      <c r="B708">
        <v>708</v>
      </c>
      <c r="C708" t="s">
        <v>3613</v>
      </c>
      <c r="D708" t="s">
        <v>3614</v>
      </c>
      <c r="E708">
        <v>1</v>
      </c>
      <c r="F708" t="s">
        <v>17</v>
      </c>
      <c r="G708">
        <v>20040523</v>
      </c>
      <c r="I708" t="s">
        <v>3615</v>
      </c>
      <c r="J708" t="s">
        <v>3616</v>
      </c>
      <c r="K708" t="s">
        <v>214</v>
      </c>
      <c r="O708" s="9">
        <f>IFERROR(IF($B708="","",INDEX(所属情報!$E:$E,MATCH($A708,所属情報!$A:$A,0))),"")</f>
        <v>492192</v>
      </c>
      <c r="P708" s="9" t="str">
        <f t="shared" si="33"/>
        <v>松崎　碧梨 (1)</v>
      </c>
      <c r="Q708" s="9" t="str">
        <f t="shared" si="34"/>
        <v>ﾏﾂｻﾞｷ ｱｵﾘ</v>
      </c>
      <c r="R708" s="9" t="str">
        <f t="shared" si="35"/>
        <v>MATSUZAKI Aori (04)</v>
      </c>
      <c r="S708" s="9" t="str">
        <f>IFERROR(IF($F708="","",INDEX(リスト!$G:$G,MATCH($F708,リスト!$E:$E,0))),"")</f>
        <v>26</v>
      </c>
      <c r="T708" s="9" t="str">
        <f>IFERROR(IF($K708="","",INDEX(リスト!$J:$J,MATCH($K708,リスト!$I:$I,0))),"")</f>
        <v>JPN</v>
      </c>
      <c r="U708" s="9" t="str">
        <f>IF($B708="","",RIGHT($G708*1000+200+COUNTIF($G$2:$G708,$G708),9))</f>
        <v>040523201</v>
      </c>
      <c r="V708" s="9" t="str">
        <f>IFERROR(IF($M708="","",$M708&amp;"・"&amp;INDEX(リスト!$F:$F,MATCH($L708,リスト!$E:$E,0))),"")</f>
        <v/>
      </c>
    </row>
    <row r="709" spans="1:22" ht="18" customHeight="1" x14ac:dyDescent="0.55000000000000004">
      <c r="A709" t="s">
        <v>3617</v>
      </c>
      <c r="B709">
        <v>709</v>
      </c>
      <c r="C709" t="s">
        <v>3618</v>
      </c>
      <c r="D709" t="s">
        <v>3619</v>
      </c>
      <c r="E709">
        <v>3</v>
      </c>
      <c r="F709" t="s">
        <v>20</v>
      </c>
      <c r="G709">
        <v>20020625</v>
      </c>
      <c r="H709" t="s">
        <v>3620</v>
      </c>
      <c r="I709" t="s">
        <v>903</v>
      </c>
      <c r="J709" t="s">
        <v>1370</v>
      </c>
      <c r="K709" t="s">
        <v>214</v>
      </c>
      <c r="O709" s="9">
        <f>IFERROR(IF($B709="","",INDEX(所属情報!$E:$E,MATCH($A709,所属情報!$A:$A,0))),"")</f>
        <v>492221</v>
      </c>
      <c r="P709" s="9" t="str">
        <f t="shared" si="33"/>
        <v>安達　可菜 (3)</v>
      </c>
      <c r="Q709" s="9" t="str">
        <f t="shared" si="34"/>
        <v>ｱﾀﾞﾁ ｶﾅ</v>
      </c>
      <c r="R709" s="9" t="str">
        <f t="shared" si="35"/>
        <v>ADACHI Kana (02)</v>
      </c>
      <c r="S709" s="9" t="str">
        <f>IFERROR(IF($F709="","",INDEX(リスト!$G:$G,MATCH($F709,リスト!$E:$E,0))),"")</f>
        <v>27</v>
      </c>
      <c r="T709" s="9" t="str">
        <f>IFERROR(IF($K709="","",INDEX(リスト!$J:$J,MATCH($K709,リスト!$I:$I,0))),"")</f>
        <v>JPN</v>
      </c>
      <c r="U709" s="9" t="str">
        <f>IF($B709="","",RIGHT($G709*1000+200+COUNTIF($G$2:$G709,$G709),9))</f>
        <v>020625201</v>
      </c>
      <c r="V709" s="9" t="str">
        <f>IFERROR(IF($M709="","",$M709&amp;"・"&amp;INDEX(リスト!$F:$F,MATCH($L709,リスト!$E:$E,0))),"")</f>
        <v/>
      </c>
    </row>
    <row r="710" spans="1:22" ht="18" customHeight="1" x14ac:dyDescent="0.55000000000000004">
      <c r="A710" t="s">
        <v>3617</v>
      </c>
      <c r="B710">
        <v>710</v>
      </c>
      <c r="C710" t="s">
        <v>3621</v>
      </c>
      <c r="D710" t="s">
        <v>3622</v>
      </c>
      <c r="E710">
        <v>4</v>
      </c>
      <c r="F710" t="s">
        <v>20</v>
      </c>
      <c r="G710">
        <v>20010808</v>
      </c>
      <c r="H710" t="s">
        <v>3623</v>
      </c>
      <c r="I710" t="s">
        <v>3624</v>
      </c>
      <c r="J710" t="s">
        <v>767</v>
      </c>
      <c r="K710" t="s">
        <v>214</v>
      </c>
      <c r="O710" s="9">
        <f>IFERROR(IF($B710="","",INDEX(所属情報!$E:$E,MATCH($A710,所属情報!$A:$A,0))),"")</f>
        <v>492221</v>
      </c>
      <c r="P710" s="9" t="str">
        <f t="shared" si="33"/>
        <v>長瀬　美七海 (4)</v>
      </c>
      <c r="Q710" s="9" t="str">
        <f t="shared" si="34"/>
        <v>ﾅｶﾞｾ ﾐﾅﾐ</v>
      </c>
      <c r="R710" s="9" t="str">
        <f t="shared" si="35"/>
        <v>NAGASE Minami (01)</v>
      </c>
      <c r="S710" s="9" t="str">
        <f>IFERROR(IF($F710="","",INDEX(リスト!$G:$G,MATCH($F710,リスト!$E:$E,0))),"")</f>
        <v>27</v>
      </c>
      <c r="T710" s="9" t="str">
        <f>IFERROR(IF($K710="","",INDEX(リスト!$J:$J,MATCH($K710,リスト!$I:$I,0))),"")</f>
        <v>JPN</v>
      </c>
      <c r="U710" s="9" t="str">
        <f>IF($B710="","",RIGHT($G710*1000+200+COUNTIF($G$2:$G710,$G710),9))</f>
        <v>010808201</v>
      </c>
      <c r="V710" s="9" t="str">
        <f>IFERROR(IF($M710="","",$M710&amp;"・"&amp;INDEX(リスト!$F:$F,MATCH($L710,リスト!$E:$E,0))),"")</f>
        <v/>
      </c>
    </row>
    <row r="711" spans="1:22" ht="18" customHeight="1" x14ac:dyDescent="0.55000000000000004">
      <c r="A711" t="s">
        <v>3617</v>
      </c>
      <c r="B711">
        <v>711</v>
      </c>
      <c r="C711" t="s">
        <v>3625</v>
      </c>
      <c r="D711" t="s">
        <v>3626</v>
      </c>
      <c r="E711">
        <v>3</v>
      </c>
      <c r="F711" t="s">
        <v>20</v>
      </c>
      <c r="G711">
        <v>20021228</v>
      </c>
      <c r="H711" t="s">
        <v>3627</v>
      </c>
      <c r="I711" t="s">
        <v>1109</v>
      </c>
      <c r="J711" t="s">
        <v>1120</v>
      </c>
      <c r="K711" t="s">
        <v>214</v>
      </c>
      <c r="O711" s="9">
        <f>IFERROR(IF($B711="","",INDEX(所属情報!$E:$E,MATCH($A711,所属情報!$A:$A,0))),"")</f>
        <v>492221</v>
      </c>
      <c r="P711" s="9" t="str">
        <f t="shared" si="33"/>
        <v>中村　友香 (3)</v>
      </c>
      <c r="Q711" s="9" t="str">
        <f t="shared" si="34"/>
        <v>ﾅｶﾑﾗ ﾕｳｶ</v>
      </c>
      <c r="R711" s="9" t="str">
        <f t="shared" si="35"/>
        <v>NAKAMURA Yuka (02)</v>
      </c>
      <c r="S711" s="9" t="str">
        <f>IFERROR(IF($F711="","",INDEX(リスト!$G:$G,MATCH($F711,リスト!$E:$E,0))),"")</f>
        <v>27</v>
      </c>
      <c r="T711" s="9" t="str">
        <f>IFERROR(IF($K711="","",INDEX(リスト!$J:$J,MATCH($K711,リスト!$I:$I,0))),"")</f>
        <v>JPN</v>
      </c>
      <c r="U711" s="9" t="str">
        <f>IF($B711="","",RIGHT($G711*1000+200+COUNTIF($G$2:$G711,$G711),9))</f>
        <v>021228201</v>
      </c>
      <c r="V711" s="9" t="str">
        <f>IFERROR(IF($M711="","",$M711&amp;"・"&amp;INDEX(リスト!$F:$F,MATCH($L711,リスト!$E:$E,0))),"")</f>
        <v/>
      </c>
    </row>
    <row r="712" spans="1:22" ht="18" customHeight="1" x14ac:dyDescent="0.55000000000000004">
      <c r="A712" t="s">
        <v>3617</v>
      </c>
      <c r="B712">
        <v>712</v>
      </c>
      <c r="C712" t="s">
        <v>3628</v>
      </c>
      <c r="D712" t="s">
        <v>3629</v>
      </c>
      <c r="E712">
        <v>3</v>
      </c>
      <c r="F712" t="s">
        <v>19</v>
      </c>
      <c r="G712">
        <v>20030113</v>
      </c>
      <c r="H712" t="s">
        <v>3630</v>
      </c>
      <c r="I712" t="s">
        <v>1252</v>
      </c>
      <c r="J712" t="s">
        <v>3631</v>
      </c>
      <c r="K712" t="s">
        <v>214</v>
      </c>
      <c r="O712" s="9">
        <f>IFERROR(IF($B712="","",INDEX(所属情報!$E:$E,MATCH($A712,所属情報!$A:$A,0))),"")</f>
        <v>492221</v>
      </c>
      <c r="P712" s="9" t="str">
        <f t="shared" si="33"/>
        <v>松本　美紀 (3)</v>
      </c>
      <c r="Q712" s="9" t="str">
        <f t="shared" si="34"/>
        <v>ﾏﾂﾓﾄ ﾐｷ</v>
      </c>
      <c r="R712" s="9" t="str">
        <f t="shared" si="35"/>
        <v>MATSUMOTO Miki (03)</v>
      </c>
      <c r="S712" s="9" t="str">
        <f>IFERROR(IF($F712="","",INDEX(リスト!$G:$G,MATCH($F712,リスト!$E:$E,0))),"")</f>
        <v>28</v>
      </c>
      <c r="T712" s="9" t="str">
        <f>IFERROR(IF($K712="","",INDEX(リスト!$J:$J,MATCH($K712,リスト!$I:$I,0))),"")</f>
        <v>JPN</v>
      </c>
      <c r="U712" s="9" t="str">
        <f>IF($B712="","",RIGHT($G712*1000+200+COUNTIF($G$2:$G712,$G712),9))</f>
        <v>030113201</v>
      </c>
      <c r="V712" s="9" t="str">
        <f>IFERROR(IF($M712="","",$M712&amp;"・"&amp;INDEX(リスト!$F:$F,MATCH($L712,リスト!$E:$E,0))),"")</f>
        <v/>
      </c>
    </row>
    <row r="713" spans="1:22" ht="18" customHeight="1" x14ac:dyDescent="0.55000000000000004">
      <c r="A713" t="s">
        <v>3617</v>
      </c>
      <c r="B713">
        <v>713</v>
      </c>
      <c r="C713" t="s">
        <v>3632</v>
      </c>
      <c r="D713" t="s">
        <v>3633</v>
      </c>
      <c r="E713">
        <v>3</v>
      </c>
      <c r="F713" t="s">
        <v>20</v>
      </c>
      <c r="G713">
        <v>20021021</v>
      </c>
      <c r="H713" t="s">
        <v>3634</v>
      </c>
      <c r="I713" t="s">
        <v>2641</v>
      </c>
      <c r="J713" t="s">
        <v>3538</v>
      </c>
      <c r="K713" t="s">
        <v>214</v>
      </c>
      <c r="O713" s="9">
        <f>IFERROR(IF($B713="","",INDEX(所属情報!$E:$E,MATCH($A713,所属情報!$A:$A,0))),"")</f>
        <v>492221</v>
      </c>
      <c r="P713" s="9" t="str">
        <f t="shared" si="33"/>
        <v>鈴木　凪 (3)</v>
      </c>
      <c r="Q713" s="9" t="str">
        <f t="shared" si="34"/>
        <v>ｽｽﾞｷ ﾅｷﾞ</v>
      </c>
      <c r="R713" s="9" t="str">
        <f t="shared" si="35"/>
        <v>SUZUKI Nagi (02)</v>
      </c>
      <c r="S713" s="9" t="str">
        <f>IFERROR(IF($F713="","",INDEX(リスト!$G:$G,MATCH($F713,リスト!$E:$E,0))),"")</f>
        <v>27</v>
      </c>
      <c r="T713" s="9" t="str">
        <f>IFERROR(IF($K713="","",INDEX(リスト!$J:$J,MATCH($K713,リスト!$I:$I,0))),"")</f>
        <v>JPN</v>
      </c>
      <c r="U713" s="9" t="str">
        <f>IF($B713="","",RIGHT($G713*1000+200+COUNTIF($G$2:$G713,$G713),9))</f>
        <v>021021202</v>
      </c>
      <c r="V713" s="9" t="str">
        <f>IFERROR(IF($M713="","",$M713&amp;"・"&amp;INDEX(リスト!$F:$F,MATCH($L713,リスト!$E:$E,0))),"")</f>
        <v/>
      </c>
    </row>
    <row r="714" spans="1:22" ht="18" customHeight="1" x14ac:dyDescent="0.55000000000000004">
      <c r="A714" t="s">
        <v>3617</v>
      </c>
      <c r="B714">
        <v>714</v>
      </c>
      <c r="C714" t="s">
        <v>3635</v>
      </c>
      <c r="D714" t="s">
        <v>3636</v>
      </c>
      <c r="E714">
        <v>2</v>
      </c>
      <c r="F714" t="s">
        <v>22</v>
      </c>
      <c r="G714">
        <v>20031026</v>
      </c>
      <c r="H714" t="s">
        <v>3637</v>
      </c>
      <c r="I714" t="s">
        <v>2304</v>
      </c>
      <c r="J714" t="s">
        <v>957</v>
      </c>
      <c r="K714" t="s">
        <v>214</v>
      </c>
      <c r="O714" s="9">
        <f>IFERROR(IF($B714="","",INDEX(所属情報!$E:$E,MATCH($A714,所属情報!$A:$A,0))),"")</f>
        <v>492221</v>
      </c>
      <c r="P714" s="9" t="str">
        <f t="shared" si="33"/>
        <v>小野　葵生 (2)</v>
      </c>
      <c r="Q714" s="9" t="str">
        <f t="shared" si="34"/>
        <v>ｵﾉ ｱｵｲ</v>
      </c>
      <c r="R714" s="9" t="str">
        <f t="shared" si="35"/>
        <v>ONO Aoi (03)</v>
      </c>
      <c r="S714" s="9" t="str">
        <f>IFERROR(IF($F714="","",INDEX(リスト!$G:$G,MATCH($F714,リスト!$E:$E,0))),"")</f>
        <v>22</v>
      </c>
      <c r="T714" s="9" t="str">
        <f>IFERROR(IF($K714="","",INDEX(リスト!$J:$J,MATCH($K714,リスト!$I:$I,0))),"")</f>
        <v>JPN</v>
      </c>
      <c r="U714" s="9" t="str">
        <f>IF($B714="","",RIGHT($G714*1000+200+COUNTIF($G$2:$G714,$G714),9))</f>
        <v>031026202</v>
      </c>
      <c r="V714" s="9" t="str">
        <f>IFERROR(IF($M714="","",$M714&amp;"・"&amp;INDEX(リスト!$F:$F,MATCH($L714,リスト!$E:$E,0))),"")</f>
        <v/>
      </c>
    </row>
    <row r="715" spans="1:22" ht="18" customHeight="1" x14ac:dyDescent="0.55000000000000004">
      <c r="A715" t="s">
        <v>3617</v>
      </c>
      <c r="B715">
        <v>715</v>
      </c>
      <c r="C715" t="s">
        <v>3638</v>
      </c>
      <c r="D715" t="s">
        <v>3639</v>
      </c>
      <c r="E715">
        <v>2</v>
      </c>
      <c r="F715" t="s">
        <v>19</v>
      </c>
      <c r="G715">
        <v>20040210</v>
      </c>
      <c r="H715" t="s">
        <v>3640</v>
      </c>
      <c r="I715" t="s">
        <v>2512</v>
      </c>
      <c r="J715" t="s">
        <v>3641</v>
      </c>
      <c r="K715" t="s">
        <v>214</v>
      </c>
      <c r="O715" s="9">
        <f>IFERROR(IF($B715="","",INDEX(所属情報!$E:$E,MATCH($A715,所属情報!$A:$A,0))),"")</f>
        <v>492221</v>
      </c>
      <c r="P715" s="9" t="str">
        <f t="shared" si="33"/>
        <v>三木　双葉 (2)</v>
      </c>
      <c r="Q715" s="9" t="str">
        <f t="shared" si="34"/>
        <v>ﾐｷ ﾌﾀﾊﾞ</v>
      </c>
      <c r="R715" s="9" t="str">
        <f t="shared" si="35"/>
        <v>MIKI Futaba (04)</v>
      </c>
      <c r="S715" s="9" t="str">
        <f>IFERROR(IF($F715="","",INDEX(リスト!$G:$G,MATCH($F715,リスト!$E:$E,0))),"")</f>
        <v>28</v>
      </c>
      <c r="T715" s="9" t="str">
        <f>IFERROR(IF($K715="","",INDEX(リスト!$J:$J,MATCH($K715,リスト!$I:$I,0))),"")</f>
        <v>JPN</v>
      </c>
      <c r="U715" s="9" t="str">
        <f>IF($B715="","",RIGHT($G715*1000+200+COUNTIF($G$2:$G715,$G715),9))</f>
        <v>040210202</v>
      </c>
      <c r="V715" s="9" t="str">
        <f>IFERROR(IF($M715="","",$M715&amp;"・"&amp;INDEX(リスト!$F:$F,MATCH($L715,リスト!$E:$E,0))),"")</f>
        <v/>
      </c>
    </row>
    <row r="716" spans="1:22" ht="18" customHeight="1" x14ac:dyDescent="0.55000000000000004">
      <c r="A716" t="s">
        <v>3642</v>
      </c>
      <c r="B716">
        <v>716</v>
      </c>
      <c r="C716" t="s">
        <v>3643</v>
      </c>
      <c r="D716" t="s">
        <v>3644</v>
      </c>
      <c r="E716">
        <v>4</v>
      </c>
      <c r="F716" t="s">
        <v>17</v>
      </c>
      <c r="G716">
        <v>20020120</v>
      </c>
      <c r="H716" t="s">
        <v>3645</v>
      </c>
      <c r="I716" t="s">
        <v>3646</v>
      </c>
      <c r="J716" t="s">
        <v>3647</v>
      </c>
      <c r="K716" t="s">
        <v>214</v>
      </c>
      <c r="O716" s="9">
        <f>IFERROR(IF($B716="","",INDEX(所属情報!$E:$E,MATCH($A716,所属情報!$A:$A,0))),"")</f>
        <v>492190</v>
      </c>
      <c r="P716" s="9" t="str">
        <f t="shared" si="33"/>
        <v>稲原　南穂 (4)</v>
      </c>
      <c r="Q716" s="9" t="str">
        <f t="shared" si="34"/>
        <v>ｲﾅﾊﾗ ﾅﾎ</v>
      </c>
      <c r="R716" s="9" t="str">
        <f t="shared" si="35"/>
        <v>INAHARA Naho (02)</v>
      </c>
      <c r="S716" s="9" t="str">
        <f>IFERROR(IF($F716="","",INDEX(リスト!$G:$G,MATCH($F716,リスト!$E:$E,0))),"")</f>
        <v>26</v>
      </c>
      <c r="T716" s="9" t="str">
        <f>IFERROR(IF($K716="","",INDEX(リスト!$J:$J,MATCH($K716,リスト!$I:$I,0))),"")</f>
        <v>JPN</v>
      </c>
      <c r="U716" s="9" t="str">
        <f>IF($B716="","",RIGHT($G716*1000+200+COUNTIF($G$2:$G716,$G716),9))</f>
        <v>020120201</v>
      </c>
      <c r="V716" s="9" t="str">
        <f>IFERROR(IF($M716="","",$M716&amp;"・"&amp;INDEX(リスト!$F:$F,MATCH($L716,リスト!$E:$E,0))),"")</f>
        <v/>
      </c>
    </row>
    <row r="717" spans="1:22" ht="18" customHeight="1" x14ac:dyDescent="0.55000000000000004">
      <c r="A717" t="s">
        <v>3642</v>
      </c>
      <c r="B717">
        <v>717</v>
      </c>
      <c r="C717" t="s">
        <v>3648</v>
      </c>
      <c r="D717" t="s">
        <v>3649</v>
      </c>
      <c r="E717">
        <v>3</v>
      </c>
      <c r="F717" t="s">
        <v>17</v>
      </c>
      <c r="G717">
        <v>20020719</v>
      </c>
      <c r="H717" t="s">
        <v>3650</v>
      </c>
      <c r="I717" t="s">
        <v>3651</v>
      </c>
      <c r="J717" t="s">
        <v>1635</v>
      </c>
      <c r="K717" t="s">
        <v>214</v>
      </c>
      <c r="O717" s="9">
        <f>IFERROR(IF($B717="","",INDEX(所属情報!$E:$E,MATCH($A717,所属情報!$A:$A,0))),"")</f>
        <v>492190</v>
      </c>
      <c r="P717" s="9" t="str">
        <f t="shared" si="33"/>
        <v>中芝　美玖 (3)</v>
      </c>
      <c r="Q717" s="9" t="str">
        <f t="shared" si="34"/>
        <v>ﾅｶｼﾊﾞ ﾐｸ</v>
      </c>
      <c r="R717" s="9" t="str">
        <f t="shared" si="35"/>
        <v>NAKASHIBA Miku (02)</v>
      </c>
      <c r="S717" s="9" t="str">
        <f>IFERROR(IF($F717="","",INDEX(リスト!$G:$G,MATCH($F717,リスト!$E:$E,0))),"")</f>
        <v>26</v>
      </c>
      <c r="T717" s="9" t="str">
        <f>IFERROR(IF($K717="","",INDEX(リスト!$J:$J,MATCH($K717,リスト!$I:$I,0))),"")</f>
        <v>JPN</v>
      </c>
      <c r="U717" s="9" t="str">
        <f>IF($B717="","",RIGHT($G717*1000+200+COUNTIF($G$2:$G717,$G717),9))</f>
        <v>020719201</v>
      </c>
      <c r="V717" s="9" t="str">
        <f>IFERROR(IF($M717="","",$M717&amp;"・"&amp;INDEX(リスト!$F:$F,MATCH($L717,リスト!$E:$E,0))),"")</f>
        <v/>
      </c>
    </row>
    <row r="718" spans="1:22" ht="18" customHeight="1" x14ac:dyDescent="0.55000000000000004">
      <c r="A718" t="s">
        <v>3642</v>
      </c>
      <c r="B718">
        <v>718</v>
      </c>
      <c r="C718" t="s">
        <v>3652</v>
      </c>
      <c r="D718" t="s">
        <v>3653</v>
      </c>
      <c r="E718">
        <v>3</v>
      </c>
      <c r="F718" t="s">
        <v>17</v>
      </c>
      <c r="G718">
        <v>20020717</v>
      </c>
      <c r="H718" t="s">
        <v>3654</v>
      </c>
      <c r="I718" t="s">
        <v>3655</v>
      </c>
      <c r="J718" t="s">
        <v>1105</v>
      </c>
      <c r="K718" t="s">
        <v>214</v>
      </c>
      <c r="O718" s="9">
        <f>IFERROR(IF($B718="","",INDEX(所属情報!$E:$E,MATCH($A718,所属情報!$A:$A,0))),"")</f>
        <v>492190</v>
      </c>
      <c r="P718" s="9" t="str">
        <f t="shared" si="33"/>
        <v>大浦　はるな (3)</v>
      </c>
      <c r="Q718" s="9" t="str">
        <f t="shared" si="34"/>
        <v>ｵｵｳﾗ ﾊﾙﾅ</v>
      </c>
      <c r="R718" s="9" t="str">
        <f t="shared" si="35"/>
        <v>OURA Haruna (02)</v>
      </c>
      <c r="S718" s="9" t="str">
        <f>IFERROR(IF($F718="","",INDEX(リスト!$G:$G,MATCH($F718,リスト!$E:$E,0))),"")</f>
        <v>26</v>
      </c>
      <c r="T718" s="9" t="str">
        <f>IFERROR(IF($K718="","",INDEX(リスト!$J:$J,MATCH($K718,リスト!$I:$I,0))),"")</f>
        <v>JPN</v>
      </c>
      <c r="U718" s="9" t="str">
        <f>IF($B718="","",RIGHT($G718*1000+200+COUNTIF($G$2:$G718,$G718),9))</f>
        <v>020717201</v>
      </c>
      <c r="V718" s="9" t="str">
        <f>IFERROR(IF($M718="","",$M718&amp;"・"&amp;INDEX(リスト!$F:$F,MATCH($L718,リスト!$E:$E,0))),"")</f>
        <v/>
      </c>
    </row>
    <row r="719" spans="1:22" ht="18" customHeight="1" x14ac:dyDescent="0.55000000000000004">
      <c r="A719" t="s">
        <v>3642</v>
      </c>
      <c r="B719">
        <v>719</v>
      </c>
      <c r="C719" t="s">
        <v>3656</v>
      </c>
      <c r="D719" t="s">
        <v>3657</v>
      </c>
      <c r="E719">
        <v>2</v>
      </c>
      <c r="F719" t="s">
        <v>17</v>
      </c>
      <c r="G719">
        <v>20030713</v>
      </c>
      <c r="H719" t="s">
        <v>3658</v>
      </c>
      <c r="I719" t="s">
        <v>3659</v>
      </c>
      <c r="J719" t="s">
        <v>3660</v>
      </c>
      <c r="K719" t="s">
        <v>214</v>
      </c>
      <c r="O719" s="9">
        <f>IFERROR(IF($B719="","",INDEX(所属情報!$E:$E,MATCH($A719,所属情報!$A:$A,0))),"")</f>
        <v>492190</v>
      </c>
      <c r="P719" s="9" t="str">
        <f t="shared" si="33"/>
        <v>上野　静紅 (2)</v>
      </c>
      <c r="Q719" s="9" t="str">
        <f t="shared" si="34"/>
        <v>ｳｴﾉ ｼｽﾞｸ</v>
      </c>
      <c r="R719" s="9" t="str">
        <f t="shared" si="35"/>
        <v>UENO Shizuku (03)</v>
      </c>
      <c r="S719" s="9" t="str">
        <f>IFERROR(IF($F719="","",INDEX(リスト!$G:$G,MATCH($F719,リスト!$E:$E,0))),"")</f>
        <v>26</v>
      </c>
      <c r="T719" s="9" t="str">
        <f>IFERROR(IF($K719="","",INDEX(リスト!$J:$J,MATCH($K719,リスト!$I:$I,0))),"")</f>
        <v>JPN</v>
      </c>
      <c r="U719" s="9" t="str">
        <f>IF($B719="","",RIGHT($G719*1000+200+COUNTIF($G$2:$G719,$G719),9))</f>
        <v>030713201</v>
      </c>
      <c r="V719" s="9" t="str">
        <f>IFERROR(IF($M719="","",$M719&amp;"・"&amp;INDEX(リスト!$F:$F,MATCH($L719,リスト!$E:$E,0))),"")</f>
        <v/>
      </c>
    </row>
    <row r="720" spans="1:22" ht="18" customHeight="1" x14ac:dyDescent="0.55000000000000004">
      <c r="A720" t="s">
        <v>3642</v>
      </c>
      <c r="B720">
        <v>720</v>
      </c>
      <c r="C720" t="s">
        <v>3661</v>
      </c>
      <c r="D720" t="s">
        <v>3662</v>
      </c>
      <c r="E720">
        <v>4</v>
      </c>
      <c r="F720" t="s">
        <v>17</v>
      </c>
      <c r="G720">
        <v>20011116</v>
      </c>
      <c r="H720" t="s">
        <v>3663</v>
      </c>
      <c r="I720" t="s">
        <v>3318</v>
      </c>
      <c r="J720" t="s">
        <v>1198</v>
      </c>
      <c r="K720" t="s">
        <v>214</v>
      </c>
      <c r="O720" s="9">
        <f>IFERROR(IF($B720="","",INDEX(所属情報!$E:$E,MATCH($A720,所属情報!$A:$A,0))),"")</f>
        <v>492190</v>
      </c>
      <c r="P720" s="9" t="str">
        <f t="shared" si="33"/>
        <v>奥田　月菜 (4)</v>
      </c>
      <c r="Q720" s="9" t="str">
        <f t="shared" si="34"/>
        <v>ｵｸﾀﾞ ﾙﾅ</v>
      </c>
      <c r="R720" s="9" t="str">
        <f t="shared" si="35"/>
        <v>OKUDA Runa (01)</v>
      </c>
      <c r="S720" s="9" t="str">
        <f>IFERROR(IF($F720="","",INDEX(リスト!$G:$G,MATCH($F720,リスト!$E:$E,0))),"")</f>
        <v>26</v>
      </c>
      <c r="T720" s="9" t="str">
        <f>IFERROR(IF($K720="","",INDEX(リスト!$J:$J,MATCH($K720,リスト!$I:$I,0))),"")</f>
        <v>JPN</v>
      </c>
      <c r="U720" s="9" t="str">
        <f>IF($B720="","",RIGHT($G720*1000+200+COUNTIF($G$2:$G720,$G720),9))</f>
        <v>011116202</v>
      </c>
      <c r="V720" s="9" t="str">
        <f>IFERROR(IF($M720="","",$M720&amp;"・"&amp;INDEX(リスト!$F:$F,MATCH($L720,リスト!$E:$E,0))),"")</f>
        <v/>
      </c>
    </row>
    <row r="721" spans="1:22" ht="18" customHeight="1" x14ac:dyDescent="0.55000000000000004">
      <c r="A721" t="s">
        <v>3664</v>
      </c>
      <c r="B721">
        <v>721</v>
      </c>
      <c r="C721" t="s">
        <v>3665</v>
      </c>
      <c r="D721" t="s">
        <v>3666</v>
      </c>
      <c r="E721">
        <v>4</v>
      </c>
      <c r="F721" t="s">
        <v>19</v>
      </c>
      <c r="G721">
        <v>20011111</v>
      </c>
      <c r="H721" t="s">
        <v>3667</v>
      </c>
      <c r="I721" t="s">
        <v>3668</v>
      </c>
      <c r="J721" t="s">
        <v>806</v>
      </c>
      <c r="K721" t="s">
        <v>214</v>
      </c>
      <c r="O721" s="9">
        <f>IFERROR(IF($B721="","",INDEX(所属情報!$E:$E,MATCH($A721,所属情報!$A:$A,0))),"")</f>
        <v>492430</v>
      </c>
      <c r="P721" s="9" t="str">
        <f t="shared" si="33"/>
        <v>立岩　杏珠 (4)</v>
      </c>
      <c r="Q721" s="9" t="str">
        <f t="shared" si="34"/>
        <v>ﾀﾃｲﾜ ｱﾐ</v>
      </c>
      <c r="R721" s="9" t="str">
        <f t="shared" si="35"/>
        <v>TATEIWA Ami (01)</v>
      </c>
      <c r="S721" s="9" t="str">
        <f>IFERROR(IF($F721="","",INDEX(リスト!$G:$G,MATCH($F721,リスト!$E:$E,0))),"")</f>
        <v>28</v>
      </c>
      <c r="T721" s="9" t="str">
        <f>IFERROR(IF($K721="","",INDEX(リスト!$J:$J,MATCH($K721,リスト!$I:$I,0))),"")</f>
        <v>JPN</v>
      </c>
      <c r="U721" s="9" t="str">
        <f>IF($B721="","",RIGHT($G721*1000+200+COUNTIF($G$2:$G721,$G721),9))</f>
        <v>011111202</v>
      </c>
      <c r="V721" s="9" t="str">
        <f>IFERROR(IF($M721="","",$M721&amp;"・"&amp;INDEX(リスト!$F:$F,MATCH($L721,リスト!$E:$E,0))),"")</f>
        <v/>
      </c>
    </row>
    <row r="722" spans="1:22" ht="18" customHeight="1" x14ac:dyDescent="0.55000000000000004">
      <c r="A722" t="s">
        <v>3664</v>
      </c>
      <c r="B722">
        <v>722</v>
      </c>
      <c r="C722" t="s">
        <v>3669</v>
      </c>
      <c r="D722" t="s">
        <v>3670</v>
      </c>
      <c r="E722">
        <v>4</v>
      </c>
      <c r="F722" t="s">
        <v>19</v>
      </c>
      <c r="G722">
        <v>20020204</v>
      </c>
      <c r="H722" t="s">
        <v>3671</v>
      </c>
      <c r="I722" t="s">
        <v>1388</v>
      </c>
      <c r="J722" t="s">
        <v>811</v>
      </c>
      <c r="K722" t="s">
        <v>214</v>
      </c>
      <c r="O722" s="9">
        <f>IFERROR(IF($B722="","",INDEX(所属情報!$E:$E,MATCH($A722,所属情報!$A:$A,0))),"")</f>
        <v>492430</v>
      </c>
      <c r="P722" s="9" t="str">
        <f t="shared" si="33"/>
        <v>吉村　美咲 (4)</v>
      </c>
      <c r="Q722" s="9" t="str">
        <f t="shared" si="34"/>
        <v>ﾖｼﾑﾗ ﾐｻｷ</v>
      </c>
      <c r="R722" s="9" t="str">
        <f t="shared" si="35"/>
        <v>YOSHIMURA Misaki (02)</v>
      </c>
      <c r="S722" s="9" t="str">
        <f>IFERROR(IF($F722="","",INDEX(リスト!$G:$G,MATCH($F722,リスト!$E:$E,0))),"")</f>
        <v>28</v>
      </c>
      <c r="T722" s="9" t="str">
        <f>IFERROR(IF($K722="","",INDEX(リスト!$J:$J,MATCH($K722,リスト!$I:$I,0))),"")</f>
        <v>JPN</v>
      </c>
      <c r="U722" s="9" t="str">
        <f>IF($B722="","",RIGHT($G722*1000+200+COUNTIF($G$2:$G722,$G722),9))</f>
        <v>020204201</v>
      </c>
      <c r="V722" s="9" t="str">
        <f>IFERROR(IF($M722="","",$M722&amp;"・"&amp;INDEX(リスト!$F:$F,MATCH($L722,リスト!$E:$E,0))),"")</f>
        <v/>
      </c>
    </row>
    <row r="723" spans="1:22" ht="18" customHeight="1" x14ac:dyDescent="0.55000000000000004">
      <c r="A723" t="s">
        <v>3664</v>
      </c>
      <c r="B723">
        <v>723</v>
      </c>
      <c r="C723" t="s">
        <v>3672</v>
      </c>
      <c r="D723" t="s">
        <v>3673</v>
      </c>
      <c r="E723">
        <v>3</v>
      </c>
      <c r="F723" t="s">
        <v>31</v>
      </c>
      <c r="G723">
        <v>20020413</v>
      </c>
      <c r="H723" t="s">
        <v>3674</v>
      </c>
      <c r="I723" t="s">
        <v>1581</v>
      </c>
      <c r="J723" t="s">
        <v>1208</v>
      </c>
      <c r="K723" t="s">
        <v>214</v>
      </c>
      <c r="O723" s="9">
        <f>IFERROR(IF($B723="","",INDEX(所属情報!$E:$E,MATCH($A723,所属情報!$A:$A,0))),"")</f>
        <v>492430</v>
      </c>
      <c r="P723" s="9" t="str">
        <f t="shared" si="33"/>
        <v>井上　未悠 (3)</v>
      </c>
      <c r="Q723" s="9" t="str">
        <f t="shared" si="34"/>
        <v>ｲﾉｳｴ ﾐﾕ</v>
      </c>
      <c r="R723" s="9" t="str">
        <f t="shared" si="35"/>
        <v>INOUE Miyu (02)</v>
      </c>
      <c r="S723" s="9" t="str">
        <f>IFERROR(IF($F723="","",INDEX(リスト!$G:$G,MATCH($F723,リスト!$E:$E,0))),"")</f>
        <v>33</v>
      </c>
      <c r="T723" s="9" t="str">
        <f>IFERROR(IF($K723="","",INDEX(リスト!$J:$J,MATCH($K723,リスト!$I:$I,0))),"")</f>
        <v>JPN</v>
      </c>
      <c r="U723" s="9" t="str">
        <f>IF($B723="","",RIGHT($G723*1000+200+COUNTIF($G$2:$G723,$G723),9))</f>
        <v>020413202</v>
      </c>
      <c r="V723" s="9" t="str">
        <f>IFERROR(IF($M723="","",$M723&amp;"・"&amp;INDEX(リスト!$F:$F,MATCH($L723,リスト!$E:$E,0))),"")</f>
        <v/>
      </c>
    </row>
    <row r="724" spans="1:22" ht="18" customHeight="1" x14ac:dyDescent="0.55000000000000004">
      <c r="A724" t="s">
        <v>3664</v>
      </c>
      <c r="B724">
        <v>724</v>
      </c>
      <c r="C724" t="s">
        <v>3675</v>
      </c>
      <c r="D724" t="s">
        <v>3676</v>
      </c>
      <c r="E724">
        <v>3</v>
      </c>
      <c r="F724" t="s">
        <v>22</v>
      </c>
      <c r="G724">
        <v>20021122</v>
      </c>
      <c r="H724" t="s">
        <v>3677</v>
      </c>
      <c r="I724" t="s">
        <v>3678</v>
      </c>
      <c r="J724" t="s">
        <v>3679</v>
      </c>
      <c r="K724" t="s">
        <v>214</v>
      </c>
      <c r="O724" s="9">
        <f>IFERROR(IF($B724="","",INDEX(所属情報!$E:$E,MATCH($A724,所属情報!$A:$A,0))),"")</f>
        <v>492430</v>
      </c>
      <c r="P724" s="9" t="str">
        <f t="shared" si="33"/>
        <v>大河原　愛礼 (3)</v>
      </c>
      <c r="Q724" s="9" t="str">
        <f t="shared" si="34"/>
        <v>ｵｵｶﾜﾗ ｱｲﾗ</v>
      </c>
      <c r="R724" s="9" t="str">
        <f t="shared" si="35"/>
        <v>OKAWARA Aira (02)</v>
      </c>
      <c r="S724" s="9" t="str">
        <f>IFERROR(IF($F724="","",INDEX(リスト!$G:$G,MATCH($F724,リスト!$E:$E,0))),"")</f>
        <v>22</v>
      </c>
      <c r="T724" s="9" t="str">
        <f>IFERROR(IF($K724="","",INDEX(リスト!$J:$J,MATCH($K724,リスト!$I:$I,0))),"")</f>
        <v>JPN</v>
      </c>
      <c r="U724" s="9" t="str">
        <f>IF($B724="","",RIGHT($G724*1000+200+COUNTIF($G$2:$G724,$G724),9))</f>
        <v>021122202</v>
      </c>
      <c r="V724" s="9" t="str">
        <f>IFERROR(IF($M724="","",$M724&amp;"・"&amp;INDEX(リスト!$F:$F,MATCH($L724,リスト!$E:$E,0))),"")</f>
        <v/>
      </c>
    </row>
    <row r="725" spans="1:22" ht="18" customHeight="1" x14ac:dyDescent="0.55000000000000004">
      <c r="A725" t="s">
        <v>3664</v>
      </c>
      <c r="B725">
        <v>725</v>
      </c>
      <c r="C725" t="s">
        <v>3680</v>
      </c>
      <c r="D725" t="s">
        <v>3681</v>
      </c>
      <c r="E725">
        <v>3</v>
      </c>
      <c r="F725" t="s">
        <v>20</v>
      </c>
      <c r="G725">
        <v>20020517</v>
      </c>
      <c r="H725" t="s">
        <v>3682</v>
      </c>
      <c r="I725" t="s">
        <v>3683</v>
      </c>
      <c r="J725" t="s">
        <v>1037</v>
      </c>
      <c r="K725" t="s">
        <v>214</v>
      </c>
      <c r="O725" s="9">
        <f>IFERROR(IF($B725="","",INDEX(所属情報!$E:$E,MATCH($A725,所属情報!$A:$A,0))),"")</f>
        <v>492430</v>
      </c>
      <c r="P725" s="9" t="str">
        <f t="shared" si="33"/>
        <v>岸下　美月 (3)</v>
      </c>
      <c r="Q725" s="9" t="str">
        <f t="shared" si="34"/>
        <v>ｷｼｼﾀ ﾐﾂﾞｷ</v>
      </c>
      <c r="R725" s="9" t="str">
        <f t="shared" si="35"/>
        <v>KISHISHITA Mizuki (02)</v>
      </c>
      <c r="S725" s="9" t="str">
        <f>IFERROR(IF($F725="","",INDEX(リスト!$G:$G,MATCH($F725,リスト!$E:$E,0))),"")</f>
        <v>27</v>
      </c>
      <c r="T725" s="9" t="str">
        <f>IFERROR(IF($K725="","",INDEX(リスト!$J:$J,MATCH($K725,リスト!$I:$I,0))),"")</f>
        <v>JPN</v>
      </c>
      <c r="U725" s="9" t="str">
        <f>IF($B725="","",RIGHT($G725*1000+200+COUNTIF($G$2:$G725,$G725),9))</f>
        <v>020517201</v>
      </c>
      <c r="V725" s="9" t="str">
        <f>IFERROR(IF($M725="","",$M725&amp;"・"&amp;INDEX(リスト!$F:$F,MATCH($L725,リスト!$E:$E,0))),"")</f>
        <v/>
      </c>
    </row>
    <row r="726" spans="1:22" ht="18" customHeight="1" x14ac:dyDescent="0.55000000000000004">
      <c r="A726" t="s">
        <v>3664</v>
      </c>
      <c r="B726">
        <v>726</v>
      </c>
      <c r="C726" t="s">
        <v>3684</v>
      </c>
      <c r="D726" t="s">
        <v>3685</v>
      </c>
      <c r="E726">
        <v>3</v>
      </c>
      <c r="F726" t="s">
        <v>12</v>
      </c>
      <c r="G726">
        <v>20020415</v>
      </c>
      <c r="H726" t="s">
        <v>3686</v>
      </c>
      <c r="I726" t="s">
        <v>3687</v>
      </c>
      <c r="J726" t="s">
        <v>3688</v>
      </c>
      <c r="K726" t="s">
        <v>214</v>
      </c>
      <c r="O726" s="9">
        <f>IFERROR(IF($B726="","",INDEX(所属情報!$E:$E,MATCH($A726,所属情報!$A:$A,0))),"")</f>
        <v>492430</v>
      </c>
      <c r="P726" s="9" t="str">
        <f t="shared" si="33"/>
        <v>鹿野　日陽南 (3)</v>
      </c>
      <c r="Q726" s="9" t="str">
        <f t="shared" si="34"/>
        <v>ｼｶﾉ ﾋﾖﾅ</v>
      </c>
      <c r="R726" s="9" t="str">
        <f t="shared" si="35"/>
        <v>SHIKANO Hiyona (02)</v>
      </c>
      <c r="S726" s="9" t="str">
        <f>IFERROR(IF($F726="","",INDEX(リスト!$G:$G,MATCH($F726,リスト!$E:$E,0))),"")</f>
        <v>21</v>
      </c>
      <c r="T726" s="9" t="str">
        <f>IFERROR(IF($K726="","",INDEX(リスト!$J:$J,MATCH($K726,リスト!$I:$I,0))),"")</f>
        <v>JPN</v>
      </c>
      <c r="U726" s="9" t="str">
        <f>IF($B726="","",RIGHT($G726*1000+200+COUNTIF($G$2:$G726,$G726),9))</f>
        <v>020415201</v>
      </c>
      <c r="V726" s="9" t="str">
        <f>IFERROR(IF($M726="","",$M726&amp;"・"&amp;INDEX(リスト!$F:$F,MATCH($L726,リスト!$E:$E,0))),"")</f>
        <v/>
      </c>
    </row>
    <row r="727" spans="1:22" ht="18" customHeight="1" x14ac:dyDescent="0.55000000000000004">
      <c r="A727" t="s">
        <v>3664</v>
      </c>
      <c r="B727">
        <v>727</v>
      </c>
      <c r="C727" t="s">
        <v>3689</v>
      </c>
      <c r="D727" t="s">
        <v>3690</v>
      </c>
      <c r="E727">
        <v>3</v>
      </c>
      <c r="F727" t="s">
        <v>31</v>
      </c>
      <c r="G727">
        <v>20021217</v>
      </c>
      <c r="H727" t="s">
        <v>3691</v>
      </c>
      <c r="I727" t="s">
        <v>3692</v>
      </c>
      <c r="J727" t="s">
        <v>3693</v>
      </c>
      <c r="K727" t="s">
        <v>214</v>
      </c>
      <c r="O727" s="9">
        <f>IFERROR(IF($B727="","",INDEX(所属情報!$E:$E,MATCH($A727,所属情報!$A:$A,0))),"")</f>
        <v>492430</v>
      </c>
      <c r="P727" s="9" t="str">
        <f t="shared" si="33"/>
        <v>谷本　きなり (3)</v>
      </c>
      <c r="Q727" s="9" t="str">
        <f t="shared" si="34"/>
        <v>ﾀﾆﾓﾄ ｷﾅﾘ</v>
      </c>
      <c r="R727" s="9" t="str">
        <f t="shared" si="35"/>
        <v>TANIMOTO Kinari (02)</v>
      </c>
      <c r="S727" s="9" t="str">
        <f>IFERROR(IF($F727="","",INDEX(リスト!$G:$G,MATCH($F727,リスト!$E:$E,0))),"")</f>
        <v>33</v>
      </c>
      <c r="T727" s="9" t="str">
        <f>IFERROR(IF($K727="","",INDEX(リスト!$J:$J,MATCH($K727,リスト!$I:$I,0))),"")</f>
        <v>JPN</v>
      </c>
      <c r="U727" s="9" t="str">
        <f>IF($B727="","",RIGHT($G727*1000+200+COUNTIF($G$2:$G727,$G727),9))</f>
        <v>021217201</v>
      </c>
      <c r="V727" s="9" t="str">
        <f>IFERROR(IF($M727="","",$M727&amp;"・"&amp;INDEX(リスト!$F:$F,MATCH($L727,リスト!$E:$E,0))),"")</f>
        <v/>
      </c>
    </row>
    <row r="728" spans="1:22" ht="18" customHeight="1" x14ac:dyDescent="0.55000000000000004">
      <c r="A728" t="s">
        <v>3664</v>
      </c>
      <c r="B728">
        <v>728</v>
      </c>
      <c r="C728" t="s">
        <v>3694</v>
      </c>
      <c r="D728" t="s">
        <v>3695</v>
      </c>
      <c r="E728">
        <v>3</v>
      </c>
      <c r="F728" t="s">
        <v>20</v>
      </c>
      <c r="G728">
        <v>20021129</v>
      </c>
      <c r="H728" t="s">
        <v>3696</v>
      </c>
      <c r="I728" t="s">
        <v>3697</v>
      </c>
      <c r="J728" t="s">
        <v>3698</v>
      </c>
      <c r="K728" t="s">
        <v>214</v>
      </c>
      <c r="O728" s="9">
        <f>IFERROR(IF($B728="","",INDEX(所属情報!$E:$E,MATCH($A728,所属情報!$A:$A,0))),"")</f>
        <v>492430</v>
      </c>
      <c r="P728" s="9" t="str">
        <f t="shared" si="33"/>
        <v>津村　友愛 (3)</v>
      </c>
      <c r="Q728" s="9" t="str">
        <f t="shared" si="34"/>
        <v>ﾂﾑﾗ ﾕｳｱ</v>
      </c>
      <c r="R728" s="9" t="str">
        <f t="shared" si="35"/>
        <v>TSUMURA Yua (02)</v>
      </c>
      <c r="S728" s="9" t="str">
        <f>IFERROR(IF($F728="","",INDEX(リスト!$G:$G,MATCH($F728,リスト!$E:$E,0))),"")</f>
        <v>27</v>
      </c>
      <c r="T728" s="9" t="str">
        <f>IFERROR(IF($K728="","",INDEX(リスト!$J:$J,MATCH($K728,リスト!$I:$I,0))),"")</f>
        <v>JPN</v>
      </c>
      <c r="U728" s="9" t="str">
        <f>IF($B728="","",RIGHT($G728*1000+200+COUNTIF($G$2:$G728,$G728),9))</f>
        <v>021129201</v>
      </c>
      <c r="V728" s="9" t="str">
        <f>IFERROR(IF($M728="","",$M728&amp;"・"&amp;INDEX(リスト!$F:$F,MATCH($L728,リスト!$E:$E,0))),"")</f>
        <v/>
      </c>
    </row>
    <row r="729" spans="1:22" ht="18" customHeight="1" x14ac:dyDescent="0.55000000000000004">
      <c r="A729" t="s">
        <v>3664</v>
      </c>
      <c r="B729">
        <v>729</v>
      </c>
      <c r="C729" t="s">
        <v>3699</v>
      </c>
      <c r="D729" t="s">
        <v>3700</v>
      </c>
      <c r="E729">
        <v>3</v>
      </c>
      <c r="F729" t="s">
        <v>19</v>
      </c>
      <c r="G729">
        <v>20030128</v>
      </c>
      <c r="H729" t="s">
        <v>3701</v>
      </c>
      <c r="I729" t="s">
        <v>3702</v>
      </c>
      <c r="J729" t="s">
        <v>3703</v>
      </c>
      <c r="K729" t="s">
        <v>214</v>
      </c>
      <c r="O729" s="9">
        <f>IFERROR(IF($B729="","",INDEX(所属情報!$E:$E,MATCH($A729,所属情報!$A:$A,0))),"")</f>
        <v>492430</v>
      </c>
      <c r="P729" s="9" t="str">
        <f t="shared" si="33"/>
        <v>中家　愛希 (3)</v>
      </c>
      <c r="Q729" s="9" t="str">
        <f t="shared" si="34"/>
        <v>ﾅｶｲｴ ｱｷ</v>
      </c>
      <c r="R729" s="9" t="str">
        <f t="shared" si="35"/>
        <v>NAKAIE Aki (03)</v>
      </c>
      <c r="S729" s="9" t="str">
        <f>IFERROR(IF($F729="","",INDEX(リスト!$G:$G,MATCH($F729,リスト!$E:$E,0))),"")</f>
        <v>28</v>
      </c>
      <c r="T729" s="9" t="str">
        <f>IFERROR(IF($K729="","",INDEX(リスト!$J:$J,MATCH($K729,リスト!$I:$I,0))),"")</f>
        <v>JPN</v>
      </c>
      <c r="U729" s="9" t="str">
        <f>IF($B729="","",RIGHT($G729*1000+200+COUNTIF($G$2:$G729,$G729),9))</f>
        <v>030128202</v>
      </c>
      <c r="V729" s="9" t="str">
        <f>IFERROR(IF($M729="","",$M729&amp;"・"&amp;INDEX(リスト!$F:$F,MATCH($L729,リスト!$E:$E,0))),"")</f>
        <v/>
      </c>
    </row>
    <row r="730" spans="1:22" ht="18" customHeight="1" x14ac:dyDescent="0.55000000000000004">
      <c r="A730" t="s">
        <v>3664</v>
      </c>
      <c r="B730">
        <v>730</v>
      </c>
      <c r="C730" t="s">
        <v>3704</v>
      </c>
      <c r="D730" t="s">
        <v>3705</v>
      </c>
      <c r="E730">
        <v>3</v>
      </c>
      <c r="F730" t="s">
        <v>64</v>
      </c>
      <c r="G730">
        <v>20021207</v>
      </c>
      <c r="H730" t="s">
        <v>3706</v>
      </c>
      <c r="I730" t="s">
        <v>810</v>
      </c>
      <c r="J730" t="s">
        <v>1987</v>
      </c>
      <c r="K730" t="s">
        <v>214</v>
      </c>
      <c r="O730" s="9">
        <f>IFERROR(IF($B730="","",INDEX(所属情報!$E:$E,MATCH($A730,所属情報!$A:$A,0))),"")</f>
        <v>492430</v>
      </c>
      <c r="P730" s="9" t="str">
        <f t="shared" si="33"/>
        <v>渡邉　里咲 (3)</v>
      </c>
      <c r="Q730" s="9" t="str">
        <f t="shared" si="34"/>
        <v>ﾜﾀﾅﾍﾞ ﾘｻ</v>
      </c>
      <c r="R730" s="9" t="str">
        <f t="shared" si="35"/>
        <v>WATANABE Risa (02)</v>
      </c>
      <c r="S730" s="9" t="str">
        <f>IFERROR(IF($F730="","",INDEX(リスト!$G:$G,MATCH($F730,リスト!$E:$E,0))),"")</f>
        <v>09</v>
      </c>
      <c r="T730" s="9" t="str">
        <f>IFERROR(IF($K730="","",INDEX(リスト!$J:$J,MATCH($K730,リスト!$I:$I,0))),"")</f>
        <v>JPN</v>
      </c>
      <c r="U730" s="9" t="str">
        <f>IF($B730="","",RIGHT($G730*1000+200+COUNTIF($G$2:$G730,$G730),9))</f>
        <v>021207202</v>
      </c>
      <c r="V730" s="9" t="str">
        <f>IFERROR(IF($M730="","",$M730&amp;"・"&amp;INDEX(リスト!$F:$F,MATCH($L730,リスト!$E:$E,0))),"")</f>
        <v/>
      </c>
    </row>
    <row r="731" spans="1:22" ht="18" customHeight="1" x14ac:dyDescent="0.55000000000000004">
      <c r="A731" t="s">
        <v>3664</v>
      </c>
      <c r="B731">
        <v>731</v>
      </c>
      <c r="C731" t="s">
        <v>3707</v>
      </c>
      <c r="D731" t="s">
        <v>3708</v>
      </c>
      <c r="E731">
        <v>2</v>
      </c>
      <c r="F731" t="s">
        <v>19</v>
      </c>
      <c r="G731">
        <v>20030720</v>
      </c>
      <c r="H731" t="s">
        <v>3709</v>
      </c>
      <c r="I731" t="s">
        <v>1316</v>
      </c>
      <c r="J731" t="s">
        <v>1625</v>
      </c>
      <c r="K731" t="s">
        <v>214</v>
      </c>
      <c r="O731" s="9">
        <f>IFERROR(IF($B731="","",INDEX(所属情報!$E:$E,MATCH($A731,所属情報!$A:$A,0))),"")</f>
        <v>492430</v>
      </c>
      <c r="P731" s="9" t="str">
        <f t="shared" si="33"/>
        <v>後藤　みのり (2)</v>
      </c>
      <c r="Q731" s="9" t="str">
        <f t="shared" si="34"/>
        <v>ｺﾞﾄｳ ﾐﾉﾘ</v>
      </c>
      <c r="R731" s="9" t="str">
        <f t="shared" si="35"/>
        <v>GOTO Minori (03)</v>
      </c>
      <c r="S731" s="9" t="str">
        <f>IFERROR(IF($F731="","",INDEX(リスト!$G:$G,MATCH($F731,リスト!$E:$E,0))),"")</f>
        <v>28</v>
      </c>
      <c r="T731" s="9" t="str">
        <f>IFERROR(IF($K731="","",INDEX(リスト!$J:$J,MATCH($K731,リスト!$I:$I,0))),"")</f>
        <v>JPN</v>
      </c>
      <c r="U731" s="9" t="str">
        <f>IF($B731="","",RIGHT($G731*1000+200+COUNTIF($G$2:$G731,$G731),9))</f>
        <v>030720201</v>
      </c>
      <c r="V731" s="9" t="str">
        <f>IFERROR(IF($M731="","",$M731&amp;"・"&amp;INDEX(リスト!$F:$F,MATCH($L731,リスト!$E:$E,0))),"")</f>
        <v/>
      </c>
    </row>
    <row r="732" spans="1:22" ht="18" customHeight="1" x14ac:dyDescent="0.55000000000000004">
      <c r="A732" t="s">
        <v>3664</v>
      </c>
      <c r="B732">
        <v>732</v>
      </c>
      <c r="C732" t="s">
        <v>3710</v>
      </c>
      <c r="D732" t="s">
        <v>3711</v>
      </c>
      <c r="E732">
        <v>2</v>
      </c>
      <c r="F732" t="s">
        <v>31</v>
      </c>
      <c r="G732">
        <v>20040224</v>
      </c>
      <c r="H732" t="s">
        <v>3712</v>
      </c>
      <c r="I732" t="s">
        <v>3713</v>
      </c>
      <c r="J732" t="s">
        <v>917</v>
      </c>
      <c r="K732" t="s">
        <v>214</v>
      </c>
      <c r="O732" s="9">
        <f>IFERROR(IF($B732="","",INDEX(所属情報!$E:$E,MATCH($A732,所属情報!$A:$A,0))),"")</f>
        <v>492430</v>
      </c>
      <c r="P732" s="9" t="str">
        <f t="shared" si="33"/>
        <v>出口　綾乃 (2)</v>
      </c>
      <c r="Q732" s="9" t="str">
        <f t="shared" si="34"/>
        <v>ﾃﾞｸﾞﾁ ｱﾔﾉ</v>
      </c>
      <c r="R732" s="9" t="str">
        <f t="shared" si="35"/>
        <v>DEGUCHI Ayano (04)</v>
      </c>
      <c r="S732" s="9" t="str">
        <f>IFERROR(IF($F732="","",INDEX(リスト!$G:$G,MATCH($F732,リスト!$E:$E,0))),"")</f>
        <v>33</v>
      </c>
      <c r="T732" s="9" t="str">
        <f>IFERROR(IF($K732="","",INDEX(リスト!$J:$J,MATCH($K732,リスト!$I:$I,0))),"")</f>
        <v>JPN</v>
      </c>
      <c r="U732" s="9" t="str">
        <f>IF($B732="","",RIGHT($G732*1000+200+COUNTIF($G$2:$G732,$G732),9))</f>
        <v>040224201</v>
      </c>
      <c r="V732" s="9" t="str">
        <f>IFERROR(IF($M732="","",$M732&amp;"・"&amp;INDEX(リスト!$F:$F,MATCH($L732,リスト!$E:$E,0))),"")</f>
        <v/>
      </c>
    </row>
    <row r="733" spans="1:22" ht="18" customHeight="1" x14ac:dyDescent="0.55000000000000004">
      <c r="A733" t="s">
        <v>3664</v>
      </c>
      <c r="B733">
        <v>733</v>
      </c>
      <c r="C733" t="s">
        <v>3714</v>
      </c>
      <c r="D733" t="s">
        <v>3715</v>
      </c>
      <c r="E733">
        <v>1</v>
      </c>
      <c r="F733" t="s">
        <v>31</v>
      </c>
      <c r="G733">
        <v>20040508</v>
      </c>
      <c r="H733" t="s">
        <v>3716</v>
      </c>
      <c r="I733" t="s">
        <v>3717</v>
      </c>
      <c r="J733" t="s">
        <v>879</v>
      </c>
      <c r="K733" t="s">
        <v>214</v>
      </c>
      <c r="O733" s="9">
        <f>IFERROR(IF($B733="","",INDEX(所属情報!$E:$E,MATCH($A733,所属情報!$A:$A,0))),"")</f>
        <v>492430</v>
      </c>
      <c r="P733" s="9" t="str">
        <f t="shared" si="33"/>
        <v>尾池　優 (1)</v>
      </c>
      <c r="Q733" s="9" t="str">
        <f t="shared" si="34"/>
        <v>ｵｲｹ ﾕｳ</v>
      </c>
      <c r="R733" s="9" t="str">
        <f t="shared" si="35"/>
        <v>OIKE Yu (04)</v>
      </c>
      <c r="S733" s="9" t="str">
        <f>IFERROR(IF($F733="","",INDEX(リスト!$G:$G,MATCH($F733,リスト!$E:$E,0))),"")</f>
        <v>33</v>
      </c>
      <c r="T733" s="9" t="str">
        <f>IFERROR(IF($K733="","",INDEX(リスト!$J:$J,MATCH($K733,リスト!$I:$I,0))),"")</f>
        <v>JPN</v>
      </c>
      <c r="U733" s="9" t="str">
        <f>IF($B733="","",RIGHT($G733*1000+200+COUNTIF($G$2:$G733,$G733),9))</f>
        <v>040508201</v>
      </c>
      <c r="V733" s="9" t="str">
        <f>IFERROR(IF($M733="","",$M733&amp;"・"&amp;INDEX(リスト!$F:$F,MATCH($L733,リスト!$E:$E,0))),"")</f>
        <v/>
      </c>
    </row>
    <row r="734" spans="1:22" ht="18" customHeight="1" x14ac:dyDescent="0.55000000000000004">
      <c r="A734" t="s">
        <v>3664</v>
      </c>
      <c r="B734">
        <v>734</v>
      </c>
      <c r="C734" t="s">
        <v>3718</v>
      </c>
      <c r="D734" t="s">
        <v>3719</v>
      </c>
      <c r="E734">
        <v>1</v>
      </c>
      <c r="F734" t="s">
        <v>50</v>
      </c>
      <c r="G734">
        <v>20040422</v>
      </c>
      <c r="H734" t="s">
        <v>3720</v>
      </c>
      <c r="I734" t="s">
        <v>3721</v>
      </c>
      <c r="J734" t="s">
        <v>1151</v>
      </c>
      <c r="K734" t="s">
        <v>214</v>
      </c>
      <c r="O734" s="9">
        <f>IFERROR(IF($B734="","",INDEX(所属情報!$E:$E,MATCH($A734,所属情報!$A:$A,0))),"")</f>
        <v>492430</v>
      </c>
      <c r="P734" s="9" t="str">
        <f t="shared" si="33"/>
        <v>宇野　若菜 (1)</v>
      </c>
      <c r="Q734" s="9" t="str">
        <f t="shared" si="34"/>
        <v>ｳﾉ ﾜｶﾅ</v>
      </c>
      <c r="R734" s="9" t="str">
        <f t="shared" si="35"/>
        <v>UNO Wakana (04)</v>
      </c>
      <c r="S734" s="9" t="str">
        <f>IFERROR(IF($F734="","",INDEX(リスト!$G:$G,MATCH($F734,リスト!$E:$E,0))),"")</f>
        <v>38</v>
      </c>
      <c r="T734" s="9" t="str">
        <f>IFERROR(IF($K734="","",INDEX(リスト!$J:$J,MATCH($K734,リスト!$I:$I,0))),"")</f>
        <v>JPN</v>
      </c>
      <c r="U734" s="9" t="str">
        <f>IF($B734="","",RIGHT($G734*1000+200+COUNTIF($G$2:$G734,$G734),9))</f>
        <v>040422201</v>
      </c>
      <c r="V734" s="9" t="str">
        <f>IFERROR(IF($M734="","",$M734&amp;"・"&amp;INDEX(リスト!$F:$F,MATCH($L734,リスト!$E:$E,0))),"")</f>
        <v/>
      </c>
    </row>
    <row r="735" spans="1:22" ht="18" customHeight="1" x14ac:dyDescent="0.55000000000000004">
      <c r="A735" t="s">
        <v>3664</v>
      </c>
      <c r="B735">
        <v>735</v>
      </c>
      <c r="C735" t="s">
        <v>3722</v>
      </c>
      <c r="D735" t="s">
        <v>3723</v>
      </c>
      <c r="E735">
        <v>1</v>
      </c>
      <c r="F735" t="s">
        <v>19</v>
      </c>
      <c r="G735">
        <v>20040903</v>
      </c>
      <c r="H735" t="s">
        <v>3724</v>
      </c>
      <c r="I735" t="s">
        <v>2711</v>
      </c>
      <c r="J735" t="s">
        <v>3725</v>
      </c>
      <c r="K735" t="s">
        <v>214</v>
      </c>
      <c r="O735" s="9">
        <f>IFERROR(IF($B735="","",INDEX(所属情報!$E:$E,MATCH($A735,所属情報!$A:$A,0))),"")</f>
        <v>492430</v>
      </c>
      <c r="P735" s="9" t="str">
        <f t="shared" si="33"/>
        <v>佐藤　琴望 (1)</v>
      </c>
      <c r="Q735" s="9" t="str">
        <f t="shared" si="34"/>
        <v>ｻﾄｳ ｺﾄﾐ</v>
      </c>
      <c r="R735" s="9" t="str">
        <f t="shared" si="35"/>
        <v>SATO Kotomi (04)</v>
      </c>
      <c r="S735" s="9" t="str">
        <f>IFERROR(IF($F735="","",INDEX(リスト!$G:$G,MATCH($F735,リスト!$E:$E,0))),"")</f>
        <v>28</v>
      </c>
      <c r="T735" s="9" t="str">
        <f>IFERROR(IF($K735="","",INDEX(リスト!$J:$J,MATCH($K735,リスト!$I:$I,0))),"")</f>
        <v>JPN</v>
      </c>
      <c r="U735" s="9" t="str">
        <f>IF($B735="","",RIGHT($G735*1000+200+COUNTIF($G$2:$G735,$G735),9))</f>
        <v>040903202</v>
      </c>
      <c r="V735" s="9" t="str">
        <f>IFERROR(IF($M735="","",$M735&amp;"・"&amp;INDEX(リスト!$F:$F,MATCH($L735,リスト!$E:$E,0))),"")</f>
        <v/>
      </c>
    </row>
    <row r="736" spans="1:22" ht="18" customHeight="1" x14ac:dyDescent="0.55000000000000004">
      <c r="A736" t="s">
        <v>3664</v>
      </c>
      <c r="B736">
        <v>736</v>
      </c>
      <c r="C736" t="s">
        <v>3726</v>
      </c>
      <c r="D736" t="s">
        <v>3727</v>
      </c>
      <c r="E736">
        <v>1</v>
      </c>
      <c r="F736" t="s">
        <v>15</v>
      </c>
      <c r="G736">
        <v>20050223</v>
      </c>
      <c r="H736" t="s">
        <v>3728</v>
      </c>
      <c r="I736" t="s">
        <v>948</v>
      </c>
      <c r="J736" t="s">
        <v>3729</v>
      </c>
      <c r="K736" t="s">
        <v>214</v>
      </c>
      <c r="O736" s="9">
        <f>IFERROR(IF($B736="","",INDEX(所属情報!$E:$E,MATCH($A736,所属情報!$A:$A,0))),"")</f>
        <v>492430</v>
      </c>
      <c r="P736" s="9" t="str">
        <f t="shared" si="33"/>
        <v>吉田　萌杏 (1)</v>
      </c>
      <c r="Q736" s="9" t="str">
        <f t="shared" si="34"/>
        <v>ﾖｼﾀﾞ ﾓｱ</v>
      </c>
      <c r="R736" s="9" t="str">
        <f t="shared" si="35"/>
        <v>YOSHIDA Moa (05)</v>
      </c>
      <c r="S736" s="9" t="str">
        <f>IFERROR(IF($F736="","",INDEX(リスト!$G:$G,MATCH($F736,リスト!$E:$E,0))),"")</f>
        <v>25</v>
      </c>
      <c r="T736" s="9" t="str">
        <f>IFERROR(IF($K736="","",INDEX(リスト!$J:$J,MATCH($K736,リスト!$I:$I,0))),"")</f>
        <v>JPN</v>
      </c>
      <c r="U736" s="9" t="str">
        <f>IF($B736="","",RIGHT($G736*1000+200+COUNTIF($G$2:$G736,$G736),9))</f>
        <v>050223201</v>
      </c>
      <c r="V736" s="9" t="str">
        <f>IFERROR(IF($M736="","",$M736&amp;"・"&amp;INDEX(リスト!$F:$F,MATCH($L736,リスト!$E:$E,0))),"")</f>
        <v/>
      </c>
    </row>
    <row r="737" spans="1:22" ht="18" customHeight="1" x14ac:dyDescent="0.55000000000000004">
      <c r="A737" t="s">
        <v>3664</v>
      </c>
      <c r="B737">
        <v>737</v>
      </c>
      <c r="C737" t="s">
        <v>3730</v>
      </c>
      <c r="D737" t="s">
        <v>3731</v>
      </c>
      <c r="E737">
        <v>1</v>
      </c>
      <c r="F737" t="s">
        <v>19</v>
      </c>
      <c r="G737">
        <v>20040514</v>
      </c>
      <c r="H737" t="s">
        <v>3732</v>
      </c>
      <c r="I737" t="s">
        <v>3733</v>
      </c>
      <c r="J737" t="s">
        <v>957</v>
      </c>
      <c r="K737" t="s">
        <v>214</v>
      </c>
      <c r="O737" s="9">
        <f>IFERROR(IF($B737="","",INDEX(所属情報!$E:$E,MATCH($A737,所属情報!$A:$A,0))),"")</f>
        <v>492430</v>
      </c>
      <c r="P737" s="9" t="str">
        <f t="shared" si="33"/>
        <v>西嶋　亜央衣 (1)</v>
      </c>
      <c r="Q737" s="9" t="str">
        <f t="shared" si="34"/>
        <v>ﾆｼｼﾞﾏ ｱｵｲ</v>
      </c>
      <c r="R737" s="9" t="str">
        <f t="shared" si="35"/>
        <v>NISHIJIMA Aoi (04)</v>
      </c>
      <c r="S737" s="9" t="str">
        <f>IFERROR(IF($F737="","",INDEX(リスト!$G:$G,MATCH($F737,リスト!$E:$E,0))),"")</f>
        <v>28</v>
      </c>
      <c r="T737" s="9" t="str">
        <f>IFERROR(IF($K737="","",INDEX(リスト!$J:$J,MATCH($K737,リスト!$I:$I,0))),"")</f>
        <v>JPN</v>
      </c>
      <c r="U737" s="9" t="str">
        <f>IF($B737="","",RIGHT($G737*1000+200+COUNTIF($G$2:$G737,$G737),9))</f>
        <v>040514202</v>
      </c>
      <c r="V737" s="9" t="str">
        <f>IFERROR(IF($M737="","",$M737&amp;"・"&amp;INDEX(リスト!$F:$F,MATCH($L737,リスト!$E:$E,0))),"")</f>
        <v/>
      </c>
    </row>
    <row r="738" spans="1:22" ht="18" customHeight="1" x14ac:dyDescent="0.55000000000000004">
      <c r="A738" t="s">
        <v>3664</v>
      </c>
      <c r="B738">
        <v>738</v>
      </c>
      <c r="C738" t="s">
        <v>3734</v>
      </c>
      <c r="D738" t="s">
        <v>3735</v>
      </c>
      <c r="E738">
        <v>1</v>
      </c>
      <c r="F738" t="s">
        <v>30</v>
      </c>
      <c r="G738">
        <v>20040404</v>
      </c>
      <c r="H738" t="s">
        <v>3736</v>
      </c>
      <c r="I738" t="s">
        <v>1739</v>
      </c>
      <c r="J738" t="s">
        <v>961</v>
      </c>
      <c r="K738" t="s">
        <v>214</v>
      </c>
      <c r="O738" s="9">
        <f>IFERROR(IF($B738="","",INDEX(所属情報!$E:$E,MATCH($A738,所属情報!$A:$A,0))),"")</f>
        <v>492430</v>
      </c>
      <c r="P738" s="9" t="str">
        <f t="shared" si="33"/>
        <v>前田　朔良 (1)</v>
      </c>
      <c r="Q738" s="9" t="str">
        <f t="shared" si="34"/>
        <v>ﾏｴﾀﾞ ｻｸﾗ</v>
      </c>
      <c r="R738" s="9" t="str">
        <f t="shared" si="35"/>
        <v>MAEDA Sakura (04)</v>
      </c>
      <c r="S738" s="9" t="str">
        <f>IFERROR(IF($F738="","",INDEX(リスト!$G:$G,MATCH($F738,リスト!$E:$E,0))),"")</f>
        <v>34</v>
      </c>
      <c r="T738" s="9" t="str">
        <f>IFERROR(IF($K738="","",INDEX(リスト!$J:$J,MATCH($K738,リスト!$I:$I,0))),"")</f>
        <v>JPN</v>
      </c>
      <c r="U738" s="9" t="str">
        <f>IF($B738="","",RIGHT($G738*1000+200+COUNTIF($G$2:$G738,$G738),9))</f>
        <v>040404201</v>
      </c>
      <c r="V738" s="9" t="str">
        <f>IFERROR(IF($M738="","",$M738&amp;"・"&amp;INDEX(リスト!$F:$F,MATCH($L738,リスト!$E:$E,0))),"")</f>
        <v/>
      </c>
    </row>
    <row r="739" spans="1:22" ht="18" customHeight="1" x14ac:dyDescent="0.55000000000000004">
      <c r="A739" t="s">
        <v>3664</v>
      </c>
      <c r="B739">
        <v>739</v>
      </c>
      <c r="C739" t="s">
        <v>3737</v>
      </c>
      <c r="D739" t="s">
        <v>3738</v>
      </c>
      <c r="E739">
        <v>1</v>
      </c>
      <c r="F739" t="s">
        <v>31</v>
      </c>
      <c r="G739">
        <v>20040727</v>
      </c>
      <c r="H739" t="s">
        <v>3739</v>
      </c>
      <c r="I739" t="s">
        <v>2073</v>
      </c>
      <c r="J739" t="s">
        <v>2163</v>
      </c>
      <c r="K739" t="s">
        <v>214</v>
      </c>
      <c r="O739" s="9">
        <f>IFERROR(IF($B739="","",INDEX(所属情報!$E:$E,MATCH($A739,所属情報!$A:$A,0))),"")</f>
        <v>492430</v>
      </c>
      <c r="P739" s="9" t="str">
        <f t="shared" si="33"/>
        <v>河田　千尋 (1)</v>
      </c>
      <c r="Q739" s="9" t="str">
        <f t="shared" si="34"/>
        <v>ｶﾜﾀ ﾁﾋﾛ</v>
      </c>
      <c r="R739" s="9" t="str">
        <f t="shared" si="35"/>
        <v>KAWATA Chihiro (04)</v>
      </c>
      <c r="S739" s="9" t="str">
        <f>IFERROR(IF($F739="","",INDEX(リスト!$G:$G,MATCH($F739,リスト!$E:$E,0))),"")</f>
        <v>33</v>
      </c>
      <c r="T739" s="9" t="str">
        <f>IFERROR(IF($K739="","",INDEX(リスト!$J:$J,MATCH($K739,リスト!$I:$I,0))),"")</f>
        <v>JPN</v>
      </c>
      <c r="U739" s="9" t="str">
        <f>IF($B739="","",RIGHT($G739*1000+200+COUNTIF($G$2:$G739,$G739),9))</f>
        <v>040727201</v>
      </c>
      <c r="V739" s="9" t="str">
        <f>IFERROR(IF($M739="","",$M739&amp;"・"&amp;INDEX(リスト!$F:$F,MATCH($L739,リスト!$E:$E,0))),"")</f>
        <v/>
      </c>
    </row>
    <row r="740" spans="1:22" ht="18" customHeight="1" x14ac:dyDescent="0.55000000000000004">
      <c r="A740" t="s">
        <v>3664</v>
      </c>
      <c r="B740">
        <v>740</v>
      </c>
      <c r="C740" t="s">
        <v>3740</v>
      </c>
      <c r="D740" t="s">
        <v>3741</v>
      </c>
      <c r="E740">
        <v>1</v>
      </c>
      <c r="F740" t="s">
        <v>52</v>
      </c>
      <c r="G740">
        <v>20041216</v>
      </c>
      <c r="H740" t="s">
        <v>3742</v>
      </c>
      <c r="I740" t="s">
        <v>3743</v>
      </c>
      <c r="J740" t="s">
        <v>1176</v>
      </c>
      <c r="K740" t="s">
        <v>214</v>
      </c>
      <c r="O740" s="9">
        <f>IFERROR(IF($B740="","",INDEX(所属情報!$E:$E,MATCH($A740,所属情報!$A:$A,0))),"")</f>
        <v>492430</v>
      </c>
      <c r="P740" s="9" t="str">
        <f t="shared" si="33"/>
        <v>住吉　璃音 (1)</v>
      </c>
      <c r="Q740" s="9" t="str">
        <f t="shared" si="34"/>
        <v>ｽﾐﾖｼ ﾘﾝ</v>
      </c>
      <c r="R740" s="9" t="str">
        <f t="shared" si="35"/>
        <v>SUMIYOSHI Rin (04)</v>
      </c>
      <c r="S740" s="9" t="str">
        <f>IFERROR(IF($F740="","",INDEX(リスト!$G:$G,MATCH($F740,リスト!$E:$E,0))),"")</f>
        <v>46</v>
      </c>
      <c r="T740" s="9" t="str">
        <f>IFERROR(IF($K740="","",INDEX(リスト!$J:$J,MATCH($K740,リスト!$I:$I,0))),"")</f>
        <v>JPN</v>
      </c>
      <c r="U740" s="9" t="str">
        <f>IF($B740="","",RIGHT($G740*1000+200+COUNTIF($G$2:$G740,$G740),9))</f>
        <v>041216202</v>
      </c>
      <c r="V740" s="9" t="str">
        <f>IFERROR(IF($M740="","",$M740&amp;"・"&amp;INDEX(リスト!$F:$F,MATCH($L740,リスト!$E:$E,0))),"")</f>
        <v/>
      </c>
    </row>
    <row r="741" spans="1:22" ht="18" customHeight="1" x14ac:dyDescent="0.55000000000000004">
      <c r="A741" t="s">
        <v>3664</v>
      </c>
      <c r="B741">
        <v>741</v>
      </c>
      <c r="C741" t="s">
        <v>3744</v>
      </c>
      <c r="D741" t="s">
        <v>3745</v>
      </c>
      <c r="E741">
        <v>1</v>
      </c>
      <c r="F741" t="s">
        <v>31</v>
      </c>
      <c r="G741">
        <v>20040910</v>
      </c>
      <c r="H741" t="s">
        <v>3746</v>
      </c>
      <c r="I741" t="s">
        <v>1439</v>
      </c>
      <c r="J741" t="s">
        <v>3747</v>
      </c>
      <c r="K741" t="s">
        <v>214</v>
      </c>
      <c r="O741" s="9">
        <f>IFERROR(IF($B741="","",INDEX(所属情報!$E:$E,MATCH($A741,所属情報!$A:$A,0))),"")</f>
        <v>492430</v>
      </c>
      <c r="P741" s="9" t="str">
        <f t="shared" si="33"/>
        <v>竹谷　香々名 (1)</v>
      </c>
      <c r="Q741" s="9" t="str">
        <f t="shared" si="34"/>
        <v>ﾀｹﾀﾆ ｺｺﾅ</v>
      </c>
      <c r="R741" s="9" t="str">
        <f t="shared" si="35"/>
        <v>TAKETANI Kokona (04)</v>
      </c>
      <c r="S741" s="9" t="str">
        <f>IFERROR(IF($F741="","",INDEX(リスト!$G:$G,MATCH($F741,リスト!$E:$E,0))),"")</f>
        <v>33</v>
      </c>
      <c r="T741" s="9" t="str">
        <f>IFERROR(IF($K741="","",INDEX(リスト!$J:$J,MATCH($K741,リスト!$I:$I,0))),"")</f>
        <v>JPN</v>
      </c>
      <c r="U741" s="9" t="str">
        <f>IF($B741="","",RIGHT($G741*1000+200+COUNTIF($G$2:$G741,$G741),9))</f>
        <v>040910202</v>
      </c>
      <c r="V741" s="9" t="str">
        <f>IFERROR(IF($M741="","",$M741&amp;"・"&amp;INDEX(リスト!$F:$F,MATCH($L741,リスト!$E:$E,0))),"")</f>
        <v/>
      </c>
    </row>
    <row r="742" spans="1:22" ht="18" customHeight="1" x14ac:dyDescent="0.55000000000000004">
      <c r="A742" t="s">
        <v>3748</v>
      </c>
      <c r="B742">
        <v>742</v>
      </c>
      <c r="C742" t="s">
        <v>3749</v>
      </c>
      <c r="D742" t="s">
        <v>3750</v>
      </c>
      <c r="E742">
        <v>5</v>
      </c>
      <c r="F742" t="s">
        <v>20</v>
      </c>
      <c r="G742">
        <v>19990918</v>
      </c>
      <c r="H742" t="s">
        <v>3751</v>
      </c>
      <c r="I742" t="s">
        <v>3752</v>
      </c>
      <c r="J742" t="s">
        <v>1032</v>
      </c>
      <c r="K742" t="s">
        <v>214</v>
      </c>
      <c r="O742" s="9">
        <f>IFERROR(IF($B742="","",INDEX(所属情報!$E:$E,MATCH($A742,所属情報!$A:$A,0))),"")</f>
        <v>492219</v>
      </c>
      <c r="P742" s="9" t="str">
        <f t="shared" si="33"/>
        <v>明瀬　陽花 (5)</v>
      </c>
      <c r="Q742" s="9" t="str">
        <f t="shared" si="34"/>
        <v>ｱｷｾ ﾊﾙｶ</v>
      </c>
      <c r="R742" s="9" t="str">
        <f t="shared" si="35"/>
        <v>AKISE Haruka (99)</v>
      </c>
      <c r="S742" s="9" t="str">
        <f>IFERROR(IF($F742="","",INDEX(リスト!$G:$G,MATCH($F742,リスト!$E:$E,0))),"")</f>
        <v>27</v>
      </c>
      <c r="T742" s="9" t="str">
        <f>IFERROR(IF($K742="","",INDEX(リスト!$J:$J,MATCH($K742,リスト!$I:$I,0))),"")</f>
        <v>JPN</v>
      </c>
      <c r="U742" s="9" t="str">
        <f>IF($B742="","",RIGHT($G742*1000+200+COUNTIF($G$2:$G742,$G742),9))</f>
        <v>990918201</v>
      </c>
      <c r="V742" s="9" t="str">
        <f>IFERROR(IF($M742="","",$M742&amp;"・"&amp;INDEX(リスト!$F:$F,MATCH($L742,リスト!$E:$E,0))),"")</f>
        <v/>
      </c>
    </row>
    <row r="743" spans="1:22" ht="18" customHeight="1" x14ac:dyDescent="0.55000000000000004">
      <c r="A743" t="s">
        <v>3748</v>
      </c>
      <c r="B743">
        <v>743</v>
      </c>
      <c r="C743" t="s">
        <v>3753</v>
      </c>
      <c r="D743" t="s">
        <v>3754</v>
      </c>
      <c r="E743">
        <v>6</v>
      </c>
      <c r="F743" t="s">
        <v>20</v>
      </c>
      <c r="G743">
        <v>19980125</v>
      </c>
      <c r="H743" t="s">
        <v>3755</v>
      </c>
      <c r="I743" t="s">
        <v>3756</v>
      </c>
      <c r="J743" t="s">
        <v>1577</v>
      </c>
      <c r="K743" t="s">
        <v>214</v>
      </c>
      <c r="O743" s="9">
        <f>IFERROR(IF($B743="","",INDEX(所属情報!$E:$E,MATCH($A743,所属情報!$A:$A,0))),"")</f>
        <v>492219</v>
      </c>
      <c r="P743" s="9" t="str">
        <f t="shared" si="33"/>
        <v>落合　優希子 (6)</v>
      </c>
      <c r="Q743" s="9" t="str">
        <f t="shared" si="34"/>
        <v>ｵﾁｱｲ ﾕｷｺ</v>
      </c>
      <c r="R743" s="9" t="str">
        <f t="shared" si="35"/>
        <v>OCHIAI Yukiko (98)</v>
      </c>
      <c r="S743" s="9" t="str">
        <f>IFERROR(IF($F743="","",INDEX(リスト!$G:$G,MATCH($F743,リスト!$E:$E,0))),"")</f>
        <v>27</v>
      </c>
      <c r="T743" s="9" t="str">
        <f>IFERROR(IF($K743="","",INDEX(リスト!$J:$J,MATCH($K743,リスト!$I:$I,0))),"")</f>
        <v>JPN</v>
      </c>
      <c r="U743" s="9" t="str">
        <f>IF($B743="","",RIGHT($G743*1000+200+COUNTIF($G$2:$G743,$G743),9))</f>
        <v>980125201</v>
      </c>
      <c r="V743" s="9" t="str">
        <f>IFERROR(IF($M743="","",$M743&amp;"・"&amp;INDEX(リスト!$F:$F,MATCH($L743,リスト!$E:$E,0))),"")</f>
        <v/>
      </c>
    </row>
    <row r="744" spans="1:22" ht="18" customHeight="1" x14ac:dyDescent="0.55000000000000004">
      <c r="A744" t="s">
        <v>3748</v>
      </c>
      <c r="B744">
        <v>744</v>
      </c>
      <c r="C744" t="s">
        <v>3757</v>
      </c>
      <c r="D744" t="s">
        <v>3758</v>
      </c>
      <c r="E744">
        <v>6</v>
      </c>
      <c r="F744" t="s">
        <v>20</v>
      </c>
      <c r="G744">
        <v>19990525</v>
      </c>
      <c r="H744" t="s">
        <v>3759</v>
      </c>
      <c r="I744" t="s">
        <v>3760</v>
      </c>
      <c r="J744" t="s">
        <v>1253</v>
      </c>
      <c r="K744" t="s">
        <v>214</v>
      </c>
      <c r="O744" s="9">
        <f>IFERROR(IF($B744="","",INDEX(所属情報!$E:$E,MATCH($A744,所属情報!$A:$A,0))),"")</f>
        <v>492219</v>
      </c>
      <c r="P744" s="9" t="str">
        <f t="shared" si="33"/>
        <v>廣川　綾香 (6)</v>
      </c>
      <c r="Q744" s="9" t="str">
        <f t="shared" si="34"/>
        <v>ﾋﾛｶﾜ ｱﾔｶ</v>
      </c>
      <c r="R744" s="9" t="str">
        <f t="shared" si="35"/>
        <v>HIROKAWA Ayaka (99)</v>
      </c>
      <c r="S744" s="9" t="str">
        <f>IFERROR(IF($F744="","",INDEX(リスト!$G:$G,MATCH($F744,リスト!$E:$E,0))),"")</f>
        <v>27</v>
      </c>
      <c r="T744" s="9" t="str">
        <f>IFERROR(IF($K744="","",INDEX(リスト!$J:$J,MATCH($K744,リスト!$I:$I,0))),"")</f>
        <v>JPN</v>
      </c>
      <c r="U744" s="9" t="str">
        <f>IF($B744="","",RIGHT($G744*1000+200+COUNTIF($G$2:$G744,$G744),9))</f>
        <v>990525201</v>
      </c>
      <c r="V744" s="9" t="str">
        <f>IFERROR(IF($M744="","",$M744&amp;"・"&amp;INDEX(リスト!$F:$F,MATCH($L744,リスト!$E:$E,0))),"")</f>
        <v/>
      </c>
    </row>
    <row r="745" spans="1:22" ht="18" customHeight="1" x14ac:dyDescent="0.55000000000000004">
      <c r="A745" t="s">
        <v>3748</v>
      </c>
      <c r="B745">
        <v>745</v>
      </c>
      <c r="C745" t="s">
        <v>3761</v>
      </c>
      <c r="D745" t="s">
        <v>3762</v>
      </c>
      <c r="E745">
        <v>5</v>
      </c>
      <c r="F745" t="s">
        <v>20</v>
      </c>
      <c r="G745">
        <v>19981207</v>
      </c>
      <c r="H745" t="s">
        <v>3763</v>
      </c>
      <c r="I745" t="s">
        <v>3764</v>
      </c>
      <c r="J745" t="s">
        <v>1120</v>
      </c>
      <c r="K745" t="s">
        <v>214</v>
      </c>
      <c r="O745" s="9">
        <f>IFERROR(IF($B745="","",INDEX(所属情報!$E:$E,MATCH($A745,所属情報!$A:$A,0))),"")</f>
        <v>492219</v>
      </c>
      <c r="P745" s="9" t="str">
        <f t="shared" si="33"/>
        <v>大道　優薫 (5)</v>
      </c>
      <c r="Q745" s="9" t="str">
        <f t="shared" si="34"/>
        <v>ｵｵﾐﾁ ﾕｳｶ</v>
      </c>
      <c r="R745" s="9" t="str">
        <f t="shared" si="35"/>
        <v>OMICHI Yuka (98)</v>
      </c>
      <c r="S745" s="9" t="str">
        <f>IFERROR(IF($F745="","",INDEX(リスト!$G:$G,MATCH($F745,リスト!$E:$E,0))),"")</f>
        <v>27</v>
      </c>
      <c r="T745" s="9" t="str">
        <f>IFERROR(IF($K745="","",INDEX(リスト!$J:$J,MATCH($K745,リスト!$I:$I,0))),"")</f>
        <v>JPN</v>
      </c>
      <c r="U745" s="9" t="str">
        <f>IF($B745="","",RIGHT($G745*1000+200+COUNTIF($G$2:$G745,$G745),9))</f>
        <v>981207201</v>
      </c>
      <c r="V745" s="9" t="str">
        <f>IFERROR(IF($M745="","",$M745&amp;"・"&amp;INDEX(リスト!$F:$F,MATCH($L745,リスト!$E:$E,0))),"")</f>
        <v/>
      </c>
    </row>
    <row r="746" spans="1:22" ht="18" customHeight="1" x14ac:dyDescent="0.55000000000000004">
      <c r="A746" t="s">
        <v>3748</v>
      </c>
      <c r="B746">
        <v>746</v>
      </c>
      <c r="C746" t="s">
        <v>3765</v>
      </c>
      <c r="D746" t="s">
        <v>3766</v>
      </c>
      <c r="E746">
        <v>4</v>
      </c>
      <c r="F746" t="s">
        <v>20</v>
      </c>
      <c r="G746">
        <v>20000308</v>
      </c>
      <c r="H746" t="s">
        <v>3767</v>
      </c>
      <c r="I746" t="s">
        <v>3768</v>
      </c>
      <c r="J746" t="s">
        <v>1755</v>
      </c>
      <c r="K746" t="s">
        <v>214</v>
      </c>
      <c r="O746" s="9">
        <f>IFERROR(IF($B746="","",INDEX(所属情報!$E:$E,MATCH($A746,所属情報!$A:$A,0))),"")</f>
        <v>492219</v>
      </c>
      <c r="P746" s="9" t="str">
        <f t="shared" si="33"/>
        <v>亀谷　舞 (4)</v>
      </c>
      <c r="Q746" s="9" t="str">
        <f t="shared" si="34"/>
        <v>ｶﾒｶﾞﾔ ﾏｲ</v>
      </c>
      <c r="R746" s="9" t="str">
        <f t="shared" si="35"/>
        <v>KAMEGAYA Mai (00)</v>
      </c>
      <c r="S746" s="9" t="str">
        <f>IFERROR(IF($F746="","",INDEX(リスト!$G:$G,MATCH($F746,リスト!$E:$E,0))),"")</f>
        <v>27</v>
      </c>
      <c r="T746" s="9" t="str">
        <f>IFERROR(IF($K746="","",INDEX(リスト!$J:$J,MATCH($K746,リスト!$I:$I,0))),"")</f>
        <v>JPN</v>
      </c>
      <c r="U746" s="9" t="str">
        <f>IF($B746="","",RIGHT($G746*1000+200+COUNTIF($G$2:$G746,$G746),9))</f>
        <v>000308201</v>
      </c>
      <c r="V746" s="9" t="str">
        <f>IFERROR(IF($M746="","",$M746&amp;"・"&amp;INDEX(リスト!$F:$F,MATCH($L746,リスト!$E:$E,0))),"")</f>
        <v/>
      </c>
    </row>
    <row r="747" spans="1:22" ht="18" customHeight="1" x14ac:dyDescent="0.55000000000000004">
      <c r="A747" t="s">
        <v>3748</v>
      </c>
      <c r="B747">
        <v>747</v>
      </c>
      <c r="C747" t="s">
        <v>3769</v>
      </c>
      <c r="D747" t="s">
        <v>3770</v>
      </c>
      <c r="E747">
        <v>5</v>
      </c>
      <c r="F747" t="s">
        <v>20</v>
      </c>
      <c r="G747">
        <v>19990127</v>
      </c>
      <c r="H747" t="s">
        <v>3771</v>
      </c>
      <c r="I747" t="s">
        <v>2905</v>
      </c>
      <c r="J747" t="s">
        <v>3772</v>
      </c>
      <c r="K747" t="s">
        <v>214</v>
      </c>
      <c r="O747" s="9">
        <f>IFERROR(IF($B747="","",INDEX(所属情報!$E:$E,MATCH($A747,所属情報!$A:$A,0))),"")</f>
        <v>492219</v>
      </c>
      <c r="P747" s="9" t="str">
        <f t="shared" si="33"/>
        <v>佐々木　ひかり (5)</v>
      </c>
      <c r="Q747" s="9" t="str">
        <f t="shared" si="34"/>
        <v>ｻｻｷ ﾋｶﾘ</v>
      </c>
      <c r="R747" s="9" t="str">
        <f t="shared" si="35"/>
        <v>SASAKI Hikari (99)</v>
      </c>
      <c r="S747" s="9" t="str">
        <f>IFERROR(IF($F747="","",INDEX(リスト!$G:$G,MATCH($F747,リスト!$E:$E,0))),"")</f>
        <v>27</v>
      </c>
      <c r="T747" s="9" t="str">
        <f>IFERROR(IF($K747="","",INDEX(リスト!$J:$J,MATCH($K747,リスト!$I:$I,0))),"")</f>
        <v>JPN</v>
      </c>
      <c r="U747" s="9" t="str">
        <f>IF($B747="","",RIGHT($G747*1000+200+COUNTIF($G$2:$G747,$G747),9))</f>
        <v>990127201</v>
      </c>
      <c r="V747" s="9" t="str">
        <f>IFERROR(IF($M747="","",$M747&amp;"・"&amp;INDEX(リスト!$F:$F,MATCH($L747,リスト!$E:$E,0))),"")</f>
        <v/>
      </c>
    </row>
    <row r="748" spans="1:22" ht="18" customHeight="1" x14ac:dyDescent="0.55000000000000004">
      <c r="A748" t="s">
        <v>3748</v>
      </c>
      <c r="B748">
        <v>748</v>
      </c>
      <c r="C748" t="s">
        <v>3773</v>
      </c>
      <c r="D748" t="s">
        <v>3774</v>
      </c>
      <c r="E748">
        <v>5</v>
      </c>
      <c r="F748" t="s">
        <v>20</v>
      </c>
      <c r="G748">
        <v>19990113</v>
      </c>
      <c r="H748" t="s">
        <v>3775</v>
      </c>
      <c r="I748" t="s">
        <v>3776</v>
      </c>
      <c r="J748" t="s">
        <v>879</v>
      </c>
      <c r="K748" t="s">
        <v>214</v>
      </c>
      <c r="O748" s="9">
        <f>IFERROR(IF($B748="","",INDEX(所属情報!$E:$E,MATCH($A748,所属情報!$A:$A,0))),"")</f>
        <v>492219</v>
      </c>
      <c r="P748" s="9" t="str">
        <f t="shared" si="33"/>
        <v>留守　悠 (5)</v>
      </c>
      <c r="Q748" s="9" t="str">
        <f t="shared" si="34"/>
        <v>ﾄﾒﾓﾘ ﾕｳ</v>
      </c>
      <c r="R748" s="9" t="str">
        <f t="shared" si="35"/>
        <v>TOMEMORI Yu (99)</v>
      </c>
      <c r="S748" s="9" t="str">
        <f>IFERROR(IF($F748="","",INDEX(リスト!$G:$G,MATCH($F748,リスト!$E:$E,0))),"")</f>
        <v>27</v>
      </c>
      <c r="T748" s="9" t="str">
        <f>IFERROR(IF($K748="","",INDEX(リスト!$J:$J,MATCH($K748,リスト!$I:$I,0))),"")</f>
        <v>JPN</v>
      </c>
      <c r="U748" s="9" t="str">
        <f>IF($B748="","",RIGHT($G748*1000+200+COUNTIF($G$2:$G748,$G748),9))</f>
        <v>990113201</v>
      </c>
      <c r="V748" s="9" t="str">
        <f>IFERROR(IF($M748="","",$M748&amp;"・"&amp;INDEX(リスト!$F:$F,MATCH($L748,リスト!$E:$E,0))),"")</f>
        <v/>
      </c>
    </row>
    <row r="749" spans="1:22" ht="18" customHeight="1" x14ac:dyDescent="0.55000000000000004">
      <c r="A749" t="s">
        <v>3748</v>
      </c>
      <c r="B749">
        <v>749</v>
      </c>
      <c r="C749" t="s">
        <v>3777</v>
      </c>
      <c r="D749" t="s">
        <v>3778</v>
      </c>
      <c r="E749">
        <v>4</v>
      </c>
      <c r="F749" t="s">
        <v>20</v>
      </c>
      <c r="G749">
        <v>19990720</v>
      </c>
      <c r="H749" t="s">
        <v>3779</v>
      </c>
      <c r="I749" t="s">
        <v>3780</v>
      </c>
      <c r="J749" t="s">
        <v>979</v>
      </c>
      <c r="K749" t="s">
        <v>214</v>
      </c>
      <c r="O749" s="9">
        <f>IFERROR(IF($B749="","",INDEX(所属情報!$E:$E,MATCH($A749,所属情報!$A:$A,0))),"")</f>
        <v>492219</v>
      </c>
      <c r="P749" s="9" t="str">
        <f t="shared" si="33"/>
        <v>桑原　藍 (4)</v>
      </c>
      <c r="Q749" s="9" t="str">
        <f t="shared" si="34"/>
        <v>ｸﾜﾊﾞﾗ ｱｲ</v>
      </c>
      <c r="R749" s="9" t="str">
        <f t="shared" si="35"/>
        <v>KUWABARA Ai (99)</v>
      </c>
      <c r="S749" s="9" t="str">
        <f>IFERROR(IF($F749="","",INDEX(リスト!$G:$G,MATCH($F749,リスト!$E:$E,0))),"")</f>
        <v>27</v>
      </c>
      <c r="T749" s="9" t="str">
        <f>IFERROR(IF($K749="","",INDEX(リスト!$J:$J,MATCH($K749,リスト!$I:$I,0))),"")</f>
        <v>JPN</v>
      </c>
      <c r="U749" s="9" t="str">
        <f>IF($B749="","",RIGHT($G749*1000+200+COUNTIF($G$2:$G749,$G749),9))</f>
        <v>990720201</v>
      </c>
      <c r="V749" s="9" t="str">
        <f>IFERROR(IF($M749="","",$M749&amp;"・"&amp;INDEX(リスト!$F:$F,MATCH($L749,リスト!$E:$E,0))),"")</f>
        <v/>
      </c>
    </row>
    <row r="750" spans="1:22" ht="18" customHeight="1" x14ac:dyDescent="0.55000000000000004">
      <c r="A750" t="s">
        <v>3748</v>
      </c>
      <c r="B750">
        <v>750</v>
      </c>
      <c r="C750" t="s">
        <v>3781</v>
      </c>
      <c r="D750" t="s">
        <v>3782</v>
      </c>
      <c r="E750">
        <v>4</v>
      </c>
      <c r="F750" t="s">
        <v>20</v>
      </c>
      <c r="G750">
        <v>20010428</v>
      </c>
      <c r="H750" t="s">
        <v>3783</v>
      </c>
      <c r="I750" t="s">
        <v>3784</v>
      </c>
      <c r="J750" t="s">
        <v>941</v>
      </c>
      <c r="K750" t="s">
        <v>214</v>
      </c>
      <c r="O750" s="9">
        <f>IFERROR(IF($B750="","",INDEX(所属情報!$E:$E,MATCH($A750,所属情報!$A:$A,0))),"")</f>
        <v>492219</v>
      </c>
      <c r="P750" s="9" t="str">
        <f t="shared" si="33"/>
        <v>柊　朋花 (4)</v>
      </c>
      <c r="Q750" s="9" t="str">
        <f t="shared" si="34"/>
        <v>ﾋｲﾗｷﾞ ﾎﾉｶ</v>
      </c>
      <c r="R750" s="9" t="str">
        <f t="shared" si="35"/>
        <v>HIIRAGI Honoka (01)</v>
      </c>
      <c r="S750" s="9" t="str">
        <f>IFERROR(IF($F750="","",INDEX(リスト!$G:$G,MATCH($F750,リスト!$E:$E,0))),"")</f>
        <v>27</v>
      </c>
      <c r="T750" s="9" t="str">
        <f>IFERROR(IF($K750="","",INDEX(リスト!$J:$J,MATCH($K750,リスト!$I:$I,0))),"")</f>
        <v>JPN</v>
      </c>
      <c r="U750" s="9" t="str">
        <f>IF($B750="","",RIGHT($G750*1000+200+COUNTIF($G$2:$G750,$G750),9))</f>
        <v>010428202</v>
      </c>
      <c r="V750" s="9" t="str">
        <f>IFERROR(IF($M750="","",$M750&amp;"・"&amp;INDEX(リスト!$F:$F,MATCH($L750,リスト!$E:$E,0))),"")</f>
        <v/>
      </c>
    </row>
    <row r="751" spans="1:22" ht="18" customHeight="1" x14ac:dyDescent="0.55000000000000004">
      <c r="A751" t="s">
        <v>3748</v>
      </c>
      <c r="B751">
        <v>751</v>
      </c>
      <c r="C751" t="s">
        <v>3785</v>
      </c>
      <c r="D751" t="s">
        <v>928</v>
      </c>
      <c r="E751">
        <v>3</v>
      </c>
      <c r="F751" t="s">
        <v>20</v>
      </c>
      <c r="G751">
        <v>20020512</v>
      </c>
      <c r="H751" t="s">
        <v>3786</v>
      </c>
      <c r="I751" t="s">
        <v>761</v>
      </c>
      <c r="J751" t="s">
        <v>929</v>
      </c>
      <c r="K751" t="s">
        <v>214</v>
      </c>
      <c r="O751" s="9">
        <f>IFERROR(IF($B751="","",INDEX(所属情報!$E:$E,MATCH($A751,所属情報!$A:$A,0))),"")</f>
        <v>492219</v>
      </c>
      <c r="P751" s="9" t="str">
        <f t="shared" si="33"/>
        <v>伊藤　真由 (3)</v>
      </c>
      <c r="Q751" s="9" t="str">
        <f t="shared" si="34"/>
        <v>ｲﾄｳ ﾏﾕ</v>
      </c>
      <c r="R751" s="9" t="str">
        <f t="shared" si="35"/>
        <v>ITO Mayu (02)</v>
      </c>
      <c r="S751" s="9" t="str">
        <f>IFERROR(IF($F751="","",INDEX(リスト!$G:$G,MATCH($F751,リスト!$E:$E,0))),"")</f>
        <v>27</v>
      </c>
      <c r="T751" s="9" t="str">
        <f>IFERROR(IF($K751="","",INDEX(リスト!$J:$J,MATCH($K751,リスト!$I:$I,0))),"")</f>
        <v>JPN</v>
      </c>
      <c r="U751" s="9" t="str">
        <f>IF($B751="","",RIGHT($G751*1000+200+COUNTIF($G$2:$G751,$G751),9))</f>
        <v>020512202</v>
      </c>
      <c r="V751" s="9" t="str">
        <f>IFERROR(IF($M751="","",$M751&amp;"・"&amp;INDEX(リスト!$F:$F,MATCH($L751,リスト!$E:$E,0))),"")</f>
        <v/>
      </c>
    </row>
    <row r="752" spans="1:22" ht="18" customHeight="1" x14ac:dyDescent="0.55000000000000004">
      <c r="A752" t="s">
        <v>3748</v>
      </c>
      <c r="B752">
        <v>752</v>
      </c>
      <c r="C752" t="s">
        <v>3787</v>
      </c>
      <c r="D752" t="s">
        <v>3788</v>
      </c>
      <c r="E752">
        <v>3</v>
      </c>
      <c r="F752" t="s">
        <v>20</v>
      </c>
      <c r="G752">
        <v>20021031</v>
      </c>
      <c r="H752" t="s">
        <v>3789</v>
      </c>
      <c r="I752" t="s">
        <v>1518</v>
      </c>
      <c r="J752" t="s">
        <v>1032</v>
      </c>
      <c r="K752" t="s">
        <v>214</v>
      </c>
      <c r="O752" s="9">
        <f>IFERROR(IF($B752="","",INDEX(所属情報!$E:$E,MATCH($A752,所属情報!$A:$A,0))),"")</f>
        <v>492219</v>
      </c>
      <c r="P752" s="9" t="str">
        <f t="shared" si="33"/>
        <v>岡本　悠伽 (3)</v>
      </c>
      <c r="Q752" s="9" t="str">
        <f t="shared" si="34"/>
        <v>ｵｶﾓﾄ ﾊﾙｶ</v>
      </c>
      <c r="R752" s="9" t="str">
        <f t="shared" si="35"/>
        <v>OKAMOTO Haruka (02)</v>
      </c>
      <c r="S752" s="9" t="str">
        <f>IFERROR(IF($F752="","",INDEX(リスト!$G:$G,MATCH($F752,リスト!$E:$E,0))),"")</f>
        <v>27</v>
      </c>
      <c r="T752" s="9" t="str">
        <f>IFERROR(IF($K752="","",INDEX(リスト!$J:$J,MATCH($K752,リスト!$I:$I,0))),"")</f>
        <v>JPN</v>
      </c>
      <c r="U752" s="9" t="str">
        <f>IF($B752="","",RIGHT($G752*1000+200+COUNTIF($G$2:$G752,$G752),9))</f>
        <v>021031201</v>
      </c>
      <c r="V752" s="9" t="str">
        <f>IFERROR(IF($M752="","",$M752&amp;"・"&amp;INDEX(リスト!$F:$F,MATCH($L752,リスト!$E:$E,0))),"")</f>
        <v/>
      </c>
    </row>
    <row r="753" spans="1:22" ht="18" customHeight="1" x14ac:dyDescent="0.55000000000000004">
      <c r="A753" t="s">
        <v>3748</v>
      </c>
      <c r="B753">
        <v>753</v>
      </c>
      <c r="C753" t="s">
        <v>3790</v>
      </c>
      <c r="D753" t="s">
        <v>3791</v>
      </c>
      <c r="E753">
        <v>3</v>
      </c>
      <c r="F753" t="s">
        <v>20</v>
      </c>
      <c r="G753">
        <v>20020530</v>
      </c>
      <c r="H753" t="s">
        <v>3792</v>
      </c>
      <c r="I753" t="s">
        <v>1329</v>
      </c>
      <c r="J753" t="s">
        <v>841</v>
      </c>
      <c r="K753" t="s">
        <v>214</v>
      </c>
      <c r="O753" s="9">
        <f>IFERROR(IF($B753="","",INDEX(所属情報!$E:$E,MATCH($A753,所属情報!$A:$A,0))),"")</f>
        <v>492219</v>
      </c>
      <c r="P753" s="9" t="str">
        <f t="shared" si="33"/>
        <v>中尾　成菜 (3)</v>
      </c>
      <c r="Q753" s="9" t="str">
        <f t="shared" si="34"/>
        <v>ﾅｶｵ ｾﾅ</v>
      </c>
      <c r="R753" s="9" t="str">
        <f t="shared" si="35"/>
        <v>NAKAO Sena (02)</v>
      </c>
      <c r="S753" s="9" t="str">
        <f>IFERROR(IF($F753="","",INDEX(リスト!$G:$G,MATCH($F753,リスト!$E:$E,0))),"")</f>
        <v>27</v>
      </c>
      <c r="T753" s="9" t="str">
        <f>IFERROR(IF($K753="","",INDEX(リスト!$J:$J,MATCH($K753,リスト!$I:$I,0))),"")</f>
        <v>JPN</v>
      </c>
      <c r="U753" s="9" t="str">
        <f>IF($B753="","",RIGHT($G753*1000+200+COUNTIF($G$2:$G753,$G753),9))</f>
        <v>020530201</v>
      </c>
      <c r="V753" s="9" t="str">
        <f>IFERROR(IF($M753="","",$M753&amp;"・"&amp;INDEX(リスト!$F:$F,MATCH($L753,リスト!$E:$E,0))),"")</f>
        <v/>
      </c>
    </row>
    <row r="754" spans="1:22" ht="18" customHeight="1" x14ac:dyDescent="0.55000000000000004">
      <c r="A754" t="s">
        <v>3748</v>
      </c>
      <c r="B754">
        <v>754</v>
      </c>
      <c r="C754" t="s">
        <v>3793</v>
      </c>
      <c r="D754" t="s">
        <v>3794</v>
      </c>
      <c r="E754">
        <v>3</v>
      </c>
      <c r="F754" t="s">
        <v>20</v>
      </c>
      <c r="G754">
        <v>20020825</v>
      </c>
      <c r="H754" t="s">
        <v>3795</v>
      </c>
      <c r="I754" t="s">
        <v>3796</v>
      </c>
      <c r="J754" t="s">
        <v>1635</v>
      </c>
      <c r="K754" t="s">
        <v>214</v>
      </c>
      <c r="O754" s="9">
        <f>IFERROR(IF($B754="","",INDEX(所属情報!$E:$E,MATCH($A754,所属情報!$A:$A,0))),"")</f>
        <v>492219</v>
      </c>
      <c r="P754" s="9" t="str">
        <f t="shared" si="33"/>
        <v>田邊　美空 (3)</v>
      </c>
      <c r="Q754" s="9" t="str">
        <f t="shared" si="34"/>
        <v>ﾀﾅﾍﾞ ﾐｸ</v>
      </c>
      <c r="R754" s="9" t="str">
        <f t="shared" si="35"/>
        <v>TANABE Miku (02)</v>
      </c>
      <c r="S754" s="9" t="str">
        <f>IFERROR(IF($F754="","",INDEX(リスト!$G:$G,MATCH($F754,リスト!$E:$E,0))),"")</f>
        <v>27</v>
      </c>
      <c r="T754" s="9" t="str">
        <f>IFERROR(IF($K754="","",INDEX(リスト!$J:$J,MATCH($K754,リスト!$I:$I,0))),"")</f>
        <v>JPN</v>
      </c>
      <c r="U754" s="9" t="str">
        <f>IF($B754="","",RIGHT($G754*1000+200+COUNTIF($G$2:$G754,$G754),9))</f>
        <v>020825203</v>
      </c>
      <c r="V754" s="9" t="str">
        <f>IFERROR(IF($M754="","",$M754&amp;"・"&amp;INDEX(リスト!$F:$F,MATCH($L754,リスト!$E:$E,0))),"")</f>
        <v/>
      </c>
    </row>
    <row r="755" spans="1:22" ht="18" customHeight="1" x14ac:dyDescent="0.55000000000000004">
      <c r="A755" t="s">
        <v>3748</v>
      </c>
      <c r="B755">
        <v>755</v>
      </c>
      <c r="C755" t="s">
        <v>3797</v>
      </c>
      <c r="D755" t="s">
        <v>3798</v>
      </c>
      <c r="E755">
        <v>3</v>
      </c>
      <c r="F755" t="s">
        <v>20</v>
      </c>
      <c r="G755">
        <v>20020524</v>
      </c>
      <c r="H755" t="s">
        <v>3799</v>
      </c>
      <c r="I755" t="s">
        <v>3800</v>
      </c>
      <c r="J755" t="s">
        <v>995</v>
      </c>
      <c r="K755" t="s">
        <v>214</v>
      </c>
      <c r="O755" s="9">
        <f>IFERROR(IF($B755="","",INDEX(所属情報!$E:$E,MATCH($A755,所属情報!$A:$A,0))),"")</f>
        <v>492219</v>
      </c>
      <c r="P755" s="9" t="str">
        <f t="shared" si="33"/>
        <v>松葉井　陽菜 (3)</v>
      </c>
      <c r="Q755" s="9" t="str">
        <f t="shared" si="34"/>
        <v>ﾏﾂﾊﾞｲ ﾋﾅ</v>
      </c>
      <c r="R755" s="9" t="str">
        <f t="shared" si="35"/>
        <v>MATSUBAI Hina (02)</v>
      </c>
      <c r="S755" s="9" t="str">
        <f>IFERROR(IF($F755="","",INDEX(リスト!$G:$G,MATCH($F755,リスト!$E:$E,0))),"")</f>
        <v>27</v>
      </c>
      <c r="T755" s="9" t="str">
        <f>IFERROR(IF($K755="","",INDEX(リスト!$J:$J,MATCH($K755,リスト!$I:$I,0))),"")</f>
        <v>JPN</v>
      </c>
      <c r="U755" s="9" t="str">
        <f>IF($B755="","",RIGHT($G755*1000+200+COUNTIF($G$2:$G755,$G755),9))</f>
        <v>020524202</v>
      </c>
      <c r="V755" s="9" t="str">
        <f>IFERROR(IF($M755="","",$M755&amp;"・"&amp;INDEX(リスト!$F:$F,MATCH($L755,リスト!$E:$E,0))),"")</f>
        <v/>
      </c>
    </row>
    <row r="756" spans="1:22" ht="18" customHeight="1" x14ac:dyDescent="0.55000000000000004">
      <c r="A756" t="s">
        <v>3748</v>
      </c>
      <c r="B756">
        <v>756</v>
      </c>
      <c r="C756" t="s">
        <v>3801</v>
      </c>
      <c r="D756" t="s">
        <v>808</v>
      </c>
      <c r="E756">
        <v>3</v>
      </c>
      <c r="F756" t="s">
        <v>20</v>
      </c>
      <c r="G756">
        <v>20030105</v>
      </c>
      <c r="H756" t="s">
        <v>3802</v>
      </c>
      <c r="I756" t="s">
        <v>810</v>
      </c>
      <c r="J756" t="s">
        <v>811</v>
      </c>
      <c r="K756" t="s">
        <v>214</v>
      </c>
      <c r="O756" s="9">
        <f>IFERROR(IF($B756="","",INDEX(所属情報!$E:$E,MATCH($A756,所属情報!$A:$A,0))),"")</f>
        <v>492219</v>
      </c>
      <c r="P756" s="9" t="str">
        <f t="shared" si="33"/>
        <v>渡邉　美沙希 (3)</v>
      </c>
      <c r="Q756" s="9" t="str">
        <f t="shared" si="34"/>
        <v>ﾜﾀﾅﾍﾞ ﾐｻｷ</v>
      </c>
      <c r="R756" s="9" t="str">
        <f t="shared" si="35"/>
        <v>WATANABE Misaki (03)</v>
      </c>
      <c r="S756" s="9" t="str">
        <f>IFERROR(IF($F756="","",INDEX(リスト!$G:$G,MATCH($F756,リスト!$E:$E,0))),"")</f>
        <v>27</v>
      </c>
      <c r="T756" s="9" t="str">
        <f>IFERROR(IF($K756="","",INDEX(リスト!$J:$J,MATCH($K756,リスト!$I:$I,0))),"")</f>
        <v>JPN</v>
      </c>
      <c r="U756" s="9" t="str">
        <f>IF($B756="","",RIGHT($G756*1000+200+COUNTIF($G$2:$G756,$G756),9))</f>
        <v>030105201</v>
      </c>
      <c r="V756" s="9" t="str">
        <f>IFERROR(IF($M756="","",$M756&amp;"・"&amp;INDEX(リスト!$F:$F,MATCH($L756,リスト!$E:$E,0))),"")</f>
        <v/>
      </c>
    </row>
    <row r="757" spans="1:22" ht="18" customHeight="1" x14ac:dyDescent="0.55000000000000004">
      <c r="A757" t="s">
        <v>3748</v>
      </c>
      <c r="B757">
        <v>757</v>
      </c>
      <c r="C757" t="s">
        <v>3803</v>
      </c>
      <c r="D757" t="s">
        <v>3804</v>
      </c>
      <c r="E757">
        <v>2</v>
      </c>
      <c r="F757" t="s">
        <v>20</v>
      </c>
      <c r="G757">
        <v>20020125</v>
      </c>
      <c r="H757" t="s">
        <v>3805</v>
      </c>
      <c r="I757" t="s">
        <v>712</v>
      </c>
      <c r="J757" t="s">
        <v>2944</v>
      </c>
      <c r="K757" t="s">
        <v>214</v>
      </c>
      <c r="O757" s="9">
        <f>IFERROR(IF($B757="","",INDEX(所属情報!$E:$E,MATCH($A757,所属情報!$A:$A,0))),"")</f>
        <v>492219</v>
      </c>
      <c r="P757" s="9" t="str">
        <f t="shared" si="33"/>
        <v>西川　愛美 (2)</v>
      </c>
      <c r="Q757" s="9" t="str">
        <f t="shared" si="34"/>
        <v>ﾆｼｶﾜ ｱｲﾐ</v>
      </c>
      <c r="R757" s="9" t="str">
        <f t="shared" si="35"/>
        <v>NISHIKAWA Aimi (02)</v>
      </c>
      <c r="S757" s="9" t="str">
        <f>IFERROR(IF($F757="","",INDEX(リスト!$G:$G,MATCH($F757,リスト!$E:$E,0))),"")</f>
        <v>27</v>
      </c>
      <c r="T757" s="9" t="str">
        <f>IFERROR(IF($K757="","",INDEX(リスト!$J:$J,MATCH($K757,リスト!$I:$I,0))),"")</f>
        <v>JPN</v>
      </c>
      <c r="U757" s="9" t="str">
        <f>IF($B757="","",RIGHT($G757*1000+200+COUNTIF($G$2:$G757,$G757),9))</f>
        <v>020125203</v>
      </c>
      <c r="V757" s="9" t="str">
        <f>IFERROR(IF($M757="","",$M757&amp;"・"&amp;INDEX(リスト!$F:$F,MATCH($L757,リスト!$E:$E,0))),"")</f>
        <v/>
      </c>
    </row>
    <row r="758" spans="1:22" ht="18" customHeight="1" x14ac:dyDescent="0.55000000000000004">
      <c r="A758" t="s">
        <v>3748</v>
      </c>
      <c r="B758">
        <v>758</v>
      </c>
      <c r="C758" t="s">
        <v>3806</v>
      </c>
      <c r="D758" t="s">
        <v>3807</v>
      </c>
      <c r="E758">
        <v>2</v>
      </c>
      <c r="F758" t="s">
        <v>20</v>
      </c>
      <c r="G758">
        <v>20021021</v>
      </c>
      <c r="H758" t="s">
        <v>3808</v>
      </c>
      <c r="I758" t="s">
        <v>3423</v>
      </c>
      <c r="J758" t="s">
        <v>1239</v>
      </c>
      <c r="K758" t="s">
        <v>214</v>
      </c>
      <c r="O758" s="9">
        <f>IFERROR(IF($B758="","",INDEX(所属情報!$E:$E,MATCH($A758,所属情報!$A:$A,0))),"")</f>
        <v>492219</v>
      </c>
      <c r="P758" s="9" t="str">
        <f t="shared" si="33"/>
        <v>山口　紗季 (2)</v>
      </c>
      <c r="Q758" s="9" t="str">
        <f t="shared" si="34"/>
        <v>ﾔﾏｸﾞﾁ ｻｷ</v>
      </c>
      <c r="R758" s="9" t="str">
        <f t="shared" si="35"/>
        <v>YAMAGUCHI Saki (02)</v>
      </c>
      <c r="S758" s="9" t="str">
        <f>IFERROR(IF($F758="","",INDEX(リスト!$G:$G,MATCH($F758,リスト!$E:$E,0))),"")</f>
        <v>27</v>
      </c>
      <c r="T758" s="9" t="str">
        <f>IFERROR(IF($K758="","",INDEX(リスト!$J:$J,MATCH($K758,リスト!$I:$I,0))),"")</f>
        <v>JPN</v>
      </c>
      <c r="U758" s="9" t="str">
        <f>IF($B758="","",RIGHT($G758*1000+200+COUNTIF($G$2:$G758,$G758),9))</f>
        <v>021021203</v>
      </c>
      <c r="V758" s="9" t="str">
        <f>IFERROR(IF($M758="","",$M758&amp;"・"&amp;INDEX(リスト!$F:$F,MATCH($L758,リスト!$E:$E,0))),"")</f>
        <v/>
      </c>
    </row>
    <row r="759" spans="1:22" ht="18" customHeight="1" x14ac:dyDescent="0.55000000000000004">
      <c r="A759" t="s">
        <v>3748</v>
      </c>
      <c r="B759">
        <v>759</v>
      </c>
      <c r="C759" t="s">
        <v>3809</v>
      </c>
      <c r="D759" t="s">
        <v>3810</v>
      </c>
      <c r="E759">
        <v>2</v>
      </c>
      <c r="F759" t="s">
        <v>20</v>
      </c>
      <c r="G759">
        <v>20040320</v>
      </c>
      <c r="H759" t="s">
        <v>3811</v>
      </c>
      <c r="I759" t="s">
        <v>1170</v>
      </c>
      <c r="J759" t="s">
        <v>937</v>
      </c>
      <c r="K759" t="s">
        <v>214</v>
      </c>
      <c r="O759" s="9">
        <f>IFERROR(IF($B759="","",INDEX(所属情報!$E:$E,MATCH($A759,所属情報!$A:$A,0))),"")</f>
        <v>492219</v>
      </c>
      <c r="P759" s="9" t="str">
        <f t="shared" si="33"/>
        <v>荻野　柚月 (2)</v>
      </c>
      <c r="Q759" s="9" t="str">
        <f t="shared" si="34"/>
        <v>ｵｷﾞﾉ ﾕﾂﾞｷ</v>
      </c>
      <c r="R759" s="9" t="str">
        <f t="shared" si="35"/>
        <v>OGINO Yuzuki (04)</v>
      </c>
      <c r="S759" s="9" t="str">
        <f>IFERROR(IF($F759="","",INDEX(リスト!$G:$G,MATCH($F759,リスト!$E:$E,0))),"")</f>
        <v>27</v>
      </c>
      <c r="T759" s="9" t="str">
        <f>IFERROR(IF($K759="","",INDEX(リスト!$J:$J,MATCH($K759,リスト!$I:$I,0))),"")</f>
        <v>JPN</v>
      </c>
      <c r="U759" s="9" t="str">
        <f>IF($B759="","",RIGHT($G759*1000+200+COUNTIF($G$2:$G759,$G759),9))</f>
        <v>040320202</v>
      </c>
      <c r="V759" s="9" t="str">
        <f>IFERROR(IF($M759="","",$M759&amp;"・"&amp;INDEX(リスト!$F:$F,MATCH($L759,リスト!$E:$E,0))),"")</f>
        <v/>
      </c>
    </row>
    <row r="760" spans="1:22" ht="18" customHeight="1" x14ac:dyDescent="0.55000000000000004">
      <c r="A760" t="s">
        <v>3748</v>
      </c>
      <c r="B760">
        <v>760</v>
      </c>
      <c r="C760" t="s">
        <v>3812</v>
      </c>
      <c r="D760" t="s">
        <v>3813</v>
      </c>
      <c r="E760">
        <v>2</v>
      </c>
      <c r="F760" t="s">
        <v>20</v>
      </c>
      <c r="G760">
        <v>20030518</v>
      </c>
      <c r="H760" t="s">
        <v>3814</v>
      </c>
      <c r="I760" t="s">
        <v>3815</v>
      </c>
      <c r="J760" t="s">
        <v>3816</v>
      </c>
      <c r="K760" t="s">
        <v>214</v>
      </c>
      <c r="O760" s="9">
        <f>IFERROR(IF($B760="","",INDEX(所属情報!$E:$E,MATCH($A760,所属情報!$A:$A,0))),"")</f>
        <v>492219</v>
      </c>
      <c r="P760" s="9" t="str">
        <f t="shared" si="33"/>
        <v>中津　希彩 (2)</v>
      </c>
      <c r="Q760" s="9" t="str">
        <f t="shared" si="34"/>
        <v>ﾅｶﾂ ﾏｱﾔ</v>
      </c>
      <c r="R760" s="9" t="str">
        <f t="shared" si="35"/>
        <v>NAKATSU Maaya (03)</v>
      </c>
      <c r="S760" s="9" t="str">
        <f>IFERROR(IF($F760="","",INDEX(リスト!$G:$G,MATCH($F760,リスト!$E:$E,0))),"")</f>
        <v>27</v>
      </c>
      <c r="T760" s="9" t="str">
        <f>IFERROR(IF($K760="","",INDEX(リスト!$J:$J,MATCH($K760,リスト!$I:$I,0))),"")</f>
        <v>JPN</v>
      </c>
      <c r="U760" s="9" t="str">
        <f>IF($B760="","",RIGHT($G760*1000+200+COUNTIF($G$2:$G760,$G760),9))</f>
        <v>030518201</v>
      </c>
      <c r="V760" s="9" t="str">
        <f>IFERROR(IF($M760="","",$M760&amp;"・"&amp;INDEX(リスト!$F:$F,MATCH($L760,リスト!$E:$E,0))),"")</f>
        <v/>
      </c>
    </row>
    <row r="761" spans="1:22" ht="18" customHeight="1" x14ac:dyDescent="0.55000000000000004">
      <c r="A761" t="s">
        <v>3817</v>
      </c>
      <c r="B761">
        <v>761</v>
      </c>
      <c r="C761" t="s">
        <v>3818</v>
      </c>
      <c r="D761" t="s">
        <v>3819</v>
      </c>
      <c r="E761">
        <v>3</v>
      </c>
      <c r="F761" t="s">
        <v>15</v>
      </c>
      <c r="G761">
        <v>20020414</v>
      </c>
      <c r="H761" t="s">
        <v>3820</v>
      </c>
      <c r="I761" t="s">
        <v>801</v>
      </c>
      <c r="J761" t="s">
        <v>961</v>
      </c>
      <c r="K761" t="s">
        <v>214</v>
      </c>
      <c r="O761" s="9">
        <f>IFERROR(IF($B761="","",INDEX(所属情報!$E:$E,MATCH($A761,所属情報!$A:$A,0))),"")</f>
        <v>492187</v>
      </c>
      <c r="P761" s="9" t="str">
        <f t="shared" si="33"/>
        <v>山本　さくら (3)</v>
      </c>
      <c r="Q761" s="9" t="str">
        <f t="shared" si="34"/>
        <v>ﾔﾏﾓﾄ ｻｸﾗ</v>
      </c>
      <c r="R761" s="9" t="str">
        <f t="shared" si="35"/>
        <v>YAMAMOTO Sakura (02)</v>
      </c>
      <c r="S761" s="9" t="str">
        <f>IFERROR(IF($F761="","",INDEX(リスト!$G:$G,MATCH($F761,リスト!$E:$E,0))),"")</f>
        <v>25</v>
      </c>
      <c r="T761" s="9" t="str">
        <f>IFERROR(IF($K761="","",INDEX(リスト!$J:$J,MATCH($K761,リスト!$I:$I,0))),"")</f>
        <v>JPN</v>
      </c>
      <c r="U761" s="9" t="str">
        <f>IF($B761="","",RIGHT($G761*1000+200+COUNTIF($G$2:$G761,$G761),9))</f>
        <v>020414202</v>
      </c>
      <c r="V761" s="9" t="str">
        <f>IFERROR(IF($M761="","",$M761&amp;"・"&amp;INDEX(リスト!$F:$F,MATCH($L761,リスト!$E:$E,0))),"")</f>
        <v/>
      </c>
    </row>
    <row r="762" spans="1:22" ht="18" customHeight="1" x14ac:dyDescent="0.55000000000000004">
      <c r="A762" t="s">
        <v>3817</v>
      </c>
      <c r="B762">
        <v>762</v>
      </c>
      <c r="C762" t="s">
        <v>3821</v>
      </c>
      <c r="D762" t="s">
        <v>3822</v>
      </c>
      <c r="E762">
        <v>3</v>
      </c>
      <c r="F762" t="s">
        <v>20</v>
      </c>
      <c r="G762">
        <v>20030208</v>
      </c>
      <c r="H762" t="s">
        <v>3823</v>
      </c>
      <c r="I762" t="s">
        <v>1109</v>
      </c>
      <c r="J762" t="s">
        <v>1645</v>
      </c>
      <c r="K762" t="s">
        <v>214</v>
      </c>
      <c r="O762" s="9">
        <f>IFERROR(IF($B762="","",INDEX(所属情報!$E:$E,MATCH($A762,所属情報!$A:$A,0))),"")</f>
        <v>492187</v>
      </c>
      <c r="P762" s="9" t="str">
        <f t="shared" si="33"/>
        <v>中村　渚 (3)</v>
      </c>
      <c r="Q762" s="9" t="str">
        <f t="shared" si="34"/>
        <v>ﾅｶﾑﾗ ﾅｷﾞｻ</v>
      </c>
      <c r="R762" s="9" t="str">
        <f t="shared" si="35"/>
        <v>NAKAMURA Nagisa (03)</v>
      </c>
      <c r="S762" s="9" t="str">
        <f>IFERROR(IF($F762="","",INDEX(リスト!$G:$G,MATCH($F762,リスト!$E:$E,0))),"")</f>
        <v>27</v>
      </c>
      <c r="T762" s="9" t="str">
        <f>IFERROR(IF($K762="","",INDEX(リスト!$J:$J,MATCH($K762,リスト!$I:$I,0))),"")</f>
        <v>JPN</v>
      </c>
      <c r="U762" s="9" t="str">
        <f>IF($B762="","",RIGHT($G762*1000+200+COUNTIF($G$2:$G762,$G762),9))</f>
        <v>030208201</v>
      </c>
      <c r="V762" s="9" t="str">
        <f>IFERROR(IF($M762="","",$M762&amp;"・"&amp;INDEX(リスト!$F:$F,MATCH($L762,リスト!$E:$E,0))),"")</f>
        <v/>
      </c>
    </row>
    <row r="763" spans="1:22" ht="18" customHeight="1" x14ac:dyDescent="0.55000000000000004">
      <c r="A763" t="s">
        <v>3817</v>
      </c>
      <c r="B763">
        <v>763</v>
      </c>
      <c r="C763" t="s">
        <v>3824</v>
      </c>
      <c r="D763" t="s">
        <v>3825</v>
      </c>
      <c r="E763">
        <v>3</v>
      </c>
      <c r="F763" t="s">
        <v>17</v>
      </c>
      <c r="G763">
        <v>20020817</v>
      </c>
      <c r="H763" t="s">
        <v>3826</v>
      </c>
      <c r="I763" t="s">
        <v>2852</v>
      </c>
      <c r="J763" t="s">
        <v>3323</v>
      </c>
      <c r="K763" t="s">
        <v>214</v>
      </c>
      <c r="O763" s="9">
        <f>IFERROR(IF($B763="","",INDEX(所属情報!$E:$E,MATCH($A763,所属情報!$A:$A,0))),"")</f>
        <v>492187</v>
      </c>
      <c r="P763" s="9" t="str">
        <f t="shared" si="33"/>
        <v>福田　千夏 (3)</v>
      </c>
      <c r="Q763" s="9" t="str">
        <f t="shared" si="34"/>
        <v>ﾌｸﾀﾞ ﾁﾅﾂ</v>
      </c>
      <c r="R763" s="9" t="str">
        <f t="shared" si="35"/>
        <v>FUKUDA Chinatsu (02)</v>
      </c>
      <c r="S763" s="9" t="str">
        <f>IFERROR(IF($F763="","",INDEX(リスト!$G:$G,MATCH($F763,リスト!$E:$E,0))),"")</f>
        <v>26</v>
      </c>
      <c r="T763" s="9" t="str">
        <f>IFERROR(IF($K763="","",INDEX(リスト!$J:$J,MATCH($K763,リスト!$I:$I,0))),"")</f>
        <v>JPN</v>
      </c>
      <c r="U763" s="9" t="str">
        <f>IF($B763="","",RIGHT($G763*1000+200+COUNTIF($G$2:$G763,$G763),9))</f>
        <v>020817201</v>
      </c>
      <c r="V763" s="9" t="str">
        <f>IFERROR(IF($M763="","",$M763&amp;"・"&amp;INDEX(リスト!$F:$F,MATCH($L763,リスト!$E:$E,0))),"")</f>
        <v/>
      </c>
    </row>
    <row r="764" spans="1:22" ht="18" customHeight="1" x14ac:dyDescent="0.55000000000000004">
      <c r="A764" t="s">
        <v>3817</v>
      </c>
      <c r="B764">
        <v>764</v>
      </c>
      <c r="C764" t="s">
        <v>3827</v>
      </c>
      <c r="D764" t="s">
        <v>3828</v>
      </c>
      <c r="E764">
        <v>3</v>
      </c>
      <c r="F764" t="s">
        <v>20</v>
      </c>
      <c r="G764">
        <v>20020602</v>
      </c>
      <c r="H764" t="s">
        <v>3829</v>
      </c>
      <c r="I764" t="s">
        <v>3830</v>
      </c>
      <c r="J764" t="s">
        <v>3104</v>
      </c>
      <c r="K764" t="s">
        <v>214</v>
      </c>
      <c r="O764" s="9">
        <f>IFERROR(IF($B764="","",INDEX(所属情報!$E:$E,MATCH($A764,所属情報!$A:$A,0))),"")</f>
        <v>492187</v>
      </c>
      <c r="P764" s="9" t="str">
        <f t="shared" si="33"/>
        <v>井中　夏生 (3)</v>
      </c>
      <c r="Q764" s="9" t="str">
        <f t="shared" si="34"/>
        <v>ｲﾅｶ ﾅﾂｷ</v>
      </c>
      <c r="R764" s="9" t="str">
        <f t="shared" si="35"/>
        <v>INAKA Natsuki (02)</v>
      </c>
      <c r="S764" s="9" t="str">
        <f>IFERROR(IF($F764="","",INDEX(リスト!$G:$G,MATCH($F764,リスト!$E:$E,0))),"")</f>
        <v>27</v>
      </c>
      <c r="T764" s="9" t="str">
        <f>IFERROR(IF($K764="","",INDEX(リスト!$J:$J,MATCH($K764,リスト!$I:$I,0))),"")</f>
        <v>JPN</v>
      </c>
      <c r="U764" s="9" t="str">
        <f>IF($B764="","",RIGHT($G764*1000+200+COUNTIF($G$2:$G764,$G764),9))</f>
        <v>020602201</v>
      </c>
      <c r="V764" s="9" t="str">
        <f>IFERROR(IF($M764="","",$M764&amp;"・"&amp;INDEX(リスト!$F:$F,MATCH($L764,リスト!$E:$E,0))),"")</f>
        <v/>
      </c>
    </row>
    <row r="765" spans="1:22" ht="18" customHeight="1" x14ac:dyDescent="0.55000000000000004">
      <c r="A765" t="s">
        <v>3831</v>
      </c>
      <c r="B765">
        <v>765</v>
      </c>
      <c r="C765" t="s">
        <v>3832</v>
      </c>
      <c r="D765" t="s">
        <v>3833</v>
      </c>
      <c r="E765">
        <v>3</v>
      </c>
      <c r="F765" t="s">
        <v>16</v>
      </c>
      <c r="G765">
        <v>20020407</v>
      </c>
      <c r="H765" t="s">
        <v>3834</v>
      </c>
      <c r="I765" t="s">
        <v>908</v>
      </c>
      <c r="J765" t="s">
        <v>1198</v>
      </c>
      <c r="K765" t="s">
        <v>214</v>
      </c>
      <c r="O765" s="9">
        <f>IFERROR(IF($B765="","",INDEX(所属情報!$E:$E,MATCH($A765,所属情報!$A:$A,0))),"")</f>
        <v>492604</v>
      </c>
      <c r="P765" s="9" t="str">
        <f t="shared" si="33"/>
        <v>近藤　瑠奈 (3)</v>
      </c>
      <c r="Q765" s="9" t="str">
        <f t="shared" si="34"/>
        <v>ｺﾝﾄﾞｳ ﾙﾅ</v>
      </c>
      <c r="R765" s="9" t="str">
        <f t="shared" si="35"/>
        <v>KONDO Runa (02)</v>
      </c>
      <c r="S765" s="9" t="str">
        <f>IFERROR(IF($F765="","",INDEX(リスト!$G:$G,MATCH($F765,リスト!$E:$E,0))),"")</f>
        <v>29</v>
      </c>
      <c r="T765" s="9" t="str">
        <f>IFERROR(IF($K765="","",INDEX(リスト!$J:$J,MATCH($K765,リスト!$I:$I,0))),"")</f>
        <v>JPN</v>
      </c>
      <c r="U765" s="9" t="str">
        <f>IF($B765="","",RIGHT($G765*1000+200+COUNTIF($G$2:$G765,$G765),9))</f>
        <v>020407203</v>
      </c>
      <c r="V765" s="9" t="str">
        <f>IFERROR(IF($M765="","",$M765&amp;"・"&amp;INDEX(リスト!$F:$F,MATCH($L765,リスト!$E:$E,0))),"")</f>
        <v/>
      </c>
    </row>
    <row r="766" spans="1:22" ht="18" customHeight="1" x14ac:dyDescent="0.55000000000000004">
      <c r="A766" t="s">
        <v>3831</v>
      </c>
      <c r="B766">
        <v>766</v>
      </c>
      <c r="C766" t="s">
        <v>3835</v>
      </c>
      <c r="D766" t="s">
        <v>3836</v>
      </c>
      <c r="E766">
        <v>3</v>
      </c>
      <c r="F766" t="s">
        <v>15</v>
      </c>
      <c r="G766">
        <v>20020523</v>
      </c>
      <c r="H766" t="s">
        <v>3837</v>
      </c>
      <c r="I766" t="s">
        <v>742</v>
      </c>
      <c r="J766" t="s">
        <v>995</v>
      </c>
      <c r="K766" t="s">
        <v>214</v>
      </c>
      <c r="O766" s="9">
        <f>IFERROR(IF($B766="","",INDEX(所属情報!$E:$E,MATCH($A766,所属情報!$A:$A,0))),"")</f>
        <v>492604</v>
      </c>
      <c r="P766" s="9" t="str">
        <f t="shared" si="33"/>
        <v>藤田　日菜 (3)</v>
      </c>
      <c r="Q766" s="9" t="str">
        <f t="shared" si="34"/>
        <v>ﾌｼﾞﾀ ﾋﾅ</v>
      </c>
      <c r="R766" s="9" t="str">
        <f t="shared" si="35"/>
        <v>FUJITA Hina (02)</v>
      </c>
      <c r="S766" s="9" t="str">
        <f>IFERROR(IF($F766="","",INDEX(リスト!$G:$G,MATCH($F766,リスト!$E:$E,0))),"")</f>
        <v>25</v>
      </c>
      <c r="T766" s="9" t="str">
        <f>IFERROR(IF($K766="","",INDEX(リスト!$J:$J,MATCH($K766,リスト!$I:$I,0))),"")</f>
        <v>JPN</v>
      </c>
      <c r="U766" s="9" t="str">
        <f>IF($B766="","",RIGHT($G766*1000+200+COUNTIF($G$2:$G766,$G766),9))</f>
        <v>020523202</v>
      </c>
      <c r="V766" s="9" t="str">
        <f>IFERROR(IF($M766="","",$M766&amp;"・"&amp;INDEX(リスト!$F:$F,MATCH($L766,リスト!$E:$E,0))),"")</f>
        <v/>
      </c>
    </row>
    <row r="767" spans="1:22" ht="18" customHeight="1" x14ac:dyDescent="0.55000000000000004">
      <c r="A767" t="s">
        <v>3831</v>
      </c>
      <c r="B767">
        <v>767</v>
      </c>
      <c r="C767" t="s">
        <v>3838</v>
      </c>
      <c r="D767" t="s">
        <v>3839</v>
      </c>
      <c r="E767">
        <v>2</v>
      </c>
      <c r="F767" t="s">
        <v>15</v>
      </c>
      <c r="G767">
        <v>20030925</v>
      </c>
      <c r="H767" t="s">
        <v>3840</v>
      </c>
      <c r="I767" t="s">
        <v>3841</v>
      </c>
      <c r="J767" t="s">
        <v>3842</v>
      </c>
      <c r="K767" t="s">
        <v>214</v>
      </c>
      <c r="O767" s="9">
        <f>IFERROR(IF($B767="","",INDEX(所属情報!$E:$E,MATCH($A767,所属情報!$A:$A,0))),"")</f>
        <v>492604</v>
      </c>
      <c r="P767" s="9" t="str">
        <f t="shared" si="33"/>
        <v>岡澤　芙見 (2)</v>
      </c>
      <c r="Q767" s="9" t="str">
        <f t="shared" si="34"/>
        <v>ｵｶｻﾞﾜ ﾌﾐ</v>
      </c>
      <c r="R767" s="9" t="str">
        <f t="shared" si="35"/>
        <v>OKAZAWA Fumi (03)</v>
      </c>
      <c r="S767" s="9" t="str">
        <f>IFERROR(IF($F767="","",INDEX(リスト!$G:$G,MATCH($F767,リスト!$E:$E,0))),"")</f>
        <v>25</v>
      </c>
      <c r="T767" s="9" t="str">
        <f>IFERROR(IF($K767="","",INDEX(リスト!$J:$J,MATCH($K767,リスト!$I:$I,0))),"")</f>
        <v>JPN</v>
      </c>
      <c r="U767" s="9" t="str">
        <f>IF($B767="","",RIGHT($G767*1000+200+COUNTIF($G$2:$G767,$G767),9))</f>
        <v>030925203</v>
      </c>
      <c r="V767" s="9" t="str">
        <f>IFERROR(IF($M767="","",$M767&amp;"・"&amp;INDEX(リスト!$F:$F,MATCH($L767,リスト!$E:$E,0))),"")</f>
        <v/>
      </c>
    </row>
    <row r="768" spans="1:22" ht="18" customHeight="1" x14ac:dyDescent="0.55000000000000004">
      <c r="A768" t="s">
        <v>3831</v>
      </c>
      <c r="B768">
        <v>768</v>
      </c>
      <c r="C768" t="s">
        <v>3843</v>
      </c>
      <c r="D768" t="s">
        <v>3844</v>
      </c>
      <c r="E768">
        <v>2</v>
      </c>
      <c r="F768" t="s">
        <v>15</v>
      </c>
      <c r="G768">
        <v>20030418</v>
      </c>
      <c r="I768" t="s">
        <v>3845</v>
      </c>
      <c r="J768" t="s">
        <v>1334</v>
      </c>
      <c r="K768" t="s">
        <v>214</v>
      </c>
      <c r="O768" s="9">
        <f>IFERROR(IF($B768="","",INDEX(所属情報!$E:$E,MATCH($A768,所属情報!$A:$A,0))),"")</f>
        <v>492604</v>
      </c>
      <c r="P768" s="9" t="str">
        <f t="shared" si="33"/>
        <v>眞田　桃花 (2)</v>
      </c>
      <c r="Q768" s="9" t="str">
        <f t="shared" si="34"/>
        <v>ｻﾅﾀﾞ ﾓﾓｶ</v>
      </c>
      <c r="R768" s="9" t="str">
        <f t="shared" si="35"/>
        <v>SANADA Momoka (03)</v>
      </c>
      <c r="S768" s="9" t="str">
        <f>IFERROR(IF($F768="","",INDEX(リスト!$G:$G,MATCH($F768,リスト!$E:$E,0))),"")</f>
        <v>25</v>
      </c>
      <c r="T768" s="9" t="str">
        <f>IFERROR(IF($K768="","",INDEX(リスト!$J:$J,MATCH($K768,リスト!$I:$I,0))),"")</f>
        <v>JPN</v>
      </c>
      <c r="U768" s="9" t="str">
        <f>IF($B768="","",RIGHT($G768*1000+200+COUNTIF($G$2:$G768,$G768),9))</f>
        <v>030418204</v>
      </c>
      <c r="V768" s="9" t="str">
        <f>IFERROR(IF($M768="","",$M768&amp;"・"&amp;INDEX(リスト!$F:$F,MATCH($L768,リスト!$E:$E,0))),"")</f>
        <v/>
      </c>
    </row>
    <row r="769" spans="1:22" ht="18" customHeight="1" x14ac:dyDescent="0.55000000000000004">
      <c r="A769" t="s">
        <v>3831</v>
      </c>
      <c r="B769">
        <v>769</v>
      </c>
      <c r="C769" t="s">
        <v>3846</v>
      </c>
      <c r="D769" t="s">
        <v>3847</v>
      </c>
      <c r="E769">
        <v>4</v>
      </c>
      <c r="F769" t="s">
        <v>15</v>
      </c>
      <c r="G769">
        <v>20011205</v>
      </c>
      <c r="I769" t="s">
        <v>2371</v>
      </c>
      <c r="J769" t="s">
        <v>1198</v>
      </c>
      <c r="K769" t="s">
        <v>214</v>
      </c>
      <c r="O769" s="9">
        <f>IFERROR(IF($B769="","",INDEX(所属情報!$E:$E,MATCH($A769,所属情報!$A:$A,0))),"")</f>
        <v>492604</v>
      </c>
      <c r="P769" s="9" t="str">
        <f t="shared" si="33"/>
        <v>北村　留奈 (4)</v>
      </c>
      <c r="Q769" s="9" t="str">
        <f t="shared" si="34"/>
        <v>ｷﾀﾑﾗ ﾙﾅ</v>
      </c>
      <c r="R769" s="9" t="str">
        <f t="shared" si="35"/>
        <v>KITAMURA Runa (01)</v>
      </c>
      <c r="S769" s="9" t="str">
        <f>IFERROR(IF($F769="","",INDEX(リスト!$G:$G,MATCH($F769,リスト!$E:$E,0))),"")</f>
        <v>25</v>
      </c>
      <c r="T769" s="9" t="str">
        <f>IFERROR(IF($K769="","",INDEX(リスト!$J:$J,MATCH($K769,リスト!$I:$I,0))),"")</f>
        <v>JPN</v>
      </c>
      <c r="U769" s="9" t="str">
        <f>IF($B769="","",RIGHT($G769*1000+200+COUNTIF($G$2:$G769,$G769),9))</f>
        <v>011205201</v>
      </c>
      <c r="V769" s="9" t="str">
        <f>IFERROR(IF($M769="","",$M769&amp;"・"&amp;INDEX(リスト!$F:$F,MATCH($L769,リスト!$E:$E,0))),"")</f>
        <v/>
      </c>
    </row>
    <row r="770" spans="1:22" ht="18" customHeight="1" x14ac:dyDescent="0.55000000000000004">
      <c r="A770" t="s">
        <v>3848</v>
      </c>
      <c r="B770">
        <v>774</v>
      </c>
      <c r="C770" t="s">
        <v>3849</v>
      </c>
      <c r="D770" t="s">
        <v>3850</v>
      </c>
      <c r="E770">
        <v>3</v>
      </c>
      <c r="F770" t="s">
        <v>17</v>
      </c>
      <c r="G770">
        <v>20010910</v>
      </c>
      <c r="H770" t="s">
        <v>3851</v>
      </c>
      <c r="I770" t="s">
        <v>771</v>
      </c>
      <c r="J770" t="s">
        <v>2624</v>
      </c>
      <c r="K770" t="s">
        <v>214</v>
      </c>
      <c r="O770" s="9">
        <f>IFERROR(IF($B770="","",INDEX(所属情報!$E:$E,MATCH($A770,所属情報!$A:$A,0))),"")</f>
        <v>490050</v>
      </c>
      <c r="P770" s="9" t="str">
        <f t="shared" si="33"/>
        <v>小林　沙羅 (3)</v>
      </c>
      <c r="Q770" s="9" t="str">
        <f t="shared" si="34"/>
        <v>ｺﾊﾞﾔｼ ｻﾗ</v>
      </c>
      <c r="R770" s="9" t="str">
        <f t="shared" si="35"/>
        <v>KOBAYASHI Sara (01)</v>
      </c>
      <c r="S770" s="9" t="str">
        <f>IFERROR(IF($F770="","",INDEX(リスト!$G:$G,MATCH($F770,リスト!$E:$E,0))),"")</f>
        <v>26</v>
      </c>
      <c r="T770" s="9" t="str">
        <f>IFERROR(IF($K770="","",INDEX(リスト!$J:$J,MATCH($K770,リスト!$I:$I,0))),"")</f>
        <v>JPN</v>
      </c>
      <c r="U770" s="9" t="str">
        <f>IF($B770="","",RIGHT($G770*1000+200+COUNTIF($G$2:$G770,$G770),9))</f>
        <v>010910203</v>
      </c>
      <c r="V770" s="9" t="str">
        <f>IFERROR(IF($M770="","",$M770&amp;"・"&amp;INDEX(リスト!$F:$F,MATCH($L770,リスト!$E:$E,0))),"")</f>
        <v/>
      </c>
    </row>
    <row r="771" spans="1:22" ht="18" customHeight="1" x14ac:dyDescent="0.55000000000000004">
      <c r="A771" t="s">
        <v>3852</v>
      </c>
      <c r="B771">
        <v>775</v>
      </c>
      <c r="C771" t="s">
        <v>3853</v>
      </c>
      <c r="D771" t="s">
        <v>3854</v>
      </c>
      <c r="E771">
        <v>4</v>
      </c>
      <c r="F771" t="s">
        <v>17</v>
      </c>
      <c r="G771">
        <v>20010908</v>
      </c>
      <c r="I771" t="s">
        <v>3855</v>
      </c>
      <c r="J771" t="s">
        <v>3856</v>
      </c>
      <c r="K771" t="s">
        <v>214</v>
      </c>
      <c r="O771" s="9">
        <f>IFERROR(IF($B771="","",INDEX(所属情報!$E:$E,MATCH($A771,所属情報!$A:$A,0))),"")</f>
        <v>491016</v>
      </c>
      <c r="P771" s="9" t="str">
        <f t="shared" ref="P771:P834" si="36">IF($C771="","",IF($E771="",$C771,$C771&amp;" ("&amp;$E771&amp;")"))</f>
        <v>磯貝　咲妃音 (4)</v>
      </c>
      <c r="Q771" s="9" t="str">
        <f t="shared" ref="Q771:Q834" si="37">IF($D771="","",ASC($D771))</f>
        <v>ｲｿｶﾞｲ ｻｷﾈ</v>
      </c>
      <c r="R771" s="9" t="str">
        <f t="shared" ref="R771:R834" si="38">IF($I771="","",UPPER($I771)&amp;" "&amp;UPPER(LEFT($J771,1))&amp;LOWER(RIGHT($J771,LEN($J771)-1))&amp;" ("&amp;MID($G771,3,2)&amp;")")</f>
        <v>ISOGAI Sakine (01)</v>
      </c>
      <c r="S771" s="9" t="str">
        <f>IFERROR(IF($F771="","",INDEX(リスト!$G:$G,MATCH($F771,リスト!$E:$E,0))),"")</f>
        <v>26</v>
      </c>
      <c r="T771" s="9" t="str">
        <f>IFERROR(IF($K771="","",INDEX(リスト!$J:$J,MATCH($K771,リスト!$I:$I,0))),"")</f>
        <v>JPN</v>
      </c>
      <c r="U771" s="9" t="str">
        <f>IF($B771="","",RIGHT($G771*1000+200+COUNTIF($G$2:$G771,$G771),9))</f>
        <v>010908201</v>
      </c>
      <c r="V771" s="9" t="str">
        <f>IFERROR(IF($M771="","",$M771&amp;"・"&amp;INDEX(リスト!$F:$F,MATCH($L771,リスト!$E:$E,0))),"")</f>
        <v/>
      </c>
    </row>
    <row r="772" spans="1:22" ht="18" customHeight="1" x14ac:dyDescent="0.55000000000000004">
      <c r="A772" t="s">
        <v>3857</v>
      </c>
      <c r="B772">
        <v>776</v>
      </c>
      <c r="C772" t="s">
        <v>3858</v>
      </c>
      <c r="D772" t="s">
        <v>3859</v>
      </c>
      <c r="E772">
        <v>1</v>
      </c>
      <c r="F772" t="s">
        <v>17</v>
      </c>
      <c r="G772">
        <v>20030812</v>
      </c>
      <c r="I772" t="s">
        <v>3860</v>
      </c>
      <c r="J772" t="s">
        <v>3861</v>
      </c>
      <c r="K772" t="s">
        <v>214</v>
      </c>
      <c r="O772" s="9">
        <f>IFERROR(IF($B772="","",INDEX(所属情報!$E:$E,MATCH($A772,所属情報!$A:$A,0))),"")</f>
        <v>492194</v>
      </c>
      <c r="P772" s="9" t="str">
        <f t="shared" si="36"/>
        <v>下村　百葉 (1)</v>
      </c>
      <c r="Q772" s="9" t="str">
        <f t="shared" si="37"/>
        <v>ｼﾓﾑﾗ ﾓﾓﾊ</v>
      </c>
      <c r="R772" s="9" t="str">
        <f t="shared" si="38"/>
        <v>SHIMOMURA Momoha (03)</v>
      </c>
      <c r="S772" s="9" t="str">
        <f>IFERROR(IF($F772="","",INDEX(リスト!$G:$G,MATCH($F772,リスト!$E:$E,0))),"")</f>
        <v>26</v>
      </c>
      <c r="T772" s="9" t="str">
        <f>IFERROR(IF($K772="","",INDEX(リスト!$J:$J,MATCH($K772,リスト!$I:$I,0))),"")</f>
        <v>JPN</v>
      </c>
      <c r="U772" s="9" t="str">
        <f>IF($B772="","",RIGHT($G772*1000+200+COUNTIF($G$2:$G772,$G772),9))</f>
        <v>030812202</v>
      </c>
      <c r="V772" s="9" t="str">
        <f>IFERROR(IF($M772="","",$M772&amp;"・"&amp;INDEX(リスト!$F:$F,MATCH($L772,リスト!$E:$E,0))),"")</f>
        <v/>
      </c>
    </row>
    <row r="773" spans="1:22" ht="18" customHeight="1" x14ac:dyDescent="0.55000000000000004">
      <c r="A773" t="s">
        <v>3862</v>
      </c>
      <c r="B773">
        <v>777</v>
      </c>
      <c r="C773" t="s">
        <v>3863</v>
      </c>
      <c r="D773" t="s">
        <v>3864</v>
      </c>
      <c r="E773">
        <v>5</v>
      </c>
      <c r="F773" t="s">
        <v>17</v>
      </c>
      <c r="G773">
        <v>20010226</v>
      </c>
      <c r="H773" t="s">
        <v>3865</v>
      </c>
      <c r="I773" t="s">
        <v>3866</v>
      </c>
      <c r="J773" t="s">
        <v>2658</v>
      </c>
      <c r="K773" t="s">
        <v>214</v>
      </c>
      <c r="O773" s="9">
        <f>IFERROR(IF($B773="","",INDEX(所属情報!$E:$E,MATCH($A773,所属情報!$A:$A,0))),"")</f>
        <v>492191</v>
      </c>
      <c r="P773" s="9" t="str">
        <f t="shared" si="36"/>
        <v>増田　真帆 (5)</v>
      </c>
      <c r="Q773" s="9" t="str">
        <f t="shared" si="37"/>
        <v>ﾏｽﾀﾞ ﾏﾎ</v>
      </c>
      <c r="R773" s="9" t="str">
        <f t="shared" si="38"/>
        <v>MASUDA Maho (01)</v>
      </c>
      <c r="S773" s="9" t="str">
        <f>IFERROR(IF($F773="","",INDEX(リスト!$G:$G,MATCH($F773,リスト!$E:$E,0))),"")</f>
        <v>26</v>
      </c>
      <c r="T773" s="9" t="str">
        <f>IFERROR(IF($K773="","",INDEX(リスト!$J:$J,MATCH($K773,リスト!$I:$I,0))),"")</f>
        <v>JPN</v>
      </c>
      <c r="U773" s="9" t="str">
        <f>IF($B773="","",RIGHT($G773*1000+200+COUNTIF($G$2:$G773,$G773),9))</f>
        <v>010226201</v>
      </c>
      <c r="V773" s="9" t="str">
        <f>IFERROR(IF($M773="","",$M773&amp;"・"&amp;INDEX(リスト!$F:$F,MATCH($L773,リスト!$E:$E,0))),"")</f>
        <v/>
      </c>
    </row>
    <row r="774" spans="1:22" ht="18" customHeight="1" x14ac:dyDescent="0.55000000000000004">
      <c r="A774" t="s">
        <v>3862</v>
      </c>
      <c r="B774">
        <v>778</v>
      </c>
      <c r="C774" t="s">
        <v>3867</v>
      </c>
      <c r="D774" t="s">
        <v>3868</v>
      </c>
      <c r="E774">
        <v>3</v>
      </c>
      <c r="F774" t="s">
        <v>17</v>
      </c>
      <c r="G774">
        <v>20021212</v>
      </c>
      <c r="H774" t="s">
        <v>3869</v>
      </c>
      <c r="I774" t="s">
        <v>1464</v>
      </c>
      <c r="J774" t="s">
        <v>1208</v>
      </c>
      <c r="K774" t="s">
        <v>214</v>
      </c>
      <c r="O774" s="9">
        <f>IFERROR(IF($B774="","",INDEX(所属情報!$E:$E,MATCH($A774,所属情報!$A:$A,0))),"")</f>
        <v>492191</v>
      </c>
      <c r="P774" s="9" t="str">
        <f t="shared" si="36"/>
        <v>森田　実優 (3)</v>
      </c>
      <c r="Q774" s="9" t="str">
        <f t="shared" si="37"/>
        <v>ﾓﾘﾀ ﾐﾕ</v>
      </c>
      <c r="R774" s="9" t="str">
        <f t="shared" si="38"/>
        <v>MORITA Miyu (02)</v>
      </c>
      <c r="S774" s="9" t="str">
        <f>IFERROR(IF($F774="","",INDEX(リスト!$G:$G,MATCH($F774,リスト!$E:$E,0))),"")</f>
        <v>26</v>
      </c>
      <c r="T774" s="9" t="str">
        <f>IFERROR(IF($K774="","",INDEX(リスト!$J:$J,MATCH($K774,リスト!$I:$I,0))),"")</f>
        <v>JPN</v>
      </c>
      <c r="U774" s="9" t="str">
        <f>IF($B774="","",RIGHT($G774*1000+200+COUNTIF($G$2:$G774,$G774),9))</f>
        <v>021212202</v>
      </c>
      <c r="V774" s="9" t="str">
        <f>IFERROR(IF($M774="","",$M774&amp;"・"&amp;INDEX(リスト!$F:$F,MATCH($L774,リスト!$E:$E,0))),"")</f>
        <v/>
      </c>
    </row>
    <row r="775" spans="1:22" ht="18" customHeight="1" x14ac:dyDescent="0.55000000000000004">
      <c r="A775" t="s">
        <v>3862</v>
      </c>
      <c r="B775">
        <v>779</v>
      </c>
      <c r="C775" t="s">
        <v>3870</v>
      </c>
      <c r="D775" t="s">
        <v>3871</v>
      </c>
      <c r="E775">
        <v>3</v>
      </c>
      <c r="F775" t="s">
        <v>17</v>
      </c>
      <c r="G775">
        <v>20021207</v>
      </c>
      <c r="H775" t="s">
        <v>3872</v>
      </c>
      <c r="I775" t="s">
        <v>2641</v>
      </c>
      <c r="J775" t="s">
        <v>1370</v>
      </c>
      <c r="K775" t="s">
        <v>214</v>
      </c>
      <c r="O775" s="9">
        <f>IFERROR(IF($B775="","",INDEX(所属情報!$E:$E,MATCH($A775,所属情報!$A:$A,0))),"")</f>
        <v>492191</v>
      </c>
      <c r="P775" s="9" t="str">
        <f t="shared" si="36"/>
        <v>鈴木　奏 (3)</v>
      </c>
      <c r="Q775" s="9" t="str">
        <f t="shared" si="37"/>
        <v>ｽｽﾞｷ ｶﾅ</v>
      </c>
      <c r="R775" s="9" t="str">
        <f t="shared" si="38"/>
        <v>SUZUKI Kana (02)</v>
      </c>
      <c r="S775" s="9" t="str">
        <f>IFERROR(IF($F775="","",INDEX(リスト!$G:$G,MATCH($F775,リスト!$E:$E,0))),"")</f>
        <v>26</v>
      </c>
      <c r="T775" s="9" t="str">
        <f>IFERROR(IF($K775="","",INDEX(リスト!$J:$J,MATCH($K775,リスト!$I:$I,0))),"")</f>
        <v>JPN</v>
      </c>
      <c r="U775" s="9" t="str">
        <f>IF($B775="","",RIGHT($G775*1000+200+COUNTIF($G$2:$G775,$G775),9))</f>
        <v>021207203</v>
      </c>
      <c r="V775" s="9" t="str">
        <f>IFERROR(IF($M775="","",$M775&amp;"・"&amp;INDEX(リスト!$F:$F,MATCH($L775,リスト!$E:$E,0))),"")</f>
        <v/>
      </c>
    </row>
    <row r="776" spans="1:22" ht="18" customHeight="1" x14ac:dyDescent="0.55000000000000004">
      <c r="A776" t="s">
        <v>3862</v>
      </c>
      <c r="B776">
        <v>780</v>
      </c>
      <c r="C776" t="s">
        <v>3873</v>
      </c>
      <c r="D776" t="s">
        <v>3874</v>
      </c>
      <c r="E776">
        <v>3</v>
      </c>
      <c r="F776" t="s">
        <v>17</v>
      </c>
      <c r="G776">
        <v>20020810</v>
      </c>
      <c r="H776" t="s">
        <v>3875</v>
      </c>
      <c r="I776" t="s">
        <v>3876</v>
      </c>
      <c r="J776" t="s">
        <v>1003</v>
      </c>
      <c r="K776" t="s">
        <v>214</v>
      </c>
      <c r="O776" s="9">
        <f>IFERROR(IF($B776="","",INDEX(所属情報!$E:$E,MATCH($A776,所属情報!$A:$A,0))),"")</f>
        <v>492191</v>
      </c>
      <c r="P776" s="9" t="str">
        <f t="shared" si="36"/>
        <v>笹田　涼華 (3)</v>
      </c>
      <c r="Q776" s="9" t="str">
        <f t="shared" si="37"/>
        <v>ｻｻﾀﾞ ｽｽﾞｶ</v>
      </c>
      <c r="R776" s="9" t="str">
        <f t="shared" si="38"/>
        <v>SASADA Suzuka (02)</v>
      </c>
      <c r="S776" s="9" t="str">
        <f>IFERROR(IF($F776="","",INDEX(リスト!$G:$G,MATCH($F776,リスト!$E:$E,0))),"")</f>
        <v>26</v>
      </c>
      <c r="T776" s="9" t="str">
        <f>IFERROR(IF($K776="","",INDEX(リスト!$J:$J,MATCH($K776,リスト!$I:$I,0))),"")</f>
        <v>JPN</v>
      </c>
      <c r="U776" s="9" t="str">
        <f>IF($B776="","",RIGHT($G776*1000+200+COUNTIF($G$2:$G776,$G776),9))</f>
        <v>020810202</v>
      </c>
      <c r="V776" s="9" t="str">
        <f>IFERROR(IF($M776="","",$M776&amp;"・"&amp;INDEX(リスト!$F:$F,MATCH($L776,リスト!$E:$E,0))),"")</f>
        <v/>
      </c>
    </row>
    <row r="777" spans="1:22" ht="18" customHeight="1" x14ac:dyDescent="0.55000000000000004">
      <c r="A777" t="s">
        <v>3862</v>
      </c>
      <c r="B777">
        <v>781</v>
      </c>
      <c r="C777" t="s">
        <v>3877</v>
      </c>
      <c r="D777" t="s">
        <v>3878</v>
      </c>
      <c r="E777">
        <v>3</v>
      </c>
      <c r="F777" t="s">
        <v>17</v>
      </c>
      <c r="G777">
        <v>20020809</v>
      </c>
      <c r="H777" t="s">
        <v>3879</v>
      </c>
      <c r="I777" t="s">
        <v>771</v>
      </c>
      <c r="J777" t="s">
        <v>3323</v>
      </c>
      <c r="K777" t="s">
        <v>214</v>
      </c>
      <c r="O777" s="9">
        <f>IFERROR(IF($B777="","",INDEX(所属情報!$E:$E,MATCH($A777,所属情報!$A:$A,0))),"")</f>
        <v>492191</v>
      </c>
      <c r="P777" s="9" t="str">
        <f t="shared" si="36"/>
        <v>小林　千夏 (3)</v>
      </c>
      <c r="Q777" s="9" t="str">
        <f t="shared" si="37"/>
        <v>ｺﾊﾞﾔｼ ﾁﾅﾂ</v>
      </c>
      <c r="R777" s="9" t="str">
        <f t="shared" si="38"/>
        <v>KOBAYASHI Chinatsu (02)</v>
      </c>
      <c r="S777" s="9" t="str">
        <f>IFERROR(IF($F777="","",INDEX(リスト!$G:$G,MATCH($F777,リスト!$E:$E,0))),"")</f>
        <v>26</v>
      </c>
      <c r="T777" s="9" t="str">
        <f>IFERROR(IF($K777="","",INDEX(リスト!$J:$J,MATCH($K777,リスト!$I:$I,0))),"")</f>
        <v>JPN</v>
      </c>
      <c r="U777" s="9" t="str">
        <f>IF($B777="","",RIGHT($G777*1000+200+COUNTIF($G$2:$G777,$G777),9))</f>
        <v>020809202</v>
      </c>
      <c r="V777" s="9" t="str">
        <f>IFERROR(IF($M777="","",$M777&amp;"・"&amp;INDEX(リスト!$F:$F,MATCH($L777,リスト!$E:$E,0))),"")</f>
        <v/>
      </c>
    </row>
    <row r="778" spans="1:22" ht="18" customHeight="1" x14ac:dyDescent="0.55000000000000004">
      <c r="A778" t="s">
        <v>3862</v>
      </c>
      <c r="B778">
        <v>782</v>
      </c>
      <c r="C778" t="s">
        <v>3880</v>
      </c>
      <c r="D778" t="s">
        <v>3881</v>
      </c>
      <c r="E778">
        <v>3</v>
      </c>
      <c r="F778" t="s">
        <v>17</v>
      </c>
      <c r="G778">
        <v>20020815</v>
      </c>
      <c r="H778" t="s">
        <v>3882</v>
      </c>
      <c r="I778" t="s">
        <v>3883</v>
      </c>
      <c r="J778" t="s">
        <v>1728</v>
      </c>
      <c r="K778" t="s">
        <v>214</v>
      </c>
      <c r="O778" s="9">
        <f>IFERROR(IF($B778="","",INDEX(所属情報!$E:$E,MATCH($A778,所属情報!$A:$A,0))),"")</f>
        <v>492191</v>
      </c>
      <c r="P778" s="9" t="str">
        <f t="shared" si="36"/>
        <v>辻川　茜 (3)</v>
      </c>
      <c r="Q778" s="9" t="str">
        <f t="shared" si="37"/>
        <v>ﾂｼﾞｶﾜ ｱｶﾈ</v>
      </c>
      <c r="R778" s="9" t="str">
        <f t="shared" si="38"/>
        <v>TSUJIKAWA Akane (02)</v>
      </c>
      <c r="S778" s="9" t="str">
        <f>IFERROR(IF($F778="","",INDEX(リスト!$G:$G,MATCH($F778,リスト!$E:$E,0))),"")</f>
        <v>26</v>
      </c>
      <c r="T778" s="9" t="str">
        <f>IFERROR(IF($K778="","",INDEX(リスト!$J:$J,MATCH($K778,リスト!$I:$I,0))),"")</f>
        <v>JPN</v>
      </c>
      <c r="U778" s="9" t="str">
        <f>IF($B778="","",RIGHT($G778*1000+200+COUNTIF($G$2:$G778,$G778),9))</f>
        <v>020815202</v>
      </c>
      <c r="V778" s="9" t="str">
        <f>IFERROR(IF($M778="","",$M778&amp;"・"&amp;INDEX(リスト!$F:$F,MATCH($L778,リスト!$E:$E,0))),"")</f>
        <v/>
      </c>
    </row>
    <row r="779" spans="1:22" ht="18" customHeight="1" x14ac:dyDescent="0.55000000000000004">
      <c r="A779" t="s">
        <v>3862</v>
      </c>
      <c r="B779">
        <v>783</v>
      </c>
      <c r="C779" t="s">
        <v>3884</v>
      </c>
      <c r="D779" t="s">
        <v>3885</v>
      </c>
      <c r="E779">
        <v>3</v>
      </c>
      <c r="F779" t="s">
        <v>17</v>
      </c>
      <c r="G779">
        <v>20021025</v>
      </c>
      <c r="H779" t="s">
        <v>3886</v>
      </c>
      <c r="I779" t="s">
        <v>3887</v>
      </c>
      <c r="J779" t="s">
        <v>3888</v>
      </c>
      <c r="K779" t="s">
        <v>214</v>
      </c>
      <c r="O779" s="9">
        <f>IFERROR(IF($B779="","",INDEX(所属情報!$E:$E,MATCH($A779,所属情報!$A:$A,0))),"")</f>
        <v>492191</v>
      </c>
      <c r="P779" s="9" t="str">
        <f t="shared" si="36"/>
        <v>門川　凛々子 (3)</v>
      </c>
      <c r="Q779" s="9" t="str">
        <f t="shared" si="37"/>
        <v>ﾓﾝｶﾜ ﾘﾘｺ</v>
      </c>
      <c r="R779" s="9" t="str">
        <f t="shared" si="38"/>
        <v>MONKAWA Ririko (02)</v>
      </c>
      <c r="S779" s="9" t="str">
        <f>IFERROR(IF($F779="","",INDEX(リスト!$G:$G,MATCH($F779,リスト!$E:$E,0))),"")</f>
        <v>26</v>
      </c>
      <c r="T779" s="9" t="str">
        <f>IFERROR(IF($K779="","",INDEX(リスト!$J:$J,MATCH($K779,リスト!$I:$I,0))),"")</f>
        <v>JPN</v>
      </c>
      <c r="U779" s="9" t="str">
        <f>IF($B779="","",RIGHT($G779*1000+200+COUNTIF($G$2:$G779,$G779),9))</f>
        <v>021025201</v>
      </c>
      <c r="V779" s="9" t="str">
        <f>IFERROR(IF($M779="","",$M779&amp;"・"&amp;INDEX(リスト!$F:$F,MATCH($L779,リスト!$E:$E,0))),"")</f>
        <v/>
      </c>
    </row>
    <row r="780" spans="1:22" ht="18" customHeight="1" x14ac:dyDescent="0.55000000000000004">
      <c r="A780" t="s">
        <v>3862</v>
      </c>
      <c r="B780">
        <v>784</v>
      </c>
      <c r="C780" t="s">
        <v>3889</v>
      </c>
      <c r="D780" t="s">
        <v>3890</v>
      </c>
      <c r="E780">
        <v>2</v>
      </c>
      <c r="F780" t="s">
        <v>17</v>
      </c>
      <c r="G780">
        <v>20031010</v>
      </c>
      <c r="H780" t="s">
        <v>3891</v>
      </c>
      <c r="I780" t="s">
        <v>3892</v>
      </c>
      <c r="J780" t="s">
        <v>1933</v>
      </c>
      <c r="K780" t="s">
        <v>214</v>
      </c>
      <c r="O780" s="9">
        <f>IFERROR(IF($B780="","",INDEX(所属情報!$E:$E,MATCH($A780,所属情報!$A:$A,0))),"")</f>
        <v>492191</v>
      </c>
      <c r="P780" s="9" t="str">
        <f t="shared" si="36"/>
        <v>刀根　麻湖 (2)</v>
      </c>
      <c r="Q780" s="9" t="str">
        <f t="shared" si="37"/>
        <v>ﾄﾈ ﾏｺ</v>
      </c>
      <c r="R780" s="9" t="str">
        <f t="shared" si="38"/>
        <v>TONE Mako (03)</v>
      </c>
      <c r="S780" s="9" t="str">
        <f>IFERROR(IF($F780="","",INDEX(リスト!$G:$G,MATCH($F780,リスト!$E:$E,0))),"")</f>
        <v>26</v>
      </c>
      <c r="T780" s="9" t="str">
        <f>IFERROR(IF($K780="","",INDEX(リスト!$J:$J,MATCH($K780,リスト!$I:$I,0))),"")</f>
        <v>JPN</v>
      </c>
      <c r="U780" s="9" t="str">
        <f>IF($B780="","",RIGHT($G780*1000+200+COUNTIF($G$2:$G780,$G780),9))</f>
        <v>031010202</v>
      </c>
      <c r="V780" s="9" t="str">
        <f>IFERROR(IF($M780="","",$M780&amp;"・"&amp;INDEX(リスト!$F:$F,MATCH($L780,リスト!$E:$E,0))),"")</f>
        <v/>
      </c>
    </row>
    <row r="781" spans="1:22" ht="18" customHeight="1" x14ac:dyDescent="0.55000000000000004">
      <c r="A781" t="s">
        <v>3862</v>
      </c>
      <c r="B781">
        <v>785</v>
      </c>
      <c r="C781" t="s">
        <v>3893</v>
      </c>
      <c r="D781" t="s">
        <v>3894</v>
      </c>
      <c r="E781">
        <v>2</v>
      </c>
      <c r="F781" t="s">
        <v>17</v>
      </c>
      <c r="G781">
        <v>20040314</v>
      </c>
      <c r="H781" t="s">
        <v>3895</v>
      </c>
      <c r="I781" t="s">
        <v>3896</v>
      </c>
      <c r="J781" t="s">
        <v>1755</v>
      </c>
      <c r="K781" t="s">
        <v>214</v>
      </c>
      <c r="O781" s="9">
        <f>IFERROR(IF($B781="","",INDEX(所属情報!$E:$E,MATCH($A781,所属情報!$A:$A,0))),"")</f>
        <v>492191</v>
      </c>
      <c r="P781" s="9" t="str">
        <f t="shared" si="36"/>
        <v>川崎　麻衣 (2)</v>
      </c>
      <c r="Q781" s="9" t="str">
        <f t="shared" si="37"/>
        <v>ｶﾜｻｷ ﾏｲ</v>
      </c>
      <c r="R781" s="9" t="str">
        <f t="shared" si="38"/>
        <v>KAWASAKI Mai (04)</v>
      </c>
      <c r="S781" s="9" t="str">
        <f>IFERROR(IF($F781="","",INDEX(リスト!$G:$G,MATCH($F781,リスト!$E:$E,0))),"")</f>
        <v>26</v>
      </c>
      <c r="T781" s="9" t="str">
        <f>IFERROR(IF($K781="","",INDEX(リスト!$J:$J,MATCH($K781,リスト!$I:$I,0))),"")</f>
        <v>JPN</v>
      </c>
      <c r="U781" s="9" t="str">
        <f>IF($B781="","",RIGHT($G781*1000+200+COUNTIF($G$2:$G781,$G781),9))</f>
        <v>040314201</v>
      </c>
      <c r="V781" s="9" t="str">
        <f>IFERROR(IF($M781="","",$M781&amp;"・"&amp;INDEX(リスト!$F:$F,MATCH($L781,リスト!$E:$E,0))),"")</f>
        <v/>
      </c>
    </row>
    <row r="782" spans="1:22" ht="18" customHeight="1" x14ac:dyDescent="0.55000000000000004">
      <c r="A782" t="s">
        <v>3862</v>
      </c>
      <c r="B782">
        <v>786</v>
      </c>
      <c r="C782" t="s">
        <v>3897</v>
      </c>
      <c r="D782" t="s">
        <v>3898</v>
      </c>
      <c r="E782">
        <v>2</v>
      </c>
      <c r="F782" t="s">
        <v>17</v>
      </c>
      <c r="G782">
        <v>20030608</v>
      </c>
      <c r="H782" t="s">
        <v>3899</v>
      </c>
      <c r="I782" t="s">
        <v>3900</v>
      </c>
      <c r="J782" t="s">
        <v>1017</v>
      </c>
      <c r="K782" t="s">
        <v>214</v>
      </c>
      <c r="O782" s="9">
        <f>IFERROR(IF($B782="","",INDEX(所属情報!$E:$E,MATCH($A782,所属情報!$A:$A,0))),"")</f>
        <v>492191</v>
      </c>
      <c r="P782" s="9" t="str">
        <f t="shared" si="36"/>
        <v>福島　真菜 (2)</v>
      </c>
      <c r="Q782" s="9" t="str">
        <f t="shared" si="37"/>
        <v>ﾌｸｼﾏ ﾏﾅ</v>
      </c>
      <c r="R782" s="9" t="str">
        <f t="shared" si="38"/>
        <v>FUKUSHIMA Mana (03)</v>
      </c>
      <c r="S782" s="9" t="str">
        <f>IFERROR(IF($F782="","",INDEX(リスト!$G:$G,MATCH($F782,リスト!$E:$E,0))),"")</f>
        <v>26</v>
      </c>
      <c r="T782" s="9" t="str">
        <f>IFERROR(IF($K782="","",INDEX(リスト!$J:$J,MATCH($K782,リスト!$I:$I,0))),"")</f>
        <v>JPN</v>
      </c>
      <c r="U782" s="9" t="str">
        <f>IF($B782="","",RIGHT($G782*1000+200+COUNTIF($G$2:$G782,$G782),9))</f>
        <v>030608201</v>
      </c>
      <c r="V782" s="9" t="str">
        <f>IFERROR(IF($M782="","",$M782&amp;"・"&amp;INDEX(リスト!$F:$F,MATCH($L782,リスト!$E:$E,0))),"")</f>
        <v/>
      </c>
    </row>
    <row r="783" spans="1:22" ht="18" customHeight="1" x14ac:dyDescent="0.55000000000000004">
      <c r="A783" t="s">
        <v>3862</v>
      </c>
      <c r="B783">
        <v>787</v>
      </c>
      <c r="C783" t="s">
        <v>3901</v>
      </c>
      <c r="D783" t="s">
        <v>3902</v>
      </c>
      <c r="E783">
        <v>2</v>
      </c>
      <c r="F783" t="s">
        <v>17</v>
      </c>
      <c r="G783">
        <v>20040225</v>
      </c>
      <c r="H783" t="s">
        <v>3903</v>
      </c>
      <c r="I783" t="s">
        <v>3165</v>
      </c>
      <c r="J783" t="s">
        <v>787</v>
      </c>
      <c r="K783" t="s">
        <v>214</v>
      </c>
      <c r="O783" s="9">
        <f>IFERROR(IF($B783="","",INDEX(所属情報!$E:$E,MATCH($A783,所属情報!$A:$A,0))),"")</f>
        <v>492191</v>
      </c>
      <c r="P783" s="9" t="str">
        <f t="shared" si="36"/>
        <v>藤岡　愛唯 (2)</v>
      </c>
      <c r="Q783" s="9" t="str">
        <f t="shared" si="37"/>
        <v>ﾌｼﾞｵｶ ﾒｲ</v>
      </c>
      <c r="R783" s="9" t="str">
        <f t="shared" si="38"/>
        <v>FUJIOKA Mei (04)</v>
      </c>
      <c r="S783" s="9" t="str">
        <f>IFERROR(IF($F783="","",INDEX(リスト!$G:$G,MATCH($F783,リスト!$E:$E,0))),"")</f>
        <v>26</v>
      </c>
      <c r="T783" s="9" t="str">
        <f>IFERROR(IF($K783="","",INDEX(リスト!$J:$J,MATCH($K783,リスト!$I:$I,0))),"")</f>
        <v>JPN</v>
      </c>
      <c r="U783" s="9" t="str">
        <f>IF($B783="","",RIGHT($G783*1000+200+COUNTIF($G$2:$G783,$G783),9))</f>
        <v>040225201</v>
      </c>
      <c r="V783" s="9" t="str">
        <f>IFERROR(IF($M783="","",$M783&amp;"・"&amp;INDEX(リスト!$F:$F,MATCH($L783,リスト!$E:$E,0))),"")</f>
        <v/>
      </c>
    </row>
    <row r="784" spans="1:22" ht="18" customHeight="1" x14ac:dyDescent="0.55000000000000004">
      <c r="A784" t="s">
        <v>3862</v>
      </c>
      <c r="B784">
        <v>788</v>
      </c>
      <c r="C784" t="s">
        <v>3904</v>
      </c>
      <c r="D784" t="s">
        <v>3905</v>
      </c>
      <c r="E784">
        <v>3</v>
      </c>
      <c r="F784" t="s">
        <v>17</v>
      </c>
      <c r="G784">
        <v>20021212</v>
      </c>
      <c r="I784" t="s">
        <v>3906</v>
      </c>
      <c r="J784" t="s">
        <v>3907</v>
      </c>
      <c r="K784" t="s">
        <v>214</v>
      </c>
      <c r="O784" s="9">
        <f>IFERROR(IF($B784="","",INDEX(所属情報!$E:$E,MATCH($A784,所属情報!$A:$A,0))),"")</f>
        <v>492191</v>
      </c>
      <c r="P784" s="9" t="str">
        <f t="shared" si="36"/>
        <v>池永　久美梨 (3)</v>
      </c>
      <c r="Q784" s="9" t="str">
        <f t="shared" si="37"/>
        <v>ｲｹﾅｶﾞ ｸﾐﾅ</v>
      </c>
      <c r="R784" s="9" t="str">
        <f t="shared" si="38"/>
        <v>IKENAGA Kumina (02)</v>
      </c>
      <c r="S784" s="9" t="str">
        <f>IFERROR(IF($F784="","",INDEX(リスト!$G:$G,MATCH($F784,リスト!$E:$E,0))),"")</f>
        <v>26</v>
      </c>
      <c r="T784" s="9" t="str">
        <f>IFERROR(IF($K784="","",INDEX(リスト!$J:$J,MATCH($K784,リスト!$I:$I,0))),"")</f>
        <v>JPN</v>
      </c>
      <c r="U784" s="9" t="str">
        <f>IF($B784="","",RIGHT($G784*1000+200+COUNTIF($G$2:$G784,$G784),9))</f>
        <v>021212203</v>
      </c>
      <c r="V784" s="9" t="str">
        <f>IFERROR(IF($M784="","",$M784&amp;"・"&amp;INDEX(リスト!$F:$F,MATCH($L784,リスト!$E:$E,0))),"")</f>
        <v/>
      </c>
    </row>
    <row r="785" spans="1:22" ht="18" customHeight="1" x14ac:dyDescent="0.55000000000000004">
      <c r="A785" t="s">
        <v>3862</v>
      </c>
      <c r="B785">
        <v>789</v>
      </c>
      <c r="C785" t="s">
        <v>3908</v>
      </c>
      <c r="D785" t="s">
        <v>3909</v>
      </c>
      <c r="E785">
        <v>3</v>
      </c>
      <c r="F785" t="s">
        <v>17</v>
      </c>
      <c r="G785">
        <v>20030228</v>
      </c>
      <c r="I785" t="s">
        <v>3268</v>
      </c>
      <c r="J785" t="s">
        <v>3910</v>
      </c>
      <c r="K785" t="s">
        <v>214</v>
      </c>
      <c r="O785" s="9">
        <f>IFERROR(IF($B785="","",INDEX(所属情報!$E:$E,MATCH($A785,所属情報!$A:$A,0))),"")</f>
        <v>492191</v>
      </c>
      <c r="P785" s="9" t="str">
        <f t="shared" si="36"/>
        <v>松井　なのか (3)</v>
      </c>
      <c r="Q785" s="9" t="str">
        <f t="shared" si="37"/>
        <v>ﾏﾂｲ ﾅﾉｶ</v>
      </c>
      <c r="R785" s="9" t="str">
        <f t="shared" si="38"/>
        <v>MATSUI Nanoka (03)</v>
      </c>
      <c r="S785" s="9" t="str">
        <f>IFERROR(IF($F785="","",INDEX(リスト!$G:$G,MATCH($F785,リスト!$E:$E,0))),"")</f>
        <v>26</v>
      </c>
      <c r="T785" s="9" t="str">
        <f>IFERROR(IF($K785="","",INDEX(リスト!$J:$J,MATCH($K785,リスト!$I:$I,0))),"")</f>
        <v>JPN</v>
      </c>
      <c r="U785" s="9" t="str">
        <f>IF($B785="","",RIGHT($G785*1000+200+COUNTIF($G$2:$G785,$G785),9))</f>
        <v>030228201</v>
      </c>
      <c r="V785" s="9" t="str">
        <f>IFERROR(IF($M785="","",$M785&amp;"・"&amp;INDEX(リスト!$F:$F,MATCH($L785,リスト!$E:$E,0))),"")</f>
        <v/>
      </c>
    </row>
    <row r="786" spans="1:22" ht="18" customHeight="1" x14ac:dyDescent="0.55000000000000004">
      <c r="A786" t="s">
        <v>3862</v>
      </c>
      <c r="B786">
        <v>790</v>
      </c>
      <c r="C786" t="s">
        <v>3911</v>
      </c>
      <c r="D786" t="s">
        <v>3912</v>
      </c>
      <c r="E786">
        <v>2</v>
      </c>
      <c r="F786" t="s">
        <v>17</v>
      </c>
      <c r="G786">
        <v>20000609</v>
      </c>
      <c r="I786" t="s">
        <v>3913</v>
      </c>
      <c r="J786" t="s">
        <v>2222</v>
      </c>
      <c r="K786" t="s">
        <v>214</v>
      </c>
      <c r="O786" s="9">
        <f>IFERROR(IF($B786="","",INDEX(所属情報!$E:$E,MATCH($A786,所属情報!$A:$A,0))),"")</f>
        <v>492191</v>
      </c>
      <c r="P786" s="9" t="str">
        <f t="shared" si="36"/>
        <v>松原　志歩 (2)</v>
      </c>
      <c r="Q786" s="9" t="str">
        <f t="shared" si="37"/>
        <v>ﾏﾂﾊﾞﾗ ｼﾎ</v>
      </c>
      <c r="R786" s="9" t="str">
        <f t="shared" si="38"/>
        <v>MATSUBARA Shiho (00)</v>
      </c>
      <c r="S786" s="9" t="str">
        <f>IFERROR(IF($F786="","",INDEX(リスト!$G:$G,MATCH($F786,リスト!$E:$E,0))),"")</f>
        <v>26</v>
      </c>
      <c r="T786" s="9" t="str">
        <f>IFERROR(IF($K786="","",INDEX(リスト!$J:$J,MATCH($K786,リスト!$I:$I,0))),"")</f>
        <v>JPN</v>
      </c>
      <c r="U786" s="9" t="str">
        <f>IF($B786="","",RIGHT($G786*1000+200+COUNTIF($G$2:$G786,$G786),9))</f>
        <v>000609201</v>
      </c>
      <c r="V786" s="9" t="str">
        <f>IFERROR(IF($M786="","",$M786&amp;"・"&amp;INDEX(リスト!$F:$F,MATCH($L786,リスト!$E:$E,0))),"")</f>
        <v/>
      </c>
    </row>
    <row r="787" spans="1:22" ht="18" customHeight="1" x14ac:dyDescent="0.55000000000000004">
      <c r="A787" t="s">
        <v>3862</v>
      </c>
      <c r="B787">
        <v>791</v>
      </c>
      <c r="C787" t="s">
        <v>3914</v>
      </c>
      <c r="D787" t="s">
        <v>3915</v>
      </c>
      <c r="E787">
        <v>2</v>
      </c>
      <c r="F787" t="s">
        <v>17</v>
      </c>
      <c r="G787">
        <v>20031204</v>
      </c>
      <c r="I787" t="s">
        <v>2289</v>
      </c>
      <c r="J787" t="s">
        <v>787</v>
      </c>
      <c r="K787" t="s">
        <v>214</v>
      </c>
      <c r="O787" s="9">
        <f>IFERROR(IF($B787="","",INDEX(所属情報!$E:$E,MATCH($A787,所属情報!$A:$A,0))),"")</f>
        <v>492191</v>
      </c>
      <c r="P787" s="9" t="str">
        <f t="shared" si="36"/>
        <v>小松　芽生 (2)</v>
      </c>
      <c r="Q787" s="9" t="str">
        <f t="shared" si="37"/>
        <v>ｺﾏﾂ ﾒｲ</v>
      </c>
      <c r="R787" s="9" t="str">
        <f t="shared" si="38"/>
        <v>KOMATSU Mei (03)</v>
      </c>
      <c r="S787" s="9" t="str">
        <f>IFERROR(IF($F787="","",INDEX(リスト!$G:$G,MATCH($F787,リスト!$E:$E,0))),"")</f>
        <v>26</v>
      </c>
      <c r="T787" s="9" t="str">
        <f>IFERROR(IF($K787="","",INDEX(リスト!$J:$J,MATCH($K787,リスト!$I:$I,0))),"")</f>
        <v>JPN</v>
      </c>
      <c r="U787" s="9" t="str">
        <f>IF($B787="","",RIGHT($G787*1000+200+COUNTIF($G$2:$G787,$G787),9))</f>
        <v>031204201</v>
      </c>
      <c r="V787" s="9" t="str">
        <f>IFERROR(IF($M787="","",$M787&amp;"・"&amp;INDEX(リスト!$F:$F,MATCH($L787,リスト!$E:$E,0))),"")</f>
        <v/>
      </c>
    </row>
    <row r="788" spans="1:22" ht="18" customHeight="1" x14ac:dyDescent="0.55000000000000004">
      <c r="A788" t="s">
        <v>3916</v>
      </c>
      <c r="B788">
        <v>792</v>
      </c>
      <c r="C788" t="s">
        <v>3917</v>
      </c>
      <c r="D788" t="s">
        <v>3918</v>
      </c>
      <c r="E788">
        <v>3</v>
      </c>
      <c r="F788" t="s">
        <v>30</v>
      </c>
      <c r="G788">
        <v>20030313</v>
      </c>
      <c r="H788" t="s">
        <v>3919</v>
      </c>
      <c r="I788" t="s">
        <v>3920</v>
      </c>
      <c r="J788" t="s">
        <v>1022</v>
      </c>
      <c r="K788" t="s">
        <v>214</v>
      </c>
      <c r="O788" s="9">
        <f>IFERROR(IF($B788="","",INDEX(所属情報!$E:$E,MATCH($A788,所属情報!$A:$A,0))),"")</f>
        <v>490092</v>
      </c>
      <c r="P788" s="9" t="str">
        <f t="shared" si="36"/>
        <v>次郎垣内　友依 (3)</v>
      </c>
      <c r="Q788" s="9" t="str">
        <f t="shared" si="37"/>
        <v>ｼﾞﾛｳｶﾞｲﾁ ﾕｲ</v>
      </c>
      <c r="R788" s="9" t="str">
        <f t="shared" si="38"/>
        <v>JIROGAICHI Yui (03)</v>
      </c>
      <c r="S788" s="9" t="str">
        <f>IFERROR(IF($F788="","",INDEX(リスト!$G:$G,MATCH($F788,リスト!$E:$E,0))),"")</f>
        <v>34</v>
      </c>
      <c r="T788" s="9" t="str">
        <f>IFERROR(IF($K788="","",INDEX(リスト!$J:$J,MATCH($K788,リスト!$I:$I,0))),"")</f>
        <v>JPN</v>
      </c>
      <c r="U788" s="9" t="str">
        <f>IF($B788="","",RIGHT($G788*1000+200+COUNTIF($G$2:$G788,$G788),9))</f>
        <v>030313201</v>
      </c>
      <c r="V788" s="9" t="str">
        <f>IFERROR(IF($M788="","",$M788&amp;"・"&amp;INDEX(リスト!$F:$F,MATCH($L788,リスト!$E:$E,0))),"")</f>
        <v/>
      </c>
    </row>
    <row r="789" spans="1:22" ht="18" customHeight="1" x14ac:dyDescent="0.55000000000000004">
      <c r="A789" t="s">
        <v>3921</v>
      </c>
      <c r="B789">
        <v>793</v>
      </c>
      <c r="C789" t="s">
        <v>3922</v>
      </c>
      <c r="D789" t="s">
        <v>3923</v>
      </c>
      <c r="E789" t="s">
        <v>1562</v>
      </c>
      <c r="F789" t="s">
        <v>31</v>
      </c>
      <c r="G789">
        <v>19980820</v>
      </c>
      <c r="H789" t="s">
        <v>3924</v>
      </c>
      <c r="I789" t="s">
        <v>1365</v>
      </c>
      <c r="J789" t="s">
        <v>3925</v>
      </c>
      <c r="K789" t="s">
        <v>214</v>
      </c>
      <c r="O789" s="9">
        <f>IFERROR(IF($B789="","",INDEX(所属情報!$E:$E,MATCH($A789,所属情報!$A:$A,0))),"")</f>
        <v>491082</v>
      </c>
      <c r="P789" s="9" t="str">
        <f t="shared" si="36"/>
        <v>藤原　麻友香 (M2)</v>
      </c>
      <c r="Q789" s="9" t="str">
        <f t="shared" si="37"/>
        <v>ﾌｼﾞﾜﾗ ﾏﾕｶ</v>
      </c>
      <c r="R789" s="9" t="str">
        <f t="shared" si="38"/>
        <v>FUJIWARA Mayuka (98)</v>
      </c>
      <c r="S789" s="9" t="str">
        <f>IFERROR(IF($F789="","",INDEX(リスト!$G:$G,MATCH($F789,リスト!$E:$E,0))),"")</f>
        <v>33</v>
      </c>
      <c r="T789" s="9" t="str">
        <f>IFERROR(IF($K789="","",INDEX(リスト!$J:$J,MATCH($K789,リスト!$I:$I,0))),"")</f>
        <v>JPN</v>
      </c>
      <c r="U789" s="9" t="str">
        <f>IF($B789="","",RIGHT($G789*1000+200+COUNTIF($G$2:$G789,$G789),9))</f>
        <v>980820201</v>
      </c>
      <c r="V789" s="9" t="str">
        <f>IFERROR(IF($M789="","",$M789&amp;"・"&amp;INDEX(リスト!$F:$F,MATCH($L789,リスト!$E:$E,0))),"")</f>
        <v/>
      </c>
    </row>
    <row r="790" spans="1:22" ht="18" customHeight="1" x14ac:dyDescent="0.55000000000000004">
      <c r="A790" t="s">
        <v>3921</v>
      </c>
      <c r="B790">
        <v>794</v>
      </c>
      <c r="C790" t="s">
        <v>3926</v>
      </c>
      <c r="D790" t="s">
        <v>3927</v>
      </c>
      <c r="E790">
        <v>4</v>
      </c>
      <c r="F790" t="s">
        <v>19</v>
      </c>
      <c r="G790">
        <v>20011117</v>
      </c>
      <c r="H790" t="s">
        <v>3928</v>
      </c>
      <c r="I790" t="s">
        <v>2711</v>
      </c>
      <c r="J790" t="s">
        <v>1133</v>
      </c>
      <c r="K790" t="s">
        <v>214</v>
      </c>
      <c r="O790" s="9">
        <f>IFERROR(IF($B790="","",INDEX(所属情報!$E:$E,MATCH($A790,所属情報!$A:$A,0))),"")</f>
        <v>491082</v>
      </c>
      <c r="P790" s="9" t="str">
        <f t="shared" si="36"/>
        <v>佐藤　琴音 (4)</v>
      </c>
      <c r="Q790" s="9" t="str">
        <f t="shared" si="37"/>
        <v>ｻﾄｳ ｺﾄﾈ</v>
      </c>
      <c r="R790" s="9" t="str">
        <f t="shared" si="38"/>
        <v>SATO Kotone (01)</v>
      </c>
      <c r="S790" s="9" t="str">
        <f>IFERROR(IF($F790="","",INDEX(リスト!$G:$G,MATCH($F790,リスト!$E:$E,0))),"")</f>
        <v>28</v>
      </c>
      <c r="T790" s="9" t="str">
        <f>IFERROR(IF($K790="","",INDEX(リスト!$J:$J,MATCH($K790,リスト!$I:$I,0))),"")</f>
        <v>JPN</v>
      </c>
      <c r="U790" s="9" t="str">
        <f>IF($B790="","",RIGHT($G790*1000+200+COUNTIF($G$2:$G790,$G790),9))</f>
        <v>011117201</v>
      </c>
      <c r="V790" s="9" t="str">
        <f>IFERROR(IF($M790="","",$M790&amp;"・"&amp;INDEX(リスト!$F:$F,MATCH($L790,リスト!$E:$E,0))),"")</f>
        <v/>
      </c>
    </row>
    <row r="791" spans="1:22" ht="18" customHeight="1" x14ac:dyDescent="0.55000000000000004">
      <c r="A791" t="s">
        <v>3921</v>
      </c>
      <c r="B791">
        <v>795</v>
      </c>
      <c r="C791" t="s">
        <v>3929</v>
      </c>
      <c r="D791" t="s">
        <v>3930</v>
      </c>
      <c r="E791">
        <v>4</v>
      </c>
      <c r="F791" t="s">
        <v>19</v>
      </c>
      <c r="G791">
        <v>20020322</v>
      </c>
      <c r="H791" t="s">
        <v>3931</v>
      </c>
      <c r="I791" t="s">
        <v>3932</v>
      </c>
      <c r="J791" t="s">
        <v>3933</v>
      </c>
      <c r="K791" t="s">
        <v>214</v>
      </c>
      <c r="O791" s="9">
        <f>IFERROR(IF($B791="","",INDEX(所属情報!$E:$E,MATCH($A791,所属情報!$A:$A,0))),"")</f>
        <v>491082</v>
      </c>
      <c r="P791" s="9" t="str">
        <f t="shared" si="36"/>
        <v>本宮　亜希子 (4)</v>
      </c>
      <c r="Q791" s="9" t="str">
        <f t="shared" si="37"/>
        <v>ﾎﾝｸﾞｳ ｱｷｺ</v>
      </c>
      <c r="R791" s="9" t="str">
        <f t="shared" si="38"/>
        <v>HONGU Akiko (02)</v>
      </c>
      <c r="S791" s="9" t="str">
        <f>IFERROR(IF($F791="","",INDEX(リスト!$G:$G,MATCH($F791,リスト!$E:$E,0))),"")</f>
        <v>28</v>
      </c>
      <c r="T791" s="9" t="str">
        <f>IFERROR(IF($K791="","",INDEX(リスト!$J:$J,MATCH($K791,リスト!$I:$I,0))),"")</f>
        <v>JPN</v>
      </c>
      <c r="U791" s="9" t="str">
        <f>IF($B791="","",RIGHT($G791*1000+200+COUNTIF($G$2:$G791,$G791),9))</f>
        <v>020322202</v>
      </c>
      <c r="V791" s="9" t="str">
        <f>IFERROR(IF($M791="","",$M791&amp;"・"&amp;INDEX(リスト!$F:$F,MATCH($L791,リスト!$E:$E,0))),"")</f>
        <v/>
      </c>
    </row>
    <row r="792" spans="1:22" ht="18" customHeight="1" x14ac:dyDescent="0.55000000000000004">
      <c r="A792" t="s">
        <v>3921</v>
      </c>
      <c r="B792">
        <v>796</v>
      </c>
      <c r="C792" t="s">
        <v>3934</v>
      </c>
      <c r="D792" t="s">
        <v>3935</v>
      </c>
      <c r="E792">
        <v>4</v>
      </c>
      <c r="F792" t="s">
        <v>19</v>
      </c>
      <c r="G792">
        <v>20011004</v>
      </c>
      <c r="H792" t="s">
        <v>3936</v>
      </c>
      <c r="I792" t="s">
        <v>3937</v>
      </c>
      <c r="J792" t="s">
        <v>3435</v>
      </c>
      <c r="K792" t="s">
        <v>214</v>
      </c>
      <c r="O792" s="9">
        <f>IFERROR(IF($B792="","",INDEX(所属情報!$E:$E,MATCH($A792,所属情報!$A:$A,0))),"")</f>
        <v>491082</v>
      </c>
      <c r="P792" s="9" t="str">
        <f t="shared" si="36"/>
        <v>若杉　栞奈 (4)</v>
      </c>
      <c r="Q792" s="9" t="str">
        <f t="shared" si="37"/>
        <v>ﾜｶｽｷﾞ ｶﾝﾅ</v>
      </c>
      <c r="R792" s="9" t="str">
        <f t="shared" si="38"/>
        <v>WAKASUGI Kanna (01)</v>
      </c>
      <c r="S792" s="9" t="str">
        <f>IFERROR(IF($F792="","",INDEX(リスト!$G:$G,MATCH($F792,リスト!$E:$E,0))),"")</f>
        <v>28</v>
      </c>
      <c r="T792" s="9" t="str">
        <f>IFERROR(IF($K792="","",INDEX(リスト!$J:$J,MATCH($K792,リスト!$I:$I,0))),"")</f>
        <v>JPN</v>
      </c>
      <c r="U792" s="9" t="str">
        <f>IF($B792="","",RIGHT($G792*1000+200+COUNTIF($G$2:$G792,$G792),9))</f>
        <v>011004202</v>
      </c>
      <c r="V792" s="9" t="str">
        <f>IFERROR(IF($M792="","",$M792&amp;"・"&amp;INDEX(リスト!$F:$F,MATCH($L792,リスト!$E:$E,0))),"")</f>
        <v/>
      </c>
    </row>
    <row r="793" spans="1:22" ht="18" customHeight="1" x14ac:dyDescent="0.55000000000000004">
      <c r="A793" t="s">
        <v>3921</v>
      </c>
      <c r="B793">
        <v>797</v>
      </c>
      <c r="C793" t="s">
        <v>3938</v>
      </c>
      <c r="D793" t="s">
        <v>3939</v>
      </c>
      <c r="E793">
        <v>3</v>
      </c>
      <c r="F793" t="s">
        <v>19</v>
      </c>
      <c r="G793">
        <v>20010417</v>
      </c>
      <c r="H793" t="s">
        <v>3940</v>
      </c>
      <c r="I793" t="s">
        <v>3941</v>
      </c>
      <c r="J793" t="s">
        <v>3942</v>
      </c>
      <c r="K793" t="s">
        <v>214</v>
      </c>
      <c r="O793" s="9">
        <f>IFERROR(IF($B793="","",INDEX(所属情報!$E:$E,MATCH($A793,所属情報!$A:$A,0))),"")</f>
        <v>491082</v>
      </c>
      <c r="P793" s="9" t="str">
        <f t="shared" si="36"/>
        <v>川尻　絵留 (3)</v>
      </c>
      <c r="Q793" s="9" t="str">
        <f t="shared" si="37"/>
        <v>ｶﾜｼﾞﾘ ｴﾙ</v>
      </c>
      <c r="R793" s="9" t="str">
        <f t="shared" si="38"/>
        <v>KAWAJIRI Eru (01)</v>
      </c>
      <c r="S793" s="9" t="str">
        <f>IFERROR(IF($F793="","",INDEX(リスト!$G:$G,MATCH($F793,リスト!$E:$E,0))),"")</f>
        <v>28</v>
      </c>
      <c r="T793" s="9" t="str">
        <f>IFERROR(IF($K793="","",INDEX(リスト!$J:$J,MATCH($K793,リスト!$I:$I,0))),"")</f>
        <v>JPN</v>
      </c>
      <c r="U793" s="9" t="str">
        <f>IF($B793="","",RIGHT($G793*1000+200+COUNTIF($G$2:$G793,$G793),9))</f>
        <v>010417202</v>
      </c>
      <c r="V793" s="9" t="str">
        <f>IFERROR(IF($M793="","",$M793&amp;"・"&amp;INDEX(リスト!$F:$F,MATCH($L793,リスト!$E:$E,0))),"")</f>
        <v/>
      </c>
    </row>
    <row r="794" spans="1:22" ht="18" customHeight="1" x14ac:dyDescent="0.55000000000000004">
      <c r="A794" t="s">
        <v>3921</v>
      </c>
      <c r="B794">
        <v>798</v>
      </c>
      <c r="C794" t="s">
        <v>3943</v>
      </c>
      <c r="D794" t="s">
        <v>3944</v>
      </c>
      <c r="E794">
        <v>3</v>
      </c>
      <c r="F794" t="s">
        <v>19</v>
      </c>
      <c r="G794">
        <v>20010425</v>
      </c>
      <c r="H794" t="s">
        <v>3945</v>
      </c>
      <c r="I794" t="s">
        <v>3946</v>
      </c>
      <c r="J794" t="s">
        <v>1032</v>
      </c>
      <c r="K794" t="s">
        <v>214</v>
      </c>
      <c r="O794" s="9">
        <f>IFERROR(IF($B794="","",INDEX(所属情報!$E:$E,MATCH($A794,所属情報!$A:$A,0))),"")</f>
        <v>491082</v>
      </c>
      <c r="P794" s="9" t="str">
        <f t="shared" si="36"/>
        <v>中澤　春香 (3)</v>
      </c>
      <c r="Q794" s="9" t="str">
        <f t="shared" si="37"/>
        <v>ﾅｶｻﾞﾜ ﾊﾙｶ</v>
      </c>
      <c r="R794" s="9" t="str">
        <f t="shared" si="38"/>
        <v>NAKAZAWA Haruka (01)</v>
      </c>
      <c r="S794" s="9" t="str">
        <f>IFERROR(IF($F794="","",INDEX(リスト!$G:$G,MATCH($F794,リスト!$E:$E,0))),"")</f>
        <v>28</v>
      </c>
      <c r="T794" s="9" t="str">
        <f>IFERROR(IF($K794="","",INDEX(リスト!$J:$J,MATCH($K794,リスト!$I:$I,0))),"")</f>
        <v>JPN</v>
      </c>
      <c r="U794" s="9" t="str">
        <f>IF($B794="","",RIGHT($G794*1000+200+COUNTIF($G$2:$G794,$G794),9))</f>
        <v>010425202</v>
      </c>
      <c r="V794" s="9" t="str">
        <f>IFERROR(IF($M794="","",$M794&amp;"・"&amp;INDEX(リスト!$F:$F,MATCH($L794,リスト!$E:$E,0))),"")</f>
        <v/>
      </c>
    </row>
    <row r="795" spans="1:22" ht="18" customHeight="1" x14ac:dyDescent="0.55000000000000004">
      <c r="A795" t="s">
        <v>3921</v>
      </c>
      <c r="B795">
        <v>799</v>
      </c>
      <c r="C795" t="s">
        <v>3947</v>
      </c>
      <c r="D795" t="s">
        <v>3948</v>
      </c>
      <c r="E795">
        <v>3</v>
      </c>
      <c r="F795" t="s">
        <v>19</v>
      </c>
      <c r="G795">
        <v>20030329</v>
      </c>
      <c r="H795" t="s">
        <v>3949</v>
      </c>
      <c r="I795" t="s">
        <v>1145</v>
      </c>
      <c r="J795" t="s">
        <v>1755</v>
      </c>
      <c r="K795" t="s">
        <v>214</v>
      </c>
      <c r="O795" s="9">
        <f>IFERROR(IF($B795="","",INDEX(所属情報!$E:$E,MATCH($A795,所属情報!$A:$A,0))),"")</f>
        <v>491082</v>
      </c>
      <c r="P795" s="9" t="str">
        <f t="shared" si="36"/>
        <v>村上　舞衣 (3)</v>
      </c>
      <c r="Q795" s="9" t="str">
        <f t="shared" si="37"/>
        <v>ﾑﾗｶﾐ ﾏｲ</v>
      </c>
      <c r="R795" s="9" t="str">
        <f t="shared" si="38"/>
        <v>MURAKAMI Mai (03)</v>
      </c>
      <c r="S795" s="9" t="str">
        <f>IFERROR(IF($F795="","",INDEX(リスト!$G:$G,MATCH($F795,リスト!$E:$E,0))),"")</f>
        <v>28</v>
      </c>
      <c r="T795" s="9" t="str">
        <f>IFERROR(IF($K795="","",INDEX(リスト!$J:$J,MATCH($K795,リスト!$I:$I,0))),"")</f>
        <v>JPN</v>
      </c>
      <c r="U795" s="9" t="str">
        <f>IF($B795="","",RIGHT($G795*1000+200+COUNTIF($G$2:$G795,$G795),9))</f>
        <v>030329201</v>
      </c>
      <c r="V795" s="9" t="str">
        <f>IFERROR(IF($M795="","",$M795&amp;"・"&amp;INDEX(リスト!$F:$F,MATCH($L795,リスト!$E:$E,0))),"")</f>
        <v/>
      </c>
    </row>
    <row r="796" spans="1:22" ht="18" customHeight="1" x14ac:dyDescent="0.55000000000000004">
      <c r="A796" t="s">
        <v>3921</v>
      </c>
      <c r="B796">
        <v>800</v>
      </c>
      <c r="C796" t="s">
        <v>3950</v>
      </c>
      <c r="D796" t="s">
        <v>3951</v>
      </c>
      <c r="E796">
        <v>2</v>
      </c>
      <c r="F796" t="s">
        <v>19</v>
      </c>
      <c r="G796">
        <v>20031202</v>
      </c>
      <c r="H796" t="s">
        <v>3952</v>
      </c>
      <c r="I796" t="s">
        <v>1744</v>
      </c>
      <c r="J796" t="s">
        <v>3953</v>
      </c>
      <c r="K796" t="s">
        <v>214</v>
      </c>
      <c r="O796" s="9">
        <f>IFERROR(IF($B796="","",INDEX(所属情報!$E:$E,MATCH($A796,所属情報!$A:$A,0))),"")</f>
        <v>491082</v>
      </c>
      <c r="P796" s="9" t="str">
        <f t="shared" si="36"/>
        <v>石田　ひより (2)</v>
      </c>
      <c r="Q796" s="9" t="str">
        <f t="shared" si="37"/>
        <v>ｲｼﾀﾞ ﾋﾖﾘ</v>
      </c>
      <c r="R796" s="9" t="str">
        <f t="shared" si="38"/>
        <v>ISHIDA Hiyori (03)</v>
      </c>
      <c r="S796" s="9" t="str">
        <f>IFERROR(IF($F796="","",INDEX(リスト!$G:$G,MATCH($F796,リスト!$E:$E,0))),"")</f>
        <v>28</v>
      </c>
      <c r="T796" s="9" t="str">
        <f>IFERROR(IF($K796="","",INDEX(リスト!$J:$J,MATCH($K796,リスト!$I:$I,0))),"")</f>
        <v>JPN</v>
      </c>
      <c r="U796" s="9" t="str">
        <f>IF($B796="","",RIGHT($G796*1000+200+COUNTIF($G$2:$G796,$G796),9))</f>
        <v>031202201</v>
      </c>
      <c r="V796" s="9" t="str">
        <f>IFERROR(IF($M796="","",$M796&amp;"・"&amp;INDEX(リスト!$F:$F,MATCH($L796,リスト!$E:$E,0))),"")</f>
        <v/>
      </c>
    </row>
    <row r="797" spans="1:22" ht="18" customHeight="1" x14ac:dyDescent="0.55000000000000004">
      <c r="A797" t="s">
        <v>3921</v>
      </c>
      <c r="B797">
        <v>801</v>
      </c>
      <c r="C797" t="s">
        <v>3954</v>
      </c>
      <c r="D797" t="s">
        <v>3955</v>
      </c>
      <c r="E797">
        <v>2</v>
      </c>
      <c r="F797" t="s">
        <v>19</v>
      </c>
      <c r="G797">
        <v>20040214</v>
      </c>
      <c r="H797" t="s">
        <v>3956</v>
      </c>
      <c r="I797" t="s">
        <v>3896</v>
      </c>
      <c r="J797" t="s">
        <v>889</v>
      </c>
      <c r="K797" t="s">
        <v>214</v>
      </c>
      <c r="O797" s="9">
        <f>IFERROR(IF($B797="","",INDEX(所属情報!$E:$E,MATCH($A797,所属情報!$A:$A,0))),"")</f>
        <v>491082</v>
      </c>
      <c r="P797" s="9" t="str">
        <f t="shared" si="36"/>
        <v>川﨑　彩音 (2)</v>
      </c>
      <c r="Q797" s="9" t="str">
        <f t="shared" si="37"/>
        <v>ｶﾜｻｷ ｱﾔﾈ</v>
      </c>
      <c r="R797" s="9" t="str">
        <f t="shared" si="38"/>
        <v>KAWASAKI Ayane (04)</v>
      </c>
      <c r="S797" s="9" t="str">
        <f>IFERROR(IF($F797="","",INDEX(リスト!$G:$G,MATCH($F797,リスト!$E:$E,0))),"")</f>
        <v>28</v>
      </c>
      <c r="T797" s="9" t="str">
        <f>IFERROR(IF($K797="","",INDEX(リスト!$J:$J,MATCH($K797,リスト!$I:$I,0))),"")</f>
        <v>JPN</v>
      </c>
      <c r="U797" s="9" t="str">
        <f>IF($B797="","",RIGHT($G797*1000+200+COUNTIF($G$2:$G797,$G797),9))</f>
        <v>040214201</v>
      </c>
      <c r="V797" s="9" t="str">
        <f>IFERROR(IF($M797="","",$M797&amp;"・"&amp;INDEX(リスト!$F:$F,MATCH($L797,リスト!$E:$E,0))),"")</f>
        <v/>
      </c>
    </row>
    <row r="798" spans="1:22" ht="18" customHeight="1" x14ac:dyDescent="0.55000000000000004">
      <c r="A798" t="s">
        <v>3957</v>
      </c>
      <c r="B798">
        <v>802</v>
      </c>
      <c r="C798" t="s">
        <v>3958</v>
      </c>
      <c r="D798" t="s">
        <v>3959</v>
      </c>
      <c r="E798">
        <v>3</v>
      </c>
      <c r="F798" t="s">
        <v>20</v>
      </c>
      <c r="G798">
        <v>20021119</v>
      </c>
      <c r="H798" t="s">
        <v>3960</v>
      </c>
      <c r="I798" t="s">
        <v>3961</v>
      </c>
      <c r="J798" t="s">
        <v>1120</v>
      </c>
      <c r="K798" t="s">
        <v>214</v>
      </c>
      <c r="O798" s="9">
        <f>IFERROR(IF($B798="","",INDEX(所属情報!$E:$E,MATCH($A798,所属情報!$A:$A,0))),"")</f>
        <v>492196</v>
      </c>
      <c r="P798" s="9" t="str">
        <f t="shared" si="36"/>
        <v>竹　優花 (3)</v>
      </c>
      <c r="Q798" s="9" t="str">
        <f t="shared" si="37"/>
        <v>ﾀｹ ﾕｳｶ</v>
      </c>
      <c r="R798" s="9" t="str">
        <f t="shared" si="38"/>
        <v>TAKE Yuka (02)</v>
      </c>
      <c r="S798" s="9" t="str">
        <f>IFERROR(IF($F798="","",INDEX(リスト!$G:$G,MATCH($F798,リスト!$E:$E,0))),"")</f>
        <v>27</v>
      </c>
      <c r="T798" s="9" t="str">
        <f>IFERROR(IF($K798="","",INDEX(リスト!$J:$J,MATCH($K798,リスト!$I:$I,0))),"")</f>
        <v>JPN</v>
      </c>
      <c r="U798" s="9" t="str">
        <f>IF($B798="","",RIGHT($G798*1000+200+COUNTIF($G$2:$G798,$G798),9))</f>
        <v>021119201</v>
      </c>
      <c r="V798" s="9" t="str">
        <f>IFERROR(IF($M798="","",$M798&amp;"・"&amp;INDEX(リスト!$F:$F,MATCH($L798,リスト!$E:$E,0))),"")</f>
        <v/>
      </c>
    </row>
    <row r="799" spans="1:22" ht="18" customHeight="1" x14ac:dyDescent="0.55000000000000004">
      <c r="A799" t="s">
        <v>3957</v>
      </c>
      <c r="B799">
        <v>803</v>
      </c>
      <c r="C799" t="s">
        <v>3962</v>
      </c>
      <c r="D799" t="s">
        <v>3963</v>
      </c>
      <c r="E799">
        <v>3</v>
      </c>
      <c r="F799" t="s">
        <v>20</v>
      </c>
      <c r="G799">
        <v>20021106</v>
      </c>
      <c r="H799" t="s">
        <v>3964</v>
      </c>
      <c r="I799" t="s">
        <v>2159</v>
      </c>
      <c r="J799" t="s">
        <v>995</v>
      </c>
      <c r="K799" t="s">
        <v>214</v>
      </c>
      <c r="O799" s="9">
        <f>IFERROR(IF($B799="","",INDEX(所属情報!$E:$E,MATCH($A799,所属情報!$A:$A,0))),"")</f>
        <v>492196</v>
      </c>
      <c r="P799" s="9" t="str">
        <f t="shared" si="36"/>
        <v>安藤　妃那 (3)</v>
      </c>
      <c r="Q799" s="9" t="str">
        <f t="shared" si="37"/>
        <v>ｱﾝﾄﾞｳ ﾋﾅ</v>
      </c>
      <c r="R799" s="9" t="str">
        <f t="shared" si="38"/>
        <v>ANDO Hina (02)</v>
      </c>
      <c r="S799" s="9" t="str">
        <f>IFERROR(IF($F799="","",INDEX(リスト!$G:$G,MATCH($F799,リスト!$E:$E,0))),"")</f>
        <v>27</v>
      </c>
      <c r="T799" s="9" t="str">
        <f>IFERROR(IF($K799="","",INDEX(リスト!$J:$J,MATCH($K799,リスト!$I:$I,0))),"")</f>
        <v>JPN</v>
      </c>
      <c r="U799" s="9" t="str">
        <f>IF($B799="","",RIGHT($G799*1000+200+COUNTIF($G$2:$G799,$G799),9))</f>
        <v>021106201</v>
      </c>
      <c r="V799" s="9" t="str">
        <f>IFERROR(IF($M799="","",$M799&amp;"・"&amp;INDEX(リスト!$F:$F,MATCH($L799,リスト!$E:$E,0))),"")</f>
        <v/>
      </c>
    </row>
    <row r="800" spans="1:22" ht="18" customHeight="1" x14ac:dyDescent="0.55000000000000004">
      <c r="A800" t="s">
        <v>3957</v>
      </c>
      <c r="B800">
        <v>804</v>
      </c>
      <c r="C800" t="s">
        <v>3965</v>
      </c>
      <c r="D800" t="s">
        <v>3966</v>
      </c>
      <c r="E800">
        <v>2</v>
      </c>
      <c r="F800" t="s">
        <v>19</v>
      </c>
      <c r="G800">
        <v>20031112</v>
      </c>
      <c r="H800" t="s">
        <v>3967</v>
      </c>
      <c r="I800" t="s">
        <v>3968</v>
      </c>
      <c r="J800" t="s">
        <v>917</v>
      </c>
      <c r="K800" t="s">
        <v>214</v>
      </c>
      <c r="O800" s="9">
        <f>IFERROR(IF($B800="","",INDEX(所属情報!$E:$E,MATCH($A800,所属情報!$A:$A,0))),"")</f>
        <v>492196</v>
      </c>
      <c r="P800" s="9" t="str">
        <f t="shared" si="36"/>
        <v>豊瀬　綾野 (2)</v>
      </c>
      <c r="Q800" s="9" t="str">
        <f t="shared" si="37"/>
        <v>ﾄﾖｾ ｱﾔﾉ</v>
      </c>
      <c r="R800" s="9" t="str">
        <f t="shared" si="38"/>
        <v>TOYOSE Ayano (03)</v>
      </c>
      <c r="S800" s="9" t="str">
        <f>IFERROR(IF($F800="","",INDEX(リスト!$G:$G,MATCH($F800,リスト!$E:$E,0))),"")</f>
        <v>28</v>
      </c>
      <c r="T800" s="9" t="str">
        <f>IFERROR(IF($K800="","",INDEX(リスト!$J:$J,MATCH($K800,リスト!$I:$I,0))),"")</f>
        <v>JPN</v>
      </c>
      <c r="U800" s="9" t="str">
        <f>IF($B800="","",RIGHT($G800*1000+200+COUNTIF($G$2:$G800,$G800),9))</f>
        <v>031112201</v>
      </c>
      <c r="V800" s="9" t="str">
        <f>IFERROR(IF($M800="","",$M800&amp;"・"&amp;INDEX(リスト!$F:$F,MATCH($L800,リスト!$E:$E,0))),"")</f>
        <v/>
      </c>
    </row>
    <row r="801" spans="1:22" ht="18" customHeight="1" x14ac:dyDescent="0.55000000000000004">
      <c r="A801" t="s">
        <v>3957</v>
      </c>
      <c r="B801">
        <v>805</v>
      </c>
      <c r="C801" t="s">
        <v>3969</v>
      </c>
      <c r="D801" t="s">
        <v>3970</v>
      </c>
      <c r="E801">
        <v>2</v>
      </c>
      <c r="F801" t="s">
        <v>16</v>
      </c>
      <c r="G801">
        <v>20030602</v>
      </c>
      <c r="H801" t="s">
        <v>3971</v>
      </c>
      <c r="I801" t="s">
        <v>3972</v>
      </c>
      <c r="J801" t="s">
        <v>3973</v>
      </c>
      <c r="K801" t="s">
        <v>214</v>
      </c>
      <c r="O801" s="9">
        <f>IFERROR(IF($B801="","",INDEX(所属情報!$E:$E,MATCH($A801,所属情報!$A:$A,0))),"")</f>
        <v>492196</v>
      </c>
      <c r="P801" s="9" t="str">
        <f t="shared" si="36"/>
        <v>石戸　知奈 (2)</v>
      </c>
      <c r="Q801" s="9" t="str">
        <f t="shared" si="37"/>
        <v>ｲｼﾄﾞ ﾁﾅ</v>
      </c>
      <c r="R801" s="9" t="str">
        <f t="shared" si="38"/>
        <v>ISHIDO China (03)</v>
      </c>
      <c r="S801" s="9" t="str">
        <f>IFERROR(IF($F801="","",INDEX(リスト!$G:$G,MATCH($F801,リスト!$E:$E,0))),"")</f>
        <v>29</v>
      </c>
      <c r="T801" s="9" t="str">
        <f>IFERROR(IF($K801="","",INDEX(リスト!$J:$J,MATCH($K801,リスト!$I:$I,0))),"")</f>
        <v>JPN</v>
      </c>
      <c r="U801" s="9" t="str">
        <f>IF($B801="","",RIGHT($G801*1000+200+COUNTIF($G$2:$G801,$G801),9))</f>
        <v>030602203</v>
      </c>
      <c r="V801" s="9" t="str">
        <f>IFERROR(IF($M801="","",$M801&amp;"・"&amp;INDEX(リスト!$F:$F,MATCH($L801,リスト!$E:$E,0))),"")</f>
        <v/>
      </c>
    </row>
    <row r="802" spans="1:22" ht="18" customHeight="1" x14ac:dyDescent="0.55000000000000004">
      <c r="A802" t="s">
        <v>3974</v>
      </c>
      <c r="B802">
        <v>806</v>
      </c>
      <c r="C802" t="s">
        <v>3975</v>
      </c>
      <c r="D802" t="s">
        <v>3976</v>
      </c>
      <c r="E802">
        <v>3</v>
      </c>
      <c r="F802" t="s">
        <v>54</v>
      </c>
      <c r="G802">
        <v>20020409</v>
      </c>
      <c r="H802" t="s">
        <v>3977</v>
      </c>
      <c r="I802" t="s">
        <v>3978</v>
      </c>
      <c r="J802" t="s">
        <v>3979</v>
      </c>
      <c r="K802" t="s">
        <v>214</v>
      </c>
      <c r="O802" s="9">
        <f>IFERROR(IF($B802="","",INDEX(所属情報!$E:$E,MATCH($A802,所属情報!$A:$A,0))),"")</f>
        <v>490058</v>
      </c>
      <c r="P802" s="9" t="str">
        <f t="shared" si="36"/>
        <v>戸田　奈菜羽 (3)</v>
      </c>
      <c r="Q802" s="9" t="str">
        <f t="shared" si="37"/>
        <v>ﾄﾀﾞ ﾅﾅﾊ</v>
      </c>
      <c r="R802" s="9" t="str">
        <f t="shared" si="38"/>
        <v>TODA Nanaha (02)</v>
      </c>
      <c r="S802" s="9" t="str">
        <f>IFERROR(IF($F802="","",INDEX(リスト!$G:$G,MATCH($F802,リスト!$E:$E,0))),"")</f>
        <v>30</v>
      </c>
      <c r="T802" s="9" t="str">
        <f>IFERROR(IF($K802="","",INDEX(リスト!$J:$J,MATCH($K802,リスト!$I:$I,0))),"")</f>
        <v>JPN</v>
      </c>
      <c r="U802" s="9" t="str">
        <f>IF($B802="","",RIGHT($G802*1000+200+COUNTIF($G$2:$G802,$G802),9))</f>
        <v>020409203</v>
      </c>
      <c r="V802" s="9" t="str">
        <f>IFERROR(IF($M802="","",$M802&amp;"・"&amp;INDEX(リスト!$F:$F,MATCH($L802,リスト!$E:$E,0))),"")</f>
        <v/>
      </c>
    </row>
    <row r="803" spans="1:22" ht="18" customHeight="1" x14ac:dyDescent="0.55000000000000004">
      <c r="A803" t="s">
        <v>3974</v>
      </c>
      <c r="B803">
        <v>807</v>
      </c>
      <c r="C803" t="s">
        <v>3980</v>
      </c>
      <c r="D803" t="s">
        <v>3981</v>
      </c>
      <c r="E803">
        <v>3</v>
      </c>
      <c r="F803" t="s">
        <v>54</v>
      </c>
      <c r="G803">
        <v>20020827</v>
      </c>
      <c r="H803" t="s">
        <v>3982</v>
      </c>
      <c r="I803" t="s">
        <v>3983</v>
      </c>
      <c r="J803" t="s">
        <v>3984</v>
      </c>
      <c r="K803" t="s">
        <v>214</v>
      </c>
      <c r="O803" s="9">
        <f>IFERROR(IF($B803="","",INDEX(所属情報!$E:$E,MATCH($A803,所属情報!$A:$A,0))),"")</f>
        <v>490058</v>
      </c>
      <c r="P803" s="9" t="str">
        <f t="shared" si="36"/>
        <v>丸尾　明代 (3)</v>
      </c>
      <c r="Q803" s="9" t="str">
        <f t="shared" si="37"/>
        <v>ﾏﾙｵ ｱｷﾖ</v>
      </c>
      <c r="R803" s="9" t="str">
        <f t="shared" si="38"/>
        <v>MARUO Akiyo (02)</v>
      </c>
      <c r="S803" s="9" t="str">
        <f>IFERROR(IF($F803="","",INDEX(リスト!$G:$G,MATCH($F803,リスト!$E:$E,0))),"")</f>
        <v>30</v>
      </c>
      <c r="T803" s="9" t="str">
        <f>IFERROR(IF($K803="","",INDEX(リスト!$J:$J,MATCH($K803,リスト!$I:$I,0))),"")</f>
        <v>JPN</v>
      </c>
      <c r="U803" s="9" t="str">
        <f>IF($B803="","",RIGHT($G803*1000+200+COUNTIF($G$2:$G803,$G803),9))</f>
        <v>020827201</v>
      </c>
      <c r="V803" s="9" t="str">
        <f>IFERROR(IF($M803="","",$M803&amp;"・"&amp;INDEX(リスト!$F:$F,MATCH($L803,リスト!$E:$E,0))),"")</f>
        <v/>
      </c>
    </row>
    <row r="804" spans="1:22" ht="18" customHeight="1" x14ac:dyDescent="0.55000000000000004">
      <c r="A804" t="s">
        <v>3985</v>
      </c>
      <c r="B804">
        <v>808</v>
      </c>
      <c r="C804" t="s">
        <v>3986</v>
      </c>
      <c r="D804" t="s">
        <v>3987</v>
      </c>
      <c r="E804">
        <v>3</v>
      </c>
      <c r="F804" t="s">
        <v>20</v>
      </c>
      <c r="G804">
        <v>20020812</v>
      </c>
      <c r="H804" t="s">
        <v>3988</v>
      </c>
      <c r="I804" t="s">
        <v>742</v>
      </c>
      <c r="J804" t="s">
        <v>3529</v>
      </c>
      <c r="K804" t="s">
        <v>214</v>
      </c>
      <c r="O804" s="9">
        <f>IFERROR(IF($B804="","",INDEX(所属情報!$E:$E,MATCH($A804,所属情報!$A:$A,0))),"")</f>
        <v>500004</v>
      </c>
      <c r="P804" s="9" t="str">
        <f t="shared" si="36"/>
        <v>藤田　吉乃 (3)</v>
      </c>
      <c r="Q804" s="9" t="str">
        <f t="shared" si="37"/>
        <v>ﾌｼﾞﾀ ﾖｼﾉ</v>
      </c>
      <c r="R804" s="9" t="str">
        <f t="shared" si="38"/>
        <v>FUJITA Yoshino (02)</v>
      </c>
      <c r="S804" s="9" t="str">
        <f>IFERROR(IF($F804="","",INDEX(リスト!$G:$G,MATCH($F804,リスト!$E:$E,0))),"")</f>
        <v>27</v>
      </c>
      <c r="T804" s="9" t="str">
        <f>IFERROR(IF($K804="","",INDEX(リスト!$J:$J,MATCH($K804,リスト!$I:$I,0))),"")</f>
        <v>JPN</v>
      </c>
      <c r="U804" s="9" t="str">
        <f>IF($B804="","",RIGHT($G804*1000+200+COUNTIF($G$2:$G804,$G804),9))</f>
        <v>020812201</v>
      </c>
      <c r="V804" s="9" t="str">
        <f>IFERROR(IF($M804="","",$M804&amp;"・"&amp;INDEX(リスト!$F:$F,MATCH($L804,リスト!$E:$E,0))),"")</f>
        <v/>
      </c>
    </row>
    <row r="805" spans="1:22" ht="18" customHeight="1" x14ac:dyDescent="0.55000000000000004">
      <c r="A805" t="s">
        <v>3985</v>
      </c>
      <c r="B805">
        <v>809</v>
      </c>
      <c r="C805" t="s">
        <v>3989</v>
      </c>
      <c r="D805" t="s">
        <v>3990</v>
      </c>
      <c r="E805">
        <v>2</v>
      </c>
      <c r="F805" t="s">
        <v>20</v>
      </c>
      <c r="G805">
        <v>20040116</v>
      </c>
      <c r="H805" t="s">
        <v>3991</v>
      </c>
      <c r="I805" t="s">
        <v>1104</v>
      </c>
      <c r="J805" t="s">
        <v>1755</v>
      </c>
      <c r="K805" t="s">
        <v>214</v>
      </c>
      <c r="O805" s="9">
        <f>IFERROR(IF($B805="","",INDEX(所属情報!$E:$E,MATCH($A805,所属情報!$A:$A,0))),"")</f>
        <v>500004</v>
      </c>
      <c r="P805" s="9" t="str">
        <f t="shared" si="36"/>
        <v>仲野　舞 (2)</v>
      </c>
      <c r="Q805" s="9" t="str">
        <f t="shared" si="37"/>
        <v>ﾅｶﾉ ﾏｲ</v>
      </c>
      <c r="R805" s="9" t="str">
        <f t="shared" si="38"/>
        <v>NAKANO Mai (04)</v>
      </c>
      <c r="S805" s="9" t="str">
        <f>IFERROR(IF($F805="","",INDEX(リスト!$G:$G,MATCH($F805,リスト!$E:$E,0))),"")</f>
        <v>27</v>
      </c>
      <c r="T805" s="9" t="str">
        <f>IFERROR(IF($K805="","",INDEX(リスト!$J:$J,MATCH($K805,リスト!$I:$I,0))),"")</f>
        <v>JPN</v>
      </c>
      <c r="U805" s="9" t="str">
        <f>IF($B805="","",RIGHT($G805*1000+200+COUNTIF($G$2:$G805,$G805),9))</f>
        <v>040116201</v>
      </c>
      <c r="V805" s="9" t="str">
        <f>IFERROR(IF($M805="","",$M805&amp;"・"&amp;INDEX(リスト!$F:$F,MATCH($L805,リスト!$E:$E,0))),"")</f>
        <v/>
      </c>
    </row>
    <row r="806" spans="1:22" ht="18" customHeight="1" x14ac:dyDescent="0.55000000000000004">
      <c r="A806" t="s">
        <v>3985</v>
      </c>
      <c r="B806">
        <v>810</v>
      </c>
      <c r="C806" t="s">
        <v>3992</v>
      </c>
      <c r="D806" t="s">
        <v>3993</v>
      </c>
      <c r="E806">
        <v>3</v>
      </c>
      <c r="F806" t="s">
        <v>20</v>
      </c>
      <c r="G806">
        <v>20010623</v>
      </c>
      <c r="H806" t="s">
        <v>3994</v>
      </c>
      <c r="I806" t="s">
        <v>3995</v>
      </c>
      <c r="J806" t="s">
        <v>3996</v>
      </c>
      <c r="K806" t="s">
        <v>214</v>
      </c>
      <c r="O806" s="9">
        <f>IFERROR(IF($B806="","",INDEX(所属情報!$E:$E,MATCH($A806,所属情報!$A:$A,0))),"")</f>
        <v>500004</v>
      </c>
      <c r="P806" s="9" t="str">
        <f t="shared" si="36"/>
        <v>末永　聖佳 (3)</v>
      </c>
      <c r="Q806" s="9" t="str">
        <f t="shared" si="37"/>
        <v>ｽｴﾅｶﾞ ｷﾖｶ</v>
      </c>
      <c r="R806" s="9" t="str">
        <f t="shared" si="38"/>
        <v>SUENAGA Kiyoka (01)</v>
      </c>
      <c r="S806" s="9" t="str">
        <f>IFERROR(IF($F806="","",INDEX(リスト!$G:$G,MATCH($F806,リスト!$E:$E,0))),"")</f>
        <v>27</v>
      </c>
      <c r="T806" s="9" t="str">
        <f>IFERROR(IF($K806="","",INDEX(リスト!$J:$J,MATCH($K806,リスト!$I:$I,0))),"")</f>
        <v>JPN</v>
      </c>
      <c r="U806" s="9" t="str">
        <f>IF($B806="","",RIGHT($G806*1000+200+COUNTIF($G$2:$G806,$G806),9))</f>
        <v>010623201</v>
      </c>
      <c r="V806" s="9" t="str">
        <f>IFERROR(IF($M806="","",$M806&amp;"・"&amp;INDEX(リスト!$F:$F,MATCH($L806,リスト!$E:$E,0))),"")</f>
        <v/>
      </c>
    </row>
    <row r="807" spans="1:22" ht="18" customHeight="1" x14ac:dyDescent="0.55000000000000004">
      <c r="A807" t="s">
        <v>3985</v>
      </c>
      <c r="B807">
        <v>811</v>
      </c>
      <c r="C807" t="s">
        <v>3997</v>
      </c>
      <c r="D807" t="s">
        <v>3998</v>
      </c>
      <c r="E807">
        <v>2</v>
      </c>
      <c r="F807" t="s">
        <v>20</v>
      </c>
      <c r="G807">
        <v>20030915</v>
      </c>
      <c r="H807" t="s">
        <v>3999</v>
      </c>
      <c r="I807" t="s">
        <v>4000</v>
      </c>
      <c r="J807" t="s">
        <v>979</v>
      </c>
      <c r="K807" t="s">
        <v>214</v>
      </c>
      <c r="O807" s="9">
        <f>IFERROR(IF($B807="","",INDEX(所属情報!$E:$E,MATCH($A807,所属情報!$A:$A,0))),"")</f>
        <v>500004</v>
      </c>
      <c r="P807" s="9" t="str">
        <f t="shared" si="36"/>
        <v>栗原　愛 (2)</v>
      </c>
      <c r="Q807" s="9" t="str">
        <f t="shared" si="37"/>
        <v>ｸﾘﾊﾗ ｱｲ</v>
      </c>
      <c r="R807" s="9" t="str">
        <f t="shared" si="38"/>
        <v>KURIHARA Ai (03)</v>
      </c>
      <c r="S807" s="9" t="str">
        <f>IFERROR(IF($F807="","",INDEX(リスト!$G:$G,MATCH($F807,リスト!$E:$E,0))),"")</f>
        <v>27</v>
      </c>
      <c r="T807" s="9" t="str">
        <f>IFERROR(IF($K807="","",INDEX(リスト!$J:$J,MATCH($K807,リスト!$I:$I,0))),"")</f>
        <v>JPN</v>
      </c>
      <c r="U807" s="9" t="str">
        <f>IF($B807="","",RIGHT($G807*1000+200+COUNTIF($G$2:$G807,$G807),9))</f>
        <v>030915201</v>
      </c>
      <c r="V807" s="9" t="str">
        <f>IFERROR(IF($M807="","",$M807&amp;"・"&amp;INDEX(リスト!$F:$F,MATCH($L807,リスト!$E:$E,0))),"")</f>
        <v/>
      </c>
    </row>
    <row r="808" spans="1:22" ht="18" customHeight="1" x14ac:dyDescent="0.55000000000000004">
      <c r="A808" t="s">
        <v>3985</v>
      </c>
      <c r="B808">
        <v>812</v>
      </c>
      <c r="C808" t="s">
        <v>4001</v>
      </c>
      <c r="D808" t="s">
        <v>4002</v>
      </c>
      <c r="E808">
        <v>2</v>
      </c>
      <c r="F808" t="s">
        <v>20</v>
      </c>
      <c r="G808">
        <v>20031014</v>
      </c>
      <c r="H808" t="s">
        <v>4003</v>
      </c>
      <c r="I808" t="s">
        <v>4004</v>
      </c>
      <c r="J808" t="s">
        <v>929</v>
      </c>
      <c r="K808" t="s">
        <v>214</v>
      </c>
      <c r="O808" s="9">
        <f>IFERROR(IF($B808="","",INDEX(所属情報!$E:$E,MATCH($A808,所属情報!$A:$A,0))),"")</f>
        <v>500004</v>
      </c>
      <c r="P808" s="9" t="str">
        <f t="shared" si="36"/>
        <v>徳原　麻友 (2)</v>
      </c>
      <c r="Q808" s="9" t="str">
        <f t="shared" si="37"/>
        <v>ﾄｸﾊﾗ ﾏﾕ</v>
      </c>
      <c r="R808" s="9" t="str">
        <f t="shared" si="38"/>
        <v>TOKUHARA Mayu (03)</v>
      </c>
      <c r="S808" s="9" t="str">
        <f>IFERROR(IF($F808="","",INDEX(リスト!$G:$G,MATCH($F808,リスト!$E:$E,0))),"")</f>
        <v>27</v>
      </c>
      <c r="T808" s="9" t="str">
        <f>IFERROR(IF($K808="","",INDEX(リスト!$J:$J,MATCH($K808,リスト!$I:$I,0))),"")</f>
        <v>JPN</v>
      </c>
      <c r="U808" s="9" t="str">
        <f>IF($B808="","",RIGHT($G808*1000+200+COUNTIF($G$2:$G808,$G808),9))</f>
        <v>031014201</v>
      </c>
      <c r="V808" s="9" t="str">
        <f>IFERROR(IF($M808="","",$M808&amp;"・"&amp;INDEX(リスト!$F:$F,MATCH($L808,リスト!$E:$E,0))),"")</f>
        <v/>
      </c>
    </row>
    <row r="809" spans="1:22" ht="18" customHeight="1" x14ac:dyDescent="0.55000000000000004">
      <c r="A809" t="s">
        <v>3985</v>
      </c>
      <c r="B809">
        <v>813</v>
      </c>
      <c r="C809" t="s">
        <v>4005</v>
      </c>
      <c r="D809" t="s">
        <v>4006</v>
      </c>
      <c r="E809">
        <v>2</v>
      </c>
      <c r="F809" t="s">
        <v>2589</v>
      </c>
      <c r="G809">
        <v>20040109</v>
      </c>
      <c r="I809" t="s">
        <v>4007</v>
      </c>
      <c r="J809" t="s">
        <v>1226</v>
      </c>
      <c r="K809" t="s">
        <v>214</v>
      </c>
      <c r="O809" s="9">
        <f>IFERROR(IF($B809="","",INDEX(所属情報!$E:$E,MATCH($A809,所属情報!$A:$A,0))),"")</f>
        <v>500004</v>
      </c>
      <c r="P809" s="9" t="str">
        <f t="shared" si="36"/>
        <v>高原　ひなた (2)</v>
      </c>
      <c r="Q809" s="9" t="str">
        <f t="shared" si="37"/>
        <v>ﾀｶﾊﾗ ﾋﾅﾀ</v>
      </c>
      <c r="R809" s="9" t="str">
        <f t="shared" si="38"/>
        <v>TAKAHARA Hinata (04)</v>
      </c>
      <c r="S809" s="9" t="str">
        <f>IFERROR(IF($F809="","",INDEX(リスト!$G:$G,MATCH($F809,リスト!$E:$E,0))),"")</f>
        <v>49</v>
      </c>
      <c r="T809" s="9" t="str">
        <f>IFERROR(IF($K809="","",INDEX(リスト!$J:$J,MATCH($K809,リスト!$I:$I,0))),"")</f>
        <v>JPN</v>
      </c>
      <c r="U809" s="9" t="str">
        <f>IF($B809="","",RIGHT($G809*1000+200+COUNTIF($G$2:$G809,$G809),9))</f>
        <v>040109201</v>
      </c>
      <c r="V809" s="9" t="str">
        <f>IFERROR(IF($M809="","",$M809&amp;"・"&amp;INDEX(リスト!$F:$F,MATCH($L809,リスト!$E:$E,0))),"")</f>
        <v/>
      </c>
    </row>
    <row r="810" spans="1:22" ht="18" customHeight="1" x14ac:dyDescent="0.55000000000000004">
      <c r="A810" t="s">
        <v>4008</v>
      </c>
      <c r="B810">
        <v>814</v>
      </c>
      <c r="C810" t="s">
        <v>4009</v>
      </c>
      <c r="D810" t="s">
        <v>4010</v>
      </c>
      <c r="E810" t="s">
        <v>1562</v>
      </c>
      <c r="F810" t="s">
        <v>15</v>
      </c>
      <c r="G810">
        <v>20000112</v>
      </c>
      <c r="H810" t="s">
        <v>4011</v>
      </c>
      <c r="I810" t="s">
        <v>4012</v>
      </c>
      <c r="J810" t="s">
        <v>1022</v>
      </c>
      <c r="K810" t="s">
        <v>214</v>
      </c>
      <c r="O810" s="9">
        <f>IFERROR(IF($B810="","",INDEX(所属情報!$E:$E,MATCH($A810,所属情報!$A:$A,0))),"")</f>
        <v>492186</v>
      </c>
      <c r="P810" s="9" t="str">
        <f t="shared" si="36"/>
        <v>澁谷　柚衣 (M2)</v>
      </c>
      <c r="Q810" s="9" t="str">
        <f t="shared" si="37"/>
        <v>ｼﾌﾞﾀﾆ ﾕｲ</v>
      </c>
      <c r="R810" s="9" t="str">
        <f t="shared" si="38"/>
        <v>SHIBUTANI Yui (00)</v>
      </c>
      <c r="S810" s="9" t="str">
        <f>IFERROR(IF($F810="","",INDEX(リスト!$G:$G,MATCH($F810,リスト!$E:$E,0))),"")</f>
        <v>25</v>
      </c>
      <c r="T810" s="9" t="str">
        <f>IFERROR(IF($K810="","",INDEX(リスト!$J:$J,MATCH($K810,リスト!$I:$I,0))),"")</f>
        <v>JPN</v>
      </c>
      <c r="U810" s="9" t="str">
        <f>IF($B810="","",RIGHT($G810*1000+200+COUNTIF($G$2:$G810,$G810),9))</f>
        <v>000112201</v>
      </c>
      <c r="V810" s="9" t="str">
        <f>IFERROR(IF($M810="","",$M810&amp;"・"&amp;INDEX(リスト!$F:$F,MATCH($L810,リスト!$E:$E,0))),"")</f>
        <v/>
      </c>
    </row>
    <row r="811" spans="1:22" ht="18" customHeight="1" x14ac:dyDescent="0.55000000000000004">
      <c r="A811" t="s">
        <v>4013</v>
      </c>
      <c r="B811">
        <v>815</v>
      </c>
      <c r="C811" t="s">
        <v>4014</v>
      </c>
      <c r="D811" t="s">
        <v>4015</v>
      </c>
      <c r="E811" t="s">
        <v>710</v>
      </c>
      <c r="F811" t="s">
        <v>19</v>
      </c>
      <c r="G811">
        <v>19990525</v>
      </c>
      <c r="H811" t="s">
        <v>4016</v>
      </c>
      <c r="I811" t="s">
        <v>4017</v>
      </c>
      <c r="J811" t="s">
        <v>1745</v>
      </c>
      <c r="K811" t="s">
        <v>214</v>
      </c>
      <c r="O811" s="9">
        <f>IFERROR(IF($B811="","",INDEX(所属情報!$E:$E,MATCH($A811,所属情報!$A:$A,0))),"")</f>
        <v>501018</v>
      </c>
      <c r="P811" s="9" t="str">
        <f t="shared" si="36"/>
        <v>小澤　皐 (M1)</v>
      </c>
      <c r="Q811" s="9" t="str">
        <f t="shared" si="37"/>
        <v>ｵｻﾞﾜ ｻﾂｷ</v>
      </c>
      <c r="R811" s="9" t="str">
        <f t="shared" si="38"/>
        <v>OZAWA Satsuki (99)</v>
      </c>
      <c r="S811" s="9" t="str">
        <f>IFERROR(IF($F811="","",INDEX(リスト!$G:$G,MATCH($F811,リスト!$E:$E,0))),"")</f>
        <v>28</v>
      </c>
      <c r="T811" s="9" t="str">
        <f>IFERROR(IF($K811="","",INDEX(リスト!$J:$J,MATCH($K811,リスト!$I:$I,0))),"")</f>
        <v>JPN</v>
      </c>
      <c r="U811" s="9" t="str">
        <f>IF($B811="","",RIGHT($G811*1000+200+COUNTIF($G$2:$G811,$G811),9))</f>
        <v>990525202</v>
      </c>
      <c r="V811" s="9" t="str">
        <f>IFERROR(IF($M811="","",$M811&amp;"・"&amp;INDEX(リスト!$F:$F,MATCH($L811,リスト!$E:$E,0))),"")</f>
        <v/>
      </c>
    </row>
    <row r="812" spans="1:22" ht="18" customHeight="1" x14ac:dyDescent="0.55000000000000004">
      <c r="A812" t="s">
        <v>4013</v>
      </c>
      <c r="B812">
        <v>816</v>
      </c>
      <c r="C812" t="s">
        <v>4018</v>
      </c>
      <c r="D812" t="s">
        <v>4019</v>
      </c>
      <c r="E812">
        <v>4</v>
      </c>
      <c r="F812" t="s">
        <v>20</v>
      </c>
      <c r="G812">
        <v>20020106</v>
      </c>
      <c r="H812" t="s">
        <v>4020</v>
      </c>
      <c r="I812" t="s">
        <v>1145</v>
      </c>
      <c r="J812" t="s">
        <v>1422</v>
      </c>
      <c r="K812" t="s">
        <v>214</v>
      </c>
      <c r="O812" s="9">
        <f>IFERROR(IF($B812="","",INDEX(所属情報!$E:$E,MATCH($A812,所属情報!$A:$A,0))),"")</f>
        <v>501018</v>
      </c>
      <c r="P812" s="9" t="str">
        <f t="shared" si="36"/>
        <v>村上　ひかる (4)</v>
      </c>
      <c r="Q812" s="9" t="str">
        <f t="shared" si="37"/>
        <v>ﾑﾗｶﾐ ﾋｶﾙ</v>
      </c>
      <c r="R812" s="9" t="str">
        <f t="shared" si="38"/>
        <v>MURAKAMI Hikaru (02)</v>
      </c>
      <c r="S812" s="9" t="str">
        <f>IFERROR(IF($F812="","",INDEX(リスト!$G:$G,MATCH($F812,リスト!$E:$E,0))),"")</f>
        <v>27</v>
      </c>
      <c r="T812" s="9" t="str">
        <f>IFERROR(IF($K812="","",INDEX(リスト!$J:$J,MATCH($K812,リスト!$I:$I,0))),"")</f>
        <v>JPN</v>
      </c>
      <c r="U812" s="9" t="str">
        <f>IF($B812="","",RIGHT($G812*1000+200+COUNTIF($G$2:$G812,$G812),9))</f>
        <v>020106201</v>
      </c>
      <c r="V812" s="9" t="str">
        <f>IFERROR(IF($M812="","",$M812&amp;"・"&amp;INDEX(リスト!$F:$F,MATCH($L812,リスト!$E:$E,0))),"")</f>
        <v/>
      </c>
    </row>
    <row r="813" spans="1:22" ht="18" customHeight="1" x14ac:dyDescent="0.55000000000000004">
      <c r="A813" t="s">
        <v>4013</v>
      </c>
      <c r="B813">
        <v>817</v>
      </c>
      <c r="C813" t="s">
        <v>4021</v>
      </c>
      <c r="D813" t="s">
        <v>4022</v>
      </c>
      <c r="E813">
        <v>2</v>
      </c>
      <c r="F813" t="s">
        <v>20</v>
      </c>
      <c r="G813">
        <v>20040224</v>
      </c>
      <c r="H813" t="s">
        <v>4023</v>
      </c>
      <c r="I813" t="s">
        <v>4024</v>
      </c>
      <c r="J813" t="s">
        <v>1379</v>
      </c>
      <c r="K813" t="s">
        <v>214</v>
      </c>
      <c r="O813" s="9">
        <f>IFERROR(IF($B813="","",INDEX(所属情報!$E:$E,MATCH($A813,所属情報!$A:$A,0))),"")</f>
        <v>501018</v>
      </c>
      <c r="P813" s="9" t="str">
        <f t="shared" si="36"/>
        <v>藤澤　夏海 (2)</v>
      </c>
      <c r="Q813" s="9" t="str">
        <f t="shared" si="37"/>
        <v>ﾌｼﾞｻﾜ ﾅﾂﾐ</v>
      </c>
      <c r="R813" s="9" t="str">
        <f t="shared" si="38"/>
        <v>FUJISAWA Natsumi (04)</v>
      </c>
      <c r="S813" s="9" t="str">
        <f>IFERROR(IF($F813="","",INDEX(リスト!$G:$G,MATCH($F813,リスト!$E:$E,0))),"")</f>
        <v>27</v>
      </c>
      <c r="T813" s="9" t="str">
        <f>IFERROR(IF($K813="","",INDEX(リスト!$J:$J,MATCH($K813,リスト!$I:$I,0))),"")</f>
        <v>JPN</v>
      </c>
      <c r="U813" s="9" t="str">
        <f>IF($B813="","",RIGHT($G813*1000+200+COUNTIF($G$2:$G813,$G813),9))</f>
        <v>040224202</v>
      </c>
      <c r="V813" s="9" t="str">
        <f>IFERROR(IF($M813="","",$M813&amp;"・"&amp;INDEX(リスト!$F:$F,MATCH($L813,リスト!$E:$E,0))),"")</f>
        <v/>
      </c>
    </row>
    <row r="814" spans="1:22" ht="18" customHeight="1" x14ac:dyDescent="0.55000000000000004">
      <c r="A814" t="s">
        <v>4013</v>
      </c>
      <c r="B814">
        <v>818</v>
      </c>
      <c r="C814" t="s">
        <v>4025</v>
      </c>
      <c r="D814" t="s">
        <v>4026</v>
      </c>
      <c r="E814" t="s">
        <v>1562</v>
      </c>
      <c r="F814" t="s">
        <v>20</v>
      </c>
      <c r="G814">
        <v>19991014</v>
      </c>
      <c r="H814" t="s">
        <v>4027</v>
      </c>
      <c r="I814" t="s">
        <v>4028</v>
      </c>
      <c r="J814" t="s">
        <v>4029</v>
      </c>
      <c r="K814" t="s">
        <v>214</v>
      </c>
      <c r="O814" s="9">
        <f>IFERROR(IF($B814="","",INDEX(所属情報!$E:$E,MATCH($A814,所属情報!$A:$A,0))),"")</f>
        <v>501018</v>
      </c>
      <c r="P814" s="9" t="str">
        <f t="shared" si="36"/>
        <v>古田　美月 (M2)</v>
      </c>
      <c r="Q814" s="9" t="str">
        <f t="shared" si="37"/>
        <v>ﾌﾙﾀ ﾐﾂｷ</v>
      </c>
      <c r="R814" s="9" t="str">
        <f t="shared" si="38"/>
        <v>FURUTA Mitsuki (99)</v>
      </c>
      <c r="S814" s="9" t="str">
        <f>IFERROR(IF($F814="","",INDEX(リスト!$G:$G,MATCH($F814,リスト!$E:$E,0))),"")</f>
        <v>27</v>
      </c>
      <c r="T814" s="9" t="str">
        <f>IFERROR(IF($K814="","",INDEX(リスト!$J:$J,MATCH($K814,リスト!$I:$I,0))),"")</f>
        <v>JPN</v>
      </c>
      <c r="U814" s="9" t="str">
        <f>IF($B814="","",RIGHT($G814*1000+200+COUNTIF($G$2:$G814,$G814),9))</f>
        <v>991014201</v>
      </c>
      <c r="V814" s="9" t="str">
        <f>IFERROR(IF($M814="","",$M814&amp;"・"&amp;INDEX(リスト!$F:$F,MATCH($L814,リスト!$E:$E,0))),"")</f>
        <v/>
      </c>
    </row>
    <row r="815" spans="1:22" ht="18" customHeight="1" x14ac:dyDescent="0.55000000000000004">
      <c r="A815" t="s">
        <v>4013</v>
      </c>
      <c r="B815">
        <v>819</v>
      </c>
      <c r="C815" t="s">
        <v>4030</v>
      </c>
      <c r="D815" t="s">
        <v>4031</v>
      </c>
      <c r="E815" t="s">
        <v>710</v>
      </c>
      <c r="F815" t="s">
        <v>20</v>
      </c>
      <c r="G815">
        <v>20000902</v>
      </c>
      <c r="H815" t="s">
        <v>4032</v>
      </c>
      <c r="I815" t="s">
        <v>4033</v>
      </c>
      <c r="J815" t="s">
        <v>831</v>
      </c>
      <c r="K815" t="s">
        <v>214</v>
      </c>
      <c r="O815" s="9">
        <f>IFERROR(IF($B815="","",INDEX(所属情報!$E:$E,MATCH($A815,所属情報!$A:$A,0))),"")</f>
        <v>501018</v>
      </c>
      <c r="P815" s="9" t="str">
        <f t="shared" si="36"/>
        <v>生田　朋 (M1)</v>
      </c>
      <c r="Q815" s="9" t="str">
        <f t="shared" si="37"/>
        <v>ｲｸﾀ ﾄﾓ</v>
      </c>
      <c r="R815" s="9" t="str">
        <f t="shared" si="38"/>
        <v>IKUTA Tomo (00)</v>
      </c>
      <c r="S815" s="9" t="str">
        <f>IFERROR(IF($F815="","",INDEX(リスト!$G:$G,MATCH($F815,リスト!$E:$E,0))),"")</f>
        <v>27</v>
      </c>
      <c r="T815" s="9" t="str">
        <f>IFERROR(IF($K815="","",INDEX(リスト!$J:$J,MATCH($K815,リスト!$I:$I,0))),"")</f>
        <v>JPN</v>
      </c>
      <c r="U815" s="9" t="str">
        <f>IF($B815="","",RIGHT($G815*1000+200+COUNTIF($G$2:$G815,$G815),9))</f>
        <v>000902201</v>
      </c>
      <c r="V815" s="9" t="str">
        <f>IFERROR(IF($M815="","",$M815&amp;"・"&amp;INDEX(リスト!$F:$F,MATCH($L815,リスト!$E:$E,0))),"")</f>
        <v/>
      </c>
    </row>
    <row r="816" spans="1:22" ht="18" customHeight="1" x14ac:dyDescent="0.55000000000000004">
      <c r="A816" t="s">
        <v>4013</v>
      </c>
      <c r="B816">
        <v>820</v>
      </c>
      <c r="C816" t="s">
        <v>4034</v>
      </c>
      <c r="D816" t="s">
        <v>4035</v>
      </c>
      <c r="E816" t="s">
        <v>710</v>
      </c>
      <c r="F816" t="s">
        <v>20</v>
      </c>
      <c r="G816">
        <v>20000430</v>
      </c>
      <c r="I816" t="s">
        <v>1325</v>
      </c>
      <c r="J816" t="s">
        <v>4036</v>
      </c>
      <c r="K816" t="s">
        <v>214</v>
      </c>
      <c r="O816" s="9">
        <f>IFERROR(IF($B816="","",INDEX(所属情報!$E:$E,MATCH($A816,所属情報!$A:$A,0))),"")</f>
        <v>501018</v>
      </c>
      <c r="P816" s="9" t="str">
        <f t="shared" si="36"/>
        <v>田中　朝子 (M1)</v>
      </c>
      <c r="Q816" s="9" t="str">
        <f t="shared" si="37"/>
        <v>ﾀﾅｶ ｱｻｺ</v>
      </c>
      <c r="R816" s="9" t="str">
        <f t="shared" si="38"/>
        <v>TANAKA Asako (00)</v>
      </c>
      <c r="S816" s="9" t="str">
        <f>IFERROR(IF($F816="","",INDEX(リスト!$G:$G,MATCH($F816,リスト!$E:$E,0))),"")</f>
        <v>27</v>
      </c>
      <c r="T816" s="9" t="str">
        <f>IFERROR(IF($K816="","",INDEX(リスト!$J:$J,MATCH($K816,リスト!$I:$I,0))),"")</f>
        <v>JPN</v>
      </c>
      <c r="U816" s="9" t="str">
        <f>IF($B816="","",RIGHT($G816*1000+200+COUNTIF($G$2:$G816,$G816),9))</f>
        <v>000430201</v>
      </c>
      <c r="V816" s="9" t="str">
        <f>IFERROR(IF($M816="","",$M816&amp;"・"&amp;INDEX(リスト!$F:$F,MATCH($L816,リスト!$E:$E,0))),"")</f>
        <v/>
      </c>
    </row>
    <row r="817" spans="1:22" ht="18" customHeight="1" x14ac:dyDescent="0.55000000000000004">
      <c r="A817" t="s">
        <v>4013</v>
      </c>
      <c r="B817">
        <v>821</v>
      </c>
      <c r="C817" t="s">
        <v>4037</v>
      </c>
      <c r="D817" t="s">
        <v>4038</v>
      </c>
      <c r="E817">
        <v>2</v>
      </c>
      <c r="F817" t="s">
        <v>20</v>
      </c>
      <c r="G817">
        <v>20031018</v>
      </c>
      <c r="I817" t="s">
        <v>1145</v>
      </c>
      <c r="J817" t="s">
        <v>1190</v>
      </c>
      <c r="K817" t="s">
        <v>214</v>
      </c>
      <c r="O817" s="9">
        <f>IFERROR(IF($B817="","",INDEX(所属情報!$E:$E,MATCH($A817,所属情報!$A:$A,0))),"")</f>
        <v>501018</v>
      </c>
      <c r="P817" s="9" t="str">
        <f t="shared" si="36"/>
        <v>村上　風羽 (2)</v>
      </c>
      <c r="Q817" s="9" t="str">
        <f t="shared" si="37"/>
        <v>ﾑﾗｶﾐ ﾌｳ</v>
      </c>
      <c r="R817" s="9" t="str">
        <f t="shared" si="38"/>
        <v>MURAKAMI Fu (03)</v>
      </c>
      <c r="S817" s="9" t="str">
        <f>IFERROR(IF($F817="","",INDEX(リスト!$G:$G,MATCH($F817,リスト!$E:$E,0))),"")</f>
        <v>27</v>
      </c>
      <c r="T817" s="9" t="str">
        <f>IFERROR(IF($K817="","",INDEX(リスト!$J:$J,MATCH($K817,リスト!$I:$I,0))),"")</f>
        <v>JPN</v>
      </c>
      <c r="U817" s="9" t="str">
        <f>IF($B817="","",RIGHT($G817*1000+200+COUNTIF($G$2:$G817,$G817),9))</f>
        <v>031018201</v>
      </c>
      <c r="V817" s="9" t="str">
        <f>IFERROR(IF($M817="","",$M817&amp;"・"&amp;INDEX(リスト!$F:$F,MATCH($L817,リスト!$E:$E,0))),"")</f>
        <v/>
      </c>
    </row>
    <row r="818" spans="1:22" ht="18" customHeight="1" x14ac:dyDescent="0.55000000000000004">
      <c r="A818" t="s">
        <v>4039</v>
      </c>
      <c r="B818">
        <v>822</v>
      </c>
      <c r="C818" t="s">
        <v>4040</v>
      </c>
      <c r="D818" t="s">
        <v>4041</v>
      </c>
      <c r="E818">
        <v>4</v>
      </c>
      <c r="F818" t="s">
        <v>20</v>
      </c>
      <c r="G818">
        <v>20000302</v>
      </c>
      <c r="H818" t="s">
        <v>4042</v>
      </c>
      <c r="I818" t="s">
        <v>4043</v>
      </c>
      <c r="J818" t="s">
        <v>1231</v>
      </c>
      <c r="K818" t="s">
        <v>214</v>
      </c>
      <c r="O818" s="9">
        <f>IFERROR(IF($B818="","",INDEX(所属情報!$E:$E,MATCH($A818,所属情報!$A:$A,0))),"")</f>
        <v>500005</v>
      </c>
      <c r="P818" s="9" t="str">
        <f t="shared" si="36"/>
        <v>隅本　千遥 (4)</v>
      </c>
      <c r="Q818" s="9" t="str">
        <f t="shared" si="37"/>
        <v>ｽﾐﾓﾄ ﾁﾊﾙ</v>
      </c>
      <c r="R818" s="9" t="str">
        <f t="shared" si="38"/>
        <v>SUMIMOTO Chiharu (00)</v>
      </c>
      <c r="S818" s="9" t="str">
        <f>IFERROR(IF($F818="","",INDEX(リスト!$G:$G,MATCH($F818,リスト!$E:$E,0))),"")</f>
        <v>27</v>
      </c>
      <c r="T818" s="9" t="str">
        <f>IFERROR(IF($K818="","",INDEX(リスト!$J:$J,MATCH($K818,リスト!$I:$I,0))),"")</f>
        <v>JPN</v>
      </c>
      <c r="U818" s="9" t="str">
        <f>IF($B818="","",RIGHT($G818*1000+200+COUNTIF($G$2:$G818,$G818),9))</f>
        <v>000302201</v>
      </c>
      <c r="V818" s="9" t="str">
        <f>IFERROR(IF($M818="","",$M818&amp;"・"&amp;INDEX(リスト!$F:$F,MATCH($L818,リスト!$E:$E,0))),"")</f>
        <v/>
      </c>
    </row>
    <row r="819" spans="1:22" ht="18" customHeight="1" x14ac:dyDescent="0.55000000000000004">
      <c r="A819" t="s">
        <v>4039</v>
      </c>
      <c r="B819">
        <v>823</v>
      </c>
      <c r="C819" t="s">
        <v>4044</v>
      </c>
      <c r="D819" t="s">
        <v>4045</v>
      </c>
      <c r="E819">
        <v>4</v>
      </c>
      <c r="F819" t="s">
        <v>20</v>
      </c>
      <c r="G819">
        <v>20010829</v>
      </c>
      <c r="H819" t="s">
        <v>4046</v>
      </c>
      <c r="I819" t="s">
        <v>4047</v>
      </c>
      <c r="J819" t="s">
        <v>1690</v>
      </c>
      <c r="K819" t="s">
        <v>214</v>
      </c>
      <c r="O819" s="9">
        <f>IFERROR(IF($B819="","",INDEX(所属情報!$E:$E,MATCH($A819,所属情報!$A:$A,0))),"")</f>
        <v>500005</v>
      </c>
      <c r="P819" s="9" t="str">
        <f t="shared" si="36"/>
        <v>密井　みやび (4)</v>
      </c>
      <c r="Q819" s="9" t="str">
        <f t="shared" si="37"/>
        <v>ﾐﾂｲ ﾐﾔﾋﾞ</v>
      </c>
      <c r="R819" s="9" t="str">
        <f t="shared" si="38"/>
        <v>MITSUI Miyabi (01)</v>
      </c>
      <c r="S819" s="9" t="str">
        <f>IFERROR(IF($F819="","",INDEX(リスト!$G:$G,MATCH($F819,リスト!$E:$E,0))),"")</f>
        <v>27</v>
      </c>
      <c r="T819" s="9" t="str">
        <f>IFERROR(IF($K819="","",INDEX(リスト!$J:$J,MATCH($K819,リスト!$I:$I,0))),"")</f>
        <v>JPN</v>
      </c>
      <c r="U819" s="9" t="str">
        <f>IF($B819="","",RIGHT($G819*1000+200+COUNTIF($G$2:$G819,$G819),9))</f>
        <v>010829203</v>
      </c>
      <c r="V819" s="9" t="str">
        <f>IFERROR(IF($M819="","",$M819&amp;"・"&amp;INDEX(リスト!$F:$F,MATCH($L819,リスト!$E:$E,0))),"")</f>
        <v/>
      </c>
    </row>
    <row r="820" spans="1:22" ht="18" customHeight="1" x14ac:dyDescent="0.55000000000000004">
      <c r="A820" t="s">
        <v>4039</v>
      </c>
      <c r="B820">
        <v>824</v>
      </c>
      <c r="C820" t="s">
        <v>4048</v>
      </c>
      <c r="D820" t="s">
        <v>4049</v>
      </c>
      <c r="E820">
        <v>4</v>
      </c>
      <c r="F820" t="s">
        <v>20</v>
      </c>
      <c r="G820">
        <v>20010703</v>
      </c>
      <c r="H820" t="s">
        <v>4050</v>
      </c>
      <c r="I820" t="s">
        <v>1949</v>
      </c>
      <c r="J820" t="s">
        <v>953</v>
      </c>
      <c r="K820" t="s">
        <v>214</v>
      </c>
      <c r="O820" s="9">
        <f>IFERROR(IF($B820="","",INDEX(所属情報!$E:$E,MATCH($A820,所属情報!$A:$A,0))),"")</f>
        <v>500005</v>
      </c>
      <c r="P820" s="9" t="str">
        <f t="shared" si="36"/>
        <v>服部　七海 (4)</v>
      </c>
      <c r="Q820" s="9" t="str">
        <f t="shared" si="37"/>
        <v>ﾊｯﾄﾘ ﾅﾅﾐ</v>
      </c>
      <c r="R820" s="9" t="str">
        <f t="shared" si="38"/>
        <v>HATTORI Nanami (01)</v>
      </c>
      <c r="S820" s="9" t="str">
        <f>IFERROR(IF($F820="","",INDEX(リスト!$G:$G,MATCH($F820,リスト!$E:$E,0))),"")</f>
        <v>27</v>
      </c>
      <c r="T820" s="9" t="str">
        <f>IFERROR(IF($K820="","",INDEX(リスト!$J:$J,MATCH($K820,リスト!$I:$I,0))),"")</f>
        <v>JPN</v>
      </c>
      <c r="U820" s="9" t="str">
        <f>IF($B820="","",RIGHT($G820*1000+200+COUNTIF($G$2:$G820,$G820),9))</f>
        <v>010703201</v>
      </c>
      <c r="V820" s="9" t="str">
        <f>IFERROR(IF($M820="","",$M820&amp;"・"&amp;INDEX(リスト!$F:$F,MATCH($L820,リスト!$E:$E,0))),"")</f>
        <v/>
      </c>
    </row>
    <row r="821" spans="1:22" ht="18" customHeight="1" x14ac:dyDescent="0.55000000000000004">
      <c r="A821" t="s">
        <v>4039</v>
      </c>
      <c r="B821">
        <v>825</v>
      </c>
      <c r="C821" t="s">
        <v>4051</v>
      </c>
      <c r="D821" t="s">
        <v>4052</v>
      </c>
      <c r="E821">
        <v>2</v>
      </c>
      <c r="F821" t="s">
        <v>20</v>
      </c>
      <c r="G821">
        <v>20021119</v>
      </c>
      <c r="H821" t="s">
        <v>4053</v>
      </c>
      <c r="I821" t="s">
        <v>3361</v>
      </c>
      <c r="J821" t="s">
        <v>995</v>
      </c>
      <c r="K821" t="s">
        <v>214</v>
      </c>
      <c r="O821" s="9">
        <f>IFERROR(IF($B821="","",INDEX(所属情報!$E:$E,MATCH($A821,所属情報!$A:$A,0))),"")</f>
        <v>500005</v>
      </c>
      <c r="P821" s="9" t="str">
        <f t="shared" si="36"/>
        <v>池田　ひな (2)</v>
      </c>
      <c r="Q821" s="9" t="str">
        <f t="shared" si="37"/>
        <v>ｲｹﾀﾞ ﾋﾅ</v>
      </c>
      <c r="R821" s="9" t="str">
        <f t="shared" si="38"/>
        <v>IKEDA Hina (02)</v>
      </c>
      <c r="S821" s="9" t="str">
        <f>IFERROR(IF($F821="","",INDEX(リスト!$G:$G,MATCH($F821,リスト!$E:$E,0))),"")</f>
        <v>27</v>
      </c>
      <c r="T821" s="9" t="str">
        <f>IFERROR(IF($K821="","",INDEX(リスト!$J:$J,MATCH($K821,リスト!$I:$I,0))),"")</f>
        <v>JPN</v>
      </c>
      <c r="U821" s="9" t="str">
        <f>IF($B821="","",RIGHT($G821*1000+200+COUNTIF($G$2:$G821,$G821),9))</f>
        <v>021119202</v>
      </c>
      <c r="V821" s="9" t="str">
        <f>IFERROR(IF($M821="","",$M821&amp;"・"&amp;INDEX(リスト!$F:$F,MATCH($L821,リスト!$E:$E,0))),"")</f>
        <v/>
      </c>
    </row>
    <row r="822" spans="1:22" ht="18" customHeight="1" x14ac:dyDescent="0.55000000000000004">
      <c r="A822" t="s">
        <v>4039</v>
      </c>
      <c r="B822">
        <v>826</v>
      </c>
      <c r="C822" t="s">
        <v>4054</v>
      </c>
      <c r="D822" t="s">
        <v>4055</v>
      </c>
      <c r="E822">
        <v>2</v>
      </c>
      <c r="F822" t="s">
        <v>20</v>
      </c>
      <c r="G822">
        <v>20040122</v>
      </c>
      <c r="H822" t="s">
        <v>4056</v>
      </c>
      <c r="I822" t="s">
        <v>3069</v>
      </c>
      <c r="J822" t="s">
        <v>4057</v>
      </c>
      <c r="K822" t="s">
        <v>214</v>
      </c>
      <c r="O822" s="9">
        <f>IFERROR(IF($B822="","",INDEX(所属情報!$E:$E,MATCH($A822,所属情報!$A:$A,0))),"")</f>
        <v>500005</v>
      </c>
      <c r="P822" s="9" t="str">
        <f t="shared" si="36"/>
        <v>小川　日菜子 (2)</v>
      </c>
      <c r="Q822" s="9" t="str">
        <f t="shared" si="37"/>
        <v>ｵｶﾞﾜ ﾋﾅｺ</v>
      </c>
      <c r="R822" s="9" t="str">
        <f t="shared" si="38"/>
        <v>OGAWA Hinako (04)</v>
      </c>
      <c r="S822" s="9" t="str">
        <f>IFERROR(IF($F822="","",INDEX(リスト!$G:$G,MATCH($F822,リスト!$E:$E,0))),"")</f>
        <v>27</v>
      </c>
      <c r="T822" s="9" t="str">
        <f>IFERROR(IF($K822="","",INDEX(リスト!$J:$J,MATCH($K822,リスト!$I:$I,0))),"")</f>
        <v>JPN</v>
      </c>
      <c r="U822" s="9" t="str">
        <f>IF($B822="","",RIGHT($G822*1000+200+COUNTIF($G$2:$G822,$G822),9))</f>
        <v>040122202</v>
      </c>
      <c r="V822" s="9" t="str">
        <f>IFERROR(IF($M822="","",$M822&amp;"・"&amp;INDEX(リスト!$F:$F,MATCH($L822,リスト!$E:$E,0))),"")</f>
        <v/>
      </c>
    </row>
    <row r="823" spans="1:22" ht="18" customHeight="1" x14ac:dyDescent="0.55000000000000004">
      <c r="A823" t="s">
        <v>4039</v>
      </c>
      <c r="B823">
        <v>827</v>
      </c>
      <c r="C823" t="s">
        <v>4058</v>
      </c>
      <c r="D823" t="s">
        <v>4059</v>
      </c>
      <c r="E823">
        <v>2</v>
      </c>
      <c r="F823" t="s">
        <v>20</v>
      </c>
      <c r="G823">
        <v>20030606</v>
      </c>
      <c r="H823" t="s">
        <v>4060</v>
      </c>
      <c r="I823" t="s">
        <v>4061</v>
      </c>
      <c r="J823" t="s">
        <v>941</v>
      </c>
      <c r="K823" t="s">
        <v>214</v>
      </c>
      <c r="O823" s="9">
        <f>IFERROR(IF($B823="","",INDEX(所属情報!$E:$E,MATCH($A823,所属情報!$A:$A,0))),"")</f>
        <v>500005</v>
      </c>
      <c r="P823" s="9" t="str">
        <f t="shared" si="36"/>
        <v>棚橋　ほのか (2)</v>
      </c>
      <c r="Q823" s="9" t="str">
        <f t="shared" si="37"/>
        <v>ﾀﾅﾊｼ ﾎﾉｶ</v>
      </c>
      <c r="R823" s="9" t="str">
        <f t="shared" si="38"/>
        <v>TANAHASHI Honoka (03)</v>
      </c>
      <c r="S823" s="9" t="str">
        <f>IFERROR(IF($F823="","",INDEX(リスト!$G:$G,MATCH($F823,リスト!$E:$E,0))),"")</f>
        <v>27</v>
      </c>
      <c r="T823" s="9" t="str">
        <f>IFERROR(IF($K823="","",INDEX(リスト!$J:$J,MATCH($K823,リスト!$I:$I,0))),"")</f>
        <v>JPN</v>
      </c>
      <c r="U823" s="9" t="str">
        <f>IF($B823="","",RIGHT($G823*1000+200+COUNTIF($G$2:$G823,$G823),9))</f>
        <v>030606202</v>
      </c>
      <c r="V823" s="9" t="str">
        <f>IFERROR(IF($M823="","",$M823&amp;"・"&amp;INDEX(リスト!$F:$F,MATCH($L823,リスト!$E:$E,0))),"")</f>
        <v/>
      </c>
    </row>
    <row r="824" spans="1:22" ht="18" customHeight="1" x14ac:dyDescent="0.55000000000000004">
      <c r="A824" t="s">
        <v>4039</v>
      </c>
      <c r="B824">
        <v>828</v>
      </c>
      <c r="C824" t="s">
        <v>4062</v>
      </c>
      <c r="D824" t="s">
        <v>4063</v>
      </c>
      <c r="E824">
        <v>2</v>
      </c>
      <c r="F824" t="s">
        <v>31</v>
      </c>
      <c r="G824">
        <v>20030913</v>
      </c>
      <c r="H824" t="s">
        <v>4064</v>
      </c>
      <c r="I824" t="s">
        <v>3624</v>
      </c>
      <c r="J824" t="s">
        <v>4065</v>
      </c>
      <c r="K824" t="s">
        <v>214</v>
      </c>
      <c r="O824" s="9">
        <f>IFERROR(IF($B824="","",INDEX(所属情報!$E:$E,MATCH($A824,所属情報!$A:$A,0))),"")</f>
        <v>500005</v>
      </c>
      <c r="P824" s="9" t="str">
        <f t="shared" si="36"/>
        <v>長瀬　桃里 (2)</v>
      </c>
      <c r="Q824" s="9" t="str">
        <f t="shared" si="37"/>
        <v>ﾅｶﾞｾ ﾓﾓﾘ</v>
      </c>
      <c r="R824" s="9" t="str">
        <f t="shared" si="38"/>
        <v>NAGASE Momori (03)</v>
      </c>
      <c r="S824" s="9" t="str">
        <f>IFERROR(IF($F824="","",INDEX(リスト!$G:$G,MATCH($F824,リスト!$E:$E,0))),"")</f>
        <v>33</v>
      </c>
      <c r="T824" s="9" t="str">
        <f>IFERROR(IF($K824="","",INDEX(リスト!$J:$J,MATCH($K824,リスト!$I:$I,0))),"")</f>
        <v>JPN</v>
      </c>
      <c r="U824" s="9" t="str">
        <f>IF($B824="","",RIGHT($G824*1000+200+COUNTIF($G$2:$G824,$G824),9))</f>
        <v>030913202</v>
      </c>
      <c r="V824" s="9" t="str">
        <f>IFERROR(IF($M824="","",$M824&amp;"・"&amp;INDEX(リスト!$F:$F,MATCH($L824,リスト!$E:$E,0))),"")</f>
        <v/>
      </c>
    </row>
    <row r="825" spans="1:22" ht="18" customHeight="1" x14ac:dyDescent="0.55000000000000004">
      <c r="A825" t="s">
        <v>4039</v>
      </c>
      <c r="B825">
        <v>829</v>
      </c>
      <c r="C825" t="s">
        <v>4066</v>
      </c>
      <c r="D825" t="s">
        <v>4067</v>
      </c>
      <c r="E825">
        <v>2</v>
      </c>
      <c r="F825" t="s">
        <v>17</v>
      </c>
      <c r="G825">
        <v>20030603</v>
      </c>
      <c r="H825" t="s">
        <v>4068</v>
      </c>
      <c r="I825" t="s">
        <v>4069</v>
      </c>
      <c r="J825" t="s">
        <v>2915</v>
      </c>
      <c r="K825" t="s">
        <v>214</v>
      </c>
      <c r="O825" s="9">
        <f>IFERROR(IF($B825="","",INDEX(所属情報!$E:$E,MATCH($A825,所属情報!$A:$A,0))),"")</f>
        <v>500005</v>
      </c>
      <c r="P825" s="9" t="str">
        <f t="shared" si="36"/>
        <v>早川　菜緒 (2)</v>
      </c>
      <c r="Q825" s="9" t="str">
        <f t="shared" si="37"/>
        <v>ﾊﾔｶﾜ ﾅｵ</v>
      </c>
      <c r="R825" s="9" t="str">
        <f t="shared" si="38"/>
        <v>HAYAKAWA Nao (03)</v>
      </c>
      <c r="S825" s="9" t="str">
        <f>IFERROR(IF($F825="","",INDEX(リスト!$G:$G,MATCH($F825,リスト!$E:$E,0))),"")</f>
        <v>26</v>
      </c>
      <c r="T825" s="9" t="str">
        <f>IFERROR(IF($K825="","",INDEX(リスト!$J:$J,MATCH($K825,リスト!$I:$I,0))),"")</f>
        <v>JPN</v>
      </c>
      <c r="U825" s="9" t="str">
        <f>IF($B825="","",RIGHT($G825*1000+200+COUNTIF($G$2:$G825,$G825),9))</f>
        <v>030603201</v>
      </c>
      <c r="V825" s="9" t="str">
        <f>IFERROR(IF($M825="","",$M825&amp;"・"&amp;INDEX(リスト!$F:$F,MATCH($L825,リスト!$E:$E,0))),"")</f>
        <v/>
      </c>
    </row>
    <row r="826" spans="1:22" ht="18" customHeight="1" x14ac:dyDescent="0.55000000000000004">
      <c r="A826" t="s">
        <v>4039</v>
      </c>
      <c r="B826">
        <v>830</v>
      </c>
      <c r="C826" t="s">
        <v>4070</v>
      </c>
      <c r="D826" t="s">
        <v>4071</v>
      </c>
      <c r="E826">
        <v>6</v>
      </c>
      <c r="F826" t="s">
        <v>20</v>
      </c>
      <c r="G826">
        <v>19961012</v>
      </c>
      <c r="H826" t="s">
        <v>4072</v>
      </c>
      <c r="I826" t="s">
        <v>4073</v>
      </c>
      <c r="J826" t="s">
        <v>4074</v>
      </c>
      <c r="K826" t="s">
        <v>214</v>
      </c>
      <c r="O826" s="9">
        <f>IFERROR(IF($B826="","",INDEX(所属情報!$E:$E,MATCH($A826,所属情報!$A:$A,0))),"")</f>
        <v>500005</v>
      </c>
      <c r="P826" s="9" t="str">
        <f t="shared" si="36"/>
        <v>松梨　理佐子 (6)</v>
      </c>
      <c r="Q826" s="9" t="str">
        <f t="shared" si="37"/>
        <v>ﾏﾂﾅｼ ﾘｻｺ</v>
      </c>
      <c r="R826" s="9" t="str">
        <f t="shared" si="38"/>
        <v>MATSUNASHI Risako (96)</v>
      </c>
      <c r="S826" s="9" t="str">
        <f>IFERROR(IF($F826="","",INDEX(リスト!$G:$G,MATCH($F826,リスト!$E:$E,0))),"")</f>
        <v>27</v>
      </c>
      <c r="T826" s="9" t="str">
        <f>IFERROR(IF($K826="","",INDEX(リスト!$J:$J,MATCH($K826,リスト!$I:$I,0))),"")</f>
        <v>JPN</v>
      </c>
      <c r="U826" s="9" t="str">
        <f>IF($B826="","",RIGHT($G826*1000+200+COUNTIF($G$2:$G826,$G826),9))</f>
        <v>961012201</v>
      </c>
      <c r="V826" s="9" t="str">
        <f>IFERROR(IF($M826="","",$M826&amp;"・"&amp;INDEX(リスト!$F:$F,MATCH($L826,リスト!$E:$E,0))),"")</f>
        <v/>
      </c>
    </row>
    <row r="827" spans="1:22" ht="18" customHeight="1" x14ac:dyDescent="0.55000000000000004">
      <c r="A827" t="s">
        <v>4039</v>
      </c>
      <c r="B827">
        <v>834</v>
      </c>
      <c r="C827" t="s">
        <v>4075</v>
      </c>
      <c r="D827" t="s">
        <v>4076</v>
      </c>
      <c r="E827">
        <v>6</v>
      </c>
      <c r="F827" t="s">
        <v>20</v>
      </c>
      <c r="G827">
        <v>19980730</v>
      </c>
      <c r="H827" t="s">
        <v>4077</v>
      </c>
      <c r="I827" t="s">
        <v>4078</v>
      </c>
      <c r="J827" t="s">
        <v>1105</v>
      </c>
      <c r="K827" t="s">
        <v>214</v>
      </c>
      <c r="O827" s="9">
        <f>IFERROR(IF($B827="","",INDEX(所属情報!$E:$E,MATCH($A827,所属情報!$A:$A,0))),"")</f>
        <v>500005</v>
      </c>
      <c r="P827" s="9" t="str">
        <f t="shared" si="36"/>
        <v>岡島　遥奈 (6)</v>
      </c>
      <c r="Q827" s="9" t="str">
        <f t="shared" si="37"/>
        <v>ｵｶｼﾞﾏ ﾊﾙﾅ</v>
      </c>
      <c r="R827" s="9" t="str">
        <f t="shared" si="38"/>
        <v>OKAJIMA Haruna (98)</v>
      </c>
      <c r="S827" s="9" t="str">
        <f>IFERROR(IF($F827="","",INDEX(リスト!$G:$G,MATCH($F827,リスト!$E:$E,0))),"")</f>
        <v>27</v>
      </c>
      <c r="T827" s="9" t="str">
        <f>IFERROR(IF($K827="","",INDEX(リスト!$J:$J,MATCH($K827,リスト!$I:$I,0))),"")</f>
        <v>JPN</v>
      </c>
      <c r="U827" s="9" t="str">
        <f>IF($B827="","",RIGHT($G827*1000+200+COUNTIF($G$2:$G827,$G827),9))</f>
        <v>980730201</v>
      </c>
      <c r="V827" s="9" t="str">
        <f>IFERROR(IF($M827="","",$M827&amp;"・"&amp;INDEX(リスト!$F:$F,MATCH($L827,リスト!$E:$E,0))),"")</f>
        <v/>
      </c>
    </row>
    <row r="828" spans="1:22" ht="18" customHeight="1" x14ac:dyDescent="0.55000000000000004">
      <c r="A828" t="s">
        <v>4039</v>
      </c>
      <c r="B828">
        <v>835</v>
      </c>
      <c r="C828" t="s">
        <v>4079</v>
      </c>
      <c r="D828" t="s">
        <v>4080</v>
      </c>
      <c r="E828">
        <v>3</v>
      </c>
      <c r="F828" t="s">
        <v>20</v>
      </c>
      <c r="G828">
        <v>20030309</v>
      </c>
      <c r="H828" t="s">
        <v>4081</v>
      </c>
      <c r="I828" t="s">
        <v>4082</v>
      </c>
      <c r="J828" t="s">
        <v>941</v>
      </c>
      <c r="K828" t="s">
        <v>214</v>
      </c>
      <c r="O828" s="9">
        <f>IFERROR(IF($B828="","",INDEX(所属情報!$E:$E,MATCH($A828,所属情報!$A:$A,0))),"")</f>
        <v>500005</v>
      </c>
      <c r="P828" s="9" t="str">
        <f t="shared" si="36"/>
        <v>花光　帆乃華 (3)</v>
      </c>
      <c r="Q828" s="9" t="str">
        <f t="shared" si="37"/>
        <v>ﾊﾅﾐﾂ ﾎﾉｶ</v>
      </c>
      <c r="R828" s="9" t="str">
        <f t="shared" si="38"/>
        <v>HANAMITSU Honoka (03)</v>
      </c>
      <c r="S828" s="9" t="str">
        <f>IFERROR(IF($F828="","",INDEX(リスト!$G:$G,MATCH($F828,リスト!$E:$E,0))),"")</f>
        <v>27</v>
      </c>
      <c r="T828" s="9" t="str">
        <f>IFERROR(IF($K828="","",INDEX(リスト!$J:$J,MATCH($K828,リスト!$I:$I,0))),"")</f>
        <v>JPN</v>
      </c>
      <c r="U828" s="9" t="str">
        <f>IF($B828="","",RIGHT($G828*1000+200+COUNTIF($G$2:$G828,$G828),9))</f>
        <v>030309202</v>
      </c>
      <c r="V828" s="9" t="str">
        <f>IFERROR(IF($M828="","",$M828&amp;"・"&amp;INDEX(リスト!$F:$F,MATCH($L828,リスト!$E:$E,0))),"")</f>
        <v/>
      </c>
    </row>
    <row r="829" spans="1:22" ht="18" customHeight="1" x14ac:dyDescent="0.55000000000000004">
      <c r="A829" t="s">
        <v>4039</v>
      </c>
      <c r="B829">
        <v>841</v>
      </c>
      <c r="C829" t="s">
        <v>4083</v>
      </c>
      <c r="D829" t="s">
        <v>4084</v>
      </c>
      <c r="E829">
        <v>2</v>
      </c>
      <c r="F829" t="s">
        <v>20</v>
      </c>
      <c r="G829">
        <v>20030403</v>
      </c>
      <c r="H829" t="s">
        <v>4085</v>
      </c>
      <c r="I829" t="s">
        <v>2675</v>
      </c>
      <c r="J829" t="s">
        <v>4086</v>
      </c>
      <c r="K829" t="s">
        <v>214</v>
      </c>
      <c r="O829" s="9">
        <f>IFERROR(IF($B829="","",INDEX(所属情報!$E:$E,MATCH($A829,所属情報!$A:$A,0))),"")</f>
        <v>500005</v>
      </c>
      <c r="P829" s="9" t="str">
        <f t="shared" si="36"/>
        <v>内山　愛菜 (2)</v>
      </c>
      <c r="Q829" s="9" t="str">
        <f t="shared" si="37"/>
        <v>ｳﾁﾔﾏ ｴﾅ</v>
      </c>
      <c r="R829" s="9" t="str">
        <f t="shared" si="38"/>
        <v>UCHIYAMA Ena (03)</v>
      </c>
      <c r="S829" s="9" t="str">
        <f>IFERROR(IF($F829="","",INDEX(リスト!$G:$G,MATCH($F829,リスト!$E:$E,0))),"")</f>
        <v>27</v>
      </c>
      <c r="T829" s="9" t="str">
        <f>IFERROR(IF($K829="","",INDEX(リスト!$J:$J,MATCH($K829,リスト!$I:$I,0))),"")</f>
        <v>JPN</v>
      </c>
      <c r="U829" s="9" t="str">
        <f>IF($B829="","",RIGHT($G829*1000+200+COUNTIF($G$2:$G829,$G829),9))</f>
        <v>030403202</v>
      </c>
      <c r="V829" s="9" t="str">
        <f>IFERROR(IF($M829="","",$M829&amp;"・"&amp;INDEX(リスト!$F:$F,MATCH($L829,リスト!$E:$E,0))),"")</f>
        <v/>
      </c>
    </row>
    <row r="830" spans="1:22" ht="18" customHeight="1" x14ac:dyDescent="0.55000000000000004">
      <c r="A830" t="s">
        <v>4039</v>
      </c>
      <c r="B830">
        <v>842</v>
      </c>
      <c r="C830" t="s">
        <v>4087</v>
      </c>
      <c r="D830" t="s">
        <v>4088</v>
      </c>
      <c r="E830">
        <v>2</v>
      </c>
      <c r="F830" t="s">
        <v>20</v>
      </c>
      <c r="G830">
        <v>20030614</v>
      </c>
      <c r="H830" t="s">
        <v>4089</v>
      </c>
      <c r="I830" t="s">
        <v>4090</v>
      </c>
      <c r="J830" t="s">
        <v>4091</v>
      </c>
      <c r="K830" t="s">
        <v>214</v>
      </c>
      <c r="O830" s="9">
        <f>IFERROR(IF($B830="","",INDEX(所属情報!$E:$E,MATCH($A830,所属情報!$A:$A,0))),"")</f>
        <v>500005</v>
      </c>
      <c r="P830" s="9" t="str">
        <f t="shared" si="36"/>
        <v>向井　久美子 (2)</v>
      </c>
      <c r="Q830" s="9" t="str">
        <f t="shared" si="37"/>
        <v>ﾑｶｲ ｸﾐｺ</v>
      </c>
      <c r="R830" s="9" t="str">
        <f t="shared" si="38"/>
        <v>MUKAI Kumiko (03)</v>
      </c>
      <c r="S830" s="9" t="str">
        <f>IFERROR(IF($F830="","",INDEX(リスト!$G:$G,MATCH($F830,リスト!$E:$E,0))),"")</f>
        <v>27</v>
      </c>
      <c r="T830" s="9" t="str">
        <f>IFERROR(IF($K830="","",INDEX(リスト!$J:$J,MATCH($K830,リスト!$I:$I,0))),"")</f>
        <v>JPN</v>
      </c>
      <c r="U830" s="9" t="str">
        <f>IF($B830="","",RIGHT($G830*1000+200+COUNTIF($G$2:$G830,$G830),9))</f>
        <v>030614201</v>
      </c>
      <c r="V830" s="9" t="str">
        <f>IFERROR(IF($M830="","",$M830&amp;"・"&amp;INDEX(リスト!$F:$F,MATCH($L830,リスト!$E:$E,0))),"")</f>
        <v/>
      </c>
    </row>
    <row r="831" spans="1:22" ht="18" customHeight="1" x14ac:dyDescent="0.55000000000000004">
      <c r="A831" t="s">
        <v>4039</v>
      </c>
      <c r="B831">
        <v>843</v>
      </c>
      <c r="C831" t="s">
        <v>4092</v>
      </c>
      <c r="D831" t="s">
        <v>4093</v>
      </c>
      <c r="E831">
        <v>2</v>
      </c>
      <c r="F831" t="s">
        <v>20</v>
      </c>
      <c r="G831">
        <v>20030626</v>
      </c>
      <c r="H831" t="s">
        <v>4094</v>
      </c>
      <c r="I831" t="s">
        <v>4095</v>
      </c>
      <c r="J831" t="s">
        <v>1037</v>
      </c>
      <c r="K831" t="s">
        <v>214</v>
      </c>
      <c r="O831" s="9">
        <f>IFERROR(IF($B831="","",INDEX(所属情報!$E:$E,MATCH($A831,所属情報!$A:$A,0))),"")</f>
        <v>500005</v>
      </c>
      <c r="P831" s="9" t="str">
        <f t="shared" si="36"/>
        <v>西岡　瑞貴 (2)</v>
      </c>
      <c r="Q831" s="9" t="str">
        <f t="shared" si="37"/>
        <v>ﾆｼｵｶ ﾐｽﾞｷ</v>
      </c>
      <c r="R831" s="9" t="str">
        <f t="shared" si="38"/>
        <v>NISHIOKA Mizuki (03)</v>
      </c>
      <c r="S831" s="9" t="str">
        <f>IFERROR(IF($F831="","",INDEX(リスト!$G:$G,MATCH($F831,リスト!$E:$E,0))),"")</f>
        <v>27</v>
      </c>
      <c r="T831" s="9" t="str">
        <f>IFERROR(IF($K831="","",INDEX(リスト!$J:$J,MATCH($K831,リスト!$I:$I,0))),"")</f>
        <v>JPN</v>
      </c>
      <c r="U831" s="9" t="str">
        <f>IF($B831="","",RIGHT($G831*1000+200+COUNTIF($G$2:$G831,$G831),9))</f>
        <v>030626202</v>
      </c>
      <c r="V831" s="9" t="str">
        <f>IFERROR(IF($M831="","",$M831&amp;"・"&amp;INDEX(リスト!$F:$F,MATCH($L831,リスト!$E:$E,0))),"")</f>
        <v/>
      </c>
    </row>
    <row r="832" spans="1:22" ht="18" customHeight="1" x14ac:dyDescent="0.55000000000000004">
      <c r="A832" t="s">
        <v>4096</v>
      </c>
      <c r="B832">
        <v>844</v>
      </c>
      <c r="C832" t="s">
        <v>4097</v>
      </c>
      <c r="D832" t="s">
        <v>4098</v>
      </c>
      <c r="E832">
        <v>4</v>
      </c>
      <c r="F832" t="s">
        <v>20</v>
      </c>
      <c r="G832">
        <v>20010522</v>
      </c>
      <c r="H832" t="s">
        <v>4099</v>
      </c>
      <c r="I832" t="s">
        <v>4100</v>
      </c>
      <c r="J832" t="s">
        <v>4101</v>
      </c>
      <c r="K832" t="s">
        <v>214</v>
      </c>
      <c r="O832" s="9">
        <f>IFERROR(IF($B832="","",INDEX(所属情報!$E:$E,MATCH($A832,所属情報!$A:$A,0))),"")</f>
        <v>492355</v>
      </c>
      <c r="P832" s="9" t="str">
        <f t="shared" si="36"/>
        <v>郡山　月花 (4)</v>
      </c>
      <c r="Q832" s="9" t="str">
        <f t="shared" si="37"/>
        <v>ｺｵﾘﾔﾏ ﾂｷｶ</v>
      </c>
      <c r="R832" s="9" t="str">
        <f t="shared" si="38"/>
        <v>KORIYAMA Tsukika (01)</v>
      </c>
      <c r="S832" s="9" t="str">
        <f>IFERROR(IF($F832="","",INDEX(リスト!$G:$G,MATCH($F832,リスト!$E:$E,0))),"")</f>
        <v>27</v>
      </c>
      <c r="T832" s="9" t="str">
        <f>IFERROR(IF($K832="","",INDEX(リスト!$J:$J,MATCH($K832,リスト!$I:$I,0))),"")</f>
        <v>JPN</v>
      </c>
      <c r="U832" s="9" t="str">
        <f>IF($B832="","",RIGHT($G832*1000+200+COUNTIF($G$2:$G832,$G832),9))</f>
        <v>010522203</v>
      </c>
      <c r="V832" s="9" t="str">
        <f>IFERROR(IF($M832="","",$M832&amp;"・"&amp;INDEX(リスト!$F:$F,MATCH($L832,リスト!$E:$E,0))),"")</f>
        <v/>
      </c>
    </row>
    <row r="833" spans="1:22" ht="18" customHeight="1" x14ac:dyDescent="0.55000000000000004">
      <c r="A833" t="s">
        <v>4096</v>
      </c>
      <c r="B833">
        <v>845</v>
      </c>
      <c r="C833" t="s">
        <v>4102</v>
      </c>
      <c r="D833" t="s">
        <v>4103</v>
      </c>
      <c r="E833">
        <v>4</v>
      </c>
      <c r="F833" t="s">
        <v>20</v>
      </c>
      <c r="G833">
        <v>20011219</v>
      </c>
      <c r="H833" t="s">
        <v>4104</v>
      </c>
      <c r="I833" t="s">
        <v>4105</v>
      </c>
      <c r="J833" t="s">
        <v>2242</v>
      </c>
      <c r="K833" t="s">
        <v>214</v>
      </c>
      <c r="O833" s="9">
        <f>IFERROR(IF($B833="","",INDEX(所属情報!$E:$E,MATCH($A833,所属情報!$A:$A,0))),"")</f>
        <v>492355</v>
      </c>
      <c r="P833" s="9" t="str">
        <f t="shared" si="36"/>
        <v>小南　佑子 (4)</v>
      </c>
      <c r="Q833" s="9" t="str">
        <f t="shared" si="37"/>
        <v>ｺﾐﾅﾐ ﾕｳｺ</v>
      </c>
      <c r="R833" s="9" t="str">
        <f t="shared" si="38"/>
        <v>KOMINAMI Yuko (01)</v>
      </c>
      <c r="S833" s="9" t="str">
        <f>IFERROR(IF($F833="","",INDEX(リスト!$G:$G,MATCH($F833,リスト!$E:$E,0))),"")</f>
        <v>27</v>
      </c>
      <c r="T833" s="9" t="str">
        <f>IFERROR(IF($K833="","",INDEX(リスト!$J:$J,MATCH($K833,リスト!$I:$I,0))),"")</f>
        <v>JPN</v>
      </c>
      <c r="U833" s="9" t="str">
        <f>IF($B833="","",RIGHT($G833*1000+200+COUNTIF($G$2:$G833,$G833),9))</f>
        <v>011219201</v>
      </c>
      <c r="V833" s="9" t="str">
        <f>IFERROR(IF($M833="","",$M833&amp;"・"&amp;INDEX(リスト!$F:$F,MATCH($L833,リスト!$E:$E,0))),"")</f>
        <v/>
      </c>
    </row>
    <row r="834" spans="1:22" ht="18" customHeight="1" x14ac:dyDescent="0.55000000000000004">
      <c r="A834" t="s">
        <v>4096</v>
      </c>
      <c r="B834">
        <v>846</v>
      </c>
      <c r="C834" t="s">
        <v>4106</v>
      </c>
      <c r="D834" t="s">
        <v>4107</v>
      </c>
      <c r="E834">
        <v>4</v>
      </c>
      <c r="F834" t="s">
        <v>20</v>
      </c>
      <c r="G834">
        <v>20020201</v>
      </c>
      <c r="H834" t="s">
        <v>4108</v>
      </c>
      <c r="I834" t="s">
        <v>4109</v>
      </c>
      <c r="J834" t="s">
        <v>4110</v>
      </c>
      <c r="K834" t="s">
        <v>214</v>
      </c>
      <c r="O834" s="9">
        <f>IFERROR(IF($B834="","",INDEX(所属情報!$E:$E,MATCH($A834,所属情報!$A:$A,0))),"")</f>
        <v>492355</v>
      </c>
      <c r="P834" s="9" t="str">
        <f t="shared" si="36"/>
        <v>堀川　今日子 (4)</v>
      </c>
      <c r="Q834" s="9" t="str">
        <f t="shared" si="37"/>
        <v>ﾎﾘｶﾜ ｷｮｳｺ</v>
      </c>
      <c r="R834" s="9" t="str">
        <f t="shared" si="38"/>
        <v>HORIKAWA Kyoko (02)</v>
      </c>
      <c r="S834" s="9" t="str">
        <f>IFERROR(IF($F834="","",INDEX(リスト!$G:$G,MATCH($F834,リスト!$E:$E,0))),"")</f>
        <v>27</v>
      </c>
      <c r="T834" s="9" t="str">
        <f>IFERROR(IF($K834="","",INDEX(リスト!$J:$J,MATCH($K834,リスト!$I:$I,0))),"")</f>
        <v>JPN</v>
      </c>
      <c r="U834" s="9" t="str">
        <f>IF($B834="","",RIGHT($G834*1000+200+COUNTIF($G$2:$G834,$G834),9))</f>
        <v>020201201</v>
      </c>
      <c r="V834" s="9" t="str">
        <f>IFERROR(IF($M834="","",$M834&amp;"・"&amp;INDEX(リスト!$F:$F,MATCH($L834,リスト!$E:$E,0))),"")</f>
        <v/>
      </c>
    </row>
    <row r="835" spans="1:22" ht="18" customHeight="1" x14ac:dyDescent="0.55000000000000004">
      <c r="A835" t="s">
        <v>4096</v>
      </c>
      <c r="B835">
        <v>847</v>
      </c>
      <c r="C835" t="s">
        <v>4111</v>
      </c>
      <c r="D835" t="s">
        <v>4112</v>
      </c>
      <c r="E835">
        <v>4</v>
      </c>
      <c r="F835" t="s">
        <v>20</v>
      </c>
      <c r="G835">
        <v>20010429</v>
      </c>
      <c r="H835" t="s">
        <v>4113</v>
      </c>
      <c r="I835" t="s">
        <v>1739</v>
      </c>
      <c r="J835" t="s">
        <v>1728</v>
      </c>
      <c r="K835" t="s">
        <v>214</v>
      </c>
      <c r="O835" s="9">
        <f>IFERROR(IF($B835="","",INDEX(所属情報!$E:$E,MATCH($A835,所属情報!$A:$A,0))),"")</f>
        <v>492355</v>
      </c>
      <c r="P835" s="9" t="str">
        <f t="shared" ref="P835:P898" si="39">IF($C835="","",IF($E835="",$C835,$C835&amp;" ("&amp;$E835&amp;")"))</f>
        <v>前田　朱音 (4)</v>
      </c>
      <c r="Q835" s="9" t="str">
        <f t="shared" ref="Q835:Q898" si="40">IF($D835="","",ASC($D835))</f>
        <v>ﾏｴﾀﾞ ｱｶﾈ</v>
      </c>
      <c r="R835" s="9" t="str">
        <f t="shared" ref="R835:R898" si="41">IF($I835="","",UPPER($I835)&amp;" "&amp;UPPER(LEFT($J835,1))&amp;LOWER(RIGHT($J835,LEN($J835)-1))&amp;" ("&amp;MID($G835,3,2)&amp;")")</f>
        <v>MAEDA Akane (01)</v>
      </c>
      <c r="S835" s="9" t="str">
        <f>IFERROR(IF($F835="","",INDEX(リスト!$G:$G,MATCH($F835,リスト!$E:$E,0))),"")</f>
        <v>27</v>
      </c>
      <c r="T835" s="9" t="str">
        <f>IFERROR(IF($K835="","",INDEX(リスト!$J:$J,MATCH($K835,リスト!$I:$I,0))),"")</f>
        <v>JPN</v>
      </c>
      <c r="U835" s="9" t="str">
        <f>IF($B835="","",RIGHT($G835*1000+200+COUNTIF($G$2:$G835,$G835),9))</f>
        <v>010429201</v>
      </c>
      <c r="V835" s="9" t="str">
        <f>IFERROR(IF($M835="","",$M835&amp;"・"&amp;INDEX(リスト!$F:$F,MATCH($L835,リスト!$E:$E,0))),"")</f>
        <v/>
      </c>
    </row>
    <row r="836" spans="1:22" ht="18" customHeight="1" x14ac:dyDescent="0.55000000000000004">
      <c r="A836" t="s">
        <v>4096</v>
      </c>
      <c r="B836">
        <v>848</v>
      </c>
      <c r="C836" t="s">
        <v>4114</v>
      </c>
      <c r="D836" t="s">
        <v>4115</v>
      </c>
      <c r="E836">
        <v>3</v>
      </c>
      <c r="F836" t="s">
        <v>20</v>
      </c>
      <c r="G836">
        <v>20010813</v>
      </c>
      <c r="H836" t="s">
        <v>4116</v>
      </c>
      <c r="I836" t="s">
        <v>4117</v>
      </c>
      <c r="J836" t="s">
        <v>757</v>
      </c>
      <c r="K836" t="s">
        <v>214</v>
      </c>
      <c r="O836" s="9">
        <f>IFERROR(IF($B836="","",INDEX(所属情報!$E:$E,MATCH($A836,所属情報!$A:$A,0))),"")</f>
        <v>492355</v>
      </c>
      <c r="P836" s="9" t="str">
        <f t="shared" si="39"/>
        <v>松金　里奈 (3)</v>
      </c>
      <c r="Q836" s="9" t="str">
        <f t="shared" si="40"/>
        <v>ﾏﾂｶﾈ ﾘﾅ</v>
      </c>
      <c r="R836" s="9" t="str">
        <f t="shared" si="41"/>
        <v>MATSUKANE Rina (01)</v>
      </c>
      <c r="S836" s="9" t="str">
        <f>IFERROR(IF($F836="","",INDEX(リスト!$G:$G,MATCH($F836,リスト!$E:$E,0))),"")</f>
        <v>27</v>
      </c>
      <c r="T836" s="9" t="str">
        <f>IFERROR(IF($K836="","",INDEX(リスト!$J:$J,MATCH($K836,リスト!$I:$I,0))),"")</f>
        <v>JPN</v>
      </c>
      <c r="U836" s="9" t="str">
        <f>IF($B836="","",RIGHT($G836*1000+200+COUNTIF($G$2:$G836,$G836),9))</f>
        <v>010813201</v>
      </c>
      <c r="V836" s="9" t="str">
        <f>IFERROR(IF($M836="","",$M836&amp;"・"&amp;INDEX(リスト!$F:$F,MATCH($L836,リスト!$E:$E,0))),"")</f>
        <v/>
      </c>
    </row>
    <row r="837" spans="1:22" ht="18" customHeight="1" x14ac:dyDescent="0.55000000000000004">
      <c r="A837" t="s">
        <v>4096</v>
      </c>
      <c r="B837">
        <v>849</v>
      </c>
      <c r="C837" t="s">
        <v>4118</v>
      </c>
      <c r="D837" t="s">
        <v>4119</v>
      </c>
      <c r="E837">
        <v>4</v>
      </c>
      <c r="F837" t="s">
        <v>20</v>
      </c>
      <c r="G837">
        <v>20010415</v>
      </c>
      <c r="H837" t="s">
        <v>4120</v>
      </c>
      <c r="I837" t="s">
        <v>4121</v>
      </c>
      <c r="J837" t="s">
        <v>3452</v>
      </c>
      <c r="K837" t="s">
        <v>214</v>
      </c>
      <c r="O837" s="9">
        <f>IFERROR(IF($B837="","",INDEX(所属情報!$E:$E,MATCH($A837,所属情報!$A:$A,0))),"")</f>
        <v>492355</v>
      </c>
      <c r="P837" s="9" t="str">
        <f t="shared" si="39"/>
        <v>吉識　史央里 (4)</v>
      </c>
      <c r="Q837" s="9" t="str">
        <f t="shared" si="40"/>
        <v>ﾖｼｷ ｼｵﾘ</v>
      </c>
      <c r="R837" s="9" t="str">
        <f t="shared" si="41"/>
        <v>YOSHIKI Shiori (01)</v>
      </c>
      <c r="S837" s="9" t="str">
        <f>IFERROR(IF($F837="","",INDEX(リスト!$G:$G,MATCH($F837,リスト!$E:$E,0))),"")</f>
        <v>27</v>
      </c>
      <c r="T837" s="9" t="str">
        <f>IFERROR(IF($K837="","",INDEX(リスト!$J:$J,MATCH($K837,リスト!$I:$I,0))),"")</f>
        <v>JPN</v>
      </c>
      <c r="U837" s="9" t="str">
        <f>IF($B837="","",RIGHT($G837*1000+200+COUNTIF($G$2:$G837,$G837),9))</f>
        <v>010415201</v>
      </c>
      <c r="V837" s="9" t="str">
        <f>IFERROR(IF($M837="","",$M837&amp;"・"&amp;INDEX(リスト!$F:$F,MATCH($L837,リスト!$E:$E,0))),"")</f>
        <v/>
      </c>
    </row>
    <row r="838" spans="1:22" ht="18" customHeight="1" x14ac:dyDescent="0.55000000000000004">
      <c r="A838" t="s">
        <v>4096</v>
      </c>
      <c r="B838">
        <v>850</v>
      </c>
      <c r="C838" t="s">
        <v>4122</v>
      </c>
      <c r="D838" t="s">
        <v>4123</v>
      </c>
      <c r="E838">
        <v>3</v>
      </c>
      <c r="F838" t="s">
        <v>20</v>
      </c>
      <c r="G838">
        <v>20020530</v>
      </c>
      <c r="H838" t="s">
        <v>4124</v>
      </c>
      <c r="I838" t="s">
        <v>2764</v>
      </c>
      <c r="J838" t="s">
        <v>1208</v>
      </c>
      <c r="K838" t="s">
        <v>214</v>
      </c>
      <c r="O838" s="9">
        <f>IFERROR(IF($B838="","",INDEX(所属情報!$E:$E,MATCH($A838,所属情報!$A:$A,0))),"")</f>
        <v>492355</v>
      </c>
      <c r="P838" s="9" t="str">
        <f t="shared" si="39"/>
        <v>高木　美悠 (3)</v>
      </c>
      <c r="Q838" s="9" t="str">
        <f t="shared" si="40"/>
        <v>ﾀｶｷﾞ ﾐﾕｳ</v>
      </c>
      <c r="R838" s="9" t="str">
        <f t="shared" si="41"/>
        <v>TAKAGI Miyu (02)</v>
      </c>
      <c r="S838" s="9" t="str">
        <f>IFERROR(IF($F838="","",INDEX(リスト!$G:$G,MATCH($F838,リスト!$E:$E,0))),"")</f>
        <v>27</v>
      </c>
      <c r="T838" s="9" t="str">
        <f>IFERROR(IF($K838="","",INDEX(リスト!$J:$J,MATCH($K838,リスト!$I:$I,0))),"")</f>
        <v>JPN</v>
      </c>
      <c r="U838" s="9" t="str">
        <f>IF($B838="","",RIGHT($G838*1000+200+COUNTIF($G$2:$G838,$G838),9))</f>
        <v>020530202</v>
      </c>
      <c r="V838" s="9" t="str">
        <f>IFERROR(IF($M838="","",$M838&amp;"・"&amp;INDEX(リスト!$F:$F,MATCH($L838,リスト!$E:$E,0))),"")</f>
        <v/>
      </c>
    </row>
    <row r="839" spans="1:22" ht="18" customHeight="1" x14ac:dyDescent="0.55000000000000004">
      <c r="A839" t="s">
        <v>4096</v>
      </c>
      <c r="B839">
        <v>851</v>
      </c>
      <c r="C839" t="s">
        <v>4125</v>
      </c>
      <c r="D839" t="s">
        <v>4126</v>
      </c>
      <c r="E839">
        <v>3</v>
      </c>
      <c r="F839" t="s">
        <v>20</v>
      </c>
      <c r="G839">
        <v>20030326</v>
      </c>
      <c r="H839" t="s">
        <v>4127</v>
      </c>
      <c r="I839" t="s">
        <v>2053</v>
      </c>
      <c r="J839" t="s">
        <v>941</v>
      </c>
      <c r="K839" t="s">
        <v>214</v>
      </c>
      <c r="O839" s="9">
        <f>IFERROR(IF($B839="","",INDEX(所属情報!$E:$E,MATCH($A839,所属情報!$A:$A,0))),"")</f>
        <v>492355</v>
      </c>
      <c r="P839" s="9" t="str">
        <f t="shared" si="39"/>
        <v>筒井　穂乃茄 (3)</v>
      </c>
      <c r="Q839" s="9" t="str">
        <f t="shared" si="40"/>
        <v>ﾂﾂｲ ﾎﾉｶ</v>
      </c>
      <c r="R839" s="9" t="str">
        <f t="shared" si="41"/>
        <v>TSUTSUI Honoka (03)</v>
      </c>
      <c r="S839" s="9" t="str">
        <f>IFERROR(IF($F839="","",INDEX(リスト!$G:$G,MATCH($F839,リスト!$E:$E,0))),"")</f>
        <v>27</v>
      </c>
      <c r="T839" s="9" t="str">
        <f>IFERROR(IF($K839="","",INDEX(リスト!$J:$J,MATCH($K839,リスト!$I:$I,0))),"")</f>
        <v>JPN</v>
      </c>
      <c r="U839" s="9" t="str">
        <f>IF($B839="","",RIGHT($G839*1000+200+COUNTIF($G$2:$G839,$G839),9))</f>
        <v>030326202</v>
      </c>
      <c r="V839" s="9" t="str">
        <f>IFERROR(IF($M839="","",$M839&amp;"・"&amp;INDEX(リスト!$F:$F,MATCH($L839,リスト!$E:$E,0))),"")</f>
        <v/>
      </c>
    </row>
    <row r="840" spans="1:22" ht="18" customHeight="1" x14ac:dyDescent="0.55000000000000004">
      <c r="A840" t="s">
        <v>4096</v>
      </c>
      <c r="B840">
        <v>852</v>
      </c>
      <c r="C840" t="s">
        <v>4128</v>
      </c>
      <c r="D840" t="s">
        <v>4129</v>
      </c>
      <c r="E840">
        <v>3</v>
      </c>
      <c r="F840" t="s">
        <v>20</v>
      </c>
      <c r="G840">
        <v>20011118</v>
      </c>
      <c r="H840" t="s">
        <v>4130</v>
      </c>
      <c r="I840" t="s">
        <v>3351</v>
      </c>
      <c r="J840" t="s">
        <v>4131</v>
      </c>
      <c r="K840" t="s">
        <v>214</v>
      </c>
      <c r="O840" s="9">
        <f>IFERROR(IF($B840="","",INDEX(所属情報!$E:$E,MATCH($A840,所属情報!$A:$A,0))),"")</f>
        <v>492355</v>
      </c>
      <c r="P840" s="9" t="str">
        <f t="shared" si="39"/>
        <v>中川　千彩都 (3)</v>
      </c>
      <c r="Q840" s="9" t="str">
        <f t="shared" si="40"/>
        <v>ﾅｶｶﾞﾜ ﾁｻﾄ</v>
      </c>
      <c r="R840" s="9" t="str">
        <f t="shared" si="41"/>
        <v>NAKAGAWA Chisato (01)</v>
      </c>
      <c r="S840" s="9" t="str">
        <f>IFERROR(IF($F840="","",INDEX(リスト!$G:$G,MATCH($F840,リスト!$E:$E,0))),"")</f>
        <v>27</v>
      </c>
      <c r="T840" s="9" t="str">
        <f>IFERROR(IF($K840="","",INDEX(リスト!$J:$J,MATCH($K840,リスト!$I:$I,0))),"")</f>
        <v>JPN</v>
      </c>
      <c r="U840" s="9" t="str">
        <f>IF($B840="","",RIGHT($G840*1000+200+COUNTIF($G$2:$G840,$G840),9))</f>
        <v>011118201</v>
      </c>
      <c r="V840" s="9" t="str">
        <f>IFERROR(IF($M840="","",$M840&amp;"・"&amp;INDEX(リスト!$F:$F,MATCH($L840,リスト!$E:$E,0))),"")</f>
        <v/>
      </c>
    </row>
    <row r="841" spans="1:22" ht="18" customHeight="1" x14ac:dyDescent="0.55000000000000004">
      <c r="A841" t="s">
        <v>4096</v>
      </c>
      <c r="B841">
        <v>853</v>
      </c>
      <c r="C841" t="s">
        <v>4132</v>
      </c>
      <c r="D841" t="s">
        <v>4133</v>
      </c>
      <c r="E841">
        <v>3</v>
      </c>
      <c r="F841" t="s">
        <v>19</v>
      </c>
      <c r="G841">
        <v>20021004</v>
      </c>
      <c r="H841" t="s">
        <v>4134</v>
      </c>
      <c r="I841" t="s">
        <v>4135</v>
      </c>
      <c r="J841" t="s">
        <v>4136</v>
      </c>
      <c r="K841" t="s">
        <v>214</v>
      </c>
      <c r="O841" s="9">
        <f>IFERROR(IF($B841="","",INDEX(所属情報!$E:$E,MATCH($A841,所属情報!$A:$A,0))),"")</f>
        <v>492355</v>
      </c>
      <c r="P841" s="9" t="str">
        <f t="shared" si="39"/>
        <v>櫨山　わかば (3)</v>
      </c>
      <c r="Q841" s="9" t="str">
        <f t="shared" si="40"/>
        <v>ﾊｾﾞﾔﾏ ﾜｶﾊﾞ</v>
      </c>
      <c r="R841" s="9" t="str">
        <f t="shared" si="41"/>
        <v>HAZEYAMA Wakaba (02)</v>
      </c>
      <c r="S841" s="9" t="str">
        <f>IFERROR(IF($F841="","",INDEX(リスト!$G:$G,MATCH($F841,リスト!$E:$E,0))),"")</f>
        <v>28</v>
      </c>
      <c r="T841" s="9" t="str">
        <f>IFERROR(IF($K841="","",INDEX(リスト!$J:$J,MATCH($K841,リスト!$I:$I,0))),"")</f>
        <v>JPN</v>
      </c>
      <c r="U841" s="9" t="str">
        <f>IF($B841="","",RIGHT($G841*1000+200+COUNTIF($G$2:$G841,$G841),9))</f>
        <v>021004203</v>
      </c>
      <c r="V841" s="9" t="str">
        <f>IFERROR(IF($M841="","",$M841&amp;"・"&amp;INDEX(リスト!$F:$F,MATCH($L841,リスト!$E:$E,0))),"")</f>
        <v/>
      </c>
    </row>
    <row r="842" spans="1:22" ht="18" customHeight="1" x14ac:dyDescent="0.55000000000000004">
      <c r="A842" t="s">
        <v>4096</v>
      </c>
      <c r="B842">
        <v>854</v>
      </c>
      <c r="C842" t="s">
        <v>4137</v>
      </c>
      <c r="D842" t="s">
        <v>4138</v>
      </c>
      <c r="E842">
        <v>2</v>
      </c>
      <c r="F842" t="s">
        <v>59</v>
      </c>
      <c r="G842">
        <v>20040322</v>
      </c>
      <c r="H842" t="s">
        <v>4139</v>
      </c>
      <c r="I842" t="s">
        <v>771</v>
      </c>
      <c r="J842" t="s">
        <v>4140</v>
      </c>
      <c r="K842" t="s">
        <v>214</v>
      </c>
      <c r="O842" s="9">
        <f>IFERROR(IF($B842="","",INDEX(所属情報!$E:$E,MATCH($A842,所属情報!$A:$A,0))),"")</f>
        <v>492355</v>
      </c>
      <c r="P842" s="9" t="str">
        <f t="shared" si="39"/>
        <v>小林　弓珠 (2)</v>
      </c>
      <c r="Q842" s="9" t="str">
        <f t="shared" si="40"/>
        <v>ｺﾊﾞﾔｼ ﾕｽﾞ</v>
      </c>
      <c r="R842" s="9" t="str">
        <f t="shared" si="41"/>
        <v>KOBAYASHI Yuzu (04)</v>
      </c>
      <c r="S842" s="9" t="str">
        <f>IFERROR(IF($F842="","",INDEX(リスト!$G:$G,MATCH($F842,リスト!$E:$E,0))),"")</f>
        <v>20</v>
      </c>
      <c r="T842" s="9" t="str">
        <f>IFERROR(IF($K842="","",INDEX(リスト!$J:$J,MATCH($K842,リスト!$I:$I,0))),"")</f>
        <v>JPN</v>
      </c>
      <c r="U842" s="9" t="str">
        <f>IF($B842="","",RIGHT($G842*1000+200+COUNTIF($G$2:$G842,$G842),9))</f>
        <v>040322201</v>
      </c>
      <c r="V842" s="9" t="str">
        <f>IFERROR(IF($M842="","",$M842&amp;"・"&amp;INDEX(リスト!$F:$F,MATCH($L842,リスト!$E:$E,0))),"")</f>
        <v/>
      </c>
    </row>
    <row r="843" spans="1:22" ht="18" customHeight="1" x14ac:dyDescent="0.55000000000000004">
      <c r="A843" t="s">
        <v>4096</v>
      </c>
      <c r="B843">
        <v>855</v>
      </c>
      <c r="C843" t="s">
        <v>4141</v>
      </c>
      <c r="D843" t="s">
        <v>4142</v>
      </c>
      <c r="E843">
        <v>2</v>
      </c>
      <c r="F843" t="s">
        <v>12</v>
      </c>
      <c r="G843">
        <v>20031001</v>
      </c>
      <c r="H843" t="s">
        <v>4143</v>
      </c>
      <c r="I843" t="s">
        <v>4144</v>
      </c>
      <c r="J843" t="s">
        <v>4145</v>
      </c>
      <c r="K843" t="s">
        <v>214</v>
      </c>
      <c r="O843" s="9">
        <f>IFERROR(IF($B843="","",INDEX(所属情報!$E:$E,MATCH($A843,所属情報!$A:$A,0))),"")</f>
        <v>492355</v>
      </c>
      <c r="P843" s="9" t="str">
        <f t="shared" si="39"/>
        <v>松村　佳代子 (2)</v>
      </c>
      <c r="Q843" s="9" t="str">
        <f t="shared" si="40"/>
        <v>ﾏﾂﾑﾗ ｶﾖｺ</v>
      </c>
      <c r="R843" s="9" t="str">
        <f t="shared" si="41"/>
        <v>MATSUMURA Kayoko (03)</v>
      </c>
      <c r="S843" s="9" t="str">
        <f>IFERROR(IF($F843="","",INDEX(リスト!$G:$G,MATCH($F843,リスト!$E:$E,0))),"")</f>
        <v>21</v>
      </c>
      <c r="T843" s="9" t="str">
        <f>IFERROR(IF($K843="","",INDEX(リスト!$J:$J,MATCH($K843,リスト!$I:$I,0))),"")</f>
        <v>JPN</v>
      </c>
      <c r="U843" s="9" t="str">
        <f>IF($B843="","",RIGHT($G843*1000+200+COUNTIF($G$2:$G843,$G843),9))</f>
        <v>031001201</v>
      </c>
      <c r="V843" s="9" t="str">
        <f>IFERROR(IF($M843="","",$M843&amp;"・"&amp;INDEX(リスト!$F:$F,MATCH($L843,リスト!$E:$E,0))),"")</f>
        <v/>
      </c>
    </row>
    <row r="844" spans="1:22" ht="18" customHeight="1" x14ac:dyDescent="0.55000000000000004">
      <c r="A844" t="s">
        <v>4096</v>
      </c>
      <c r="B844">
        <v>856</v>
      </c>
      <c r="C844" t="s">
        <v>4146</v>
      </c>
      <c r="D844" t="s">
        <v>4147</v>
      </c>
      <c r="E844">
        <v>2</v>
      </c>
      <c r="F844" t="s">
        <v>20</v>
      </c>
      <c r="G844">
        <v>20030613</v>
      </c>
      <c r="H844" t="s">
        <v>4148</v>
      </c>
      <c r="I844" t="s">
        <v>4090</v>
      </c>
      <c r="J844" t="s">
        <v>1120</v>
      </c>
      <c r="K844" t="s">
        <v>214</v>
      </c>
      <c r="O844" s="9">
        <f>IFERROR(IF($B844="","",INDEX(所属情報!$E:$E,MATCH($A844,所属情報!$A:$A,0))),"")</f>
        <v>492355</v>
      </c>
      <c r="P844" s="9" t="str">
        <f t="shared" si="39"/>
        <v>向井　優花 (2)</v>
      </c>
      <c r="Q844" s="9" t="str">
        <f t="shared" si="40"/>
        <v>ﾑｶｲ ﾕｳｶ</v>
      </c>
      <c r="R844" s="9" t="str">
        <f t="shared" si="41"/>
        <v>MUKAI Yuka (03)</v>
      </c>
      <c r="S844" s="9" t="str">
        <f>IFERROR(IF($F844="","",INDEX(リスト!$G:$G,MATCH($F844,リスト!$E:$E,0))),"")</f>
        <v>27</v>
      </c>
      <c r="T844" s="9" t="str">
        <f>IFERROR(IF($K844="","",INDEX(リスト!$J:$J,MATCH($K844,リスト!$I:$I,0))),"")</f>
        <v>JPN</v>
      </c>
      <c r="U844" s="9" t="str">
        <f>IF($B844="","",RIGHT($G844*1000+200+COUNTIF($G$2:$G844,$G844),9))</f>
        <v>030613201</v>
      </c>
      <c r="V844" s="9" t="str">
        <f>IFERROR(IF($M844="","",$M844&amp;"・"&amp;INDEX(リスト!$F:$F,MATCH($L844,リスト!$E:$E,0))),"")</f>
        <v/>
      </c>
    </row>
    <row r="845" spans="1:22" ht="18" customHeight="1" x14ac:dyDescent="0.55000000000000004">
      <c r="A845" t="s">
        <v>4096</v>
      </c>
      <c r="B845">
        <v>857</v>
      </c>
      <c r="C845" t="s">
        <v>4149</v>
      </c>
      <c r="D845" t="s">
        <v>4150</v>
      </c>
      <c r="E845">
        <v>2</v>
      </c>
      <c r="F845" t="s">
        <v>20</v>
      </c>
      <c r="G845">
        <v>20040116</v>
      </c>
      <c r="H845" t="s">
        <v>4151</v>
      </c>
      <c r="I845" t="s">
        <v>4152</v>
      </c>
      <c r="J845" t="s">
        <v>1244</v>
      </c>
      <c r="K845" t="s">
        <v>214</v>
      </c>
      <c r="O845" s="9">
        <f>IFERROR(IF($B845="","",INDEX(所属情報!$E:$E,MATCH($A845,所属情報!$A:$A,0))),"")</f>
        <v>492355</v>
      </c>
      <c r="P845" s="9" t="str">
        <f t="shared" si="39"/>
        <v>河口　くるみ (2)</v>
      </c>
      <c r="Q845" s="9" t="str">
        <f t="shared" si="40"/>
        <v>ｶﾜｸﾞﾁ ｸﾙﾐ</v>
      </c>
      <c r="R845" s="9" t="str">
        <f t="shared" si="41"/>
        <v>KAWAGUCHI Kurumi (04)</v>
      </c>
      <c r="S845" s="9" t="str">
        <f>IFERROR(IF($F845="","",INDEX(リスト!$G:$G,MATCH($F845,リスト!$E:$E,0))),"")</f>
        <v>27</v>
      </c>
      <c r="T845" s="9" t="str">
        <f>IFERROR(IF($K845="","",INDEX(リスト!$J:$J,MATCH($K845,リスト!$I:$I,0))),"")</f>
        <v>JPN</v>
      </c>
      <c r="U845" s="9" t="str">
        <f>IF($B845="","",RIGHT($G845*1000+200+COUNTIF($G$2:$G845,$G845),9))</f>
        <v>040116202</v>
      </c>
      <c r="V845" s="9" t="str">
        <f>IFERROR(IF($M845="","",$M845&amp;"・"&amp;INDEX(リスト!$F:$F,MATCH($L845,リスト!$E:$E,0))),"")</f>
        <v/>
      </c>
    </row>
    <row r="846" spans="1:22" ht="18" customHeight="1" x14ac:dyDescent="0.55000000000000004">
      <c r="A846" t="s">
        <v>4096</v>
      </c>
      <c r="B846">
        <v>858</v>
      </c>
      <c r="C846" t="s">
        <v>4153</v>
      </c>
      <c r="D846" t="s">
        <v>4154</v>
      </c>
      <c r="E846">
        <v>2</v>
      </c>
      <c r="F846" t="s">
        <v>20</v>
      </c>
      <c r="G846">
        <v>20030709</v>
      </c>
      <c r="H846" t="s">
        <v>4155</v>
      </c>
      <c r="I846" t="s">
        <v>4156</v>
      </c>
      <c r="J846" t="s">
        <v>1786</v>
      </c>
      <c r="K846" t="s">
        <v>214</v>
      </c>
      <c r="O846" s="9">
        <f>IFERROR(IF($B846="","",INDEX(所属情報!$E:$E,MATCH($A846,所属情報!$A:$A,0))),"")</f>
        <v>492355</v>
      </c>
      <c r="P846" s="9" t="str">
        <f t="shared" si="39"/>
        <v>冨森　杏 (2)</v>
      </c>
      <c r="Q846" s="9" t="str">
        <f t="shared" si="40"/>
        <v>ﾄﾐﾓﾘ ｱﾝ</v>
      </c>
      <c r="R846" s="9" t="str">
        <f t="shared" si="41"/>
        <v>TOMIMORI An (03)</v>
      </c>
      <c r="S846" s="9" t="str">
        <f>IFERROR(IF($F846="","",INDEX(リスト!$G:$G,MATCH($F846,リスト!$E:$E,0))),"")</f>
        <v>27</v>
      </c>
      <c r="T846" s="9" t="str">
        <f>IFERROR(IF($K846="","",INDEX(リスト!$J:$J,MATCH($K846,リスト!$I:$I,0))),"")</f>
        <v>JPN</v>
      </c>
      <c r="U846" s="9" t="str">
        <f>IF($B846="","",RIGHT($G846*1000+200+COUNTIF($G$2:$G846,$G846),9))</f>
        <v>030709202</v>
      </c>
      <c r="V846" s="9" t="str">
        <f>IFERROR(IF($M846="","",$M846&amp;"・"&amp;INDEX(リスト!$F:$F,MATCH($L846,リスト!$E:$E,0))),"")</f>
        <v/>
      </c>
    </row>
    <row r="847" spans="1:22" ht="18" customHeight="1" x14ac:dyDescent="0.55000000000000004">
      <c r="A847" t="s">
        <v>4096</v>
      </c>
      <c r="B847">
        <v>859</v>
      </c>
      <c r="C847" t="s">
        <v>4157</v>
      </c>
      <c r="D847" t="s">
        <v>4158</v>
      </c>
      <c r="E847">
        <v>2</v>
      </c>
      <c r="F847" t="s">
        <v>20</v>
      </c>
      <c r="G847">
        <v>20040120</v>
      </c>
      <c r="H847" t="s">
        <v>4159</v>
      </c>
      <c r="I847" t="s">
        <v>3116</v>
      </c>
      <c r="J847" t="s">
        <v>4160</v>
      </c>
      <c r="K847" t="s">
        <v>214</v>
      </c>
      <c r="O847" s="9">
        <f>IFERROR(IF($B847="","",INDEX(所属情報!$E:$E,MATCH($A847,所属情報!$A:$A,0))),"")</f>
        <v>492355</v>
      </c>
      <c r="P847" s="9" t="str">
        <f t="shared" si="39"/>
        <v>長岡　未菜 (2)</v>
      </c>
      <c r="Q847" s="9" t="str">
        <f t="shared" si="40"/>
        <v>ﾅｶﾞｵｶ ﾐﾅ</v>
      </c>
      <c r="R847" s="9" t="str">
        <f t="shared" si="41"/>
        <v>NAGAOKA Mina (04)</v>
      </c>
      <c r="S847" s="9" t="str">
        <f>IFERROR(IF($F847="","",INDEX(リスト!$G:$G,MATCH($F847,リスト!$E:$E,0))),"")</f>
        <v>27</v>
      </c>
      <c r="T847" s="9" t="str">
        <f>IFERROR(IF($K847="","",INDEX(リスト!$J:$J,MATCH($K847,リスト!$I:$I,0))),"")</f>
        <v>JPN</v>
      </c>
      <c r="U847" s="9" t="str">
        <f>IF($B847="","",RIGHT($G847*1000+200+COUNTIF($G$2:$G847,$G847),9))</f>
        <v>040120202</v>
      </c>
      <c r="V847" s="9" t="str">
        <f>IFERROR(IF($M847="","",$M847&amp;"・"&amp;INDEX(リスト!$F:$F,MATCH($L847,リスト!$E:$E,0))),"")</f>
        <v/>
      </c>
    </row>
    <row r="848" spans="1:22" ht="18" customHeight="1" x14ac:dyDescent="0.55000000000000004">
      <c r="A848" t="s">
        <v>4096</v>
      </c>
      <c r="B848">
        <v>860</v>
      </c>
      <c r="C848" t="s">
        <v>4161</v>
      </c>
      <c r="D848" t="s">
        <v>4162</v>
      </c>
      <c r="E848">
        <v>1</v>
      </c>
      <c r="F848" t="s">
        <v>20</v>
      </c>
      <c r="G848">
        <v>20041215</v>
      </c>
      <c r="H848" t="s">
        <v>4163</v>
      </c>
      <c r="I848" t="s">
        <v>4164</v>
      </c>
      <c r="J848" t="s">
        <v>4131</v>
      </c>
      <c r="K848" t="s">
        <v>214</v>
      </c>
      <c r="O848" s="9">
        <f>IFERROR(IF($B848="","",INDEX(所属情報!$E:$E,MATCH($A848,所属情報!$A:$A,0))),"")</f>
        <v>492355</v>
      </c>
      <c r="P848" s="9" t="str">
        <f t="shared" si="39"/>
        <v>北島　千聖 (1)</v>
      </c>
      <c r="Q848" s="9" t="str">
        <f t="shared" si="40"/>
        <v>ｷﾀｼﾞﾏ ﾁｻﾄ</v>
      </c>
      <c r="R848" s="9" t="str">
        <f t="shared" si="41"/>
        <v>KITAJIMA Chisato (04)</v>
      </c>
      <c r="S848" s="9" t="str">
        <f>IFERROR(IF($F848="","",INDEX(リスト!$G:$G,MATCH($F848,リスト!$E:$E,0))),"")</f>
        <v>27</v>
      </c>
      <c r="T848" s="9" t="str">
        <f>IFERROR(IF($K848="","",INDEX(リスト!$J:$J,MATCH($K848,リスト!$I:$I,0))),"")</f>
        <v>JPN</v>
      </c>
      <c r="U848" s="9" t="str">
        <f>IF($B848="","",RIGHT($G848*1000+200+COUNTIF($G$2:$G848,$G848),9))</f>
        <v>041215201</v>
      </c>
      <c r="V848" s="9" t="str">
        <f>IFERROR(IF($M848="","",$M848&amp;"・"&amp;INDEX(リスト!$F:$F,MATCH($L848,リスト!$E:$E,0))),"")</f>
        <v/>
      </c>
    </row>
    <row r="849" spans="1:22" ht="18" customHeight="1" x14ac:dyDescent="0.55000000000000004">
      <c r="A849" t="s">
        <v>4096</v>
      </c>
      <c r="B849">
        <v>861</v>
      </c>
      <c r="C849" t="s">
        <v>4165</v>
      </c>
      <c r="D849" t="s">
        <v>4166</v>
      </c>
      <c r="E849">
        <v>1</v>
      </c>
      <c r="F849" t="s">
        <v>20</v>
      </c>
      <c r="G849">
        <v>20041222</v>
      </c>
      <c r="H849" t="s">
        <v>4167</v>
      </c>
      <c r="I849" t="s">
        <v>737</v>
      </c>
      <c r="J849" t="s">
        <v>4168</v>
      </c>
      <c r="K849" t="s">
        <v>214</v>
      </c>
      <c r="O849" s="9">
        <f>IFERROR(IF($B849="","",INDEX(所属情報!$E:$E,MATCH($A849,所属情報!$A:$A,0))),"")</f>
        <v>492355</v>
      </c>
      <c r="P849" s="9" t="str">
        <f t="shared" si="39"/>
        <v>西村　光冬 (1)</v>
      </c>
      <c r="Q849" s="9" t="str">
        <f t="shared" si="40"/>
        <v>ﾆｼﾑﾗ ﾐﾌﾕ</v>
      </c>
      <c r="R849" s="9" t="str">
        <f t="shared" si="41"/>
        <v>NISHIMURA Mifuyu (04)</v>
      </c>
      <c r="S849" s="9" t="str">
        <f>IFERROR(IF($F849="","",INDEX(リスト!$G:$G,MATCH($F849,リスト!$E:$E,0))),"")</f>
        <v>27</v>
      </c>
      <c r="T849" s="9" t="str">
        <f>IFERROR(IF($K849="","",INDEX(リスト!$J:$J,MATCH($K849,リスト!$I:$I,0))),"")</f>
        <v>JPN</v>
      </c>
      <c r="U849" s="9" t="str">
        <f>IF($B849="","",RIGHT($G849*1000+200+COUNTIF($G$2:$G849,$G849),9))</f>
        <v>041222201</v>
      </c>
      <c r="V849" s="9" t="str">
        <f>IFERROR(IF($M849="","",$M849&amp;"・"&amp;INDEX(リスト!$F:$F,MATCH($L849,リスト!$E:$E,0))),"")</f>
        <v/>
      </c>
    </row>
    <row r="850" spans="1:22" ht="18" customHeight="1" x14ac:dyDescent="0.55000000000000004">
      <c r="A850" t="s">
        <v>4096</v>
      </c>
      <c r="B850">
        <v>862</v>
      </c>
      <c r="C850" t="s">
        <v>4169</v>
      </c>
      <c r="D850" t="s">
        <v>4170</v>
      </c>
      <c r="E850">
        <v>1</v>
      </c>
      <c r="F850" t="s">
        <v>17</v>
      </c>
      <c r="G850">
        <v>20040608</v>
      </c>
      <c r="H850" t="s">
        <v>4171</v>
      </c>
      <c r="I850" t="s">
        <v>1568</v>
      </c>
      <c r="J850" t="s">
        <v>2801</v>
      </c>
      <c r="K850" t="s">
        <v>214</v>
      </c>
      <c r="O850" s="9">
        <f>IFERROR(IF($B850="","",INDEX(所属情報!$E:$E,MATCH($A850,所属情報!$A:$A,0))),"")</f>
        <v>492355</v>
      </c>
      <c r="P850" s="9" t="str">
        <f t="shared" si="39"/>
        <v>齊藤　蘭 (1)</v>
      </c>
      <c r="Q850" s="9" t="str">
        <f t="shared" si="40"/>
        <v>ｻｲﾄｳ ﾗﾝ</v>
      </c>
      <c r="R850" s="9" t="str">
        <f t="shared" si="41"/>
        <v>SAITO Ran (04)</v>
      </c>
      <c r="S850" s="9" t="str">
        <f>IFERROR(IF($F850="","",INDEX(リスト!$G:$G,MATCH($F850,リスト!$E:$E,0))),"")</f>
        <v>26</v>
      </c>
      <c r="T850" s="9" t="str">
        <f>IFERROR(IF($K850="","",INDEX(リスト!$J:$J,MATCH($K850,リスト!$I:$I,0))),"")</f>
        <v>JPN</v>
      </c>
      <c r="U850" s="9" t="str">
        <f>IF($B850="","",RIGHT($G850*1000+200+COUNTIF($G$2:$G850,$G850),9))</f>
        <v>040608202</v>
      </c>
      <c r="V850" s="9" t="str">
        <f>IFERROR(IF($M850="","",$M850&amp;"・"&amp;INDEX(リスト!$F:$F,MATCH($L850,リスト!$E:$E,0))),"")</f>
        <v/>
      </c>
    </row>
    <row r="851" spans="1:22" ht="18" customHeight="1" x14ac:dyDescent="0.55000000000000004">
      <c r="A851" t="s">
        <v>4096</v>
      </c>
      <c r="B851">
        <v>863</v>
      </c>
      <c r="C851" t="s">
        <v>4172</v>
      </c>
      <c r="D851" t="s">
        <v>4173</v>
      </c>
      <c r="E851">
        <v>1</v>
      </c>
      <c r="F851" t="s">
        <v>20</v>
      </c>
      <c r="G851">
        <v>20040714</v>
      </c>
      <c r="H851" t="s">
        <v>4174</v>
      </c>
      <c r="I851" t="s">
        <v>4175</v>
      </c>
      <c r="J851" t="s">
        <v>3485</v>
      </c>
      <c r="K851" t="s">
        <v>214</v>
      </c>
      <c r="O851" s="9">
        <f>IFERROR(IF($B851="","",INDEX(所属情報!$E:$E,MATCH($A851,所属情報!$A:$A,0))),"")</f>
        <v>492355</v>
      </c>
      <c r="P851" s="9" t="str">
        <f t="shared" si="39"/>
        <v>大川　美来 (1)</v>
      </c>
      <c r="Q851" s="9" t="str">
        <f t="shared" si="40"/>
        <v>ｵｵｶﾜ ﾐｺ</v>
      </c>
      <c r="R851" s="9" t="str">
        <f t="shared" si="41"/>
        <v>OKAWA Miko (04)</v>
      </c>
      <c r="S851" s="9" t="str">
        <f>IFERROR(IF($F851="","",INDEX(リスト!$G:$G,MATCH($F851,リスト!$E:$E,0))),"")</f>
        <v>27</v>
      </c>
      <c r="T851" s="9" t="str">
        <f>IFERROR(IF($K851="","",INDEX(リスト!$J:$J,MATCH($K851,リスト!$I:$I,0))),"")</f>
        <v>JPN</v>
      </c>
      <c r="U851" s="9" t="str">
        <f>IF($B851="","",RIGHT($G851*1000+200+COUNTIF($G$2:$G851,$G851),9))</f>
        <v>040714202</v>
      </c>
      <c r="V851" s="9" t="str">
        <f>IFERROR(IF($M851="","",$M851&amp;"・"&amp;INDEX(リスト!$F:$F,MATCH($L851,リスト!$E:$E,0))),"")</f>
        <v/>
      </c>
    </row>
    <row r="852" spans="1:22" ht="18" customHeight="1" x14ac:dyDescent="0.55000000000000004">
      <c r="A852" t="s">
        <v>4176</v>
      </c>
      <c r="B852">
        <v>864</v>
      </c>
      <c r="C852" t="s">
        <v>4177</v>
      </c>
      <c r="D852" t="s">
        <v>4178</v>
      </c>
      <c r="E852">
        <v>3</v>
      </c>
      <c r="F852" t="s">
        <v>20</v>
      </c>
      <c r="G852">
        <v>20020311</v>
      </c>
      <c r="I852" t="s">
        <v>1417</v>
      </c>
      <c r="J852" t="s">
        <v>3439</v>
      </c>
      <c r="K852" t="s">
        <v>214</v>
      </c>
      <c r="O852" s="9">
        <f>IFERROR(IF($B852="","",INDEX(所属情報!$E:$E,MATCH($A852,所属情報!$A:$A,0))),"")</f>
        <v>492216</v>
      </c>
      <c r="P852" s="9" t="str">
        <f t="shared" si="39"/>
        <v>山下　綾子 (3)</v>
      </c>
      <c r="Q852" s="9" t="str">
        <f t="shared" si="40"/>
        <v>ﾔﾏｼﾀ ｱﾔｺ</v>
      </c>
      <c r="R852" s="9" t="str">
        <f t="shared" si="41"/>
        <v>YAMASHITA Ayako (02)</v>
      </c>
      <c r="S852" s="9" t="str">
        <f>IFERROR(IF($F852="","",INDEX(リスト!$G:$G,MATCH($F852,リスト!$E:$E,0))),"")</f>
        <v>27</v>
      </c>
      <c r="T852" s="9" t="str">
        <f>IFERROR(IF($K852="","",INDEX(リスト!$J:$J,MATCH($K852,リスト!$I:$I,0))),"")</f>
        <v>JPN</v>
      </c>
      <c r="U852" s="9" t="str">
        <f>IF($B852="","",RIGHT($G852*1000+200+COUNTIF($G$2:$G852,$G852),9))</f>
        <v>020311201</v>
      </c>
      <c r="V852" s="9" t="str">
        <f>IFERROR(IF($M852="","",$M852&amp;"・"&amp;INDEX(リスト!$F:$F,MATCH($L852,リスト!$E:$E,0))),"")</f>
        <v/>
      </c>
    </row>
    <row r="853" spans="1:22" ht="18" customHeight="1" x14ac:dyDescent="0.55000000000000004">
      <c r="A853" t="s">
        <v>4176</v>
      </c>
      <c r="B853">
        <v>865</v>
      </c>
      <c r="C853" t="s">
        <v>4179</v>
      </c>
      <c r="D853" t="s">
        <v>4180</v>
      </c>
      <c r="E853">
        <v>1</v>
      </c>
      <c r="F853" t="s">
        <v>20</v>
      </c>
      <c r="G853">
        <v>20030514</v>
      </c>
      <c r="I853" t="s">
        <v>2275</v>
      </c>
      <c r="J853" t="s">
        <v>1235</v>
      </c>
      <c r="K853" t="s">
        <v>214</v>
      </c>
      <c r="O853" s="9">
        <f>IFERROR(IF($B853="","",INDEX(所属情報!$E:$E,MATCH($A853,所属情報!$A:$A,0))),"")</f>
        <v>492216</v>
      </c>
      <c r="P853" s="9" t="str">
        <f t="shared" si="39"/>
        <v>林　怜 (1)</v>
      </c>
      <c r="Q853" s="9" t="str">
        <f t="shared" si="40"/>
        <v>ﾊﾔｼ ﾚｲ</v>
      </c>
      <c r="R853" s="9" t="str">
        <f t="shared" si="41"/>
        <v>HAYASHI Rei (03)</v>
      </c>
      <c r="S853" s="9" t="str">
        <f>IFERROR(IF($F853="","",INDEX(リスト!$G:$G,MATCH($F853,リスト!$E:$E,0))),"")</f>
        <v>27</v>
      </c>
      <c r="T853" s="9" t="str">
        <f>IFERROR(IF($K853="","",INDEX(リスト!$J:$J,MATCH($K853,リスト!$I:$I,0))),"")</f>
        <v>JPN</v>
      </c>
      <c r="U853" s="9" t="str">
        <f>IF($B853="","",RIGHT($G853*1000+200+COUNTIF($G$2:$G853,$G853),9))</f>
        <v>030514201</v>
      </c>
      <c r="V853" s="9" t="str">
        <f>IFERROR(IF($M853="","",$M853&amp;"・"&amp;INDEX(リスト!$F:$F,MATCH($L853,リスト!$E:$E,0))),"")</f>
        <v/>
      </c>
    </row>
    <row r="854" spans="1:22" ht="18" customHeight="1" x14ac:dyDescent="0.55000000000000004">
      <c r="A854" t="s">
        <v>4176</v>
      </c>
      <c r="B854">
        <v>866</v>
      </c>
      <c r="C854" t="s">
        <v>4181</v>
      </c>
      <c r="D854" t="s">
        <v>4182</v>
      </c>
      <c r="E854">
        <v>1</v>
      </c>
      <c r="F854" t="s">
        <v>20</v>
      </c>
      <c r="G854">
        <v>20040211</v>
      </c>
      <c r="I854" t="s">
        <v>2972</v>
      </c>
      <c r="J854" t="s">
        <v>3953</v>
      </c>
      <c r="K854" t="s">
        <v>214</v>
      </c>
      <c r="O854" s="9">
        <f>IFERROR(IF($B854="","",INDEX(所属情報!$E:$E,MATCH($A854,所属情報!$A:$A,0))),"")</f>
        <v>492216</v>
      </c>
      <c r="P854" s="9" t="str">
        <f t="shared" si="39"/>
        <v>堀　日和 (1)</v>
      </c>
      <c r="Q854" s="9" t="str">
        <f t="shared" si="40"/>
        <v>ﾎﾘ ﾋﾖﾘ</v>
      </c>
      <c r="R854" s="9" t="str">
        <f t="shared" si="41"/>
        <v>HORI Hiyori (04)</v>
      </c>
      <c r="S854" s="9" t="str">
        <f>IFERROR(IF($F854="","",INDEX(リスト!$G:$G,MATCH($F854,リスト!$E:$E,0))),"")</f>
        <v>27</v>
      </c>
      <c r="T854" s="9" t="str">
        <f>IFERROR(IF($K854="","",INDEX(リスト!$J:$J,MATCH($K854,リスト!$I:$I,0))),"")</f>
        <v>JPN</v>
      </c>
      <c r="U854" s="9" t="str">
        <f>IF($B854="","",RIGHT($G854*1000+200+COUNTIF($G$2:$G854,$G854),9))</f>
        <v>040211202</v>
      </c>
      <c r="V854" s="9" t="str">
        <f>IFERROR(IF($M854="","",$M854&amp;"・"&amp;INDEX(リスト!$F:$F,MATCH($L854,リスト!$E:$E,0))),"")</f>
        <v/>
      </c>
    </row>
    <row r="855" spans="1:22" ht="18" customHeight="1" x14ac:dyDescent="0.55000000000000004">
      <c r="A855" t="s">
        <v>4176</v>
      </c>
      <c r="B855">
        <v>867</v>
      </c>
      <c r="C855" t="s">
        <v>4183</v>
      </c>
      <c r="D855" t="s">
        <v>4184</v>
      </c>
      <c r="E855">
        <v>1</v>
      </c>
      <c r="F855" t="s">
        <v>20</v>
      </c>
      <c r="G855">
        <v>20030630</v>
      </c>
      <c r="I855" t="s">
        <v>4185</v>
      </c>
      <c r="J855" t="s">
        <v>1208</v>
      </c>
      <c r="K855" t="s">
        <v>214</v>
      </c>
      <c r="O855" s="9">
        <f>IFERROR(IF($B855="","",INDEX(所属情報!$E:$E,MATCH($A855,所属情報!$A:$A,0))),"")</f>
        <v>492216</v>
      </c>
      <c r="P855" s="9" t="str">
        <f t="shared" si="39"/>
        <v>松林　心優 (1)</v>
      </c>
      <c r="Q855" s="9" t="str">
        <f t="shared" si="40"/>
        <v>ﾏﾂﾊﾞﾔｼ ﾐﾕ</v>
      </c>
      <c r="R855" s="9" t="str">
        <f t="shared" si="41"/>
        <v>MATSUBAYASHI Miyu (03)</v>
      </c>
      <c r="S855" s="9" t="str">
        <f>IFERROR(IF($F855="","",INDEX(リスト!$G:$G,MATCH($F855,リスト!$E:$E,0))),"")</f>
        <v>27</v>
      </c>
      <c r="T855" s="9" t="str">
        <f>IFERROR(IF($K855="","",INDEX(リスト!$J:$J,MATCH($K855,リスト!$I:$I,0))),"")</f>
        <v>JPN</v>
      </c>
      <c r="U855" s="9" t="str">
        <f>IF($B855="","",RIGHT($G855*1000+200+COUNTIF($G$2:$G855,$G855),9))</f>
        <v>030630201</v>
      </c>
      <c r="V855" s="9" t="str">
        <f>IFERROR(IF($M855="","",$M855&amp;"・"&amp;INDEX(リスト!$F:$F,MATCH($L855,リスト!$E:$E,0))),"")</f>
        <v/>
      </c>
    </row>
    <row r="856" spans="1:22" ht="18" customHeight="1" x14ac:dyDescent="0.55000000000000004">
      <c r="A856" t="s">
        <v>4186</v>
      </c>
      <c r="B856">
        <v>868</v>
      </c>
      <c r="C856" t="s">
        <v>4187</v>
      </c>
      <c r="D856" t="s">
        <v>4188</v>
      </c>
      <c r="E856">
        <v>3</v>
      </c>
      <c r="F856" t="s">
        <v>19</v>
      </c>
      <c r="G856">
        <v>20021129</v>
      </c>
      <c r="H856" t="s">
        <v>4189</v>
      </c>
      <c r="I856" t="s">
        <v>4190</v>
      </c>
      <c r="J856" t="s">
        <v>1590</v>
      </c>
      <c r="K856" t="s">
        <v>214</v>
      </c>
      <c r="O856" s="9">
        <f>IFERROR(IF($B856="","",INDEX(所属情報!$E:$E,MATCH($A856,所属情報!$A:$A,0))),"")</f>
        <v>492208</v>
      </c>
      <c r="P856" s="9" t="str">
        <f t="shared" si="39"/>
        <v>島塚　咲衣 (3)</v>
      </c>
      <c r="Q856" s="9" t="str">
        <f t="shared" si="40"/>
        <v>ｼﾏﾂｶ ｻｴ</v>
      </c>
      <c r="R856" s="9" t="str">
        <f t="shared" si="41"/>
        <v>SHIMATSUKA Sae (02)</v>
      </c>
      <c r="S856" s="9" t="str">
        <f>IFERROR(IF($F856="","",INDEX(リスト!$G:$G,MATCH($F856,リスト!$E:$E,0))),"")</f>
        <v>28</v>
      </c>
      <c r="T856" s="9" t="str">
        <f>IFERROR(IF($K856="","",INDEX(リスト!$J:$J,MATCH($K856,リスト!$I:$I,0))),"")</f>
        <v>JPN</v>
      </c>
      <c r="U856" s="9" t="str">
        <f>IF($B856="","",RIGHT($G856*1000+200+COUNTIF($G$2:$G856,$G856),9))</f>
        <v>021129202</v>
      </c>
      <c r="V856" s="9" t="str">
        <f>IFERROR(IF($M856="","",$M856&amp;"・"&amp;INDEX(リスト!$F:$F,MATCH($L856,リスト!$E:$E,0))),"")</f>
        <v/>
      </c>
    </row>
    <row r="857" spans="1:22" ht="18" customHeight="1" x14ac:dyDescent="0.55000000000000004">
      <c r="A857" t="s">
        <v>4186</v>
      </c>
      <c r="B857">
        <v>869</v>
      </c>
      <c r="C857" t="s">
        <v>4191</v>
      </c>
      <c r="D857" t="s">
        <v>4192</v>
      </c>
      <c r="E857">
        <v>4</v>
      </c>
      <c r="F857" t="s">
        <v>19</v>
      </c>
      <c r="G857">
        <v>20000723</v>
      </c>
      <c r="H857" t="s">
        <v>4193</v>
      </c>
      <c r="I857" t="s">
        <v>4194</v>
      </c>
      <c r="J857" t="s">
        <v>2897</v>
      </c>
      <c r="K857" t="s">
        <v>214</v>
      </c>
      <c r="O857" s="9">
        <f>IFERROR(IF($B857="","",INDEX(所属情報!$E:$E,MATCH($A857,所属情報!$A:$A,0))),"")</f>
        <v>492208</v>
      </c>
      <c r="P857" s="9" t="str">
        <f t="shared" si="39"/>
        <v>土手　七夏 (4)</v>
      </c>
      <c r="Q857" s="9" t="str">
        <f t="shared" si="40"/>
        <v>ﾄﾞﾃ ﾅﾅｶ</v>
      </c>
      <c r="R857" s="9" t="str">
        <f t="shared" si="41"/>
        <v>DOTE Nanaka (00)</v>
      </c>
      <c r="S857" s="9" t="str">
        <f>IFERROR(IF($F857="","",INDEX(リスト!$G:$G,MATCH($F857,リスト!$E:$E,0))),"")</f>
        <v>28</v>
      </c>
      <c r="T857" s="9" t="str">
        <f>IFERROR(IF($K857="","",INDEX(リスト!$J:$J,MATCH($K857,リスト!$I:$I,0))),"")</f>
        <v>JPN</v>
      </c>
      <c r="U857" s="9" t="str">
        <f>IF($B857="","",RIGHT($G857*1000+200+COUNTIF($G$2:$G857,$G857),9))</f>
        <v>000723201</v>
      </c>
      <c r="V857" s="9" t="str">
        <f>IFERROR(IF($M857="","",$M857&amp;"・"&amp;INDEX(リスト!$F:$F,MATCH($L857,リスト!$E:$E,0))),"")</f>
        <v/>
      </c>
    </row>
    <row r="858" spans="1:22" ht="18" customHeight="1" x14ac:dyDescent="0.55000000000000004">
      <c r="A858" t="s">
        <v>4195</v>
      </c>
      <c r="B858">
        <v>870</v>
      </c>
      <c r="C858" t="s">
        <v>4196</v>
      </c>
      <c r="D858" t="s">
        <v>4197</v>
      </c>
      <c r="E858">
        <v>3</v>
      </c>
      <c r="F858" t="s">
        <v>20</v>
      </c>
      <c r="G858">
        <v>20020413</v>
      </c>
      <c r="H858" t="s">
        <v>4198</v>
      </c>
      <c r="I858" t="s">
        <v>1388</v>
      </c>
      <c r="J858" t="s">
        <v>2680</v>
      </c>
      <c r="K858" t="s">
        <v>214</v>
      </c>
      <c r="O858" s="9">
        <f>IFERROR(IF($B858="","",INDEX(所属情報!$E:$E,MATCH($A858,所属情報!$A:$A,0))),"")</f>
        <v>492209</v>
      </c>
      <c r="P858" s="9" t="str">
        <f t="shared" si="39"/>
        <v>吉村　知華 (3)</v>
      </c>
      <c r="Q858" s="9" t="str">
        <f t="shared" si="40"/>
        <v>ﾖｼﾑﾗ ﾄﾓｶ</v>
      </c>
      <c r="R858" s="9" t="str">
        <f t="shared" si="41"/>
        <v>YOSHIMURA Tomoka (02)</v>
      </c>
      <c r="S858" s="9" t="str">
        <f>IFERROR(IF($F858="","",INDEX(リスト!$G:$G,MATCH($F858,リスト!$E:$E,0))),"")</f>
        <v>27</v>
      </c>
      <c r="T858" s="9" t="str">
        <f>IFERROR(IF($K858="","",INDEX(リスト!$J:$J,MATCH($K858,リスト!$I:$I,0))),"")</f>
        <v>JPN</v>
      </c>
      <c r="U858" s="9" t="str">
        <f>IF($B858="","",RIGHT($G858*1000+200+COUNTIF($G$2:$G858,$G858),9))</f>
        <v>020413203</v>
      </c>
      <c r="V858" s="9" t="str">
        <f>IFERROR(IF($M858="","",$M858&amp;"・"&amp;INDEX(リスト!$F:$F,MATCH($L858,リスト!$E:$E,0))),"")</f>
        <v/>
      </c>
    </row>
    <row r="859" spans="1:22" ht="18" customHeight="1" x14ac:dyDescent="0.55000000000000004">
      <c r="A859" t="s">
        <v>4195</v>
      </c>
      <c r="B859">
        <v>871</v>
      </c>
      <c r="C859" t="s">
        <v>4199</v>
      </c>
      <c r="D859" t="s">
        <v>4200</v>
      </c>
      <c r="E859">
        <v>2</v>
      </c>
      <c r="F859" t="s">
        <v>20</v>
      </c>
      <c r="G859">
        <v>20030914</v>
      </c>
      <c r="H859" t="s">
        <v>4201</v>
      </c>
      <c r="I859" t="s">
        <v>4202</v>
      </c>
      <c r="J859" t="s">
        <v>4203</v>
      </c>
      <c r="K859" t="s">
        <v>214</v>
      </c>
      <c r="O859" s="9">
        <f>IFERROR(IF($B859="","",INDEX(所属情報!$E:$E,MATCH($A859,所属情報!$A:$A,0))),"")</f>
        <v>492209</v>
      </c>
      <c r="P859" s="9" t="str">
        <f t="shared" si="39"/>
        <v>二ノ宮　沙那 (2)</v>
      </c>
      <c r="Q859" s="9" t="str">
        <f t="shared" si="40"/>
        <v>ﾆﾉﾐﾔ ｻﾅ</v>
      </c>
      <c r="R859" s="9" t="str">
        <f t="shared" si="41"/>
        <v>NINOMIYA Sana (03)</v>
      </c>
      <c r="S859" s="9" t="str">
        <f>IFERROR(IF($F859="","",INDEX(リスト!$G:$G,MATCH($F859,リスト!$E:$E,0))),"")</f>
        <v>27</v>
      </c>
      <c r="T859" s="9" t="str">
        <f>IFERROR(IF($K859="","",INDEX(リスト!$J:$J,MATCH($K859,リスト!$I:$I,0))),"")</f>
        <v>JPN</v>
      </c>
      <c r="U859" s="9" t="str">
        <f>IF($B859="","",RIGHT($G859*1000+200+COUNTIF($G$2:$G859,$G859),9))</f>
        <v>030914201</v>
      </c>
      <c r="V859" s="9" t="str">
        <f>IFERROR(IF($M859="","",$M859&amp;"・"&amp;INDEX(リスト!$F:$F,MATCH($L859,リスト!$E:$E,0))),"")</f>
        <v/>
      </c>
    </row>
    <row r="860" spans="1:22" ht="18" customHeight="1" x14ac:dyDescent="0.55000000000000004">
      <c r="A860" t="s">
        <v>4204</v>
      </c>
      <c r="B860">
        <v>872</v>
      </c>
      <c r="C860" t="s">
        <v>4205</v>
      </c>
      <c r="D860" t="s">
        <v>4206</v>
      </c>
      <c r="E860">
        <v>4</v>
      </c>
      <c r="F860" t="s">
        <v>20</v>
      </c>
      <c r="G860">
        <v>20011124</v>
      </c>
      <c r="H860" t="s">
        <v>4207</v>
      </c>
      <c r="I860" t="s">
        <v>4208</v>
      </c>
      <c r="J860" t="s">
        <v>1321</v>
      </c>
      <c r="K860" t="s">
        <v>214</v>
      </c>
      <c r="O860" s="9">
        <f>IFERROR(IF($B860="","",INDEX(所属情報!$E:$E,MATCH($A860,所属情報!$A:$A,0))),"")</f>
        <v>492205</v>
      </c>
      <c r="P860" s="9" t="str">
        <f t="shared" si="39"/>
        <v>平野　杏 (4)</v>
      </c>
      <c r="Q860" s="9" t="str">
        <f t="shared" si="40"/>
        <v>ﾋﾗﾉ ｱﾝｽﾞ</v>
      </c>
      <c r="R860" s="9" t="str">
        <f t="shared" si="41"/>
        <v>HIRANO Anzu (01)</v>
      </c>
      <c r="S860" s="9" t="str">
        <f>IFERROR(IF($F860="","",INDEX(リスト!$G:$G,MATCH($F860,リスト!$E:$E,0))),"")</f>
        <v>27</v>
      </c>
      <c r="T860" s="9" t="str">
        <f>IFERROR(IF($K860="","",INDEX(リスト!$J:$J,MATCH($K860,リスト!$I:$I,0))),"")</f>
        <v>JPN</v>
      </c>
      <c r="U860" s="9" t="str">
        <f>IF($B860="","",RIGHT($G860*1000+200+COUNTIF($G$2:$G860,$G860),9))</f>
        <v>011124202</v>
      </c>
      <c r="V860" s="9" t="str">
        <f>IFERROR(IF($M860="","",$M860&amp;"・"&amp;INDEX(リスト!$F:$F,MATCH($L860,リスト!$E:$E,0))),"")</f>
        <v/>
      </c>
    </row>
    <row r="861" spans="1:22" ht="18" customHeight="1" x14ac:dyDescent="0.55000000000000004">
      <c r="A861" t="s">
        <v>4204</v>
      </c>
      <c r="B861">
        <v>873</v>
      </c>
      <c r="C861" t="s">
        <v>4209</v>
      </c>
      <c r="D861" t="s">
        <v>4210</v>
      </c>
      <c r="E861">
        <v>3</v>
      </c>
      <c r="F861" t="s">
        <v>20</v>
      </c>
      <c r="G861">
        <v>20021006</v>
      </c>
      <c r="H861" t="s">
        <v>4211</v>
      </c>
      <c r="I861" t="s">
        <v>1585</v>
      </c>
      <c r="J861" t="s">
        <v>1022</v>
      </c>
      <c r="K861" t="s">
        <v>214</v>
      </c>
      <c r="O861" s="9">
        <f>IFERROR(IF($B861="","",INDEX(所属情報!$E:$E,MATCH($A861,所属情報!$A:$A,0))),"")</f>
        <v>492205</v>
      </c>
      <c r="P861" s="9" t="str">
        <f t="shared" si="39"/>
        <v>大林　由依 (3)</v>
      </c>
      <c r="Q861" s="9" t="str">
        <f t="shared" si="40"/>
        <v>ｵｵﾊﾞﾔｼ ﾕｲ</v>
      </c>
      <c r="R861" s="9" t="str">
        <f t="shared" si="41"/>
        <v>OBAYASHI Yui (02)</v>
      </c>
      <c r="S861" s="9" t="str">
        <f>IFERROR(IF($F861="","",INDEX(リスト!$G:$G,MATCH($F861,リスト!$E:$E,0))),"")</f>
        <v>27</v>
      </c>
      <c r="T861" s="9" t="str">
        <f>IFERROR(IF($K861="","",INDEX(リスト!$J:$J,MATCH($K861,リスト!$I:$I,0))),"")</f>
        <v>JPN</v>
      </c>
      <c r="U861" s="9" t="str">
        <f>IF($B861="","",RIGHT($G861*1000+200+COUNTIF($G$2:$G861,$G861),9))</f>
        <v>021006201</v>
      </c>
      <c r="V861" s="9" t="str">
        <f>IFERROR(IF($M861="","",$M861&amp;"・"&amp;INDEX(リスト!$F:$F,MATCH($L861,リスト!$E:$E,0))),"")</f>
        <v/>
      </c>
    </row>
    <row r="862" spans="1:22" ht="18" customHeight="1" x14ac:dyDescent="0.55000000000000004">
      <c r="A862" t="s">
        <v>4204</v>
      </c>
      <c r="B862">
        <v>874</v>
      </c>
      <c r="C862" t="s">
        <v>4212</v>
      </c>
      <c r="D862" t="s">
        <v>4213</v>
      </c>
      <c r="E862">
        <v>2</v>
      </c>
      <c r="F862" t="s">
        <v>20</v>
      </c>
      <c r="G862">
        <v>20031016</v>
      </c>
      <c r="H862" t="s">
        <v>4214</v>
      </c>
      <c r="I862" t="s">
        <v>2282</v>
      </c>
      <c r="J862" t="s">
        <v>836</v>
      </c>
      <c r="K862" t="s">
        <v>214</v>
      </c>
      <c r="O862" s="9">
        <f>IFERROR(IF($B862="","",INDEX(所属情報!$E:$E,MATCH($A862,所属情報!$A:$A,0))),"")</f>
        <v>492205</v>
      </c>
      <c r="P862" s="9" t="str">
        <f t="shared" si="39"/>
        <v>三宅　彩菜 (2)</v>
      </c>
      <c r="Q862" s="9" t="str">
        <f t="shared" si="40"/>
        <v>ﾐﾔｹ ｱﾔﾅ</v>
      </c>
      <c r="R862" s="9" t="str">
        <f t="shared" si="41"/>
        <v>MIYAKE Ayana (03)</v>
      </c>
      <c r="S862" s="9" t="str">
        <f>IFERROR(IF($F862="","",INDEX(リスト!$G:$G,MATCH($F862,リスト!$E:$E,0))),"")</f>
        <v>27</v>
      </c>
      <c r="T862" s="9" t="str">
        <f>IFERROR(IF($K862="","",INDEX(リスト!$J:$J,MATCH($K862,リスト!$I:$I,0))),"")</f>
        <v>JPN</v>
      </c>
      <c r="U862" s="9" t="str">
        <f>IF($B862="","",RIGHT($G862*1000+200+COUNTIF($G$2:$G862,$G862),9))</f>
        <v>031016201</v>
      </c>
      <c r="V862" s="9" t="str">
        <f>IFERROR(IF($M862="","",$M862&amp;"・"&amp;INDEX(リスト!$F:$F,MATCH($L862,リスト!$E:$E,0))),"")</f>
        <v/>
      </c>
    </row>
    <row r="863" spans="1:22" ht="18" customHeight="1" x14ac:dyDescent="0.55000000000000004">
      <c r="A863" t="s">
        <v>4204</v>
      </c>
      <c r="B863">
        <v>875</v>
      </c>
      <c r="C863" t="s">
        <v>4215</v>
      </c>
      <c r="D863" t="s">
        <v>4216</v>
      </c>
      <c r="E863">
        <v>2</v>
      </c>
      <c r="F863" t="s">
        <v>20</v>
      </c>
      <c r="G863">
        <v>20031018</v>
      </c>
      <c r="H863" t="s">
        <v>4217</v>
      </c>
      <c r="I863" t="s">
        <v>1388</v>
      </c>
      <c r="J863" t="s">
        <v>1344</v>
      </c>
      <c r="K863" t="s">
        <v>214</v>
      </c>
      <c r="O863" s="9">
        <f>IFERROR(IF($B863="","",INDEX(所属情報!$E:$E,MATCH($A863,所属情報!$A:$A,0))),"")</f>
        <v>492205</v>
      </c>
      <c r="P863" s="9" t="str">
        <f t="shared" si="39"/>
        <v>吉村　優希 (2)</v>
      </c>
      <c r="Q863" s="9" t="str">
        <f t="shared" si="40"/>
        <v>ﾖｼﾑﾗ ﾕｳｷ</v>
      </c>
      <c r="R863" s="9" t="str">
        <f t="shared" si="41"/>
        <v>YOSHIMURA Yuki (03)</v>
      </c>
      <c r="S863" s="9" t="str">
        <f>IFERROR(IF($F863="","",INDEX(リスト!$G:$G,MATCH($F863,リスト!$E:$E,0))),"")</f>
        <v>27</v>
      </c>
      <c r="T863" s="9" t="str">
        <f>IFERROR(IF($K863="","",INDEX(リスト!$J:$J,MATCH($K863,リスト!$I:$I,0))),"")</f>
        <v>JPN</v>
      </c>
      <c r="U863" s="9" t="str">
        <f>IF($B863="","",RIGHT($G863*1000+200+COUNTIF($G$2:$G863,$G863),9))</f>
        <v>031018202</v>
      </c>
      <c r="V863" s="9" t="str">
        <f>IFERROR(IF($M863="","",$M863&amp;"・"&amp;INDEX(リスト!$F:$F,MATCH($L863,リスト!$E:$E,0))),"")</f>
        <v/>
      </c>
    </row>
    <row r="864" spans="1:22" ht="18" customHeight="1" x14ac:dyDescent="0.55000000000000004">
      <c r="A864" t="s">
        <v>4204</v>
      </c>
      <c r="B864">
        <v>876</v>
      </c>
      <c r="C864" t="s">
        <v>4218</v>
      </c>
      <c r="D864" t="s">
        <v>4219</v>
      </c>
      <c r="E864">
        <v>1</v>
      </c>
      <c r="F864" t="s">
        <v>20</v>
      </c>
      <c r="G864">
        <v>20050309</v>
      </c>
      <c r="I864" t="s">
        <v>1620</v>
      </c>
      <c r="J864" t="s">
        <v>4220</v>
      </c>
      <c r="K864" t="s">
        <v>214</v>
      </c>
      <c r="O864" s="9">
        <f>IFERROR(IF($B864="","",INDEX(所属情報!$E:$E,MATCH($A864,所属情報!$A:$A,0))),"")</f>
        <v>492205</v>
      </c>
      <c r="P864" s="9" t="str">
        <f t="shared" si="39"/>
        <v>峰本　エマ (1)</v>
      </c>
      <c r="Q864" s="9" t="str">
        <f t="shared" si="40"/>
        <v>ﾐﾈﾓﾄ ｴﾏ</v>
      </c>
      <c r="R864" s="9" t="str">
        <f t="shared" si="41"/>
        <v>MINEMOTO Ema (05)</v>
      </c>
      <c r="S864" s="9" t="str">
        <f>IFERROR(IF($F864="","",INDEX(リスト!$G:$G,MATCH($F864,リスト!$E:$E,0))),"")</f>
        <v>27</v>
      </c>
      <c r="T864" s="9" t="str">
        <f>IFERROR(IF($K864="","",INDEX(リスト!$J:$J,MATCH($K864,リスト!$I:$I,0))),"")</f>
        <v>JPN</v>
      </c>
      <c r="U864" s="9" t="str">
        <f>IF($B864="","",RIGHT($G864*1000+200+COUNTIF($G$2:$G864,$G864),9))</f>
        <v>050309201</v>
      </c>
      <c r="V864" s="9" t="str">
        <f>IFERROR(IF($M864="","",$M864&amp;"・"&amp;INDEX(リスト!$F:$F,MATCH($L864,リスト!$E:$E,0))),"")</f>
        <v/>
      </c>
    </row>
    <row r="865" spans="1:22" ht="18" customHeight="1" x14ac:dyDescent="0.55000000000000004">
      <c r="A865" t="s">
        <v>4221</v>
      </c>
      <c r="B865">
        <v>877</v>
      </c>
      <c r="C865" t="s">
        <v>4222</v>
      </c>
      <c r="D865" t="s">
        <v>4223</v>
      </c>
      <c r="E865">
        <v>3</v>
      </c>
      <c r="F865" t="s">
        <v>17</v>
      </c>
      <c r="G865">
        <v>20020929</v>
      </c>
      <c r="H865" t="s">
        <v>4224</v>
      </c>
      <c r="I865" t="s">
        <v>1932</v>
      </c>
      <c r="J865" t="s">
        <v>4225</v>
      </c>
      <c r="K865" t="s">
        <v>214</v>
      </c>
      <c r="O865" s="9">
        <f>IFERROR(IF($B865="","",INDEX(所属情報!$E:$E,MATCH($A865,所属情報!$A:$A,0))),"")</f>
        <v>490057</v>
      </c>
      <c r="P865" s="9" t="str">
        <f t="shared" si="39"/>
        <v>高橋　怜子 (3)</v>
      </c>
      <c r="Q865" s="9" t="str">
        <f t="shared" si="40"/>
        <v>ﾀｶﾊｼ ﾚｲｺ</v>
      </c>
      <c r="R865" s="9" t="str">
        <f t="shared" si="41"/>
        <v>TAKAHASHI Reiko (02)</v>
      </c>
      <c r="S865" s="9" t="str">
        <f>IFERROR(IF($F865="","",INDEX(リスト!$G:$G,MATCH($F865,リスト!$E:$E,0))),"")</f>
        <v>26</v>
      </c>
      <c r="T865" s="9" t="str">
        <f>IFERROR(IF($K865="","",INDEX(リスト!$J:$J,MATCH($K865,リスト!$I:$I,0))),"")</f>
        <v>JPN</v>
      </c>
      <c r="U865" s="9" t="str">
        <f>IF($B865="","",RIGHT($G865*1000+200+COUNTIF($G$2:$G865,$G865),9))</f>
        <v>020929201</v>
      </c>
      <c r="V865" s="9" t="str">
        <f>IFERROR(IF($M865="","",$M865&amp;"・"&amp;INDEX(リスト!$F:$F,MATCH($L865,リスト!$E:$E,0))),"")</f>
        <v/>
      </c>
    </row>
    <row r="866" spans="1:22" ht="18" customHeight="1" x14ac:dyDescent="0.55000000000000004">
      <c r="A866" t="s">
        <v>4221</v>
      </c>
      <c r="B866">
        <v>878</v>
      </c>
      <c r="C866" t="s">
        <v>4226</v>
      </c>
      <c r="D866" t="s">
        <v>4227</v>
      </c>
      <c r="E866">
        <v>2</v>
      </c>
      <c r="F866" t="s">
        <v>17</v>
      </c>
      <c r="G866">
        <v>20031008</v>
      </c>
      <c r="H866" t="s">
        <v>4228</v>
      </c>
      <c r="I866" t="s">
        <v>4229</v>
      </c>
      <c r="J866" t="s">
        <v>2163</v>
      </c>
      <c r="K866" t="s">
        <v>214</v>
      </c>
      <c r="O866" s="9">
        <f>IFERROR(IF($B866="","",INDEX(所属情報!$E:$E,MATCH($A866,所属情報!$A:$A,0))),"")</f>
        <v>490057</v>
      </c>
      <c r="P866" s="9" t="str">
        <f t="shared" si="39"/>
        <v>川瀬　智尋 (2)</v>
      </c>
      <c r="Q866" s="9" t="str">
        <f t="shared" si="40"/>
        <v>ｶﾜｾ ﾁﾋﾛ</v>
      </c>
      <c r="R866" s="9" t="str">
        <f t="shared" si="41"/>
        <v>KAWASE Chihiro (03)</v>
      </c>
      <c r="S866" s="9" t="str">
        <f>IFERROR(IF($F866="","",INDEX(リスト!$G:$G,MATCH($F866,リスト!$E:$E,0))),"")</f>
        <v>26</v>
      </c>
      <c r="T866" s="9" t="str">
        <f>IFERROR(IF($K866="","",INDEX(リスト!$J:$J,MATCH($K866,リスト!$I:$I,0))),"")</f>
        <v>JPN</v>
      </c>
      <c r="U866" s="9" t="str">
        <f>IF($B866="","",RIGHT($G866*1000+200+COUNTIF($G$2:$G866,$G866),9))</f>
        <v>031008202</v>
      </c>
      <c r="V866" s="9" t="str">
        <f>IFERROR(IF($M866="","",$M866&amp;"・"&amp;INDEX(リスト!$F:$F,MATCH($L866,リスト!$E:$E,0))),"")</f>
        <v/>
      </c>
    </row>
    <row r="867" spans="1:22" ht="18" customHeight="1" x14ac:dyDescent="0.55000000000000004">
      <c r="A867" t="s">
        <v>4230</v>
      </c>
      <c r="B867">
        <v>879</v>
      </c>
      <c r="C867" t="s">
        <v>4231</v>
      </c>
      <c r="D867" t="s">
        <v>4232</v>
      </c>
      <c r="E867">
        <v>4</v>
      </c>
      <c r="F867" t="s">
        <v>16</v>
      </c>
      <c r="G867">
        <v>20010412</v>
      </c>
      <c r="H867" t="s">
        <v>4233</v>
      </c>
      <c r="I867" t="s">
        <v>4234</v>
      </c>
      <c r="J867" t="s">
        <v>961</v>
      </c>
      <c r="K867" t="s">
        <v>214</v>
      </c>
      <c r="O867" s="9">
        <f>IFERROR(IF($B867="","",INDEX(所属情報!$E:$E,MATCH($A867,所属情報!$A:$A,0))),"")</f>
        <v>490056</v>
      </c>
      <c r="P867" s="9" t="str">
        <f t="shared" si="39"/>
        <v>中西　さくら (4)</v>
      </c>
      <c r="Q867" s="9" t="str">
        <f t="shared" si="40"/>
        <v>ﾅｶﾆｼ ｻｸﾗ</v>
      </c>
      <c r="R867" s="9" t="str">
        <f t="shared" si="41"/>
        <v>NAKANISHI Sakura (01)</v>
      </c>
      <c r="S867" s="9" t="str">
        <f>IFERROR(IF($F867="","",INDEX(リスト!$G:$G,MATCH($F867,リスト!$E:$E,0))),"")</f>
        <v>29</v>
      </c>
      <c r="T867" s="9" t="str">
        <f>IFERROR(IF($K867="","",INDEX(リスト!$J:$J,MATCH($K867,リスト!$I:$I,0))),"")</f>
        <v>JPN</v>
      </c>
      <c r="U867" s="9" t="str">
        <f>IF($B867="","",RIGHT($G867*1000+200+COUNTIF($G$2:$G867,$G867),9))</f>
        <v>010412201</v>
      </c>
      <c r="V867" s="9" t="str">
        <f>IFERROR(IF($M867="","",$M867&amp;"・"&amp;INDEX(リスト!$F:$F,MATCH($L867,リスト!$E:$E,0))),"")</f>
        <v/>
      </c>
    </row>
    <row r="868" spans="1:22" ht="18" customHeight="1" x14ac:dyDescent="0.55000000000000004">
      <c r="A868" t="s">
        <v>4230</v>
      </c>
      <c r="B868">
        <v>880</v>
      </c>
      <c r="C868" t="s">
        <v>4235</v>
      </c>
      <c r="D868" t="s">
        <v>4236</v>
      </c>
      <c r="E868">
        <v>3</v>
      </c>
      <c r="F868" t="s">
        <v>16</v>
      </c>
      <c r="G868">
        <v>20010831</v>
      </c>
      <c r="H868" t="s">
        <v>4237</v>
      </c>
      <c r="I868" t="s">
        <v>971</v>
      </c>
      <c r="J868" t="s">
        <v>957</v>
      </c>
      <c r="K868" t="s">
        <v>214</v>
      </c>
      <c r="O868" s="9">
        <f>IFERROR(IF($B868="","",INDEX(所属情報!$E:$E,MATCH($A868,所属情報!$A:$A,0))),"")</f>
        <v>490056</v>
      </c>
      <c r="P868" s="9" t="str">
        <f t="shared" si="39"/>
        <v>太田　葵 (3)</v>
      </c>
      <c r="Q868" s="9" t="str">
        <f t="shared" si="40"/>
        <v>ｵｵﾀ ｱｵｲ</v>
      </c>
      <c r="R868" s="9" t="str">
        <f t="shared" si="41"/>
        <v>OTA Aoi (01)</v>
      </c>
      <c r="S868" s="9" t="str">
        <f>IFERROR(IF($F868="","",INDEX(リスト!$G:$G,MATCH($F868,リスト!$E:$E,0))),"")</f>
        <v>29</v>
      </c>
      <c r="T868" s="9" t="str">
        <f>IFERROR(IF($K868="","",INDEX(リスト!$J:$J,MATCH($K868,リスト!$I:$I,0))),"")</f>
        <v>JPN</v>
      </c>
      <c r="U868" s="9" t="str">
        <f>IF($B868="","",RIGHT($G868*1000+200+COUNTIF($G$2:$G868,$G868),9))</f>
        <v>010831201</v>
      </c>
      <c r="V868" s="9" t="str">
        <f>IFERROR(IF($M868="","",$M868&amp;"・"&amp;INDEX(リスト!$F:$F,MATCH($L868,リスト!$E:$E,0))),"")</f>
        <v/>
      </c>
    </row>
    <row r="869" spans="1:22" ht="18" customHeight="1" x14ac:dyDescent="0.55000000000000004">
      <c r="A869" t="s">
        <v>4230</v>
      </c>
      <c r="B869">
        <v>881</v>
      </c>
      <c r="C869" t="s">
        <v>4238</v>
      </c>
      <c r="D869" t="s">
        <v>4239</v>
      </c>
      <c r="E869">
        <v>3</v>
      </c>
      <c r="F869" t="s">
        <v>16</v>
      </c>
      <c r="G869">
        <v>20030220</v>
      </c>
      <c r="H869" t="s">
        <v>4240</v>
      </c>
      <c r="I869" t="s">
        <v>4241</v>
      </c>
      <c r="J869" t="s">
        <v>1032</v>
      </c>
      <c r="K869" t="s">
        <v>214</v>
      </c>
      <c r="O869" s="9">
        <f>IFERROR(IF($B869="","",INDEX(所属情報!$E:$E,MATCH($A869,所属情報!$A:$A,0))),"")</f>
        <v>490056</v>
      </c>
      <c r="P869" s="9" t="str">
        <f t="shared" si="39"/>
        <v>谷尾　春果 (3)</v>
      </c>
      <c r="Q869" s="9" t="str">
        <f t="shared" si="40"/>
        <v>ﾀﾆｵ ﾊﾙｶ</v>
      </c>
      <c r="R869" s="9" t="str">
        <f t="shared" si="41"/>
        <v>TANIO Haruka (03)</v>
      </c>
      <c r="S869" s="9" t="str">
        <f>IFERROR(IF($F869="","",INDEX(リスト!$G:$G,MATCH($F869,リスト!$E:$E,0))),"")</f>
        <v>29</v>
      </c>
      <c r="T869" s="9" t="str">
        <f>IFERROR(IF($K869="","",INDEX(リスト!$J:$J,MATCH($K869,リスト!$I:$I,0))),"")</f>
        <v>JPN</v>
      </c>
      <c r="U869" s="9" t="str">
        <f>IF($B869="","",RIGHT($G869*1000+200+COUNTIF($G$2:$G869,$G869),9))</f>
        <v>030220201</v>
      </c>
      <c r="V869" s="9" t="str">
        <f>IFERROR(IF($M869="","",$M869&amp;"・"&amp;INDEX(リスト!$F:$F,MATCH($L869,リスト!$E:$E,0))),"")</f>
        <v/>
      </c>
    </row>
    <row r="870" spans="1:22" ht="18" customHeight="1" x14ac:dyDescent="0.55000000000000004">
      <c r="A870" t="s">
        <v>4230</v>
      </c>
      <c r="B870">
        <v>882</v>
      </c>
      <c r="C870" t="s">
        <v>4242</v>
      </c>
      <c r="D870" t="s">
        <v>4243</v>
      </c>
      <c r="E870">
        <v>2</v>
      </c>
      <c r="F870" t="s">
        <v>16</v>
      </c>
      <c r="G870">
        <v>20040116</v>
      </c>
      <c r="H870" t="s">
        <v>4244</v>
      </c>
      <c r="I870" t="s">
        <v>903</v>
      </c>
      <c r="J870" t="s">
        <v>3888</v>
      </c>
      <c r="K870" t="s">
        <v>214</v>
      </c>
      <c r="O870" s="9">
        <f>IFERROR(IF($B870="","",INDEX(所属情報!$E:$E,MATCH($A870,所属情報!$A:$A,0))),"")</f>
        <v>490056</v>
      </c>
      <c r="P870" s="9" t="str">
        <f t="shared" si="39"/>
        <v>足立　璃莉子 (2)</v>
      </c>
      <c r="Q870" s="9" t="str">
        <f t="shared" si="40"/>
        <v>ｱﾀﾞﾁ ﾘﾘｺ</v>
      </c>
      <c r="R870" s="9" t="str">
        <f t="shared" si="41"/>
        <v>ADACHI Ririko (04)</v>
      </c>
      <c r="S870" s="9" t="str">
        <f>IFERROR(IF($F870="","",INDEX(リスト!$G:$G,MATCH($F870,リスト!$E:$E,0))),"")</f>
        <v>29</v>
      </c>
      <c r="T870" s="9" t="str">
        <f>IFERROR(IF($K870="","",INDEX(リスト!$J:$J,MATCH($K870,リスト!$I:$I,0))),"")</f>
        <v>JPN</v>
      </c>
      <c r="U870" s="9" t="str">
        <f>IF($B870="","",RIGHT($G870*1000+200+COUNTIF($G$2:$G870,$G870),9))</f>
        <v>040116203</v>
      </c>
      <c r="V870" s="9" t="str">
        <f>IFERROR(IF($M870="","",$M870&amp;"・"&amp;INDEX(リスト!$F:$F,MATCH($L870,リスト!$E:$E,0))),"")</f>
        <v/>
      </c>
    </row>
    <row r="871" spans="1:22" ht="18" customHeight="1" x14ac:dyDescent="0.55000000000000004">
      <c r="A871" t="s">
        <v>4245</v>
      </c>
      <c r="B871">
        <v>883</v>
      </c>
      <c r="C871" t="s">
        <v>4246</v>
      </c>
      <c r="D871" t="s">
        <v>4247</v>
      </c>
      <c r="E871">
        <v>6</v>
      </c>
      <c r="F871" t="s">
        <v>16</v>
      </c>
      <c r="G871">
        <v>19990828</v>
      </c>
      <c r="H871" t="s">
        <v>4248</v>
      </c>
      <c r="I871" t="s">
        <v>2578</v>
      </c>
      <c r="J871" t="s">
        <v>979</v>
      </c>
      <c r="K871" t="s">
        <v>214</v>
      </c>
      <c r="O871" s="9">
        <f>IFERROR(IF($B871="","",INDEX(所属情報!$E:$E,MATCH($A871,所属情報!$A:$A,0))),"")</f>
        <v>491023</v>
      </c>
      <c r="P871" s="9" t="str">
        <f t="shared" si="39"/>
        <v>澤田　愛 (6)</v>
      </c>
      <c r="Q871" s="9" t="str">
        <f t="shared" si="40"/>
        <v>ｻﾜﾀﾞ ｱｲ</v>
      </c>
      <c r="R871" s="9" t="str">
        <f t="shared" si="41"/>
        <v>SAWADA Ai (99)</v>
      </c>
      <c r="S871" s="9" t="str">
        <f>IFERROR(IF($F871="","",INDEX(リスト!$G:$G,MATCH($F871,リスト!$E:$E,0))),"")</f>
        <v>29</v>
      </c>
      <c r="T871" s="9" t="str">
        <f>IFERROR(IF($K871="","",INDEX(リスト!$J:$J,MATCH($K871,リスト!$I:$I,0))),"")</f>
        <v>JPN</v>
      </c>
      <c r="U871" s="9" t="str">
        <f>IF($B871="","",RIGHT($G871*1000+200+COUNTIF($G$2:$G871,$G871),9))</f>
        <v>990828201</v>
      </c>
      <c r="V871" s="9" t="str">
        <f>IFERROR(IF($M871="","",$M871&amp;"・"&amp;INDEX(リスト!$F:$F,MATCH($L871,リスト!$E:$E,0))),"")</f>
        <v/>
      </c>
    </row>
    <row r="872" spans="1:22" ht="18" customHeight="1" x14ac:dyDescent="0.55000000000000004">
      <c r="A872" t="s">
        <v>4245</v>
      </c>
      <c r="B872">
        <v>884</v>
      </c>
      <c r="C872" t="s">
        <v>4249</v>
      </c>
      <c r="D872" t="s">
        <v>4250</v>
      </c>
      <c r="E872">
        <v>6</v>
      </c>
      <c r="F872" t="s">
        <v>16</v>
      </c>
      <c r="G872">
        <v>19990808</v>
      </c>
      <c r="H872" t="s">
        <v>4251</v>
      </c>
      <c r="I872" t="s">
        <v>4252</v>
      </c>
      <c r="J872" t="s">
        <v>2222</v>
      </c>
      <c r="K872" t="s">
        <v>214</v>
      </c>
      <c r="O872" s="9">
        <f>IFERROR(IF($B872="","",INDEX(所属情報!$E:$E,MATCH($A872,所属情報!$A:$A,0))),"")</f>
        <v>491023</v>
      </c>
      <c r="P872" s="9" t="str">
        <f t="shared" si="39"/>
        <v>時永　志帆 (6)</v>
      </c>
      <c r="Q872" s="9" t="str">
        <f t="shared" si="40"/>
        <v>ﾄｷﾅｶﾞ ｼﾎ</v>
      </c>
      <c r="R872" s="9" t="str">
        <f t="shared" si="41"/>
        <v>TOKINAGA Shiho (99)</v>
      </c>
      <c r="S872" s="9" t="str">
        <f>IFERROR(IF($F872="","",INDEX(リスト!$G:$G,MATCH($F872,リスト!$E:$E,0))),"")</f>
        <v>29</v>
      </c>
      <c r="T872" s="9" t="str">
        <f>IFERROR(IF($K872="","",INDEX(リスト!$J:$J,MATCH($K872,リスト!$I:$I,0))),"")</f>
        <v>JPN</v>
      </c>
      <c r="U872" s="9" t="str">
        <f>IF($B872="","",RIGHT($G872*1000+200+COUNTIF($G$2:$G872,$G872),9))</f>
        <v>990808201</v>
      </c>
      <c r="V872" s="9" t="str">
        <f>IFERROR(IF($M872="","",$M872&amp;"・"&amp;INDEX(リスト!$F:$F,MATCH($L872,リスト!$E:$E,0))),"")</f>
        <v/>
      </c>
    </row>
    <row r="873" spans="1:22" ht="18" customHeight="1" x14ac:dyDescent="0.55000000000000004">
      <c r="A873" t="s">
        <v>4245</v>
      </c>
      <c r="B873">
        <v>885</v>
      </c>
      <c r="C873" t="s">
        <v>4253</v>
      </c>
      <c r="D873" t="s">
        <v>4254</v>
      </c>
      <c r="E873">
        <v>6</v>
      </c>
      <c r="F873" t="s">
        <v>16</v>
      </c>
      <c r="G873">
        <v>20000220</v>
      </c>
      <c r="H873" t="s">
        <v>4255</v>
      </c>
      <c r="I873" t="s">
        <v>4256</v>
      </c>
      <c r="J873" t="s">
        <v>2478</v>
      </c>
      <c r="K873" t="s">
        <v>214</v>
      </c>
      <c r="O873" s="9">
        <f>IFERROR(IF($B873="","",INDEX(所属情報!$E:$E,MATCH($A873,所属情報!$A:$A,0))),"")</f>
        <v>491023</v>
      </c>
      <c r="P873" s="9" t="str">
        <f t="shared" si="39"/>
        <v>米田　江里奈 (6)</v>
      </c>
      <c r="Q873" s="9" t="str">
        <f t="shared" si="40"/>
        <v>ｺﾒﾀﾞ ｴﾘﾅ</v>
      </c>
      <c r="R873" s="9" t="str">
        <f t="shared" si="41"/>
        <v>KOMEDA Erina (00)</v>
      </c>
      <c r="S873" s="9" t="str">
        <f>IFERROR(IF($F873="","",INDEX(リスト!$G:$G,MATCH($F873,リスト!$E:$E,0))),"")</f>
        <v>29</v>
      </c>
      <c r="T873" s="9" t="str">
        <f>IFERROR(IF($K873="","",INDEX(リスト!$J:$J,MATCH($K873,リスト!$I:$I,0))),"")</f>
        <v>JPN</v>
      </c>
      <c r="U873" s="9" t="str">
        <f>IF($B873="","",RIGHT($G873*1000+200+COUNTIF($G$2:$G873,$G873),9))</f>
        <v>000220201</v>
      </c>
      <c r="V873" s="9" t="str">
        <f>IFERROR(IF($M873="","",$M873&amp;"・"&amp;INDEX(リスト!$F:$F,MATCH($L873,リスト!$E:$E,0))),"")</f>
        <v/>
      </c>
    </row>
    <row r="874" spans="1:22" ht="18" customHeight="1" x14ac:dyDescent="0.55000000000000004">
      <c r="A874" t="s">
        <v>4245</v>
      </c>
      <c r="B874">
        <v>886</v>
      </c>
      <c r="C874" t="s">
        <v>4257</v>
      </c>
      <c r="D874" t="s">
        <v>4258</v>
      </c>
      <c r="E874">
        <v>3</v>
      </c>
      <c r="F874" t="s">
        <v>16</v>
      </c>
      <c r="G874">
        <v>20010409</v>
      </c>
      <c r="H874" t="s">
        <v>4259</v>
      </c>
      <c r="I874" t="s">
        <v>4260</v>
      </c>
      <c r="J874" t="s">
        <v>961</v>
      </c>
      <c r="K874" t="s">
        <v>214</v>
      </c>
      <c r="O874" s="9">
        <f>IFERROR(IF($B874="","",INDEX(所属情報!$E:$E,MATCH($A874,所属情報!$A:$A,0))),"")</f>
        <v>491023</v>
      </c>
      <c r="P874" s="9" t="str">
        <f t="shared" si="39"/>
        <v>玉本　咲楽 (3)</v>
      </c>
      <c r="Q874" s="9" t="str">
        <f t="shared" si="40"/>
        <v>ﾀﾏﾓﾄ ｻｸﾗ</v>
      </c>
      <c r="R874" s="9" t="str">
        <f t="shared" si="41"/>
        <v>TAMAMOTO Sakura (01)</v>
      </c>
      <c r="S874" s="9" t="str">
        <f>IFERROR(IF($F874="","",INDEX(リスト!$G:$G,MATCH($F874,リスト!$E:$E,0))),"")</f>
        <v>29</v>
      </c>
      <c r="T874" s="9" t="str">
        <f>IFERROR(IF($K874="","",INDEX(リスト!$J:$J,MATCH($K874,リスト!$I:$I,0))),"")</f>
        <v>JPN</v>
      </c>
      <c r="U874" s="9" t="str">
        <f>IF($B874="","",RIGHT($G874*1000+200+COUNTIF($G$2:$G874,$G874),9))</f>
        <v>010409201</v>
      </c>
      <c r="V874" s="9" t="str">
        <f>IFERROR(IF($M874="","",$M874&amp;"・"&amp;INDEX(リスト!$F:$F,MATCH($L874,リスト!$E:$E,0))),"")</f>
        <v/>
      </c>
    </row>
    <row r="875" spans="1:22" ht="18" customHeight="1" x14ac:dyDescent="0.55000000000000004">
      <c r="A875" t="s">
        <v>4245</v>
      </c>
      <c r="B875">
        <v>887</v>
      </c>
      <c r="C875" t="s">
        <v>4261</v>
      </c>
      <c r="D875" t="s">
        <v>4262</v>
      </c>
      <c r="E875">
        <v>4</v>
      </c>
      <c r="F875" t="s">
        <v>16</v>
      </c>
      <c r="G875">
        <v>20011120</v>
      </c>
      <c r="H875" t="s">
        <v>4263</v>
      </c>
      <c r="I875" t="s">
        <v>4264</v>
      </c>
      <c r="J875" t="s">
        <v>752</v>
      </c>
      <c r="K875" t="s">
        <v>214</v>
      </c>
      <c r="O875" s="9">
        <f>IFERROR(IF($B875="","",INDEX(所属情報!$E:$E,MATCH($A875,所属情報!$A:$A,0))),"")</f>
        <v>491023</v>
      </c>
      <c r="P875" s="9" t="str">
        <f t="shared" si="39"/>
        <v>多田　千緒里 (4)</v>
      </c>
      <c r="Q875" s="9" t="str">
        <f t="shared" si="40"/>
        <v>ﾀﾀﾞ ﾁｵﾘ</v>
      </c>
      <c r="R875" s="9" t="str">
        <f t="shared" si="41"/>
        <v>TADA Chiori (01)</v>
      </c>
      <c r="S875" s="9" t="str">
        <f>IFERROR(IF($F875="","",INDEX(リスト!$G:$G,MATCH($F875,リスト!$E:$E,0))),"")</f>
        <v>29</v>
      </c>
      <c r="T875" s="9" t="str">
        <f>IFERROR(IF($K875="","",INDEX(リスト!$J:$J,MATCH($K875,リスト!$I:$I,0))),"")</f>
        <v>JPN</v>
      </c>
      <c r="U875" s="9" t="str">
        <f>IF($B875="","",RIGHT($G875*1000+200+COUNTIF($G$2:$G875,$G875),9))</f>
        <v>011120202</v>
      </c>
      <c r="V875" s="9" t="str">
        <f>IFERROR(IF($M875="","",$M875&amp;"・"&amp;INDEX(リスト!$F:$F,MATCH($L875,リスト!$E:$E,0))),"")</f>
        <v/>
      </c>
    </row>
    <row r="876" spans="1:22" ht="18" customHeight="1" x14ac:dyDescent="0.55000000000000004">
      <c r="A876" t="s">
        <v>4245</v>
      </c>
      <c r="B876">
        <v>888</v>
      </c>
      <c r="C876" t="s">
        <v>4265</v>
      </c>
      <c r="D876" t="s">
        <v>4266</v>
      </c>
      <c r="E876">
        <v>3</v>
      </c>
      <c r="F876" t="s">
        <v>16</v>
      </c>
      <c r="G876">
        <v>20001010</v>
      </c>
      <c r="H876" t="s">
        <v>4267</v>
      </c>
      <c r="I876" t="s">
        <v>4268</v>
      </c>
      <c r="J876" t="s">
        <v>733</v>
      </c>
      <c r="K876" t="s">
        <v>214</v>
      </c>
      <c r="O876" s="9">
        <f>IFERROR(IF($B876="","",INDEX(所属情報!$E:$E,MATCH($A876,所属情報!$A:$A,0))),"")</f>
        <v>491023</v>
      </c>
      <c r="P876" s="9" t="str">
        <f t="shared" si="39"/>
        <v>宮下　実羽 (3)</v>
      </c>
      <c r="Q876" s="9" t="str">
        <f t="shared" si="40"/>
        <v>ﾐﾔｼﾀ ﾐｳ</v>
      </c>
      <c r="R876" s="9" t="str">
        <f t="shared" si="41"/>
        <v>MIYASHITA Miu (00)</v>
      </c>
      <c r="S876" s="9" t="str">
        <f>IFERROR(IF($F876="","",INDEX(リスト!$G:$G,MATCH($F876,リスト!$E:$E,0))),"")</f>
        <v>29</v>
      </c>
      <c r="T876" s="9" t="str">
        <f>IFERROR(IF($K876="","",INDEX(リスト!$J:$J,MATCH($K876,リスト!$I:$I,0))),"")</f>
        <v>JPN</v>
      </c>
      <c r="U876" s="9" t="str">
        <f>IF($B876="","",RIGHT($G876*1000+200+COUNTIF($G$2:$G876,$G876),9))</f>
        <v>001010201</v>
      </c>
      <c r="V876" s="9" t="str">
        <f>IFERROR(IF($M876="","",$M876&amp;"・"&amp;INDEX(リスト!$F:$F,MATCH($L876,リスト!$E:$E,0))),"")</f>
        <v/>
      </c>
    </row>
    <row r="877" spans="1:22" ht="18" customHeight="1" x14ac:dyDescent="0.55000000000000004">
      <c r="A877" t="s">
        <v>4245</v>
      </c>
      <c r="B877">
        <v>889</v>
      </c>
      <c r="C877" t="s">
        <v>4269</v>
      </c>
      <c r="D877" t="s">
        <v>4270</v>
      </c>
      <c r="E877">
        <v>4</v>
      </c>
      <c r="F877" t="s">
        <v>16</v>
      </c>
      <c r="G877">
        <v>20011011</v>
      </c>
      <c r="H877" t="s">
        <v>4271</v>
      </c>
      <c r="I877" t="s">
        <v>4272</v>
      </c>
      <c r="J877" t="s">
        <v>4273</v>
      </c>
      <c r="K877" t="s">
        <v>214</v>
      </c>
      <c r="O877" s="9">
        <f>IFERROR(IF($B877="","",INDEX(所属情報!$E:$E,MATCH($A877,所属情報!$A:$A,0))),"")</f>
        <v>491023</v>
      </c>
      <c r="P877" s="9" t="str">
        <f t="shared" si="39"/>
        <v>丸本　あみり (4)</v>
      </c>
      <c r="Q877" s="9" t="str">
        <f t="shared" si="40"/>
        <v>ﾏﾙﾓﾄ ｱﾐﾘ</v>
      </c>
      <c r="R877" s="9" t="str">
        <f t="shared" si="41"/>
        <v>MARUMOTO Amiri (01)</v>
      </c>
      <c r="S877" s="9" t="str">
        <f>IFERROR(IF($F877="","",INDEX(リスト!$G:$G,MATCH($F877,リスト!$E:$E,0))),"")</f>
        <v>29</v>
      </c>
      <c r="T877" s="9" t="str">
        <f>IFERROR(IF($K877="","",INDEX(リスト!$J:$J,MATCH($K877,リスト!$I:$I,0))),"")</f>
        <v>JPN</v>
      </c>
      <c r="U877" s="9" t="str">
        <f>IF($B877="","",RIGHT($G877*1000+200+COUNTIF($G$2:$G877,$G877),9))</f>
        <v>011011202</v>
      </c>
      <c r="V877" s="9" t="str">
        <f>IFERROR(IF($M877="","",$M877&amp;"・"&amp;INDEX(リスト!$F:$F,MATCH($L877,リスト!$E:$E,0))),"")</f>
        <v/>
      </c>
    </row>
    <row r="878" spans="1:22" ht="18" customHeight="1" x14ac:dyDescent="0.55000000000000004">
      <c r="A878" t="s">
        <v>4245</v>
      </c>
      <c r="B878">
        <v>890</v>
      </c>
      <c r="C878" t="s">
        <v>4274</v>
      </c>
      <c r="D878" t="s">
        <v>4275</v>
      </c>
      <c r="E878">
        <v>4</v>
      </c>
      <c r="F878" t="s">
        <v>16</v>
      </c>
      <c r="G878">
        <v>20000408</v>
      </c>
      <c r="H878" t="s">
        <v>4276</v>
      </c>
      <c r="I878" t="s">
        <v>1812</v>
      </c>
      <c r="J878" t="s">
        <v>2915</v>
      </c>
      <c r="K878" t="s">
        <v>214</v>
      </c>
      <c r="O878" s="9">
        <f>IFERROR(IF($B878="","",INDEX(所属情報!$E:$E,MATCH($A878,所属情報!$A:$A,0))),"")</f>
        <v>491023</v>
      </c>
      <c r="P878" s="9" t="str">
        <f t="shared" si="39"/>
        <v>宮﨑　奈桜 (4)</v>
      </c>
      <c r="Q878" s="9" t="str">
        <f t="shared" si="40"/>
        <v>ﾐﾔｻﾞｷ ﾅｵ</v>
      </c>
      <c r="R878" s="9" t="str">
        <f t="shared" si="41"/>
        <v>MIYAZAKI Nao (00)</v>
      </c>
      <c r="S878" s="9" t="str">
        <f>IFERROR(IF($F878="","",INDEX(リスト!$G:$G,MATCH($F878,リスト!$E:$E,0))),"")</f>
        <v>29</v>
      </c>
      <c r="T878" s="9" t="str">
        <f>IFERROR(IF($K878="","",INDEX(リスト!$J:$J,MATCH($K878,リスト!$I:$I,0))),"")</f>
        <v>JPN</v>
      </c>
      <c r="U878" s="9" t="str">
        <f>IF($B878="","",RIGHT($G878*1000+200+COUNTIF($G$2:$G878,$G878),9))</f>
        <v>000408201</v>
      </c>
      <c r="V878" s="9" t="str">
        <f>IFERROR(IF($M878="","",$M878&amp;"・"&amp;INDEX(リスト!$F:$F,MATCH($L878,リスト!$E:$E,0))),"")</f>
        <v/>
      </c>
    </row>
    <row r="879" spans="1:22" ht="18" customHeight="1" x14ac:dyDescent="0.55000000000000004">
      <c r="A879" t="s">
        <v>4245</v>
      </c>
      <c r="B879">
        <v>891</v>
      </c>
      <c r="C879" t="s">
        <v>4277</v>
      </c>
      <c r="D879" t="s">
        <v>4278</v>
      </c>
      <c r="E879">
        <v>3</v>
      </c>
      <c r="F879" t="s">
        <v>16</v>
      </c>
      <c r="G879">
        <v>20021217</v>
      </c>
      <c r="H879" t="s">
        <v>4279</v>
      </c>
      <c r="I879" t="s">
        <v>810</v>
      </c>
      <c r="J879" t="s">
        <v>4280</v>
      </c>
      <c r="K879" t="s">
        <v>214</v>
      </c>
      <c r="O879" s="9">
        <f>IFERROR(IF($B879="","",INDEX(所属情報!$E:$E,MATCH($A879,所属情報!$A:$A,0))),"")</f>
        <v>491023</v>
      </c>
      <c r="P879" s="9" t="str">
        <f t="shared" si="39"/>
        <v>渡邉　爽帆 (3)</v>
      </c>
      <c r="Q879" s="9" t="str">
        <f t="shared" si="40"/>
        <v>ﾜﾀﾅﾍﾞ ｻﾔﾎ</v>
      </c>
      <c r="R879" s="9" t="str">
        <f t="shared" si="41"/>
        <v>WATANABE Sayaho (02)</v>
      </c>
      <c r="S879" s="9" t="str">
        <f>IFERROR(IF($F879="","",INDEX(リスト!$G:$G,MATCH($F879,リスト!$E:$E,0))),"")</f>
        <v>29</v>
      </c>
      <c r="T879" s="9" t="str">
        <f>IFERROR(IF($K879="","",INDEX(リスト!$J:$J,MATCH($K879,リスト!$I:$I,0))),"")</f>
        <v>JPN</v>
      </c>
      <c r="U879" s="9" t="str">
        <f>IF($B879="","",RIGHT($G879*1000+200+COUNTIF($G$2:$G879,$G879),9))</f>
        <v>021217202</v>
      </c>
      <c r="V879" s="9" t="str">
        <f>IFERROR(IF($M879="","",$M879&amp;"・"&amp;INDEX(リスト!$F:$F,MATCH($L879,リスト!$E:$E,0))),"")</f>
        <v/>
      </c>
    </row>
    <row r="880" spans="1:22" ht="18" customHeight="1" x14ac:dyDescent="0.55000000000000004">
      <c r="A880" t="s">
        <v>4245</v>
      </c>
      <c r="B880">
        <v>892</v>
      </c>
      <c r="C880" t="s">
        <v>4281</v>
      </c>
      <c r="D880" t="s">
        <v>4282</v>
      </c>
      <c r="E880">
        <v>4</v>
      </c>
      <c r="F880" t="s">
        <v>16</v>
      </c>
      <c r="G880">
        <v>20011025</v>
      </c>
      <c r="H880" t="s">
        <v>4283</v>
      </c>
      <c r="I880" t="s">
        <v>2301</v>
      </c>
      <c r="J880" t="s">
        <v>2387</v>
      </c>
      <c r="K880" t="s">
        <v>214</v>
      </c>
      <c r="O880" s="9">
        <f>IFERROR(IF($B880="","",INDEX(所属情報!$E:$E,MATCH($A880,所属情報!$A:$A,0))),"")</f>
        <v>491023</v>
      </c>
      <c r="P880" s="9" t="str">
        <f t="shared" si="39"/>
        <v>津田　夢帆 (4)</v>
      </c>
      <c r="Q880" s="9" t="str">
        <f t="shared" si="40"/>
        <v>ﾂﾀﾞ ﾕﾒﾎ</v>
      </c>
      <c r="R880" s="9" t="str">
        <f t="shared" si="41"/>
        <v>TSUDA Yumeho (01)</v>
      </c>
      <c r="S880" s="9" t="str">
        <f>IFERROR(IF($F880="","",INDEX(リスト!$G:$G,MATCH($F880,リスト!$E:$E,0))),"")</f>
        <v>29</v>
      </c>
      <c r="T880" s="9" t="str">
        <f>IFERROR(IF($K880="","",INDEX(リスト!$J:$J,MATCH($K880,リスト!$I:$I,0))),"")</f>
        <v>JPN</v>
      </c>
      <c r="U880" s="9" t="str">
        <f>IF($B880="","",RIGHT($G880*1000+200+COUNTIF($G$2:$G880,$G880),9))</f>
        <v>011025201</v>
      </c>
      <c r="V880" s="9" t="str">
        <f>IFERROR(IF($M880="","",$M880&amp;"・"&amp;INDEX(リスト!$F:$F,MATCH($L880,リスト!$E:$E,0))),"")</f>
        <v/>
      </c>
    </row>
    <row r="881" spans="1:22" ht="18" customHeight="1" x14ac:dyDescent="0.55000000000000004">
      <c r="A881" t="s">
        <v>4245</v>
      </c>
      <c r="B881">
        <v>893</v>
      </c>
      <c r="C881" t="s">
        <v>4284</v>
      </c>
      <c r="D881" t="s">
        <v>4285</v>
      </c>
      <c r="E881">
        <v>3</v>
      </c>
      <c r="F881" t="s">
        <v>16</v>
      </c>
      <c r="G881">
        <v>20010714</v>
      </c>
      <c r="H881" t="s">
        <v>4286</v>
      </c>
      <c r="I881" t="s">
        <v>3365</v>
      </c>
      <c r="J881" t="s">
        <v>4287</v>
      </c>
      <c r="K881" t="s">
        <v>214</v>
      </c>
      <c r="O881" s="9">
        <f>IFERROR(IF($B881="","",INDEX(所属情報!$E:$E,MATCH($A881,所属情報!$A:$A,0))),"")</f>
        <v>491023</v>
      </c>
      <c r="P881" s="9" t="str">
        <f t="shared" si="39"/>
        <v>上田　万葉 (3)</v>
      </c>
      <c r="Q881" s="9" t="str">
        <f t="shared" si="40"/>
        <v>ｳｴﾀﾞ ﾏﾖ</v>
      </c>
      <c r="R881" s="9" t="str">
        <f t="shared" si="41"/>
        <v>UEDA Mayo (01)</v>
      </c>
      <c r="S881" s="9" t="str">
        <f>IFERROR(IF($F881="","",INDEX(リスト!$G:$G,MATCH($F881,リスト!$E:$E,0))),"")</f>
        <v>29</v>
      </c>
      <c r="T881" s="9" t="str">
        <f>IFERROR(IF($K881="","",INDEX(リスト!$J:$J,MATCH($K881,リスト!$I:$I,0))),"")</f>
        <v>JPN</v>
      </c>
      <c r="U881" s="9" t="str">
        <f>IF($B881="","",RIGHT($G881*1000+200+COUNTIF($G$2:$G881,$G881),9))</f>
        <v>010714201</v>
      </c>
      <c r="V881" s="9" t="str">
        <f>IFERROR(IF($M881="","",$M881&amp;"・"&amp;INDEX(リスト!$F:$F,MATCH($L881,リスト!$E:$E,0))),"")</f>
        <v/>
      </c>
    </row>
    <row r="882" spans="1:22" ht="18" customHeight="1" x14ac:dyDescent="0.55000000000000004">
      <c r="A882" t="s">
        <v>4245</v>
      </c>
      <c r="B882">
        <v>894</v>
      </c>
      <c r="C882" t="s">
        <v>4288</v>
      </c>
      <c r="D882" t="s">
        <v>4289</v>
      </c>
      <c r="E882">
        <v>2</v>
      </c>
      <c r="F882" t="s">
        <v>16</v>
      </c>
      <c r="G882">
        <v>20030411</v>
      </c>
      <c r="H882" t="s">
        <v>4290</v>
      </c>
      <c r="I882" t="s">
        <v>4291</v>
      </c>
      <c r="J882" t="s">
        <v>4292</v>
      </c>
      <c r="K882" t="s">
        <v>214</v>
      </c>
      <c r="O882" s="9">
        <f>IFERROR(IF($B882="","",INDEX(所属情報!$E:$E,MATCH($A882,所属情報!$A:$A,0))),"")</f>
        <v>491023</v>
      </c>
      <c r="P882" s="9" t="str">
        <f t="shared" si="39"/>
        <v>関　麻衣子 (2)</v>
      </c>
      <c r="Q882" s="9" t="str">
        <f t="shared" si="40"/>
        <v>ｾｷ ﾏｲｺ</v>
      </c>
      <c r="R882" s="9" t="str">
        <f t="shared" si="41"/>
        <v>SEKI Maiko (03)</v>
      </c>
      <c r="S882" s="9" t="str">
        <f>IFERROR(IF($F882="","",INDEX(リスト!$G:$G,MATCH($F882,リスト!$E:$E,0))),"")</f>
        <v>29</v>
      </c>
      <c r="T882" s="9" t="str">
        <f>IFERROR(IF($K882="","",INDEX(リスト!$J:$J,MATCH($K882,リスト!$I:$I,0))),"")</f>
        <v>JPN</v>
      </c>
      <c r="U882" s="9" t="str">
        <f>IF($B882="","",RIGHT($G882*1000+200+COUNTIF($G$2:$G882,$G882),9))</f>
        <v>030411202</v>
      </c>
      <c r="V882" s="9" t="str">
        <f>IFERROR(IF($M882="","",$M882&amp;"・"&amp;INDEX(リスト!$F:$F,MATCH($L882,リスト!$E:$E,0))),"")</f>
        <v/>
      </c>
    </row>
    <row r="883" spans="1:22" ht="18" customHeight="1" x14ac:dyDescent="0.55000000000000004">
      <c r="A883" t="s">
        <v>4293</v>
      </c>
      <c r="B883">
        <v>895</v>
      </c>
      <c r="C883" t="s">
        <v>4294</v>
      </c>
      <c r="D883" t="s">
        <v>4295</v>
      </c>
      <c r="E883">
        <v>1</v>
      </c>
      <c r="F883" t="s">
        <v>20</v>
      </c>
      <c r="G883">
        <v>20040701</v>
      </c>
      <c r="H883" t="s">
        <v>4296</v>
      </c>
      <c r="I883" t="s">
        <v>4297</v>
      </c>
      <c r="J883" t="s">
        <v>1244</v>
      </c>
      <c r="K883" t="s">
        <v>214</v>
      </c>
      <c r="O883" s="9">
        <f>IFERROR(IF($B883="","",INDEX(所属情報!$E:$E,MATCH($A883,所属情報!$A:$A,0))),"")</f>
        <v>492302</v>
      </c>
      <c r="P883" s="9" t="str">
        <f t="shared" si="39"/>
        <v>土橋　胡桃実 (1)</v>
      </c>
      <c r="Q883" s="9" t="str">
        <f t="shared" si="40"/>
        <v>ﾂﾁﾊｼ ｸﾙﾐ</v>
      </c>
      <c r="R883" s="9" t="str">
        <f t="shared" si="41"/>
        <v>TSUCHIHASHI Kurumi (04)</v>
      </c>
      <c r="S883" s="9" t="str">
        <f>IFERROR(IF($F883="","",INDEX(リスト!$G:$G,MATCH($F883,リスト!$E:$E,0))),"")</f>
        <v>27</v>
      </c>
      <c r="T883" s="9" t="str">
        <f>IFERROR(IF($K883="","",INDEX(リスト!$J:$J,MATCH($K883,リスト!$I:$I,0))),"")</f>
        <v>JPN</v>
      </c>
      <c r="U883" s="9" t="str">
        <f>IF($B883="","",RIGHT($G883*1000+200+COUNTIF($G$2:$G883,$G883),9))</f>
        <v>040701201</v>
      </c>
      <c r="V883" s="9" t="str">
        <f>IFERROR(IF($M883="","",$M883&amp;"・"&amp;INDEX(リスト!$F:$F,MATCH($L883,リスト!$E:$E,0))),"")</f>
        <v/>
      </c>
    </row>
    <row r="884" spans="1:22" ht="18" customHeight="1" x14ac:dyDescent="0.55000000000000004">
      <c r="A884" t="s">
        <v>4293</v>
      </c>
      <c r="B884">
        <v>896</v>
      </c>
      <c r="C884" t="s">
        <v>4298</v>
      </c>
      <c r="D884" t="s">
        <v>4299</v>
      </c>
      <c r="E884">
        <v>1</v>
      </c>
      <c r="F884" t="s">
        <v>16</v>
      </c>
      <c r="G884">
        <v>20040911</v>
      </c>
      <c r="H884" t="s">
        <v>4300</v>
      </c>
      <c r="I884" t="s">
        <v>4301</v>
      </c>
      <c r="J884" t="s">
        <v>4302</v>
      </c>
      <c r="K884" t="s">
        <v>214</v>
      </c>
      <c r="O884" s="9">
        <f>IFERROR(IF($B884="","",INDEX(所属情報!$E:$E,MATCH($A884,所属情報!$A:$A,0))),"")</f>
        <v>492302</v>
      </c>
      <c r="P884" s="9" t="str">
        <f t="shared" si="39"/>
        <v>今西　虹那 (1)</v>
      </c>
      <c r="Q884" s="9" t="str">
        <f t="shared" si="40"/>
        <v>ｲﾏﾆｼ ﾆﾅ</v>
      </c>
      <c r="R884" s="9" t="str">
        <f t="shared" si="41"/>
        <v>IMANISHI Nina (04)</v>
      </c>
      <c r="S884" s="9" t="str">
        <f>IFERROR(IF($F884="","",INDEX(リスト!$G:$G,MATCH($F884,リスト!$E:$E,0))),"")</f>
        <v>29</v>
      </c>
      <c r="T884" s="9" t="str">
        <f>IFERROR(IF($K884="","",INDEX(リスト!$J:$J,MATCH($K884,リスト!$I:$I,0))),"")</f>
        <v>JPN</v>
      </c>
      <c r="U884" s="9" t="str">
        <f>IF($B884="","",RIGHT($G884*1000+200+COUNTIF($G$2:$G884,$G884),9))</f>
        <v>040911201</v>
      </c>
      <c r="V884" s="9" t="str">
        <f>IFERROR(IF($M884="","",$M884&amp;"・"&amp;INDEX(リスト!$F:$F,MATCH($L884,リスト!$E:$E,0))),"")</f>
        <v/>
      </c>
    </row>
    <row r="885" spans="1:22" ht="18" customHeight="1" x14ac:dyDescent="0.55000000000000004">
      <c r="A885" t="s">
        <v>4293</v>
      </c>
      <c r="B885">
        <v>897</v>
      </c>
      <c r="C885" t="s">
        <v>4303</v>
      </c>
      <c r="D885" t="s">
        <v>4304</v>
      </c>
      <c r="E885">
        <v>1</v>
      </c>
      <c r="F885" t="s">
        <v>16</v>
      </c>
      <c r="G885">
        <v>20041222</v>
      </c>
      <c r="H885" t="s">
        <v>4305</v>
      </c>
      <c r="I885" t="s">
        <v>4306</v>
      </c>
      <c r="J885" t="s">
        <v>4307</v>
      </c>
      <c r="K885" t="s">
        <v>214</v>
      </c>
      <c r="O885" s="9">
        <f>IFERROR(IF($B885="","",INDEX(所属情報!$E:$E,MATCH($A885,所属情報!$A:$A,0))),"")</f>
        <v>492302</v>
      </c>
      <c r="P885" s="9" t="str">
        <f t="shared" si="39"/>
        <v>岡村　帆帆子 (1)</v>
      </c>
      <c r="Q885" s="9" t="str">
        <f t="shared" si="40"/>
        <v>ｵｶﾑﾗ ﾎﾎｺ</v>
      </c>
      <c r="R885" s="9" t="str">
        <f t="shared" si="41"/>
        <v>OKAMURA Hohoko (04)</v>
      </c>
      <c r="S885" s="9" t="str">
        <f>IFERROR(IF($F885="","",INDEX(リスト!$G:$G,MATCH($F885,リスト!$E:$E,0))),"")</f>
        <v>29</v>
      </c>
      <c r="T885" s="9" t="str">
        <f>IFERROR(IF($K885="","",INDEX(リスト!$J:$J,MATCH($K885,リスト!$I:$I,0))),"")</f>
        <v>JPN</v>
      </c>
      <c r="U885" s="9" t="str">
        <f>IF($B885="","",RIGHT($G885*1000+200+COUNTIF($G$2:$G885,$G885),9))</f>
        <v>041222202</v>
      </c>
      <c r="V885" s="9" t="str">
        <f>IFERROR(IF($M885="","",$M885&amp;"・"&amp;INDEX(リスト!$F:$F,MATCH($L885,リスト!$E:$E,0))),"")</f>
        <v/>
      </c>
    </row>
    <row r="886" spans="1:22" ht="18" customHeight="1" x14ac:dyDescent="0.55000000000000004">
      <c r="A886" t="s">
        <v>4293</v>
      </c>
      <c r="B886">
        <v>898</v>
      </c>
      <c r="C886" t="s">
        <v>4308</v>
      </c>
      <c r="D886" t="s">
        <v>4309</v>
      </c>
      <c r="E886">
        <v>1</v>
      </c>
      <c r="F886" t="s">
        <v>16</v>
      </c>
      <c r="G886">
        <v>20041222</v>
      </c>
      <c r="H886" t="s">
        <v>4310</v>
      </c>
      <c r="I886" t="s">
        <v>4306</v>
      </c>
      <c r="J886" t="s">
        <v>4311</v>
      </c>
      <c r="K886" t="s">
        <v>214</v>
      </c>
      <c r="O886" s="9">
        <f>IFERROR(IF($B886="","",INDEX(所属情報!$E:$E,MATCH($A886,所属情報!$A:$A,0))),"")</f>
        <v>492302</v>
      </c>
      <c r="P886" s="9" t="str">
        <f t="shared" si="39"/>
        <v>岡村　花生 (1)</v>
      </c>
      <c r="Q886" s="9" t="str">
        <f t="shared" si="40"/>
        <v>ｵｶﾑﾗ ﾊﾅｵ</v>
      </c>
      <c r="R886" s="9" t="str">
        <f t="shared" si="41"/>
        <v>OKAMURA Hanao (04)</v>
      </c>
      <c r="S886" s="9" t="str">
        <f>IFERROR(IF($F886="","",INDEX(リスト!$G:$G,MATCH($F886,リスト!$E:$E,0))),"")</f>
        <v>29</v>
      </c>
      <c r="T886" s="9" t="str">
        <f>IFERROR(IF($K886="","",INDEX(リスト!$J:$J,MATCH($K886,リスト!$I:$I,0))),"")</f>
        <v>JPN</v>
      </c>
      <c r="U886" s="9" t="str">
        <f>IF($B886="","",RIGHT($G886*1000+200+COUNTIF($G$2:$G886,$G886),9))</f>
        <v>041222203</v>
      </c>
      <c r="V886" s="9" t="str">
        <f>IFERROR(IF($M886="","",$M886&amp;"・"&amp;INDEX(リスト!$F:$F,MATCH($L886,リスト!$E:$E,0))),"")</f>
        <v/>
      </c>
    </row>
    <row r="887" spans="1:22" ht="18" customHeight="1" x14ac:dyDescent="0.55000000000000004">
      <c r="A887" t="s">
        <v>4293</v>
      </c>
      <c r="B887">
        <v>899</v>
      </c>
      <c r="C887" t="s">
        <v>4312</v>
      </c>
      <c r="D887" t="s">
        <v>4313</v>
      </c>
      <c r="E887">
        <v>1</v>
      </c>
      <c r="F887" t="s">
        <v>19</v>
      </c>
      <c r="G887">
        <v>20041005</v>
      </c>
      <c r="H887" t="s">
        <v>4314</v>
      </c>
      <c r="I887" t="s">
        <v>1161</v>
      </c>
      <c r="J887" t="s">
        <v>1586</v>
      </c>
      <c r="K887" t="s">
        <v>214</v>
      </c>
      <c r="O887" s="9">
        <f>IFERROR(IF($B887="","",INDEX(所属情報!$E:$E,MATCH($A887,所属情報!$A:$A,0))),"")</f>
        <v>492302</v>
      </c>
      <c r="P887" s="9" t="str">
        <f t="shared" si="39"/>
        <v>楠本　真緒 (1)</v>
      </c>
      <c r="Q887" s="9" t="str">
        <f t="shared" si="40"/>
        <v>ｸｽﾓﾄ ﾏｵ</v>
      </c>
      <c r="R887" s="9" t="str">
        <f t="shared" si="41"/>
        <v>KUSUMOTO Mao (04)</v>
      </c>
      <c r="S887" s="9" t="str">
        <f>IFERROR(IF($F887="","",INDEX(リスト!$G:$G,MATCH($F887,リスト!$E:$E,0))),"")</f>
        <v>28</v>
      </c>
      <c r="T887" s="9" t="str">
        <f>IFERROR(IF($K887="","",INDEX(リスト!$J:$J,MATCH($K887,リスト!$I:$I,0))),"")</f>
        <v>JPN</v>
      </c>
      <c r="U887" s="9" t="str">
        <f>IF($B887="","",RIGHT($G887*1000+200+COUNTIF($G$2:$G887,$G887),9))</f>
        <v>041005201</v>
      </c>
      <c r="V887" s="9" t="str">
        <f>IFERROR(IF($M887="","",$M887&amp;"・"&amp;INDEX(リスト!$F:$F,MATCH($L887,リスト!$E:$E,0))),"")</f>
        <v/>
      </c>
    </row>
    <row r="888" spans="1:22" ht="18" customHeight="1" x14ac:dyDescent="0.55000000000000004">
      <c r="A888" t="s">
        <v>4293</v>
      </c>
      <c r="B888">
        <v>900</v>
      </c>
      <c r="C888" t="s">
        <v>4315</v>
      </c>
      <c r="D888" t="s">
        <v>4316</v>
      </c>
      <c r="E888">
        <v>1</v>
      </c>
      <c r="F888" t="s">
        <v>17</v>
      </c>
      <c r="G888">
        <v>20041014</v>
      </c>
      <c r="H888" t="s">
        <v>4317</v>
      </c>
      <c r="I888" t="s">
        <v>994</v>
      </c>
      <c r="J888" t="s">
        <v>1586</v>
      </c>
      <c r="K888" t="s">
        <v>214</v>
      </c>
      <c r="O888" s="9">
        <f>IFERROR(IF($B888="","",INDEX(所属情報!$E:$E,MATCH($A888,所属情報!$A:$A,0))),"")</f>
        <v>492302</v>
      </c>
      <c r="P888" s="9" t="str">
        <f t="shared" si="39"/>
        <v>岸田　真弦 (1)</v>
      </c>
      <c r="Q888" s="9" t="str">
        <f t="shared" si="40"/>
        <v>ｷｼﾀﾞ ﾏｵ</v>
      </c>
      <c r="R888" s="9" t="str">
        <f t="shared" si="41"/>
        <v>KISHIDA Mao (04)</v>
      </c>
      <c r="S888" s="9" t="str">
        <f>IFERROR(IF($F888="","",INDEX(リスト!$G:$G,MATCH($F888,リスト!$E:$E,0))),"")</f>
        <v>26</v>
      </c>
      <c r="T888" s="9" t="str">
        <f>IFERROR(IF($K888="","",INDEX(リスト!$J:$J,MATCH($K888,リスト!$I:$I,0))),"")</f>
        <v>JPN</v>
      </c>
      <c r="U888" s="9" t="str">
        <f>IF($B888="","",RIGHT($G888*1000+200+COUNTIF($G$2:$G888,$G888),9))</f>
        <v>041014201</v>
      </c>
      <c r="V888" s="9" t="str">
        <f>IFERROR(IF($M888="","",$M888&amp;"・"&amp;INDEX(リスト!$F:$F,MATCH($L888,リスト!$E:$E,0))),"")</f>
        <v/>
      </c>
    </row>
    <row r="889" spans="1:22" ht="18" customHeight="1" x14ac:dyDescent="0.55000000000000004">
      <c r="A889" t="s">
        <v>4293</v>
      </c>
      <c r="B889">
        <v>901</v>
      </c>
      <c r="C889" t="s">
        <v>4318</v>
      </c>
      <c r="D889" t="s">
        <v>4319</v>
      </c>
      <c r="E889">
        <v>1</v>
      </c>
      <c r="F889" t="s">
        <v>20</v>
      </c>
      <c r="G889">
        <v>20050111</v>
      </c>
      <c r="H889" t="s">
        <v>4320</v>
      </c>
      <c r="I889" t="s">
        <v>4321</v>
      </c>
      <c r="J889" t="s">
        <v>2740</v>
      </c>
      <c r="K889" t="s">
        <v>214</v>
      </c>
      <c r="O889" s="9">
        <f>IFERROR(IF($B889="","",INDEX(所属情報!$E:$E,MATCH($A889,所属情報!$A:$A,0))),"")</f>
        <v>492302</v>
      </c>
      <c r="P889" s="9" t="str">
        <f t="shared" si="39"/>
        <v>草野　湖子 (1)</v>
      </c>
      <c r="Q889" s="9" t="str">
        <f t="shared" si="40"/>
        <v>ｸｻﾉ ｺｺ</v>
      </c>
      <c r="R889" s="9" t="str">
        <f t="shared" si="41"/>
        <v>KUSANO Koko (05)</v>
      </c>
      <c r="S889" s="9" t="str">
        <f>IFERROR(IF($F889="","",INDEX(リスト!$G:$G,MATCH($F889,リスト!$E:$E,0))),"")</f>
        <v>27</v>
      </c>
      <c r="T889" s="9" t="str">
        <f>IFERROR(IF($K889="","",INDEX(リスト!$J:$J,MATCH($K889,リスト!$I:$I,0))),"")</f>
        <v>JPN</v>
      </c>
      <c r="U889" s="9" t="str">
        <f>IF($B889="","",RIGHT($G889*1000+200+COUNTIF($G$2:$G889,$G889),9))</f>
        <v>050111201</v>
      </c>
      <c r="V889" s="9" t="str">
        <f>IFERROR(IF($M889="","",$M889&amp;"・"&amp;INDEX(リスト!$F:$F,MATCH($L889,リスト!$E:$E,0))),"")</f>
        <v/>
      </c>
    </row>
    <row r="890" spans="1:22" ht="18" customHeight="1" x14ac:dyDescent="0.55000000000000004">
      <c r="A890" t="s">
        <v>4293</v>
      </c>
      <c r="B890">
        <v>902</v>
      </c>
      <c r="C890" t="s">
        <v>4322</v>
      </c>
      <c r="D890" t="s">
        <v>4323</v>
      </c>
      <c r="E890">
        <v>1</v>
      </c>
      <c r="F890" t="s">
        <v>20</v>
      </c>
      <c r="G890">
        <v>20040416</v>
      </c>
      <c r="H890" t="s">
        <v>4324</v>
      </c>
      <c r="I890" t="s">
        <v>1708</v>
      </c>
      <c r="J890" t="s">
        <v>4325</v>
      </c>
      <c r="K890" t="s">
        <v>214</v>
      </c>
      <c r="O890" s="9">
        <f>IFERROR(IF($B890="","",INDEX(所属情報!$E:$E,MATCH($A890,所属情報!$A:$A,0))),"")</f>
        <v>492302</v>
      </c>
      <c r="P890" s="9" t="str">
        <f t="shared" si="39"/>
        <v>清水　つばさ (1)</v>
      </c>
      <c r="Q890" s="9" t="str">
        <f t="shared" si="40"/>
        <v>ｼﾐｽﾞ ﾂﾊﾞｻ</v>
      </c>
      <c r="R890" s="9" t="str">
        <f t="shared" si="41"/>
        <v>SHIMIZU Tsubasa (04)</v>
      </c>
      <c r="S890" s="9" t="str">
        <f>IFERROR(IF($F890="","",INDEX(リスト!$G:$G,MATCH($F890,リスト!$E:$E,0))),"")</f>
        <v>27</v>
      </c>
      <c r="T890" s="9" t="str">
        <f>IFERROR(IF($K890="","",INDEX(リスト!$J:$J,MATCH($K890,リスト!$I:$I,0))),"")</f>
        <v>JPN</v>
      </c>
      <c r="U890" s="9" t="str">
        <f>IF($B890="","",RIGHT($G890*1000+200+COUNTIF($G$2:$G890,$G890),9))</f>
        <v>040416201</v>
      </c>
      <c r="V890" s="9" t="str">
        <f>IFERROR(IF($M890="","",$M890&amp;"・"&amp;INDEX(リスト!$F:$F,MATCH($L890,リスト!$E:$E,0))),"")</f>
        <v/>
      </c>
    </row>
    <row r="891" spans="1:22" ht="18" customHeight="1" x14ac:dyDescent="0.55000000000000004">
      <c r="A891" t="s">
        <v>4326</v>
      </c>
      <c r="B891">
        <v>903</v>
      </c>
      <c r="C891" t="s">
        <v>4327</v>
      </c>
      <c r="D891" t="s">
        <v>4328</v>
      </c>
      <c r="E891">
        <v>4</v>
      </c>
      <c r="F891" t="s">
        <v>54</v>
      </c>
      <c r="G891">
        <v>20020212</v>
      </c>
      <c r="H891" t="s">
        <v>4329</v>
      </c>
      <c r="I891" t="s">
        <v>3245</v>
      </c>
      <c r="J891" t="s">
        <v>879</v>
      </c>
      <c r="K891" t="s">
        <v>214</v>
      </c>
      <c r="O891" s="9">
        <f>IFERROR(IF($B891="","",INDEX(所属情報!$E:$E,MATCH($A891,所属情報!$A:$A,0))),"")</f>
        <v>492228</v>
      </c>
      <c r="P891" s="9" t="str">
        <f t="shared" si="39"/>
        <v>杉山　侑 (4)</v>
      </c>
      <c r="Q891" s="9" t="str">
        <f t="shared" si="40"/>
        <v>ｽｷﾞﾔﾏ ﾕｳ</v>
      </c>
      <c r="R891" s="9" t="str">
        <f t="shared" si="41"/>
        <v>SUGIYAMA Yu (02)</v>
      </c>
      <c r="S891" s="9" t="str">
        <f>IFERROR(IF($F891="","",INDEX(リスト!$G:$G,MATCH($F891,リスト!$E:$E,0))),"")</f>
        <v>30</v>
      </c>
      <c r="T891" s="9" t="str">
        <f>IFERROR(IF($K891="","",INDEX(リスト!$J:$J,MATCH($K891,リスト!$I:$I,0))),"")</f>
        <v>JPN</v>
      </c>
      <c r="U891" s="9" t="str">
        <f>IF($B891="","",RIGHT($G891*1000+200+COUNTIF($G$2:$G891,$G891),9))</f>
        <v>020212201</v>
      </c>
      <c r="V891" s="9" t="str">
        <f>IFERROR(IF($M891="","",$M891&amp;"・"&amp;INDEX(リスト!$F:$F,MATCH($L891,リスト!$E:$E,0))),"")</f>
        <v/>
      </c>
    </row>
    <row r="892" spans="1:22" ht="18" customHeight="1" x14ac:dyDescent="0.55000000000000004">
      <c r="A892" t="s">
        <v>4330</v>
      </c>
      <c r="B892">
        <v>904</v>
      </c>
      <c r="C892" t="s">
        <v>4331</v>
      </c>
      <c r="D892" t="s">
        <v>4332</v>
      </c>
      <c r="E892">
        <v>4</v>
      </c>
      <c r="F892" t="s">
        <v>19</v>
      </c>
      <c r="G892">
        <v>20010520</v>
      </c>
      <c r="H892" t="s">
        <v>4333</v>
      </c>
      <c r="I892" t="s">
        <v>1708</v>
      </c>
      <c r="J892" t="s">
        <v>2286</v>
      </c>
      <c r="K892" t="s">
        <v>214</v>
      </c>
      <c r="O892" s="9">
        <f>IFERROR(IF($B892="","",INDEX(所属情報!$E:$E,MATCH($A892,所属情報!$A:$A,0))),"")</f>
        <v>492578</v>
      </c>
      <c r="P892" s="9" t="str">
        <f t="shared" si="39"/>
        <v>志水　伽江 (4)</v>
      </c>
      <c r="Q892" s="9" t="str">
        <f t="shared" si="40"/>
        <v>ｼﾐｽﾞ ｶｴ</v>
      </c>
      <c r="R892" s="9" t="str">
        <f t="shared" si="41"/>
        <v>SHIMIZU Kae (01)</v>
      </c>
      <c r="S892" s="9" t="str">
        <f>IFERROR(IF($F892="","",INDEX(リスト!$G:$G,MATCH($F892,リスト!$E:$E,0))),"")</f>
        <v>28</v>
      </c>
      <c r="T892" s="9" t="str">
        <f>IFERROR(IF($K892="","",INDEX(リスト!$J:$J,MATCH($K892,リスト!$I:$I,0))),"")</f>
        <v>JPN</v>
      </c>
      <c r="U892" s="9" t="str">
        <f>IF($B892="","",RIGHT($G892*1000+200+COUNTIF($G$2:$G892,$G892),9))</f>
        <v>010520202</v>
      </c>
      <c r="V892" s="9" t="str">
        <f>IFERROR(IF($M892="","",$M892&amp;"・"&amp;INDEX(リスト!$F:$F,MATCH($L892,リスト!$E:$E,0))),"")</f>
        <v/>
      </c>
    </row>
    <row r="893" spans="1:22" ht="18" customHeight="1" x14ac:dyDescent="0.55000000000000004">
      <c r="A893" t="s">
        <v>4330</v>
      </c>
      <c r="B893">
        <v>905</v>
      </c>
      <c r="C893" t="s">
        <v>4334</v>
      </c>
      <c r="D893" t="s">
        <v>4335</v>
      </c>
      <c r="E893">
        <v>4</v>
      </c>
      <c r="F893" t="s">
        <v>16</v>
      </c>
      <c r="G893">
        <v>20010621</v>
      </c>
      <c r="H893" t="s">
        <v>4336</v>
      </c>
      <c r="I893" t="s">
        <v>4337</v>
      </c>
      <c r="J893" t="s">
        <v>4131</v>
      </c>
      <c r="K893" t="s">
        <v>214</v>
      </c>
      <c r="O893" s="9">
        <f>IFERROR(IF($B893="","",INDEX(所属情報!$E:$E,MATCH($A893,所属情報!$A:$A,0))),"")</f>
        <v>492578</v>
      </c>
      <c r="P893" s="9" t="str">
        <f t="shared" si="39"/>
        <v>橋本　知里 (4)</v>
      </c>
      <c r="Q893" s="9" t="str">
        <f t="shared" si="40"/>
        <v>ﾊｼﾓﾄ ﾁｻﾄ</v>
      </c>
      <c r="R893" s="9" t="str">
        <f t="shared" si="41"/>
        <v>HASHIMOTO Chisato (01)</v>
      </c>
      <c r="S893" s="9" t="str">
        <f>IFERROR(IF($F893="","",INDEX(リスト!$G:$G,MATCH($F893,リスト!$E:$E,0))),"")</f>
        <v>29</v>
      </c>
      <c r="T893" s="9" t="str">
        <f>IFERROR(IF($K893="","",INDEX(リスト!$J:$J,MATCH($K893,リスト!$I:$I,0))),"")</f>
        <v>JPN</v>
      </c>
      <c r="U893" s="9" t="str">
        <f>IF($B893="","",RIGHT($G893*1000+200+COUNTIF($G$2:$G893,$G893),9))</f>
        <v>010621202</v>
      </c>
      <c r="V893" s="9" t="str">
        <f>IFERROR(IF($M893="","",$M893&amp;"・"&amp;INDEX(リスト!$F:$F,MATCH($L893,リスト!$E:$E,0))),"")</f>
        <v/>
      </c>
    </row>
    <row r="894" spans="1:22" ht="18" customHeight="1" x14ac:dyDescent="0.55000000000000004">
      <c r="A894" t="s">
        <v>4338</v>
      </c>
      <c r="B894">
        <v>906</v>
      </c>
      <c r="C894" t="s">
        <v>4339</v>
      </c>
      <c r="D894" t="s">
        <v>4340</v>
      </c>
      <c r="E894">
        <v>3</v>
      </c>
      <c r="F894" t="s">
        <v>15</v>
      </c>
      <c r="G894">
        <v>20020827</v>
      </c>
      <c r="H894" t="s">
        <v>4341</v>
      </c>
      <c r="I894" t="s">
        <v>4342</v>
      </c>
      <c r="J894" t="s">
        <v>782</v>
      </c>
      <c r="K894" t="s">
        <v>214</v>
      </c>
      <c r="O894" s="9">
        <f>IFERROR(IF($B894="","",INDEX(所属情報!$E:$E,MATCH($A894,所属情報!$A:$A,0))),"")</f>
        <v>490047</v>
      </c>
      <c r="P894" s="9" t="str">
        <f t="shared" si="39"/>
        <v>西山　愛華 (3)</v>
      </c>
      <c r="Q894" s="9" t="str">
        <f t="shared" si="40"/>
        <v>ﾆｼﾔﾏ ｱｲｶ</v>
      </c>
      <c r="R894" s="9" t="str">
        <f t="shared" si="41"/>
        <v>NISHIYAMA Aika (02)</v>
      </c>
      <c r="S894" s="9" t="str">
        <f>IFERROR(IF($F894="","",INDEX(リスト!$G:$G,MATCH($F894,リスト!$E:$E,0))),"")</f>
        <v>25</v>
      </c>
      <c r="T894" s="9" t="str">
        <f>IFERROR(IF($K894="","",INDEX(リスト!$J:$J,MATCH($K894,リスト!$I:$I,0))),"")</f>
        <v>JPN</v>
      </c>
      <c r="U894" s="9" t="str">
        <f>IF($B894="","",RIGHT($G894*1000+200+COUNTIF($G$2:$G894,$G894),9))</f>
        <v>020827202</v>
      </c>
      <c r="V894" s="9" t="str">
        <f>IFERROR(IF($M894="","",$M894&amp;"・"&amp;INDEX(リスト!$F:$F,MATCH($L894,リスト!$E:$E,0))),"")</f>
        <v/>
      </c>
    </row>
    <row r="895" spans="1:22" ht="18" customHeight="1" x14ac:dyDescent="0.55000000000000004">
      <c r="A895" t="s">
        <v>4338</v>
      </c>
      <c r="B895">
        <v>907</v>
      </c>
      <c r="C895" t="s">
        <v>4343</v>
      </c>
      <c r="D895" t="s">
        <v>4344</v>
      </c>
      <c r="E895">
        <v>2</v>
      </c>
      <c r="F895" t="s">
        <v>15</v>
      </c>
      <c r="G895">
        <v>20030520</v>
      </c>
      <c r="H895" t="s">
        <v>4345</v>
      </c>
      <c r="I895" t="s">
        <v>2371</v>
      </c>
      <c r="J895" t="s">
        <v>4346</v>
      </c>
      <c r="K895" t="s">
        <v>214</v>
      </c>
      <c r="O895" s="9">
        <f>IFERROR(IF($B895="","",INDEX(所属情報!$E:$E,MATCH($A895,所属情報!$A:$A,0))),"")</f>
        <v>490047</v>
      </c>
      <c r="P895" s="9" t="str">
        <f t="shared" si="39"/>
        <v>北村　茉璃彩 (2)</v>
      </c>
      <c r="Q895" s="9" t="str">
        <f t="shared" si="40"/>
        <v>ｷﾀﾑﾗ ﾏﾘｻ</v>
      </c>
      <c r="R895" s="9" t="str">
        <f t="shared" si="41"/>
        <v>KITAMURA Marisa (03)</v>
      </c>
      <c r="S895" s="9" t="str">
        <f>IFERROR(IF($F895="","",INDEX(リスト!$G:$G,MATCH($F895,リスト!$E:$E,0))),"")</f>
        <v>25</v>
      </c>
      <c r="T895" s="9" t="str">
        <f>IFERROR(IF($K895="","",INDEX(リスト!$J:$J,MATCH($K895,リスト!$I:$I,0))),"")</f>
        <v>JPN</v>
      </c>
      <c r="U895" s="9" t="str">
        <f>IF($B895="","",RIGHT($G895*1000+200+COUNTIF($G$2:$G895,$G895),9))</f>
        <v>030520201</v>
      </c>
      <c r="V895" s="9" t="str">
        <f>IFERROR(IF($M895="","",$M895&amp;"・"&amp;INDEX(リスト!$F:$F,MATCH($L895,リスト!$E:$E,0))),"")</f>
        <v/>
      </c>
    </row>
    <row r="896" spans="1:22" ht="18" customHeight="1" x14ac:dyDescent="0.55000000000000004">
      <c r="A896" t="s">
        <v>4338</v>
      </c>
      <c r="B896">
        <v>908</v>
      </c>
      <c r="C896" t="s">
        <v>4347</v>
      </c>
      <c r="D896" t="s">
        <v>4348</v>
      </c>
      <c r="E896">
        <v>2</v>
      </c>
      <c r="F896" t="s">
        <v>15</v>
      </c>
      <c r="G896">
        <v>20030704</v>
      </c>
      <c r="H896" t="s">
        <v>4349</v>
      </c>
      <c r="I896" t="s">
        <v>4350</v>
      </c>
      <c r="J896" t="s">
        <v>811</v>
      </c>
      <c r="K896" t="s">
        <v>214</v>
      </c>
      <c r="O896" s="9">
        <f>IFERROR(IF($B896="","",INDEX(所属情報!$E:$E,MATCH($A896,所属情報!$A:$A,0))),"")</f>
        <v>490047</v>
      </c>
      <c r="P896" s="9" t="str">
        <f t="shared" si="39"/>
        <v>友久　実咲 (2)</v>
      </c>
      <c r="Q896" s="9" t="str">
        <f t="shared" si="40"/>
        <v>ﾄﾓﾋｻ ﾐｻｷ</v>
      </c>
      <c r="R896" s="9" t="str">
        <f t="shared" si="41"/>
        <v>TOMOHISA Misaki (03)</v>
      </c>
      <c r="S896" s="9" t="str">
        <f>IFERROR(IF($F896="","",INDEX(リスト!$G:$G,MATCH($F896,リスト!$E:$E,0))),"")</f>
        <v>25</v>
      </c>
      <c r="T896" s="9" t="str">
        <f>IFERROR(IF($K896="","",INDEX(リスト!$J:$J,MATCH($K896,リスト!$I:$I,0))),"")</f>
        <v>JPN</v>
      </c>
      <c r="U896" s="9" t="str">
        <f>IF($B896="","",RIGHT($G896*1000+200+COUNTIF($G$2:$G896,$G896),9))</f>
        <v>030704202</v>
      </c>
      <c r="V896" s="9" t="str">
        <f>IFERROR(IF($M896="","",$M896&amp;"・"&amp;INDEX(リスト!$F:$F,MATCH($L896,リスト!$E:$E,0))),"")</f>
        <v/>
      </c>
    </row>
    <row r="897" spans="1:22" ht="18" customHeight="1" x14ac:dyDescent="0.55000000000000004">
      <c r="A897" t="s">
        <v>4338</v>
      </c>
      <c r="B897">
        <v>909</v>
      </c>
      <c r="C897" t="s">
        <v>4351</v>
      </c>
      <c r="D897" t="s">
        <v>4352</v>
      </c>
      <c r="E897">
        <v>2</v>
      </c>
      <c r="F897" t="s">
        <v>15</v>
      </c>
      <c r="G897">
        <v>20031105</v>
      </c>
      <c r="H897" t="s">
        <v>4353</v>
      </c>
      <c r="I897" t="s">
        <v>4354</v>
      </c>
      <c r="J897" t="s">
        <v>3647</v>
      </c>
      <c r="K897" t="s">
        <v>214</v>
      </c>
      <c r="O897" s="9">
        <f>IFERROR(IF($B897="","",INDEX(所属情報!$E:$E,MATCH($A897,所属情報!$A:$A,0))),"")</f>
        <v>490047</v>
      </c>
      <c r="P897" s="9" t="str">
        <f t="shared" si="39"/>
        <v>木田　直歩 (2)</v>
      </c>
      <c r="Q897" s="9" t="str">
        <f t="shared" si="40"/>
        <v>ｷﾀﾞ ﾅﾎ</v>
      </c>
      <c r="R897" s="9" t="str">
        <f t="shared" si="41"/>
        <v>KIDA Naho (03)</v>
      </c>
      <c r="S897" s="9" t="str">
        <f>IFERROR(IF($F897="","",INDEX(リスト!$G:$G,MATCH($F897,リスト!$E:$E,0))),"")</f>
        <v>25</v>
      </c>
      <c r="T897" s="9" t="str">
        <f>IFERROR(IF($K897="","",INDEX(リスト!$J:$J,MATCH($K897,リスト!$I:$I,0))),"")</f>
        <v>JPN</v>
      </c>
      <c r="U897" s="9" t="str">
        <f>IF($B897="","",RIGHT($G897*1000+200+COUNTIF($G$2:$G897,$G897),9))</f>
        <v>031105201</v>
      </c>
      <c r="V897" s="9" t="str">
        <f>IFERROR(IF($M897="","",$M897&amp;"・"&amp;INDEX(リスト!$F:$F,MATCH($L897,リスト!$E:$E,0))),"")</f>
        <v/>
      </c>
    </row>
    <row r="898" spans="1:22" ht="18" customHeight="1" x14ac:dyDescent="0.55000000000000004">
      <c r="A898" t="s">
        <v>4338</v>
      </c>
      <c r="B898">
        <v>910</v>
      </c>
      <c r="C898" t="s">
        <v>4355</v>
      </c>
      <c r="D898" t="s">
        <v>4356</v>
      </c>
      <c r="E898">
        <v>2</v>
      </c>
      <c r="F898" t="s">
        <v>15</v>
      </c>
      <c r="G898">
        <v>20031214</v>
      </c>
      <c r="H898" t="s">
        <v>4357</v>
      </c>
      <c r="I898" t="s">
        <v>2764</v>
      </c>
      <c r="J898" t="s">
        <v>1590</v>
      </c>
      <c r="K898" t="s">
        <v>214</v>
      </c>
      <c r="O898" s="9">
        <f>IFERROR(IF($B898="","",INDEX(所属情報!$E:$E,MATCH($A898,所属情報!$A:$A,0))),"")</f>
        <v>490047</v>
      </c>
      <c r="P898" s="9" t="str">
        <f t="shared" si="39"/>
        <v>高木　彩瑛 (2)</v>
      </c>
      <c r="Q898" s="9" t="str">
        <f t="shared" si="40"/>
        <v>ﾀｶｷﾞ ｻｴ</v>
      </c>
      <c r="R898" s="9" t="str">
        <f t="shared" si="41"/>
        <v>TAKAGI Sae (03)</v>
      </c>
      <c r="S898" s="9" t="str">
        <f>IFERROR(IF($F898="","",INDEX(リスト!$G:$G,MATCH($F898,リスト!$E:$E,0))),"")</f>
        <v>25</v>
      </c>
      <c r="T898" s="9" t="str">
        <f>IFERROR(IF($K898="","",INDEX(リスト!$J:$J,MATCH($K898,リスト!$I:$I,0))),"")</f>
        <v>JPN</v>
      </c>
      <c r="U898" s="9" t="str">
        <f>IF($B898="","",RIGHT($G898*1000+200+COUNTIF($G$2:$G898,$G898),9))</f>
        <v>031214201</v>
      </c>
      <c r="V898" s="9" t="str">
        <f>IFERROR(IF($M898="","",$M898&amp;"・"&amp;INDEX(リスト!$F:$F,MATCH($L898,リスト!$E:$E,0))),"")</f>
        <v/>
      </c>
    </row>
    <row r="899" spans="1:22" ht="18" customHeight="1" x14ac:dyDescent="0.55000000000000004">
      <c r="A899" t="s">
        <v>4338</v>
      </c>
      <c r="B899">
        <v>911</v>
      </c>
      <c r="C899" t="s">
        <v>4358</v>
      </c>
      <c r="D899" t="s">
        <v>4359</v>
      </c>
      <c r="E899">
        <v>2</v>
      </c>
      <c r="F899" t="s">
        <v>15</v>
      </c>
      <c r="G899">
        <v>20020610</v>
      </c>
      <c r="H899" t="s">
        <v>4360</v>
      </c>
      <c r="I899" t="s">
        <v>4361</v>
      </c>
      <c r="J899" t="s">
        <v>1022</v>
      </c>
      <c r="K899" t="s">
        <v>214</v>
      </c>
      <c r="O899" s="9">
        <f>IFERROR(IF($B899="","",INDEX(所属情報!$E:$E,MATCH($A899,所属情報!$A:$A,0))),"")</f>
        <v>490047</v>
      </c>
      <c r="P899" s="9" t="str">
        <f t="shared" ref="P899:P962" si="42">IF($C899="","",IF($E899="",$C899,$C899&amp;" ("&amp;$E899&amp;")"))</f>
        <v>秋山　祐衣 (2)</v>
      </c>
      <c r="Q899" s="9" t="str">
        <f t="shared" ref="Q899:Q962" si="43">IF($D899="","",ASC($D899))</f>
        <v>ｱｷﾔﾏ ﾕｲ</v>
      </c>
      <c r="R899" s="9" t="str">
        <f t="shared" ref="R899:R962" si="44">IF($I899="","",UPPER($I899)&amp;" "&amp;UPPER(LEFT($J899,1))&amp;LOWER(RIGHT($J899,LEN($J899)-1))&amp;" ("&amp;MID($G899,3,2)&amp;")")</f>
        <v>AKIYAMA Yui (02)</v>
      </c>
      <c r="S899" s="9" t="str">
        <f>IFERROR(IF($F899="","",INDEX(リスト!$G:$G,MATCH($F899,リスト!$E:$E,0))),"")</f>
        <v>25</v>
      </c>
      <c r="T899" s="9" t="str">
        <f>IFERROR(IF($K899="","",INDEX(リスト!$J:$J,MATCH($K899,リスト!$I:$I,0))),"")</f>
        <v>JPN</v>
      </c>
      <c r="U899" s="9" t="str">
        <f>IF($B899="","",RIGHT($G899*1000+200+COUNTIF($G$2:$G899,$G899),9))</f>
        <v>020610201</v>
      </c>
      <c r="V899" s="9" t="str">
        <f>IFERROR(IF($M899="","",$M899&amp;"・"&amp;INDEX(リスト!$F:$F,MATCH($L899,リスト!$E:$E,0))),"")</f>
        <v/>
      </c>
    </row>
    <row r="900" spans="1:22" ht="18" customHeight="1" x14ac:dyDescent="0.55000000000000004">
      <c r="A900" t="s">
        <v>4338</v>
      </c>
      <c r="B900">
        <v>912</v>
      </c>
      <c r="C900" t="s">
        <v>4362</v>
      </c>
      <c r="D900" t="s">
        <v>4363</v>
      </c>
      <c r="E900">
        <v>2</v>
      </c>
      <c r="F900" t="s">
        <v>15</v>
      </c>
      <c r="G900">
        <v>20040219</v>
      </c>
      <c r="I900" t="s">
        <v>2275</v>
      </c>
      <c r="J900" t="s">
        <v>3323</v>
      </c>
      <c r="K900" t="s">
        <v>214</v>
      </c>
      <c r="O900" s="9">
        <f>IFERROR(IF($B900="","",INDEX(所属情報!$E:$E,MATCH($A900,所属情報!$A:$A,0))),"")</f>
        <v>490047</v>
      </c>
      <c r="P900" s="9" t="str">
        <f t="shared" si="42"/>
        <v>林　千夏 (2)</v>
      </c>
      <c r="Q900" s="9" t="str">
        <f t="shared" si="43"/>
        <v>ﾊﾔｼ ﾁﾅﾂ</v>
      </c>
      <c r="R900" s="9" t="str">
        <f t="shared" si="44"/>
        <v>HAYASHI Chinatsu (04)</v>
      </c>
      <c r="S900" s="9" t="str">
        <f>IFERROR(IF($F900="","",INDEX(リスト!$G:$G,MATCH($F900,リスト!$E:$E,0))),"")</f>
        <v>25</v>
      </c>
      <c r="T900" s="9" t="str">
        <f>IFERROR(IF($K900="","",INDEX(リスト!$J:$J,MATCH($K900,リスト!$I:$I,0))),"")</f>
        <v>JPN</v>
      </c>
      <c r="U900" s="9" t="str">
        <f>IF($B900="","",RIGHT($G900*1000+200+COUNTIF($G$2:$G900,$G900),9))</f>
        <v>040219201</v>
      </c>
      <c r="V900" s="9" t="str">
        <f>IFERROR(IF($M900="","",$M900&amp;"・"&amp;INDEX(リスト!$F:$F,MATCH($L900,リスト!$E:$E,0))),"")</f>
        <v/>
      </c>
    </row>
    <row r="901" spans="1:22" ht="18" customHeight="1" x14ac:dyDescent="0.55000000000000004">
      <c r="A901" t="s">
        <v>4364</v>
      </c>
      <c r="B901">
        <v>913</v>
      </c>
      <c r="C901" t="s">
        <v>4365</v>
      </c>
      <c r="D901" t="s">
        <v>4366</v>
      </c>
      <c r="E901">
        <v>3</v>
      </c>
      <c r="F901" t="s">
        <v>15</v>
      </c>
      <c r="G901">
        <v>20021214</v>
      </c>
      <c r="H901" t="s">
        <v>4367</v>
      </c>
      <c r="I901" t="s">
        <v>4368</v>
      </c>
      <c r="J901" t="s">
        <v>1635</v>
      </c>
      <c r="K901" t="s">
        <v>214</v>
      </c>
      <c r="O901" s="9">
        <f>IFERROR(IF($B901="","",INDEX(所属情報!$E:$E,MATCH($A901,所属情報!$A:$A,0))),"")</f>
        <v>491054</v>
      </c>
      <c r="P901" s="9" t="str">
        <f t="shared" si="42"/>
        <v>久龍　未空 (3)</v>
      </c>
      <c r="Q901" s="9" t="str">
        <f t="shared" si="43"/>
        <v>ｸﾘｭｳ ﾐｸ</v>
      </c>
      <c r="R901" s="9" t="str">
        <f t="shared" si="44"/>
        <v>KURYU Miku (02)</v>
      </c>
      <c r="S901" s="9" t="str">
        <f>IFERROR(IF($F901="","",INDEX(リスト!$G:$G,MATCH($F901,リスト!$E:$E,0))),"")</f>
        <v>25</v>
      </c>
      <c r="T901" s="9" t="str">
        <f>IFERROR(IF($K901="","",INDEX(リスト!$J:$J,MATCH($K901,リスト!$I:$I,0))),"")</f>
        <v>JPN</v>
      </c>
      <c r="U901" s="9" t="str">
        <f>IF($B901="","",RIGHT($G901*1000+200+COUNTIF($G$2:$G901,$G901),9))</f>
        <v>021214201</v>
      </c>
      <c r="V901" s="9" t="str">
        <f>IFERROR(IF($M901="","",$M901&amp;"・"&amp;INDEX(リスト!$F:$F,MATCH($L901,リスト!$E:$E,0))),"")</f>
        <v/>
      </c>
    </row>
    <row r="902" spans="1:22" ht="18" customHeight="1" x14ac:dyDescent="0.55000000000000004">
      <c r="A902" t="s">
        <v>4369</v>
      </c>
      <c r="B902">
        <v>914</v>
      </c>
      <c r="C902" t="s">
        <v>4370</v>
      </c>
      <c r="D902" t="s">
        <v>4371</v>
      </c>
      <c r="E902">
        <v>3</v>
      </c>
      <c r="F902" t="s">
        <v>19</v>
      </c>
      <c r="G902">
        <v>20020701</v>
      </c>
      <c r="I902" t="s">
        <v>1109</v>
      </c>
      <c r="J902" t="s">
        <v>3104</v>
      </c>
      <c r="K902" t="s">
        <v>214</v>
      </c>
      <c r="O902" s="9">
        <f>IFERROR(IF($B902="","",INDEX(所属情報!$E:$E,MATCH($A902,所属情報!$A:$A,0))),"")</f>
        <v>492247</v>
      </c>
      <c r="P902" s="9" t="str">
        <f t="shared" si="42"/>
        <v>中村　渚月 (3)</v>
      </c>
      <c r="Q902" s="9" t="str">
        <f t="shared" si="43"/>
        <v>ﾅｶﾑﾗ ﾅﾂｷ</v>
      </c>
      <c r="R902" s="9" t="str">
        <f t="shared" si="44"/>
        <v>NAKAMURA Natsuki (02)</v>
      </c>
      <c r="S902" s="9" t="str">
        <f>IFERROR(IF($F902="","",INDEX(リスト!$G:$G,MATCH($F902,リスト!$E:$E,0))),"")</f>
        <v>28</v>
      </c>
      <c r="T902" s="9" t="str">
        <f>IFERROR(IF($K902="","",INDEX(リスト!$J:$J,MATCH($K902,リスト!$I:$I,0))),"")</f>
        <v>JPN</v>
      </c>
      <c r="U902" s="9" t="str">
        <f>IF($B902="","",RIGHT($G902*1000+200+COUNTIF($G$2:$G902,$G902),9))</f>
        <v>020701201</v>
      </c>
      <c r="V902" s="9" t="str">
        <f>IFERROR(IF($M902="","",$M902&amp;"・"&amp;INDEX(リスト!$F:$F,MATCH($L902,リスト!$E:$E,0))),"")</f>
        <v/>
      </c>
    </row>
    <row r="903" spans="1:22" ht="18" customHeight="1" x14ac:dyDescent="0.55000000000000004">
      <c r="A903" t="s">
        <v>4372</v>
      </c>
      <c r="B903">
        <v>915</v>
      </c>
      <c r="C903" t="s">
        <v>4373</v>
      </c>
      <c r="D903" t="s">
        <v>4374</v>
      </c>
      <c r="E903">
        <v>4</v>
      </c>
      <c r="F903" t="s">
        <v>19</v>
      </c>
      <c r="G903">
        <v>20000409</v>
      </c>
      <c r="H903" t="s">
        <v>4375</v>
      </c>
      <c r="I903" t="s">
        <v>4376</v>
      </c>
      <c r="J903" t="s">
        <v>1091</v>
      </c>
      <c r="K903" t="s">
        <v>214</v>
      </c>
      <c r="O903" s="9">
        <f>IFERROR(IF($B903="","",INDEX(所属情報!$E:$E,MATCH($A903,所属情報!$A:$A,0))),"")</f>
        <v>492240</v>
      </c>
      <c r="P903" s="9" t="str">
        <f t="shared" si="42"/>
        <v>髙場　茄乃 (4)</v>
      </c>
      <c r="Q903" s="9" t="str">
        <f t="shared" si="43"/>
        <v>ﾀｶﾊﾞ ｶﾉ</v>
      </c>
      <c r="R903" s="9" t="str">
        <f t="shared" si="44"/>
        <v>TAKABA Kano (00)</v>
      </c>
      <c r="S903" s="9" t="str">
        <f>IFERROR(IF($F903="","",INDEX(リスト!$G:$G,MATCH($F903,リスト!$E:$E,0))),"")</f>
        <v>28</v>
      </c>
      <c r="T903" s="9" t="str">
        <f>IFERROR(IF($K903="","",INDEX(リスト!$J:$J,MATCH($K903,リスト!$I:$I,0))),"")</f>
        <v>JPN</v>
      </c>
      <c r="U903" s="9" t="str">
        <f>IF($B903="","",RIGHT($G903*1000+200+COUNTIF($G$2:$G903,$G903),9))</f>
        <v>000409201</v>
      </c>
      <c r="V903" s="9" t="str">
        <f>IFERROR(IF($M903="","",$M903&amp;"・"&amp;INDEX(リスト!$F:$F,MATCH($L903,リスト!$E:$E,0))),"")</f>
        <v/>
      </c>
    </row>
    <row r="904" spans="1:22" ht="18" customHeight="1" x14ac:dyDescent="0.55000000000000004">
      <c r="A904" t="s">
        <v>4372</v>
      </c>
      <c r="B904">
        <v>916</v>
      </c>
      <c r="C904" t="s">
        <v>4377</v>
      </c>
      <c r="D904" t="s">
        <v>4378</v>
      </c>
      <c r="E904">
        <v>2</v>
      </c>
      <c r="F904" t="s">
        <v>19</v>
      </c>
      <c r="G904">
        <v>20011005</v>
      </c>
      <c r="H904" t="s">
        <v>4379</v>
      </c>
      <c r="I904" t="s">
        <v>1916</v>
      </c>
      <c r="J904" t="s">
        <v>4380</v>
      </c>
      <c r="K904" t="s">
        <v>214</v>
      </c>
      <c r="O904" s="9">
        <f>IFERROR(IF($B904="","",INDEX(所属情報!$E:$E,MATCH($A904,所属情報!$A:$A,0))),"")</f>
        <v>492240</v>
      </c>
      <c r="P904" s="9" t="str">
        <f t="shared" si="42"/>
        <v>泉　淳奈 (2)</v>
      </c>
      <c r="Q904" s="9" t="str">
        <f t="shared" si="43"/>
        <v>ｲｽﾞﾐ ｼﾞｭﾝﾅ</v>
      </c>
      <c r="R904" s="9" t="str">
        <f t="shared" si="44"/>
        <v>IZUMI Junna (01)</v>
      </c>
      <c r="S904" s="9" t="str">
        <f>IFERROR(IF($F904="","",INDEX(リスト!$G:$G,MATCH($F904,リスト!$E:$E,0))),"")</f>
        <v>28</v>
      </c>
      <c r="T904" s="9" t="str">
        <f>IFERROR(IF($K904="","",INDEX(リスト!$J:$J,MATCH($K904,リスト!$I:$I,0))),"")</f>
        <v>JPN</v>
      </c>
      <c r="U904" s="9" t="str">
        <f>IF($B904="","",RIGHT($G904*1000+200+COUNTIF($G$2:$G904,$G904),9))</f>
        <v>011005202</v>
      </c>
      <c r="V904" s="9" t="str">
        <f>IFERROR(IF($M904="","",$M904&amp;"・"&amp;INDEX(リスト!$F:$F,MATCH($L904,リスト!$E:$E,0))),"")</f>
        <v/>
      </c>
    </row>
    <row r="905" spans="1:22" ht="18" customHeight="1" x14ac:dyDescent="0.55000000000000004">
      <c r="A905" t="s">
        <v>4372</v>
      </c>
      <c r="B905">
        <v>917</v>
      </c>
      <c r="C905" t="s">
        <v>4381</v>
      </c>
      <c r="D905" t="s">
        <v>4382</v>
      </c>
      <c r="E905">
        <v>3</v>
      </c>
      <c r="F905" t="s">
        <v>19</v>
      </c>
      <c r="G905">
        <v>20020117</v>
      </c>
      <c r="H905" t="s">
        <v>4383</v>
      </c>
      <c r="I905" t="s">
        <v>4384</v>
      </c>
      <c r="J905" t="s">
        <v>1253</v>
      </c>
      <c r="K905" t="s">
        <v>214</v>
      </c>
      <c r="O905" s="9">
        <f>IFERROR(IF($B905="","",INDEX(所属情報!$E:$E,MATCH($A905,所属情報!$A:$A,0))),"")</f>
        <v>492240</v>
      </c>
      <c r="P905" s="9" t="str">
        <f t="shared" si="42"/>
        <v>史　絢華 (3)</v>
      </c>
      <c r="Q905" s="9" t="str">
        <f t="shared" si="43"/>
        <v>ｼ ｱﾔｶ</v>
      </c>
      <c r="R905" s="9" t="str">
        <f t="shared" si="44"/>
        <v>SHI Ayaka (02)</v>
      </c>
      <c r="S905" s="9" t="str">
        <f>IFERROR(IF($F905="","",INDEX(リスト!$G:$G,MATCH($F905,リスト!$E:$E,0))),"")</f>
        <v>28</v>
      </c>
      <c r="T905" s="9" t="str">
        <f>IFERROR(IF($K905="","",INDEX(リスト!$J:$J,MATCH($K905,リスト!$I:$I,0))),"")</f>
        <v>JPN</v>
      </c>
      <c r="U905" s="9" t="str">
        <f>IF($B905="","",RIGHT($G905*1000+200+COUNTIF($G$2:$G905,$G905),9))</f>
        <v>020117201</v>
      </c>
      <c r="V905" s="9" t="str">
        <f>IFERROR(IF($M905="","",$M905&amp;"・"&amp;INDEX(リスト!$F:$F,MATCH($L905,リスト!$E:$E,0))),"")</f>
        <v/>
      </c>
    </row>
    <row r="906" spans="1:22" ht="18" customHeight="1" x14ac:dyDescent="0.55000000000000004">
      <c r="A906" t="s">
        <v>4372</v>
      </c>
      <c r="B906">
        <v>918</v>
      </c>
      <c r="C906" t="s">
        <v>4385</v>
      </c>
      <c r="D906" t="s">
        <v>4386</v>
      </c>
      <c r="E906">
        <v>3</v>
      </c>
      <c r="F906" t="s">
        <v>19</v>
      </c>
      <c r="G906">
        <v>20020920</v>
      </c>
      <c r="H906" t="s">
        <v>4387</v>
      </c>
      <c r="I906" t="s">
        <v>4388</v>
      </c>
      <c r="J906" t="s">
        <v>802</v>
      </c>
      <c r="K906" t="s">
        <v>214</v>
      </c>
      <c r="O906" s="9">
        <f>IFERROR(IF($B906="","",INDEX(所属情報!$E:$E,MATCH($A906,所属情報!$A:$A,0))),"")</f>
        <v>492240</v>
      </c>
      <c r="P906" s="9" t="str">
        <f t="shared" si="42"/>
        <v>正垣　早彩 (3)</v>
      </c>
      <c r="Q906" s="9" t="str">
        <f t="shared" si="43"/>
        <v>ｼｮｳｶﾞｷ ｻﾔ</v>
      </c>
      <c r="R906" s="9" t="str">
        <f t="shared" si="44"/>
        <v>SHOGAKI Saya (02)</v>
      </c>
      <c r="S906" s="9" t="str">
        <f>IFERROR(IF($F906="","",INDEX(リスト!$G:$G,MATCH($F906,リスト!$E:$E,0))),"")</f>
        <v>28</v>
      </c>
      <c r="T906" s="9" t="str">
        <f>IFERROR(IF($K906="","",INDEX(リスト!$J:$J,MATCH($K906,リスト!$I:$I,0))),"")</f>
        <v>JPN</v>
      </c>
      <c r="U906" s="9" t="str">
        <f>IF($B906="","",RIGHT($G906*1000+200+COUNTIF($G$2:$G906,$G906),9))</f>
        <v>020920202</v>
      </c>
      <c r="V906" s="9" t="str">
        <f>IFERROR(IF($M906="","",$M906&amp;"・"&amp;INDEX(リスト!$F:$F,MATCH($L906,リスト!$E:$E,0))),"")</f>
        <v/>
      </c>
    </row>
    <row r="907" spans="1:22" ht="18" customHeight="1" x14ac:dyDescent="0.55000000000000004">
      <c r="A907" t="s">
        <v>4389</v>
      </c>
      <c r="B907">
        <v>919</v>
      </c>
      <c r="C907" t="s">
        <v>4390</v>
      </c>
      <c r="D907" t="s">
        <v>4391</v>
      </c>
      <c r="E907">
        <v>4</v>
      </c>
      <c r="F907" t="s">
        <v>39</v>
      </c>
      <c r="G907">
        <v>20010810</v>
      </c>
      <c r="H907" t="s">
        <v>4392</v>
      </c>
      <c r="I907" t="s">
        <v>4393</v>
      </c>
      <c r="J907" t="s">
        <v>917</v>
      </c>
      <c r="K907" t="s">
        <v>214</v>
      </c>
      <c r="O907" s="9">
        <f>IFERROR(IF($B907="","",INDEX(所属情報!$E:$E,MATCH($A907,所属情報!$A:$A,0))),"")</f>
        <v>492509</v>
      </c>
      <c r="P907" s="9" t="str">
        <f t="shared" si="42"/>
        <v>小谷　彩乃 (4)</v>
      </c>
      <c r="Q907" s="9" t="str">
        <f t="shared" si="43"/>
        <v>ｺﾀﾞﾆ ｱﾔﾉ</v>
      </c>
      <c r="R907" s="9" t="str">
        <f t="shared" si="44"/>
        <v>KODANI Ayano (01)</v>
      </c>
      <c r="S907" s="9" t="str">
        <f>IFERROR(IF($F907="","",INDEX(リスト!$G:$G,MATCH($F907,リスト!$E:$E,0))),"")</f>
        <v>31</v>
      </c>
      <c r="T907" s="9" t="str">
        <f>IFERROR(IF($K907="","",INDEX(リスト!$J:$J,MATCH($K907,リスト!$I:$I,0))),"")</f>
        <v>JPN</v>
      </c>
      <c r="U907" s="9" t="str">
        <f>IF($B907="","",RIGHT($G907*1000+200+COUNTIF($G$2:$G907,$G907),9))</f>
        <v>010810201</v>
      </c>
      <c r="V907" s="9" t="str">
        <f>IFERROR(IF($M907="","",$M907&amp;"・"&amp;INDEX(リスト!$F:$F,MATCH($L907,リスト!$E:$E,0))),"")</f>
        <v/>
      </c>
    </row>
    <row r="908" spans="1:22" ht="18" customHeight="1" x14ac:dyDescent="0.55000000000000004">
      <c r="A908" t="s">
        <v>4389</v>
      </c>
      <c r="B908">
        <v>920</v>
      </c>
      <c r="C908" t="s">
        <v>4394</v>
      </c>
      <c r="D908" t="s">
        <v>4395</v>
      </c>
      <c r="E908">
        <v>3</v>
      </c>
      <c r="F908" t="s">
        <v>20</v>
      </c>
      <c r="G908">
        <v>20021026</v>
      </c>
      <c r="H908" t="s">
        <v>4396</v>
      </c>
      <c r="I908" t="s">
        <v>1426</v>
      </c>
      <c r="J908" t="s">
        <v>2658</v>
      </c>
      <c r="K908" t="s">
        <v>214</v>
      </c>
      <c r="O908" s="9">
        <f>IFERROR(IF($B908="","",INDEX(所属情報!$E:$E,MATCH($A908,所属情報!$A:$A,0))),"")</f>
        <v>492509</v>
      </c>
      <c r="P908" s="9" t="str">
        <f t="shared" si="42"/>
        <v>岩本　真歩 (3)</v>
      </c>
      <c r="Q908" s="9" t="str">
        <f t="shared" si="43"/>
        <v>ｲﾜﾓﾄ ﾏﾎ</v>
      </c>
      <c r="R908" s="9" t="str">
        <f t="shared" si="44"/>
        <v>IWAMOTO Maho (02)</v>
      </c>
      <c r="S908" s="9" t="str">
        <f>IFERROR(IF($F908="","",INDEX(リスト!$G:$G,MATCH($F908,リスト!$E:$E,0))),"")</f>
        <v>27</v>
      </c>
      <c r="T908" s="9" t="str">
        <f>IFERROR(IF($K908="","",INDEX(リスト!$J:$J,MATCH($K908,リスト!$I:$I,0))),"")</f>
        <v>JPN</v>
      </c>
      <c r="U908" s="9" t="str">
        <f>IF($B908="","",RIGHT($G908*1000+200+COUNTIF($G$2:$G908,$G908),9))</f>
        <v>021026202</v>
      </c>
      <c r="V908" s="9" t="str">
        <f>IFERROR(IF($M908="","",$M908&amp;"・"&amp;INDEX(リスト!$F:$F,MATCH($L908,リスト!$E:$E,0))),"")</f>
        <v/>
      </c>
    </row>
    <row r="909" spans="1:22" ht="18" customHeight="1" x14ac:dyDescent="0.55000000000000004">
      <c r="A909" t="s">
        <v>4389</v>
      </c>
      <c r="B909">
        <v>921</v>
      </c>
      <c r="C909" t="s">
        <v>4397</v>
      </c>
      <c r="D909" t="s">
        <v>4398</v>
      </c>
      <c r="E909">
        <v>3</v>
      </c>
      <c r="F909" t="s">
        <v>20</v>
      </c>
      <c r="G909">
        <v>20020924</v>
      </c>
      <c r="H909" t="s">
        <v>4399</v>
      </c>
      <c r="I909" t="s">
        <v>1544</v>
      </c>
      <c r="J909" t="s">
        <v>2482</v>
      </c>
      <c r="K909" t="s">
        <v>214</v>
      </c>
      <c r="O909" s="9">
        <f>IFERROR(IF($B909="","",INDEX(所属情報!$E:$E,MATCH($A909,所属情報!$A:$A,0))),"")</f>
        <v>492509</v>
      </c>
      <c r="P909" s="9" t="str">
        <f t="shared" si="42"/>
        <v>進藤　秋穂 (3)</v>
      </c>
      <c r="Q909" s="9" t="str">
        <f t="shared" si="43"/>
        <v>ｼﾝﾄﾞｳ ｱｷﾎ</v>
      </c>
      <c r="R909" s="9" t="str">
        <f t="shared" si="44"/>
        <v>SHINDO Akiho (02)</v>
      </c>
      <c r="S909" s="9" t="str">
        <f>IFERROR(IF($F909="","",INDEX(リスト!$G:$G,MATCH($F909,リスト!$E:$E,0))),"")</f>
        <v>27</v>
      </c>
      <c r="T909" s="9" t="str">
        <f>IFERROR(IF($K909="","",INDEX(リスト!$J:$J,MATCH($K909,リスト!$I:$I,0))),"")</f>
        <v>JPN</v>
      </c>
      <c r="U909" s="9" t="str">
        <f>IF($B909="","",RIGHT($G909*1000+200+COUNTIF($G$2:$G909,$G909),9))</f>
        <v>020924202</v>
      </c>
      <c r="V909" s="9" t="str">
        <f>IFERROR(IF($M909="","",$M909&amp;"・"&amp;INDEX(リスト!$F:$F,MATCH($L909,リスト!$E:$E,0))),"")</f>
        <v/>
      </c>
    </row>
    <row r="910" spans="1:22" ht="18" customHeight="1" x14ac:dyDescent="0.55000000000000004">
      <c r="A910" t="s">
        <v>4389</v>
      </c>
      <c r="B910">
        <v>922</v>
      </c>
      <c r="C910" t="s">
        <v>4400</v>
      </c>
      <c r="D910" t="s">
        <v>4401</v>
      </c>
      <c r="E910">
        <v>3</v>
      </c>
      <c r="F910" t="s">
        <v>20</v>
      </c>
      <c r="G910">
        <v>20020904</v>
      </c>
      <c r="H910" t="s">
        <v>4402</v>
      </c>
      <c r="I910" t="s">
        <v>3946</v>
      </c>
      <c r="J910" t="s">
        <v>929</v>
      </c>
      <c r="K910" t="s">
        <v>214</v>
      </c>
      <c r="O910" s="9">
        <f>IFERROR(IF($B910="","",INDEX(所属情報!$E:$E,MATCH($A910,所属情報!$A:$A,0))),"")</f>
        <v>492509</v>
      </c>
      <c r="P910" s="9" t="str">
        <f t="shared" si="42"/>
        <v>中澤　麻友 (3)</v>
      </c>
      <c r="Q910" s="9" t="str">
        <f t="shared" si="43"/>
        <v>ﾅｶｻﾞﾜ ﾏﾕ</v>
      </c>
      <c r="R910" s="9" t="str">
        <f t="shared" si="44"/>
        <v>NAKAZAWA Mayu (02)</v>
      </c>
      <c r="S910" s="9" t="str">
        <f>IFERROR(IF($F910="","",INDEX(リスト!$G:$G,MATCH($F910,リスト!$E:$E,0))),"")</f>
        <v>27</v>
      </c>
      <c r="T910" s="9" t="str">
        <f>IFERROR(IF($K910="","",INDEX(リスト!$J:$J,MATCH($K910,リスト!$I:$I,0))),"")</f>
        <v>JPN</v>
      </c>
      <c r="U910" s="9" t="str">
        <f>IF($B910="","",RIGHT($G910*1000+200+COUNTIF($G$2:$G910,$G910),9))</f>
        <v>020904202</v>
      </c>
      <c r="V910" s="9" t="str">
        <f>IFERROR(IF($M910="","",$M910&amp;"・"&amp;INDEX(リスト!$F:$F,MATCH($L910,リスト!$E:$E,0))),"")</f>
        <v/>
      </c>
    </row>
    <row r="911" spans="1:22" ht="18" customHeight="1" x14ac:dyDescent="0.55000000000000004">
      <c r="A911" t="s">
        <v>4389</v>
      </c>
      <c r="B911">
        <v>923</v>
      </c>
      <c r="C911" t="s">
        <v>4403</v>
      </c>
      <c r="D911" t="s">
        <v>4404</v>
      </c>
      <c r="E911">
        <v>2</v>
      </c>
      <c r="F911" t="s">
        <v>20</v>
      </c>
      <c r="G911">
        <v>20030724</v>
      </c>
      <c r="H911" t="s">
        <v>4405</v>
      </c>
      <c r="I911" t="s">
        <v>4406</v>
      </c>
      <c r="J911" t="s">
        <v>4407</v>
      </c>
      <c r="K911" t="s">
        <v>214</v>
      </c>
      <c r="O911" s="9">
        <f>IFERROR(IF($B911="","",INDEX(所属情報!$E:$E,MATCH($A911,所属情報!$A:$A,0))),"")</f>
        <v>492509</v>
      </c>
      <c r="P911" s="9" t="str">
        <f t="shared" si="42"/>
        <v>奥澤　虹雨 (2)</v>
      </c>
      <c r="Q911" s="9" t="str">
        <f t="shared" si="43"/>
        <v>ｵｸｻﾞﾜ ｺｳ</v>
      </c>
      <c r="R911" s="9" t="str">
        <f t="shared" si="44"/>
        <v>OKUZAWA Ko (03)</v>
      </c>
      <c r="S911" s="9" t="str">
        <f>IFERROR(IF($F911="","",INDEX(リスト!$G:$G,MATCH($F911,リスト!$E:$E,0))),"")</f>
        <v>27</v>
      </c>
      <c r="T911" s="9" t="str">
        <f>IFERROR(IF($K911="","",INDEX(リスト!$J:$J,MATCH($K911,リスト!$I:$I,0))),"")</f>
        <v>JPN</v>
      </c>
      <c r="U911" s="9" t="str">
        <f>IF($B911="","",RIGHT($G911*1000+200+COUNTIF($G$2:$G911,$G911),9))</f>
        <v>030724202</v>
      </c>
      <c r="V911" s="9" t="str">
        <f>IFERROR(IF($M911="","",$M911&amp;"・"&amp;INDEX(リスト!$F:$F,MATCH($L911,リスト!$E:$E,0))),"")</f>
        <v/>
      </c>
    </row>
    <row r="912" spans="1:22" ht="18" customHeight="1" x14ac:dyDescent="0.55000000000000004">
      <c r="A912" t="s">
        <v>4389</v>
      </c>
      <c r="B912">
        <v>924</v>
      </c>
      <c r="C912" t="s">
        <v>4408</v>
      </c>
      <c r="D912" t="s">
        <v>4409</v>
      </c>
      <c r="E912">
        <v>2</v>
      </c>
      <c r="F912" t="s">
        <v>20</v>
      </c>
      <c r="G912">
        <v>20031124</v>
      </c>
      <c r="H912" t="s">
        <v>4410</v>
      </c>
      <c r="I912" t="s">
        <v>1180</v>
      </c>
      <c r="J912" t="s">
        <v>1344</v>
      </c>
      <c r="K912" t="s">
        <v>214</v>
      </c>
      <c r="O912" s="9">
        <f>IFERROR(IF($B912="","",INDEX(所属情報!$E:$E,MATCH($A912,所属情報!$A:$A,0))),"")</f>
        <v>492509</v>
      </c>
      <c r="P912" s="9" t="str">
        <f t="shared" si="42"/>
        <v>河本　優希 (2)</v>
      </c>
      <c r="Q912" s="9" t="str">
        <f t="shared" si="43"/>
        <v>ｶﾜﾓﾄ ﾕｷ</v>
      </c>
      <c r="R912" s="9" t="str">
        <f t="shared" si="44"/>
        <v>KAWAMOTO Yuki (03)</v>
      </c>
      <c r="S912" s="9" t="str">
        <f>IFERROR(IF($F912="","",INDEX(リスト!$G:$G,MATCH($F912,リスト!$E:$E,0))),"")</f>
        <v>27</v>
      </c>
      <c r="T912" s="9" t="str">
        <f>IFERROR(IF($K912="","",INDEX(リスト!$J:$J,MATCH($K912,リスト!$I:$I,0))),"")</f>
        <v>JPN</v>
      </c>
      <c r="U912" s="9" t="str">
        <f>IF($B912="","",RIGHT($G912*1000+200+COUNTIF($G$2:$G912,$G912),9))</f>
        <v>031124201</v>
      </c>
      <c r="V912" s="9" t="str">
        <f>IFERROR(IF($M912="","",$M912&amp;"・"&amp;INDEX(リスト!$F:$F,MATCH($L912,リスト!$E:$E,0))),"")</f>
        <v/>
      </c>
    </row>
    <row r="913" spans="1:22" ht="18" customHeight="1" x14ac:dyDescent="0.55000000000000004">
      <c r="A913" t="s">
        <v>4389</v>
      </c>
      <c r="B913">
        <v>925</v>
      </c>
      <c r="C913" t="s">
        <v>4411</v>
      </c>
      <c r="D913" t="s">
        <v>4412</v>
      </c>
      <c r="E913">
        <v>2</v>
      </c>
      <c r="F913" t="s">
        <v>20</v>
      </c>
      <c r="G913">
        <v>20031114</v>
      </c>
      <c r="H913" t="s">
        <v>4413</v>
      </c>
      <c r="I913" t="s">
        <v>999</v>
      </c>
      <c r="J913" t="s">
        <v>811</v>
      </c>
      <c r="K913" t="s">
        <v>214</v>
      </c>
      <c r="O913" s="9">
        <f>IFERROR(IF($B913="","",INDEX(所属情報!$E:$E,MATCH($A913,所属情報!$A:$A,0))),"")</f>
        <v>492509</v>
      </c>
      <c r="P913" s="9" t="str">
        <f t="shared" si="42"/>
        <v>木村　心咲 (2)</v>
      </c>
      <c r="Q913" s="9" t="str">
        <f t="shared" si="43"/>
        <v>ｷﾑﾗ ﾐｻｷ</v>
      </c>
      <c r="R913" s="9" t="str">
        <f t="shared" si="44"/>
        <v>KIMURA Misaki (03)</v>
      </c>
      <c r="S913" s="9" t="str">
        <f>IFERROR(IF($F913="","",INDEX(リスト!$G:$G,MATCH($F913,リスト!$E:$E,0))),"")</f>
        <v>27</v>
      </c>
      <c r="T913" s="9" t="str">
        <f>IFERROR(IF($K913="","",INDEX(リスト!$J:$J,MATCH($K913,リスト!$I:$I,0))),"")</f>
        <v>JPN</v>
      </c>
      <c r="U913" s="9" t="str">
        <f>IF($B913="","",RIGHT($G913*1000+200+COUNTIF($G$2:$G913,$G913),9))</f>
        <v>031114201</v>
      </c>
      <c r="V913" s="9" t="str">
        <f>IFERROR(IF($M913="","",$M913&amp;"・"&amp;INDEX(リスト!$F:$F,MATCH($L913,リスト!$E:$E,0))),"")</f>
        <v/>
      </c>
    </row>
    <row r="914" spans="1:22" ht="18" customHeight="1" x14ac:dyDescent="0.55000000000000004">
      <c r="A914" t="s">
        <v>4414</v>
      </c>
      <c r="B914">
        <v>926</v>
      </c>
      <c r="C914" t="s">
        <v>4415</v>
      </c>
      <c r="D914" t="s">
        <v>4416</v>
      </c>
      <c r="E914">
        <v>4</v>
      </c>
      <c r="F914" t="s">
        <v>27</v>
      </c>
      <c r="G914">
        <v>20010525</v>
      </c>
      <c r="H914" t="s">
        <v>4417</v>
      </c>
      <c r="I914" t="s">
        <v>4418</v>
      </c>
      <c r="J914" t="s">
        <v>2119</v>
      </c>
      <c r="K914" t="s">
        <v>214</v>
      </c>
      <c r="O914" s="9">
        <f>IFERROR(IF($B914="","",INDEX(所属情報!$E:$E,MATCH($A914,所属情報!$A:$A,0))),"")</f>
        <v>492201</v>
      </c>
      <c r="P914" s="9" t="str">
        <f t="shared" si="42"/>
        <v>平瀬　由乃 (4)</v>
      </c>
      <c r="Q914" s="9" t="str">
        <f t="shared" si="43"/>
        <v>ﾋﾗｾ ﾕｷﾉ</v>
      </c>
      <c r="R914" s="9" t="str">
        <f t="shared" si="44"/>
        <v>HIRASE Yukino (01)</v>
      </c>
      <c r="S914" s="9" t="str">
        <f>IFERROR(IF($F914="","",INDEX(リスト!$G:$G,MATCH($F914,リスト!$E:$E,0))),"")</f>
        <v>24</v>
      </c>
      <c r="T914" s="9" t="str">
        <f>IFERROR(IF($K914="","",INDEX(リスト!$J:$J,MATCH($K914,リスト!$I:$I,0))),"")</f>
        <v>JPN</v>
      </c>
      <c r="U914" s="9" t="str">
        <f>IF($B914="","",RIGHT($G914*1000+200+COUNTIF($G$2:$G914,$G914),9))</f>
        <v>010525201</v>
      </c>
      <c r="V914" s="9" t="str">
        <f>IFERROR(IF($M914="","",$M914&amp;"・"&amp;INDEX(リスト!$F:$F,MATCH($L914,リスト!$E:$E,0))),"")</f>
        <v/>
      </c>
    </row>
    <row r="915" spans="1:22" ht="18" customHeight="1" x14ac:dyDescent="0.55000000000000004">
      <c r="A915" t="s">
        <v>4414</v>
      </c>
      <c r="B915">
        <v>927</v>
      </c>
      <c r="C915" t="s">
        <v>4419</v>
      </c>
      <c r="D915" t="s">
        <v>4420</v>
      </c>
      <c r="E915">
        <v>3</v>
      </c>
      <c r="F915" t="s">
        <v>17</v>
      </c>
      <c r="G915">
        <v>20020911</v>
      </c>
      <c r="H915" t="s">
        <v>4421</v>
      </c>
      <c r="I915" t="s">
        <v>1059</v>
      </c>
      <c r="J915" t="s">
        <v>4422</v>
      </c>
      <c r="K915" t="s">
        <v>214</v>
      </c>
      <c r="O915" s="9">
        <f>IFERROR(IF($B915="","",INDEX(所属情報!$E:$E,MATCH($A915,所属情報!$A:$A,0))),"")</f>
        <v>492201</v>
      </c>
      <c r="P915" s="9" t="str">
        <f t="shared" si="42"/>
        <v>森　望来 (3)</v>
      </c>
      <c r="Q915" s="9" t="str">
        <f t="shared" si="43"/>
        <v>ﾓﾘ ﾐﾗｲ</v>
      </c>
      <c r="R915" s="9" t="str">
        <f t="shared" si="44"/>
        <v>MORI Mirai (02)</v>
      </c>
      <c r="S915" s="9" t="str">
        <f>IFERROR(IF($F915="","",INDEX(リスト!$G:$G,MATCH($F915,リスト!$E:$E,0))),"")</f>
        <v>26</v>
      </c>
      <c r="T915" s="9" t="str">
        <f>IFERROR(IF($K915="","",INDEX(リスト!$J:$J,MATCH($K915,リスト!$I:$I,0))),"")</f>
        <v>JPN</v>
      </c>
      <c r="U915" s="9" t="str">
        <f>IF($B915="","",RIGHT($G915*1000+200+COUNTIF($G$2:$G915,$G915),9))</f>
        <v>020911201</v>
      </c>
      <c r="V915" s="9" t="str">
        <f>IFERROR(IF($M915="","",$M915&amp;"・"&amp;INDEX(リスト!$F:$F,MATCH($L915,リスト!$E:$E,0))),"")</f>
        <v/>
      </c>
    </row>
    <row r="916" spans="1:22" ht="18" customHeight="1" x14ac:dyDescent="0.55000000000000004">
      <c r="A916" t="s">
        <v>4414</v>
      </c>
      <c r="B916">
        <v>928</v>
      </c>
      <c r="C916" t="s">
        <v>4423</v>
      </c>
      <c r="D916" t="s">
        <v>4424</v>
      </c>
      <c r="E916">
        <v>2</v>
      </c>
      <c r="F916" t="s">
        <v>17</v>
      </c>
      <c r="G916">
        <v>20040209</v>
      </c>
      <c r="I916" t="s">
        <v>4425</v>
      </c>
      <c r="J916" t="s">
        <v>875</v>
      </c>
      <c r="K916" t="s">
        <v>214</v>
      </c>
      <c r="O916" s="9">
        <f>IFERROR(IF($B916="","",INDEX(所属情報!$E:$E,MATCH($A916,所属情報!$A:$A,0))),"")</f>
        <v>492201</v>
      </c>
      <c r="P916" s="9" t="str">
        <f t="shared" si="42"/>
        <v>長澤　小雪 (2)</v>
      </c>
      <c r="Q916" s="9" t="str">
        <f t="shared" si="43"/>
        <v>ﾅｶﾞｻﾜ ｺﾕｷ</v>
      </c>
      <c r="R916" s="9" t="str">
        <f t="shared" si="44"/>
        <v>NAGASAWA Koyuki (04)</v>
      </c>
      <c r="S916" s="9" t="str">
        <f>IFERROR(IF($F916="","",INDEX(リスト!$G:$G,MATCH($F916,リスト!$E:$E,0))),"")</f>
        <v>26</v>
      </c>
      <c r="T916" s="9" t="str">
        <f>IFERROR(IF($K916="","",INDEX(リスト!$J:$J,MATCH($K916,リスト!$I:$I,0))),"")</f>
        <v>JPN</v>
      </c>
      <c r="U916" s="9" t="str">
        <f>IF($B916="","",RIGHT($G916*1000+200+COUNTIF($G$2:$G916,$G916),9))</f>
        <v>040209201</v>
      </c>
      <c r="V916" s="9" t="str">
        <f>IFERROR(IF($M916="","",$M916&amp;"・"&amp;INDEX(リスト!$F:$F,MATCH($L916,リスト!$E:$E,0))),"")</f>
        <v/>
      </c>
    </row>
    <row r="917" spans="1:22" ht="18" customHeight="1" x14ac:dyDescent="0.55000000000000004">
      <c r="A917" t="s">
        <v>707</v>
      </c>
      <c r="B917">
        <v>933</v>
      </c>
      <c r="C917" t="s">
        <v>4426</v>
      </c>
      <c r="D917" t="s">
        <v>4427</v>
      </c>
      <c r="E917">
        <v>2</v>
      </c>
      <c r="F917" t="s">
        <v>4428</v>
      </c>
      <c r="G917">
        <v>20031003</v>
      </c>
      <c r="H917" t="s">
        <v>4429</v>
      </c>
      <c r="I917" t="s">
        <v>4430</v>
      </c>
      <c r="J917" t="s">
        <v>937</v>
      </c>
      <c r="K917" t="s">
        <v>214</v>
      </c>
      <c r="O917" s="9">
        <f>IFERROR(IF($B917="","",INDEX(所属情報!$E:$E,MATCH($A917,所属情報!$A:$A,0))),"")</f>
        <v>492200</v>
      </c>
      <c r="P917" s="9" t="str">
        <f t="shared" si="42"/>
        <v>市　柚月 (2)</v>
      </c>
      <c r="Q917" s="9" t="str">
        <f t="shared" si="43"/>
        <v>ｲﾁ ﾕﾂﾞｷ</v>
      </c>
      <c r="R917" s="9" t="str">
        <f t="shared" si="44"/>
        <v>ICHI Yuzuki (03)</v>
      </c>
      <c r="S917" s="9" t="str">
        <f>IFERROR(IF($F917="","",INDEX(リスト!$G:$G,MATCH($F917,リスト!$E:$E,0))),"")</f>
        <v>49</v>
      </c>
      <c r="T917" s="9" t="str">
        <f>IFERROR(IF($K917="","",INDEX(リスト!$J:$J,MATCH($K917,リスト!$I:$I,0))),"")</f>
        <v>JPN</v>
      </c>
      <c r="U917" s="9" t="str">
        <f>IF($B917="","",RIGHT($G917*1000+200+COUNTIF($G$2:$G917,$G917),9))</f>
        <v>031003202</v>
      </c>
      <c r="V917" s="9" t="str">
        <f>IFERROR(IF($M917="","",$M917&amp;"・"&amp;INDEX(リスト!$F:$F,MATCH($L917,リスト!$E:$E,0))),"")</f>
        <v/>
      </c>
    </row>
    <row r="918" spans="1:22" ht="18" customHeight="1" x14ac:dyDescent="0.55000000000000004">
      <c r="A918" t="s">
        <v>3108</v>
      </c>
      <c r="B918">
        <v>934</v>
      </c>
      <c r="C918" t="s">
        <v>4431</v>
      </c>
      <c r="D918" t="s">
        <v>4432</v>
      </c>
      <c r="E918">
        <v>2</v>
      </c>
      <c r="F918" t="s">
        <v>4433</v>
      </c>
      <c r="G918">
        <v>20030726</v>
      </c>
      <c r="H918" t="s">
        <v>4434</v>
      </c>
      <c r="I918" t="s">
        <v>3361</v>
      </c>
      <c r="J918" t="s">
        <v>821</v>
      </c>
      <c r="K918" t="s">
        <v>4435</v>
      </c>
      <c r="O918" s="9">
        <f>IFERROR(IF($B918="","",INDEX(所属情報!$E:$E,MATCH($A918,所属情報!$A:$A,0))),"")</f>
        <v>492413</v>
      </c>
      <c r="P918" s="9" t="str">
        <f t="shared" si="42"/>
        <v>池田　心 (2)</v>
      </c>
      <c r="Q918" s="9" t="str">
        <f t="shared" si="43"/>
        <v>ｲｹﾀﾞ ｺｺﾛ</v>
      </c>
      <c r="R918" s="9" t="str">
        <f t="shared" si="44"/>
        <v>IKEDA Kokoro (03)</v>
      </c>
      <c r="S918" s="9" t="str">
        <f>IFERROR(IF($F918="","",INDEX(リスト!$G:$G,MATCH($F918,リスト!$E:$E,0))),"")</f>
        <v>28</v>
      </c>
      <c r="T918" s="9" t="str">
        <f>IFERROR(IF($K918="","",INDEX(リスト!$J:$J,MATCH($K918,リスト!$I:$I,0))),"")</f>
        <v>JPN</v>
      </c>
      <c r="U918" s="9" t="str">
        <f>IF($B918="","",RIGHT($G918*1000+200+COUNTIF($G$2:$G918,$G918),9))</f>
        <v>030726201</v>
      </c>
      <c r="V918" s="9" t="str">
        <f>IFERROR(IF($M918="","",$M918&amp;"・"&amp;INDEX(リスト!$F:$F,MATCH($L918,リスト!$E:$E,0))),"")</f>
        <v/>
      </c>
    </row>
    <row r="919" spans="1:22" ht="18" customHeight="1" x14ac:dyDescent="0.55000000000000004">
      <c r="A919" t="s">
        <v>3921</v>
      </c>
      <c r="B919">
        <v>935</v>
      </c>
      <c r="C919" t="s">
        <v>4436</v>
      </c>
      <c r="D919" t="s">
        <v>4437</v>
      </c>
      <c r="E919" t="s">
        <v>710</v>
      </c>
      <c r="F919" t="s">
        <v>4433</v>
      </c>
      <c r="G919">
        <v>19991102</v>
      </c>
      <c r="H919" t="s">
        <v>4438</v>
      </c>
      <c r="I919" t="s">
        <v>4439</v>
      </c>
      <c r="J919" t="s">
        <v>4440</v>
      </c>
      <c r="K919" t="s">
        <v>214</v>
      </c>
      <c r="O919" s="9">
        <f>IFERROR(IF($B919="","",INDEX(所属情報!$E:$E,MATCH($A919,所属情報!$A:$A,0))),"")</f>
        <v>491082</v>
      </c>
      <c r="P919" s="9" t="str">
        <f t="shared" si="42"/>
        <v>畠中　元香 (M1)</v>
      </c>
      <c r="Q919" s="9" t="str">
        <f t="shared" si="43"/>
        <v>ﾊﾀﾅｶ ﾓﾄｺ</v>
      </c>
      <c r="R919" s="9" t="str">
        <f t="shared" si="44"/>
        <v>HATANAKA Motoko (99)</v>
      </c>
      <c r="S919" s="9" t="str">
        <f>IFERROR(IF($F919="","",INDEX(リスト!$G:$G,MATCH($F919,リスト!$E:$E,0))),"")</f>
        <v>28</v>
      </c>
      <c r="T919" s="9" t="str">
        <f>IFERROR(IF($K919="","",INDEX(リスト!$J:$J,MATCH($K919,リスト!$I:$I,0))),"")</f>
        <v>JPN</v>
      </c>
      <c r="U919" s="9" t="str">
        <f>IF($B919="","",RIGHT($G919*1000+200+COUNTIF($G$2:$G919,$G919),9))</f>
        <v>991102201</v>
      </c>
      <c r="V919" s="9" t="str">
        <f>IFERROR(IF($M919="","",$M919&amp;"・"&amp;INDEX(リスト!$F:$F,MATCH($L919,リスト!$E:$E,0))),"")</f>
        <v/>
      </c>
    </row>
    <row r="920" spans="1:22" ht="18" customHeight="1" x14ac:dyDescent="0.55000000000000004">
      <c r="A920" t="s">
        <v>1559</v>
      </c>
      <c r="B920">
        <v>937</v>
      </c>
      <c r="C920" t="s">
        <v>4441</v>
      </c>
      <c r="D920" t="s">
        <v>4442</v>
      </c>
      <c r="E920">
        <v>3</v>
      </c>
      <c r="F920" t="s">
        <v>4428</v>
      </c>
      <c r="G920">
        <v>20020919</v>
      </c>
      <c r="H920" t="s">
        <v>4443</v>
      </c>
      <c r="I920" t="s">
        <v>2675</v>
      </c>
      <c r="J920" t="s">
        <v>4110</v>
      </c>
      <c r="K920" t="s">
        <v>214</v>
      </c>
      <c r="O920" s="9">
        <f>IFERROR(IF($B920="","",INDEX(所属情報!$E:$E,MATCH($A920,所属情報!$A:$A,0))),"")</f>
        <v>492246</v>
      </c>
      <c r="P920" s="9" t="str">
        <f t="shared" si="42"/>
        <v>内山　京子 (3)</v>
      </c>
      <c r="Q920" s="9" t="str">
        <f t="shared" si="43"/>
        <v>ｳﾁﾔﾏ ｷｮｳｺ</v>
      </c>
      <c r="R920" s="9" t="str">
        <f t="shared" si="44"/>
        <v>UCHIYAMA Kyoko (02)</v>
      </c>
      <c r="S920" s="9" t="str">
        <f>IFERROR(IF($F920="","",INDEX(リスト!$G:$G,MATCH($F920,リスト!$E:$E,0))),"")</f>
        <v>49</v>
      </c>
      <c r="T920" s="9" t="str">
        <f>IFERROR(IF($K920="","",INDEX(リスト!$J:$J,MATCH($K920,リスト!$I:$I,0))),"")</f>
        <v>JPN</v>
      </c>
      <c r="U920" s="9" t="str">
        <f>IF($B920="","",RIGHT($G920*1000+200+COUNTIF($G$2:$G920,$G920),9))</f>
        <v>020919201</v>
      </c>
      <c r="V920" s="9" t="str">
        <f>IFERROR(IF($M920="","",$M920&amp;"・"&amp;INDEX(リスト!$F:$F,MATCH($L920,リスト!$E:$E,0))),"")</f>
        <v/>
      </c>
    </row>
    <row r="921" spans="1:22" ht="18" customHeight="1" x14ac:dyDescent="0.55000000000000004">
      <c r="A921" t="s">
        <v>4230</v>
      </c>
      <c r="B921">
        <v>938</v>
      </c>
      <c r="C921" t="s">
        <v>4444</v>
      </c>
      <c r="D921" t="s">
        <v>4445</v>
      </c>
      <c r="E921">
        <v>3</v>
      </c>
      <c r="F921" t="s">
        <v>4428</v>
      </c>
      <c r="G921">
        <v>20010921</v>
      </c>
      <c r="H921" t="s">
        <v>4446</v>
      </c>
      <c r="I921" t="s">
        <v>4447</v>
      </c>
      <c r="J921" t="s">
        <v>3647</v>
      </c>
      <c r="K921" t="s">
        <v>214</v>
      </c>
      <c r="O921" s="9">
        <f>IFERROR(IF($B921="","",INDEX(所属情報!$E:$E,MATCH($A921,所属情報!$A:$A,0))),"")</f>
        <v>490056</v>
      </c>
      <c r="P921" s="9" t="str">
        <f t="shared" si="42"/>
        <v>志原　那歩 (3)</v>
      </c>
      <c r="Q921" s="9" t="str">
        <f t="shared" si="43"/>
        <v>ｼﾊﾗ ﾅﾎ</v>
      </c>
      <c r="R921" s="9" t="str">
        <f t="shared" si="44"/>
        <v>SHIHARA Naho (01)</v>
      </c>
      <c r="S921" s="9" t="str">
        <f>IFERROR(IF($F921="","",INDEX(リスト!$G:$G,MATCH($F921,リスト!$E:$E,0))),"")</f>
        <v>49</v>
      </c>
      <c r="T921" s="9" t="str">
        <f>IFERROR(IF($K921="","",INDEX(リスト!$J:$J,MATCH($K921,リスト!$I:$I,0))),"")</f>
        <v>JPN</v>
      </c>
      <c r="U921" s="9" t="str">
        <f>IF($B921="","",RIGHT($G921*1000+200+COUNTIF($G$2:$G921,$G921),9))</f>
        <v>010921202</v>
      </c>
      <c r="V921" s="9" t="str">
        <f>IFERROR(IF($M921="","",$M921&amp;"・"&amp;INDEX(リスト!$F:$F,MATCH($L921,リスト!$E:$E,0))),"")</f>
        <v/>
      </c>
    </row>
    <row r="922" spans="1:22" ht="18" customHeight="1" x14ac:dyDescent="0.55000000000000004">
      <c r="A922" t="s">
        <v>1893</v>
      </c>
      <c r="B922">
        <v>939</v>
      </c>
      <c r="C922" t="s">
        <v>4448</v>
      </c>
      <c r="D922" t="s">
        <v>4449</v>
      </c>
      <c r="E922">
        <v>1</v>
      </c>
      <c r="F922" t="s">
        <v>4433</v>
      </c>
      <c r="G922">
        <v>20050210</v>
      </c>
      <c r="H922" t="s">
        <v>4450</v>
      </c>
      <c r="I922" t="s">
        <v>2711</v>
      </c>
      <c r="J922" t="s">
        <v>4451</v>
      </c>
      <c r="K922" t="s">
        <v>214</v>
      </c>
      <c r="O922" s="9">
        <f>IFERROR(IF($B922="","",INDEX(所属情報!$E:$E,MATCH($A922,所属情報!$A:$A,0))),"")</f>
        <v>492195</v>
      </c>
      <c r="P922" s="9" t="str">
        <f t="shared" si="42"/>
        <v>佐藤　小花 (1)</v>
      </c>
      <c r="Q922" s="9" t="str">
        <f t="shared" si="43"/>
        <v>ｻﾄｳ ｺﾊﾅ</v>
      </c>
      <c r="R922" s="9" t="str">
        <f t="shared" si="44"/>
        <v>SATO Kohana (05)</v>
      </c>
      <c r="S922" s="9" t="str">
        <f>IFERROR(IF($F922="","",INDEX(リスト!$G:$G,MATCH($F922,リスト!$E:$E,0))),"")</f>
        <v>28</v>
      </c>
      <c r="T922" s="9" t="str">
        <f>IFERROR(IF($K922="","",INDEX(リスト!$J:$J,MATCH($K922,リスト!$I:$I,0))),"")</f>
        <v>JPN</v>
      </c>
      <c r="U922" s="9" t="str">
        <f>IF($B922="","",RIGHT($G922*1000+200+COUNTIF($G$2:$G922,$G922),9))</f>
        <v>050210201</v>
      </c>
      <c r="V922" s="9" t="str">
        <f>IFERROR(IF($M922="","",$M922&amp;"・"&amp;INDEX(リスト!$F:$F,MATCH($L922,リスト!$E:$E,0))),"")</f>
        <v/>
      </c>
    </row>
    <row r="923" spans="1:22" ht="18" customHeight="1" x14ac:dyDescent="0.55000000000000004">
      <c r="A923" t="s">
        <v>1893</v>
      </c>
      <c r="B923">
        <v>940</v>
      </c>
      <c r="C923" t="s">
        <v>4452</v>
      </c>
      <c r="D923" t="s">
        <v>4453</v>
      </c>
      <c r="E923">
        <v>3</v>
      </c>
      <c r="F923" t="s">
        <v>40</v>
      </c>
      <c r="G923">
        <v>20020512</v>
      </c>
      <c r="H923" t="s">
        <v>4454</v>
      </c>
      <c r="I923" t="s">
        <v>2319</v>
      </c>
      <c r="J923" t="s">
        <v>1253</v>
      </c>
      <c r="K923" t="s">
        <v>214</v>
      </c>
      <c r="O923" s="9">
        <f>IFERROR(IF($B923="","",INDEX(所属情報!$E:$E,MATCH($A923,所属情報!$A:$A,0))),"")</f>
        <v>492195</v>
      </c>
      <c r="P923" s="9" t="str">
        <f t="shared" si="42"/>
        <v>武田　彩花 (3)</v>
      </c>
      <c r="Q923" s="9" t="str">
        <f t="shared" si="43"/>
        <v>ﾀｹﾀﾞ ｱﾔｶ</v>
      </c>
      <c r="R923" s="9" t="str">
        <f t="shared" si="44"/>
        <v>TAKEDA Ayaka (02)</v>
      </c>
      <c r="S923" s="9" t="str">
        <f>IFERROR(IF($F923="","",INDEX(リスト!$G:$G,MATCH($F923,リスト!$E:$E,0))),"")</f>
        <v>01</v>
      </c>
      <c r="T923" s="9" t="str">
        <f>IFERROR(IF($K923="","",INDEX(リスト!$J:$J,MATCH($K923,リスト!$I:$I,0))),"")</f>
        <v>JPN</v>
      </c>
      <c r="U923" s="9" t="str">
        <f>IF($B923="","",RIGHT($G923*1000+200+COUNTIF($G$2:$G923,$G923),9))</f>
        <v>020512203</v>
      </c>
      <c r="V923" s="9" t="str">
        <f>IFERROR(IF($M923="","",$M923&amp;"・"&amp;INDEX(リスト!$F:$F,MATCH($L923,リスト!$E:$E,0))),"")</f>
        <v/>
      </c>
    </row>
    <row r="924" spans="1:22" ht="18" customHeight="1" x14ac:dyDescent="0.55000000000000004">
      <c r="A924" t="s">
        <v>1893</v>
      </c>
      <c r="B924">
        <v>941</v>
      </c>
      <c r="C924" t="s">
        <v>4455</v>
      </c>
      <c r="D924" t="s">
        <v>4456</v>
      </c>
      <c r="E924">
        <v>4</v>
      </c>
      <c r="F924" t="s">
        <v>40</v>
      </c>
      <c r="G924">
        <v>20020108</v>
      </c>
      <c r="H924" t="s">
        <v>4457</v>
      </c>
      <c r="I924" t="s">
        <v>3376</v>
      </c>
      <c r="J924" t="s">
        <v>738</v>
      </c>
      <c r="K924" t="s">
        <v>214</v>
      </c>
      <c r="O924" s="9">
        <f>IFERROR(IF($B924="","",INDEX(所属情報!$E:$E,MATCH($A924,所属情報!$A:$A,0))),"")</f>
        <v>492195</v>
      </c>
      <c r="P924" s="9" t="str">
        <f t="shared" si="42"/>
        <v>髙田　純花 (4)</v>
      </c>
      <c r="Q924" s="9" t="str">
        <f t="shared" si="43"/>
        <v>ﾀｶﾀﾞ ｽﾐｶ</v>
      </c>
      <c r="R924" s="9" t="str">
        <f t="shared" si="44"/>
        <v>TAKADA Sumika (02)</v>
      </c>
      <c r="S924" s="9" t="str">
        <f>IFERROR(IF($F924="","",INDEX(リスト!$G:$G,MATCH($F924,リスト!$E:$E,0))),"")</f>
        <v>01</v>
      </c>
      <c r="T924" s="9" t="str">
        <f>IFERROR(IF($K924="","",INDEX(リスト!$J:$J,MATCH($K924,リスト!$I:$I,0))),"")</f>
        <v>JPN</v>
      </c>
      <c r="U924" s="9" t="str">
        <f>IF($B924="","",RIGHT($G924*1000+200+COUNTIF($G$2:$G924,$G924),9))</f>
        <v>020108201</v>
      </c>
      <c r="V924" s="9" t="str">
        <f>IFERROR(IF($M924="","",$M924&amp;"・"&amp;INDEX(リスト!$F:$F,MATCH($L924,リスト!$E:$E,0))),"")</f>
        <v/>
      </c>
    </row>
    <row r="925" spans="1:22" ht="18" customHeight="1" x14ac:dyDescent="0.55000000000000004">
      <c r="A925" t="s">
        <v>1893</v>
      </c>
      <c r="B925">
        <v>942</v>
      </c>
      <c r="C925" t="s">
        <v>4458</v>
      </c>
      <c r="D925" t="s">
        <v>4459</v>
      </c>
      <c r="E925">
        <v>3</v>
      </c>
      <c r="F925" t="s">
        <v>17</v>
      </c>
      <c r="G925">
        <v>20020606</v>
      </c>
      <c r="H925" t="s">
        <v>4460</v>
      </c>
      <c r="I925" t="s">
        <v>810</v>
      </c>
      <c r="J925" t="s">
        <v>1379</v>
      </c>
      <c r="K925" t="s">
        <v>214</v>
      </c>
      <c r="O925" s="9">
        <f>IFERROR(IF($B925="","",INDEX(所属情報!$E:$E,MATCH($A925,所属情報!$A:$A,0))),"")</f>
        <v>492195</v>
      </c>
      <c r="P925" s="9" t="str">
        <f t="shared" si="42"/>
        <v>渡邊　菜摘 (3)</v>
      </c>
      <c r="Q925" s="9" t="str">
        <f t="shared" si="43"/>
        <v>ﾜﾀﾅﾍﾞ ﾅﾂﾐ</v>
      </c>
      <c r="R925" s="9" t="str">
        <f t="shared" si="44"/>
        <v>WATANABE Natsumi (02)</v>
      </c>
      <c r="S925" s="9" t="str">
        <f>IFERROR(IF($F925="","",INDEX(リスト!$G:$G,MATCH($F925,リスト!$E:$E,0))),"")</f>
        <v>26</v>
      </c>
      <c r="T925" s="9" t="str">
        <f>IFERROR(IF($K925="","",INDEX(リスト!$J:$J,MATCH($K925,リスト!$I:$I,0))),"")</f>
        <v>JPN</v>
      </c>
      <c r="U925" s="9" t="str">
        <f>IF($B925="","",RIGHT($G925*1000+200+COUNTIF($G$2:$G925,$G925),9))</f>
        <v>020606201</v>
      </c>
      <c r="V925" s="9" t="str">
        <f>IFERROR(IF($M925="","",$M925&amp;"・"&amp;INDEX(リスト!$F:$F,MATCH($L925,リスト!$E:$E,0))),"")</f>
        <v/>
      </c>
    </row>
    <row r="926" spans="1:22" ht="18" customHeight="1" x14ac:dyDescent="0.55000000000000004">
      <c r="A926" t="s">
        <v>4461</v>
      </c>
      <c r="B926">
        <v>943</v>
      </c>
      <c r="C926" t="s">
        <v>4462</v>
      </c>
      <c r="D926" t="s">
        <v>4463</v>
      </c>
      <c r="E926">
        <v>4</v>
      </c>
      <c r="F926" t="s">
        <v>20</v>
      </c>
      <c r="G926">
        <v>20011003</v>
      </c>
      <c r="H926" t="s">
        <v>4464</v>
      </c>
      <c r="I926" t="s">
        <v>4465</v>
      </c>
      <c r="J926" t="s">
        <v>1007</v>
      </c>
      <c r="K926" t="s">
        <v>214</v>
      </c>
      <c r="O926" s="9">
        <f>IFERROR(IF($B926="","",INDEX(所属情報!$E:$E,MATCH($A926,所属情報!$A:$A,0))),"")</f>
        <v>500100</v>
      </c>
      <c r="P926" s="9" t="str">
        <f t="shared" si="42"/>
        <v>大木　鈴奈 (4)</v>
      </c>
      <c r="Q926" s="9" t="str">
        <f t="shared" si="43"/>
        <v>ｵｵｷ ﾚﾅ</v>
      </c>
      <c r="R926" s="9" t="str">
        <f t="shared" si="44"/>
        <v>OKI Rena (01)</v>
      </c>
      <c r="S926" s="9" t="str">
        <f>IFERROR(IF($F926="","",INDEX(リスト!$G:$G,MATCH($F926,リスト!$E:$E,0))),"")</f>
        <v>27</v>
      </c>
      <c r="T926" s="9" t="str">
        <f>IFERROR(IF($K926="","",INDEX(リスト!$J:$J,MATCH($K926,リスト!$I:$I,0))),"")</f>
        <v>JPN</v>
      </c>
      <c r="U926" s="9" t="str">
        <f>IF($B926="","",RIGHT($G926*1000+200+COUNTIF($G$2:$G926,$G926),9))</f>
        <v>011003201</v>
      </c>
      <c r="V926" s="9" t="str">
        <f>IFERROR(IF($M926="","",$M926&amp;"・"&amp;INDEX(リスト!$F:$F,MATCH($L926,リスト!$E:$E,0))),"")</f>
        <v/>
      </c>
    </row>
    <row r="927" spans="1:22" ht="18" customHeight="1" x14ac:dyDescent="0.55000000000000004">
      <c r="A927" t="s">
        <v>4461</v>
      </c>
      <c r="B927">
        <v>944</v>
      </c>
      <c r="C927" t="s">
        <v>4466</v>
      </c>
      <c r="D927" t="s">
        <v>4467</v>
      </c>
      <c r="E927">
        <v>3</v>
      </c>
      <c r="F927" t="s">
        <v>20</v>
      </c>
      <c r="G927">
        <v>20021105</v>
      </c>
      <c r="H927" t="s">
        <v>4468</v>
      </c>
      <c r="I927" t="s">
        <v>4469</v>
      </c>
      <c r="J927" t="s">
        <v>4470</v>
      </c>
      <c r="K927" t="s">
        <v>214</v>
      </c>
      <c r="O927" s="9">
        <f>IFERROR(IF($B927="","",INDEX(所属情報!$E:$E,MATCH($A927,所属情報!$A:$A,0))),"")</f>
        <v>500100</v>
      </c>
      <c r="P927" s="9" t="str">
        <f t="shared" si="42"/>
        <v>三波　瑠音 (3)</v>
      </c>
      <c r="Q927" s="9" t="str">
        <f t="shared" si="43"/>
        <v>ｻﾝｱﾐ ﾙﾈ</v>
      </c>
      <c r="R927" s="9" t="str">
        <f t="shared" si="44"/>
        <v>SANNAMI Rune (02)</v>
      </c>
      <c r="S927" s="9" t="str">
        <f>IFERROR(IF($F927="","",INDEX(リスト!$G:$G,MATCH($F927,リスト!$E:$E,0))),"")</f>
        <v>27</v>
      </c>
      <c r="T927" s="9" t="str">
        <f>IFERROR(IF($K927="","",INDEX(リスト!$J:$J,MATCH($K927,リスト!$I:$I,0))),"")</f>
        <v>JPN</v>
      </c>
      <c r="U927" s="9" t="str">
        <f>IF($B927="","",RIGHT($G927*1000+200+COUNTIF($G$2:$G927,$G927),9))</f>
        <v>021105201</v>
      </c>
      <c r="V927" s="9" t="str">
        <f>IFERROR(IF($M927="","",$M927&amp;"・"&amp;INDEX(リスト!$F:$F,MATCH($L927,リスト!$E:$E,0))),"")</f>
        <v/>
      </c>
    </row>
    <row r="928" spans="1:22" ht="18" customHeight="1" x14ac:dyDescent="0.55000000000000004">
      <c r="A928" t="s">
        <v>4471</v>
      </c>
      <c r="B928">
        <v>945</v>
      </c>
      <c r="C928" t="s">
        <v>4472</v>
      </c>
      <c r="D928" t="s">
        <v>4473</v>
      </c>
      <c r="E928">
        <v>3</v>
      </c>
      <c r="F928" t="s">
        <v>2589</v>
      </c>
      <c r="G928">
        <v>20020813</v>
      </c>
      <c r="H928" t="s">
        <v>4474</v>
      </c>
      <c r="I928" t="s">
        <v>4475</v>
      </c>
      <c r="J928" t="s">
        <v>4476</v>
      </c>
      <c r="K928" t="s">
        <v>214</v>
      </c>
      <c r="O928" s="9">
        <f>IFERROR(IF($B928="","",INDEX(所属情報!$E:$E,MATCH($A928,所属情報!$A:$A,0))),"")</f>
        <v>492217</v>
      </c>
      <c r="P928" s="9" t="str">
        <f t="shared" si="42"/>
        <v>菅　美風 (3)</v>
      </c>
      <c r="Q928" s="9" t="str">
        <f t="shared" si="43"/>
        <v>ｽｶﾞ ﾐｼｶ</v>
      </c>
      <c r="R928" s="9" t="str">
        <f t="shared" si="44"/>
        <v>SUGA Mishika (02)</v>
      </c>
      <c r="S928" s="9" t="str">
        <f>IFERROR(IF($F928="","",INDEX(リスト!$G:$G,MATCH($F928,リスト!$E:$E,0))),"")</f>
        <v>49</v>
      </c>
      <c r="T928" s="9" t="str">
        <f>IFERROR(IF($K928="","",INDEX(リスト!$J:$J,MATCH($K928,リスト!$I:$I,0))),"")</f>
        <v>JPN</v>
      </c>
      <c r="U928" s="9" t="str">
        <f>IF($B928="","",RIGHT($G928*1000+200+COUNTIF($G$2:$G928,$G928),9))</f>
        <v>020813202</v>
      </c>
      <c r="V928" s="9" t="str">
        <f>IFERROR(IF($M928="","",$M928&amp;"・"&amp;INDEX(リスト!$F:$F,MATCH($L928,リスト!$E:$E,0))),"")</f>
        <v/>
      </c>
    </row>
    <row r="929" spans="1:22" ht="18" customHeight="1" x14ac:dyDescent="0.55000000000000004">
      <c r="A929" t="s">
        <v>1396</v>
      </c>
      <c r="B929">
        <v>946</v>
      </c>
      <c r="C929" t="s">
        <v>4477</v>
      </c>
      <c r="D929" t="s">
        <v>4478</v>
      </c>
      <c r="E929">
        <v>1</v>
      </c>
      <c r="F929" t="s">
        <v>20</v>
      </c>
      <c r="G929">
        <v>20040915</v>
      </c>
      <c r="H929" t="s">
        <v>4479</v>
      </c>
      <c r="I929" t="s">
        <v>4480</v>
      </c>
      <c r="J929" t="s">
        <v>1555</v>
      </c>
      <c r="K929" t="s">
        <v>214</v>
      </c>
      <c r="O929" s="9">
        <f>IFERROR(IF($B929="","",INDEX(所属情報!$E:$E,MATCH($A929,所属情報!$A:$A,0))),"")</f>
        <v>492213</v>
      </c>
      <c r="P929" s="9" t="str">
        <f t="shared" si="42"/>
        <v>川島　空 (1)</v>
      </c>
      <c r="Q929" s="9" t="str">
        <f t="shared" si="43"/>
        <v>ｶﾜｼﾏ ｿﾗ</v>
      </c>
      <c r="R929" s="9" t="str">
        <f t="shared" si="44"/>
        <v>KAWASHIMA Sora (04)</v>
      </c>
      <c r="S929" s="9" t="str">
        <f>IFERROR(IF($F929="","",INDEX(リスト!$G:$G,MATCH($F929,リスト!$E:$E,0))),"")</f>
        <v>27</v>
      </c>
      <c r="T929" s="9" t="str">
        <f>IFERROR(IF($K929="","",INDEX(リスト!$J:$J,MATCH($K929,リスト!$I:$I,0))),"")</f>
        <v>JPN</v>
      </c>
      <c r="U929" s="9" t="str">
        <f>IF($B929="","",RIGHT($G929*1000+200+COUNTIF($G$2:$G929,$G929),9))</f>
        <v>040915201</v>
      </c>
      <c r="V929" s="9" t="str">
        <f>IFERROR(IF($M929="","",$M929&amp;"・"&amp;INDEX(リスト!$F:$F,MATCH($L929,リスト!$E:$E,0))),"")</f>
        <v/>
      </c>
    </row>
    <row r="930" spans="1:22" ht="18" customHeight="1" x14ac:dyDescent="0.55000000000000004">
      <c r="A930" t="s">
        <v>1396</v>
      </c>
      <c r="B930">
        <v>947</v>
      </c>
      <c r="C930" t="s">
        <v>4481</v>
      </c>
      <c r="D930" t="s">
        <v>4482</v>
      </c>
      <c r="E930">
        <v>1</v>
      </c>
      <c r="F930" t="s">
        <v>15</v>
      </c>
      <c r="G930">
        <v>20040708</v>
      </c>
      <c r="H930" t="s">
        <v>4483</v>
      </c>
      <c r="I930" t="s">
        <v>4484</v>
      </c>
      <c r="J930" t="s">
        <v>826</v>
      </c>
      <c r="K930" t="s">
        <v>214</v>
      </c>
      <c r="O930" s="9">
        <f>IFERROR(IF($B930="","",INDEX(所属情報!$E:$E,MATCH($A930,所属情報!$A:$A,0))),"")</f>
        <v>492213</v>
      </c>
      <c r="P930" s="9" t="str">
        <f t="shared" si="42"/>
        <v>大久保　楓香 (1)</v>
      </c>
      <c r="Q930" s="9" t="str">
        <f t="shared" si="43"/>
        <v>ｵｵｸﾎﾞ ﾌｳｶ</v>
      </c>
      <c r="R930" s="9" t="str">
        <f t="shared" si="44"/>
        <v>OKUBO Fuka (04)</v>
      </c>
      <c r="S930" s="9" t="str">
        <f>IFERROR(IF($F930="","",INDEX(リスト!$G:$G,MATCH($F930,リスト!$E:$E,0))),"")</f>
        <v>25</v>
      </c>
      <c r="T930" s="9" t="str">
        <f>IFERROR(IF($K930="","",INDEX(リスト!$J:$J,MATCH($K930,リスト!$I:$I,0))),"")</f>
        <v>JPN</v>
      </c>
      <c r="U930" s="9" t="str">
        <f>IF($B930="","",RIGHT($G930*1000+200+COUNTIF($G$2:$G930,$G930),9))</f>
        <v>040708202</v>
      </c>
      <c r="V930" s="9" t="str">
        <f>IFERROR(IF($M930="","",$M930&amp;"・"&amp;INDEX(リスト!$F:$F,MATCH($L930,リスト!$E:$E,0))),"")</f>
        <v/>
      </c>
    </row>
    <row r="931" spans="1:22" ht="18" customHeight="1" x14ac:dyDescent="0.55000000000000004">
      <c r="A931" t="s">
        <v>1396</v>
      </c>
      <c r="B931">
        <v>948</v>
      </c>
      <c r="C931" t="s">
        <v>4485</v>
      </c>
      <c r="D931" t="s">
        <v>4486</v>
      </c>
      <c r="E931">
        <v>1</v>
      </c>
      <c r="F931" t="s">
        <v>20</v>
      </c>
      <c r="G931">
        <v>20040821</v>
      </c>
      <c r="H931" t="s">
        <v>4487</v>
      </c>
      <c r="I931" t="s">
        <v>4488</v>
      </c>
      <c r="J931" t="s">
        <v>4489</v>
      </c>
      <c r="K931" t="s">
        <v>214</v>
      </c>
      <c r="O931" s="9">
        <f>IFERROR(IF($B931="","",INDEX(所属情報!$E:$E,MATCH($A931,所属情報!$A:$A,0))),"")</f>
        <v>492213</v>
      </c>
      <c r="P931" s="9" t="str">
        <f t="shared" si="42"/>
        <v>中原　鈴 (1)</v>
      </c>
      <c r="Q931" s="9" t="str">
        <f t="shared" si="43"/>
        <v>ﾅｶﾊﾗ ｽｽﾞ</v>
      </c>
      <c r="R931" s="9" t="str">
        <f t="shared" si="44"/>
        <v>NAKAHARA Suzu (04)</v>
      </c>
      <c r="S931" s="9" t="str">
        <f>IFERROR(IF($F931="","",INDEX(リスト!$G:$G,MATCH($F931,リスト!$E:$E,0))),"")</f>
        <v>27</v>
      </c>
      <c r="T931" s="9" t="str">
        <f>IFERROR(IF($K931="","",INDEX(リスト!$J:$J,MATCH($K931,リスト!$I:$I,0))),"")</f>
        <v>JPN</v>
      </c>
      <c r="U931" s="9" t="str">
        <f>IF($B931="","",RIGHT($G931*1000+200+COUNTIF($G$2:$G931,$G931),9))</f>
        <v>040821201</v>
      </c>
      <c r="V931" s="9" t="str">
        <f>IFERROR(IF($M931="","",$M931&amp;"・"&amp;INDEX(リスト!$F:$F,MATCH($L931,リスト!$E:$E,0))),"")</f>
        <v/>
      </c>
    </row>
    <row r="932" spans="1:22" ht="18" customHeight="1" x14ac:dyDescent="0.55000000000000004">
      <c r="A932" t="s">
        <v>1396</v>
      </c>
      <c r="B932">
        <v>949</v>
      </c>
      <c r="C932" t="s">
        <v>4490</v>
      </c>
      <c r="D932" t="s">
        <v>4491</v>
      </c>
      <c r="E932">
        <v>1</v>
      </c>
      <c r="F932" t="s">
        <v>16</v>
      </c>
      <c r="G932">
        <v>20040816</v>
      </c>
      <c r="H932" t="s">
        <v>4492</v>
      </c>
      <c r="I932" t="s">
        <v>2319</v>
      </c>
      <c r="J932" t="s">
        <v>3772</v>
      </c>
      <c r="K932" t="s">
        <v>214</v>
      </c>
      <c r="O932" s="9">
        <f>IFERROR(IF($B932="","",INDEX(所属情報!$E:$E,MATCH($A932,所属情報!$A:$A,0))),"")</f>
        <v>492213</v>
      </c>
      <c r="P932" s="9" t="str">
        <f t="shared" si="42"/>
        <v>武田　光里 (1)</v>
      </c>
      <c r="Q932" s="9" t="str">
        <f t="shared" si="43"/>
        <v>ﾀｹﾀﾞ ﾋｶﾘ</v>
      </c>
      <c r="R932" s="9" t="str">
        <f t="shared" si="44"/>
        <v>TAKEDA Hikari (04)</v>
      </c>
      <c r="S932" s="9" t="str">
        <f>IFERROR(IF($F932="","",INDEX(リスト!$G:$G,MATCH($F932,リスト!$E:$E,0))),"")</f>
        <v>29</v>
      </c>
      <c r="T932" s="9" t="str">
        <f>IFERROR(IF($K932="","",INDEX(リスト!$J:$J,MATCH($K932,リスト!$I:$I,0))),"")</f>
        <v>JPN</v>
      </c>
      <c r="U932" s="9" t="str">
        <f>IF($B932="","",RIGHT($G932*1000+200+COUNTIF($G$2:$G932,$G932),9))</f>
        <v>040816202</v>
      </c>
      <c r="V932" s="9" t="str">
        <f>IFERROR(IF($M932="","",$M932&amp;"・"&amp;INDEX(リスト!$F:$F,MATCH($L932,リスト!$E:$E,0))),"")</f>
        <v/>
      </c>
    </row>
    <row r="933" spans="1:22" ht="18" customHeight="1" x14ac:dyDescent="0.55000000000000004">
      <c r="A933" t="s">
        <v>1396</v>
      </c>
      <c r="B933">
        <v>950</v>
      </c>
      <c r="C933" t="s">
        <v>4493</v>
      </c>
      <c r="D933" t="s">
        <v>4494</v>
      </c>
      <c r="E933">
        <v>1</v>
      </c>
      <c r="F933" t="s">
        <v>20</v>
      </c>
      <c r="G933">
        <v>20040427</v>
      </c>
      <c r="H933" t="s">
        <v>4495</v>
      </c>
      <c r="I933" t="s">
        <v>4496</v>
      </c>
      <c r="J933" t="s">
        <v>889</v>
      </c>
      <c r="K933" t="s">
        <v>214</v>
      </c>
      <c r="O933" s="9">
        <f>IFERROR(IF($B933="","",INDEX(所属情報!$E:$E,MATCH($A933,所属情報!$A:$A,0))),"")</f>
        <v>492213</v>
      </c>
      <c r="P933" s="9" t="str">
        <f t="shared" si="42"/>
        <v>利國　文音 (1)</v>
      </c>
      <c r="Q933" s="9" t="str">
        <f t="shared" si="43"/>
        <v>ﾄｼｸﾆ ｱﾔﾈ</v>
      </c>
      <c r="R933" s="9" t="str">
        <f t="shared" si="44"/>
        <v>TOSHIKUNI Ayane (04)</v>
      </c>
      <c r="S933" s="9" t="str">
        <f>IFERROR(IF($F933="","",INDEX(リスト!$G:$G,MATCH($F933,リスト!$E:$E,0))),"")</f>
        <v>27</v>
      </c>
      <c r="T933" s="9" t="str">
        <f>IFERROR(IF($K933="","",INDEX(リスト!$J:$J,MATCH($K933,リスト!$I:$I,0))),"")</f>
        <v>JPN</v>
      </c>
      <c r="U933" s="9" t="str">
        <f>IF($B933="","",RIGHT($G933*1000+200+COUNTIF($G$2:$G933,$G933),9))</f>
        <v>040427203</v>
      </c>
      <c r="V933" s="9" t="str">
        <f>IFERROR(IF($M933="","",$M933&amp;"・"&amp;INDEX(リスト!$F:$F,MATCH($L933,リスト!$E:$E,0))),"")</f>
        <v/>
      </c>
    </row>
    <row r="934" spans="1:22" ht="18" customHeight="1" x14ac:dyDescent="0.55000000000000004">
      <c r="A934" t="s">
        <v>4497</v>
      </c>
      <c r="B934">
        <v>951</v>
      </c>
      <c r="C934" t="s">
        <v>4498</v>
      </c>
      <c r="D934" t="s">
        <v>4499</v>
      </c>
      <c r="E934">
        <v>2</v>
      </c>
      <c r="F934" t="s">
        <v>4428</v>
      </c>
      <c r="G934">
        <v>20030317</v>
      </c>
      <c r="H934" t="s">
        <v>4500</v>
      </c>
      <c r="I934" t="s">
        <v>1671</v>
      </c>
      <c r="J934" t="s">
        <v>2569</v>
      </c>
      <c r="K934" t="s">
        <v>214</v>
      </c>
      <c r="O934" s="9">
        <f>IFERROR(IF($B934="","",INDEX(所属情報!$E:$E,MATCH($A934,所属情報!$A:$A,0))),"")</f>
        <v>492212</v>
      </c>
      <c r="P934" s="9" t="str">
        <f t="shared" si="42"/>
        <v>片山　萌絵 (2)</v>
      </c>
      <c r="Q934" s="9" t="str">
        <f t="shared" si="43"/>
        <v>ｶﾀﾔﾏ ﾓｴ</v>
      </c>
      <c r="R934" s="9" t="str">
        <f t="shared" si="44"/>
        <v>KATAYAMA Moe (03)</v>
      </c>
      <c r="S934" s="9" t="str">
        <f>IFERROR(IF($F934="","",INDEX(リスト!$G:$G,MATCH($F934,リスト!$E:$E,0))),"")</f>
        <v>49</v>
      </c>
      <c r="T934" s="9" t="str">
        <f>IFERROR(IF($K934="","",INDEX(リスト!$J:$J,MATCH($K934,リスト!$I:$I,0))),"")</f>
        <v>JPN</v>
      </c>
      <c r="U934" s="9" t="str">
        <f>IF($B934="","",RIGHT($G934*1000+200+COUNTIF($G$2:$G934,$G934),9))</f>
        <v>030317202</v>
      </c>
      <c r="V934" s="9" t="str">
        <f>IFERROR(IF($M934="","",$M934&amp;"・"&amp;INDEX(リスト!$F:$F,MATCH($L934,リスト!$E:$E,0))),"")</f>
        <v/>
      </c>
    </row>
    <row r="935" spans="1:22" ht="18" customHeight="1" x14ac:dyDescent="0.55000000000000004">
      <c r="A935" t="s">
        <v>4204</v>
      </c>
      <c r="B935">
        <v>952</v>
      </c>
      <c r="C935" t="s">
        <v>4501</v>
      </c>
      <c r="D935" t="s">
        <v>4502</v>
      </c>
      <c r="E935">
        <v>3</v>
      </c>
      <c r="F935" t="s">
        <v>4428</v>
      </c>
      <c r="G935">
        <v>20020615</v>
      </c>
      <c r="H935" t="s">
        <v>4503</v>
      </c>
      <c r="I935" t="s">
        <v>4504</v>
      </c>
      <c r="J935" t="s">
        <v>733</v>
      </c>
      <c r="K935" t="s">
        <v>214</v>
      </c>
      <c r="O935" s="9">
        <f>IFERROR(IF($B935="","",INDEX(所属情報!$E:$E,MATCH($A935,所属情報!$A:$A,0))),"")</f>
        <v>492205</v>
      </c>
      <c r="P935" s="9" t="str">
        <f t="shared" si="42"/>
        <v>真木　美羽 (3)</v>
      </c>
      <c r="Q935" s="9" t="str">
        <f t="shared" si="43"/>
        <v>ﾏｷ ﾐｳ</v>
      </c>
      <c r="R935" s="9" t="str">
        <f t="shared" si="44"/>
        <v>MAKI Miu (02)</v>
      </c>
      <c r="S935" s="9" t="str">
        <f>IFERROR(IF($F935="","",INDEX(リスト!$G:$G,MATCH($F935,リスト!$E:$E,0))),"")</f>
        <v>49</v>
      </c>
      <c r="T935" s="9" t="str">
        <f>IFERROR(IF($K935="","",INDEX(リスト!$J:$J,MATCH($K935,リスト!$I:$I,0))),"")</f>
        <v>JPN</v>
      </c>
      <c r="U935" s="9" t="str">
        <f>IF($B935="","",RIGHT($G935*1000+200+COUNTIF($G$2:$G935,$G935),9))</f>
        <v>020615202</v>
      </c>
      <c r="V935" s="9" t="str">
        <f>IFERROR(IF($M935="","",$M935&amp;"・"&amp;INDEX(リスト!$F:$F,MATCH($L935,リスト!$E:$E,0))),"")</f>
        <v/>
      </c>
    </row>
    <row r="936" spans="1:22" ht="18" customHeight="1" x14ac:dyDescent="0.55000000000000004">
      <c r="A936" t="s">
        <v>2100</v>
      </c>
      <c r="B936">
        <v>953</v>
      </c>
      <c r="C936" t="s">
        <v>4505</v>
      </c>
      <c r="D936" t="s">
        <v>4506</v>
      </c>
      <c r="E936">
        <v>4</v>
      </c>
      <c r="F936" t="s">
        <v>4428</v>
      </c>
      <c r="G936">
        <v>20010520</v>
      </c>
      <c r="H936" t="s">
        <v>4507</v>
      </c>
      <c r="I936" t="s">
        <v>4508</v>
      </c>
      <c r="J936" t="s">
        <v>929</v>
      </c>
      <c r="K936" t="s">
        <v>214</v>
      </c>
      <c r="O936" s="9">
        <f>IFERROR(IF($B936="","",INDEX(所属情報!$E:$E,MATCH($A936,所属情報!$A:$A,0))),"")</f>
        <v>490053</v>
      </c>
      <c r="P936" s="9" t="str">
        <f t="shared" si="42"/>
        <v>奥井　麻由 (4)</v>
      </c>
      <c r="Q936" s="9" t="str">
        <f t="shared" si="43"/>
        <v>ｵｸｲ ﾏﾕ</v>
      </c>
      <c r="R936" s="9" t="str">
        <f t="shared" si="44"/>
        <v>OKUI Mayu (01)</v>
      </c>
      <c r="S936" s="9" t="str">
        <f>IFERROR(IF($F936="","",INDEX(リスト!$G:$G,MATCH($F936,リスト!$E:$E,0))),"")</f>
        <v>49</v>
      </c>
      <c r="T936" s="9" t="str">
        <f>IFERROR(IF($K936="","",INDEX(リスト!$J:$J,MATCH($K936,リスト!$I:$I,0))),"")</f>
        <v>JPN</v>
      </c>
      <c r="U936" s="9" t="str">
        <f>IF($B936="","",RIGHT($G936*1000+200+COUNTIF($G$2:$G936,$G936),9))</f>
        <v>010520203</v>
      </c>
      <c r="V936" s="9" t="str">
        <f>IFERROR(IF($M936="","",$M936&amp;"・"&amp;INDEX(リスト!$F:$F,MATCH($L936,リスト!$E:$E,0))),"")</f>
        <v/>
      </c>
    </row>
    <row r="937" spans="1:22" ht="18" customHeight="1" x14ac:dyDescent="0.55000000000000004">
      <c r="A937" t="s">
        <v>2702</v>
      </c>
      <c r="B937">
        <v>954</v>
      </c>
      <c r="C937" t="s">
        <v>4509</v>
      </c>
      <c r="D937" t="s">
        <v>4510</v>
      </c>
      <c r="E937">
        <v>4</v>
      </c>
      <c r="F937" t="s">
        <v>2589</v>
      </c>
      <c r="G937">
        <v>20011225</v>
      </c>
      <c r="H937" t="s">
        <v>4511</v>
      </c>
      <c r="I937" t="s">
        <v>4512</v>
      </c>
      <c r="J937" t="s">
        <v>2163</v>
      </c>
      <c r="K937" t="s">
        <v>214</v>
      </c>
      <c r="O937" s="9">
        <f>IFERROR(IF($B937="","",INDEX(所属情報!$E:$E,MATCH($A937,所属情報!$A:$A,0))),"")</f>
        <v>492204</v>
      </c>
      <c r="P937" s="9" t="str">
        <f t="shared" si="42"/>
        <v>米原　千尋 (4)</v>
      </c>
      <c r="Q937" s="9" t="str">
        <f t="shared" si="43"/>
        <v>ﾖﾈﾊﾗ ﾁﾋﾛ</v>
      </c>
      <c r="R937" s="9" t="str">
        <f t="shared" si="44"/>
        <v>YONEHARA Chihiro (01)</v>
      </c>
      <c r="S937" s="9" t="str">
        <f>IFERROR(IF($F937="","",INDEX(リスト!$G:$G,MATCH($F937,リスト!$E:$E,0))),"")</f>
        <v>49</v>
      </c>
      <c r="T937" s="9" t="str">
        <f>IFERROR(IF($K937="","",INDEX(リスト!$J:$J,MATCH($K937,リスト!$I:$I,0))),"")</f>
        <v>JPN</v>
      </c>
      <c r="U937" s="9" t="str">
        <f>IF($B937="","",RIGHT($G937*1000+200+COUNTIF($G$2:$G937,$G937),9))</f>
        <v>011225201</v>
      </c>
      <c r="V937" s="9" t="str">
        <f>IFERROR(IF($M937="","",$M937&amp;"・"&amp;INDEX(リスト!$F:$F,MATCH($L937,リスト!$E:$E,0))),"")</f>
        <v/>
      </c>
    </row>
    <row r="938" spans="1:22" ht="18" customHeight="1" x14ac:dyDescent="0.55000000000000004">
      <c r="A938" t="s">
        <v>2955</v>
      </c>
      <c r="B938">
        <v>955</v>
      </c>
      <c r="C938" t="s">
        <v>4513</v>
      </c>
      <c r="D938" t="s">
        <v>4514</v>
      </c>
      <c r="E938">
        <v>3</v>
      </c>
      <c r="F938" t="s">
        <v>2589</v>
      </c>
      <c r="G938">
        <v>20030304</v>
      </c>
      <c r="H938" t="s">
        <v>4515</v>
      </c>
      <c r="I938" t="s">
        <v>4516</v>
      </c>
      <c r="J938" t="s">
        <v>3631</v>
      </c>
      <c r="K938" t="s">
        <v>214</v>
      </c>
      <c r="O938" s="9">
        <f>IFERROR(IF($B938="","",INDEX(所属情報!$E:$E,MATCH($A938,所属情報!$A:$A,0))),"")</f>
        <v>492237</v>
      </c>
      <c r="P938" s="9" t="str">
        <f t="shared" si="42"/>
        <v>舟橋　美希 (3)</v>
      </c>
      <c r="Q938" s="9" t="str">
        <f t="shared" si="43"/>
        <v>ﾌﾅﾊｼ ﾐｷ</v>
      </c>
      <c r="R938" s="9" t="str">
        <f t="shared" si="44"/>
        <v>FUNAHASHI Miki (03)</v>
      </c>
      <c r="S938" s="9" t="str">
        <f>IFERROR(IF($F938="","",INDEX(リスト!$G:$G,MATCH($F938,リスト!$E:$E,0))),"")</f>
        <v>49</v>
      </c>
      <c r="T938" s="9" t="str">
        <f>IFERROR(IF($K938="","",INDEX(リスト!$J:$J,MATCH($K938,リスト!$I:$I,0))),"")</f>
        <v>JPN</v>
      </c>
      <c r="U938" s="9" t="str">
        <f>IF($B938="","",RIGHT($G938*1000+200+COUNTIF($G$2:$G938,$G938),9))</f>
        <v>030304201</v>
      </c>
      <c r="V938" s="9" t="str">
        <f>IFERROR(IF($M938="","",$M938&amp;"・"&amp;INDEX(リスト!$F:$F,MATCH($L938,リスト!$E:$E,0))),"")</f>
        <v/>
      </c>
    </row>
    <row r="939" spans="1:22" ht="18" customHeight="1" x14ac:dyDescent="0.55000000000000004">
      <c r="A939" t="s">
        <v>4517</v>
      </c>
      <c r="B939">
        <v>956</v>
      </c>
      <c r="C939" t="s">
        <v>4518</v>
      </c>
      <c r="D939" t="s">
        <v>4519</v>
      </c>
      <c r="E939">
        <v>3</v>
      </c>
      <c r="F939" t="s">
        <v>4428</v>
      </c>
      <c r="G939">
        <v>20021113</v>
      </c>
      <c r="H939" t="s">
        <v>4520</v>
      </c>
      <c r="I939" t="s">
        <v>865</v>
      </c>
      <c r="J939" t="s">
        <v>1037</v>
      </c>
      <c r="K939" t="s">
        <v>214</v>
      </c>
      <c r="O939" s="9">
        <f>IFERROR(IF($B939="","",INDEX(所属情報!$E:$E,MATCH($A939,所属情報!$A:$A,0))),"")</f>
        <v>492222</v>
      </c>
      <c r="P939" s="9" t="str">
        <f t="shared" si="42"/>
        <v>日下　瑞希 (3)</v>
      </c>
      <c r="Q939" s="9" t="str">
        <f t="shared" si="43"/>
        <v>ｸｻｶ ﾐｽﾞｷ</v>
      </c>
      <c r="R939" s="9" t="str">
        <f t="shared" si="44"/>
        <v>KUSAKA Mizuki (02)</v>
      </c>
      <c r="S939" s="9" t="str">
        <f>IFERROR(IF($F939="","",INDEX(リスト!$G:$G,MATCH($F939,リスト!$E:$E,0))),"")</f>
        <v>49</v>
      </c>
      <c r="T939" s="9" t="str">
        <f>IFERROR(IF($K939="","",INDEX(リスト!$J:$J,MATCH($K939,リスト!$I:$I,0))),"")</f>
        <v>JPN</v>
      </c>
      <c r="U939" s="9" t="str">
        <f>IF($B939="","",RIGHT($G939*1000+200+COUNTIF($G$2:$G939,$G939),9))</f>
        <v>021113203</v>
      </c>
      <c r="V939" s="9" t="str">
        <f>IFERROR(IF($M939="","",$M939&amp;"・"&amp;INDEX(リスト!$F:$F,MATCH($L939,リスト!$E:$E,0))),"")</f>
        <v/>
      </c>
    </row>
    <row r="940" spans="1:22" ht="18" customHeight="1" x14ac:dyDescent="0.55000000000000004">
      <c r="A940" t="s">
        <v>3817</v>
      </c>
      <c r="B940">
        <v>958</v>
      </c>
      <c r="C940" t="s">
        <v>4521</v>
      </c>
      <c r="D940" t="s">
        <v>4522</v>
      </c>
      <c r="E940">
        <v>3</v>
      </c>
      <c r="F940" t="s">
        <v>4428</v>
      </c>
      <c r="G940">
        <v>20020806</v>
      </c>
      <c r="H940" t="s">
        <v>4523</v>
      </c>
      <c r="I940" t="s">
        <v>4524</v>
      </c>
      <c r="J940" t="s">
        <v>1253</v>
      </c>
      <c r="K940" t="s">
        <v>214</v>
      </c>
      <c r="O940" s="9">
        <f>IFERROR(IF($B940="","",INDEX(所属情報!$E:$E,MATCH($A940,所属情報!$A:$A,0))),"")</f>
        <v>492187</v>
      </c>
      <c r="P940" s="9" t="str">
        <f t="shared" si="42"/>
        <v>三ツ石　彩夏 (3)</v>
      </c>
      <c r="Q940" s="9" t="str">
        <f t="shared" si="43"/>
        <v>ﾐﾂｲｼ ｱﾔｶ</v>
      </c>
      <c r="R940" s="9" t="str">
        <f t="shared" si="44"/>
        <v>MITSUISHI Ayaka (02)</v>
      </c>
      <c r="S940" s="9" t="str">
        <f>IFERROR(IF($F940="","",INDEX(リスト!$G:$G,MATCH($F940,リスト!$E:$E,0))),"")</f>
        <v>49</v>
      </c>
      <c r="T940" s="9" t="str">
        <f>IFERROR(IF($K940="","",INDEX(リスト!$J:$J,MATCH($K940,リスト!$I:$I,0))),"")</f>
        <v>JPN</v>
      </c>
      <c r="U940" s="9" t="str">
        <f>IF($B940="","",RIGHT($G940*1000+200+COUNTIF($G$2:$G940,$G940),9))</f>
        <v>020806201</v>
      </c>
      <c r="V940" s="9" t="str">
        <f>IFERROR(IF($M940="","",$M940&amp;"・"&amp;INDEX(リスト!$F:$F,MATCH($L940,リスト!$E:$E,0))),"")</f>
        <v/>
      </c>
    </row>
    <row r="941" spans="1:22" ht="18" customHeight="1" x14ac:dyDescent="0.55000000000000004">
      <c r="A941" t="s">
        <v>1787</v>
      </c>
      <c r="B941">
        <v>960</v>
      </c>
      <c r="C941" t="s">
        <v>4525</v>
      </c>
      <c r="D941" t="s">
        <v>4526</v>
      </c>
      <c r="E941">
        <v>1</v>
      </c>
      <c r="F941" t="s">
        <v>19</v>
      </c>
      <c r="G941">
        <v>20040418</v>
      </c>
      <c r="H941" t="s">
        <v>4527</v>
      </c>
      <c r="I941" t="s">
        <v>4528</v>
      </c>
      <c r="J941" t="s">
        <v>4529</v>
      </c>
      <c r="K941" t="s">
        <v>214</v>
      </c>
      <c r="O941" s="9">
        <f>IFERROR(IF($B941="","",INDEX(所属情報!$E:$E,MATCH($A941,所属情報!$A:$A,0))),"")</f>
        <v>492232</v>
      </c>
      <c r="P941" s="9" t="str">
        <f t="shared" si="42"/>
        <v>今津　花巴 (1)</v>
      </c>
      <c r="Q941" s="9" t="str">
        <f t="shared" si="43"/>
        <v>ｲﾏﾂﾞ ﾊﾅﾊ</v>
      </c>
      <c r="R941" s="9" t="str">
        <f t="shared" si="44"/>
        <v>IMAZU Hanaha (04)</v>
      </c>
      <c r="S941" s="9" t="str">
        <f>IFERROR(IF($F941="","",INDEX(リスト!$G:$G,MATCH($F941,リスト!$E:$E,0))),"")</f>
        <v>28</v>
      </c>
      <c r="T941" s="9" t="str">
        <f>IFERROR(IF($K941="","",INDEX(リスト!$J:$J,MATCH($K941,リスト!$I:$I,0))),"")</f>
        <v>JPN</v>
      </c>
      <c r="U941" s="9" t="str">
        <f>IF($B941="","",RIGHT($G941*1000+200+COUNTIF($G$2:$G941,$G941),9))</f>
        <v>040418201</v>
      </c>
      <c r="V941" s="9" t="str">
        <f>IFERROR(IF($M941="","",$M941&amp;"・"&amp;INDEX(リスト!$F:$F,MATCH($L941,リスト!$E:$E,0))),"")</f>
        <v/>
      </c>
    </row>
    <row r="942" spans="1:22" ht="18" customHeight="1" x14ac:dyDescent="0.55000000000000004">
      <c r="A942" t="s">
        <v>1787</v>
      </c>
      <c r="B942">
        <v>961</v>
      </c>
      <c r="C942" t="s">
        <v>4530</v>
      </c>
      <c r="D942" t="s">
        <v>4531</v>
      </c>
      <c r="E942">
        <v>1</v>
      </c>
      <c r="F942" t="s">
        <v>20</v>
      </c>
      <c r="G942">
        <v>20040506</v>
      </c>
      <c r="H942" t="s">
        <v>4532</v>
      </c>
      <c r="I942" t="s">
        <v>944</v>
      </c>
      <c r="J942" t="s">
        <v>1555</v>
      </c>
      <c r="K942" t="s">
        <v>214</v>
      </c>
      <c r="O942" s="9">
        <f>IFERROR(IF($B942="","",INDEX(所属情報!$E:$E,MATCH($A942,所属情報!$A:$A,0))),"")</f>
        <v>492232</v>
      </c>
      <c r="P942" s="9" t="str">
        <f t="shared" si="42"/>
        <v>松田　空 (1)</v>
      </c>
      <c r="Q942" s="9" t="str">
        <f t="shared" si="43"/>
        <v>ﾏﾂﾀﾞ ｿﾗ</v>
      </c>
      <c r="R942" s="9" t="str">
        <f t="shared" si="44"/>
        <v>MATSUDA Sora (04)</v>
      </c>
      <c r="S942" s="9" t="str">
        <f>IFERROR(IF($F942="","",INDEX(リスト!$G:$G,MATCH($F942,リスト!$E:$E,0))),"")</f>
        <v>27</v>
      </c>
      <c r="T942" s="9" t="str">
        <f>IFERROR(IF($K942="","",INDEX(リスト!$J:$J,MATCH($K942,リスト!$I:$I,0))),"")</f>
        <v>JPN</v>
      </c>
      <c r="U942" s="9" t="str">
        <f>IF($B942="","",RIGHT($G942*1000+200+COUNTIF($G$2:$G942,$G942),9))</f>
        <v>040506202</v>
      </c>
      <c r="V942" s="9" t="str">
        <f>IFERROR(IF($M942="","",$M942&amp;"・"&amp;INDEX(リスト!$F:$F,MATCH($L942,リスト!$E:$E,0))),"")</f>
        <v/>
      </c>
    </row>
    <row r="943" spans="1:22" ht="18" customHeight="1" x14ac:dyDescent="0.55000000000000004">
      <c r="A943" t="s">
        <v>980</v>
      </c>
      <c r="B943">
        <v>962</v>
      </c>
      <c r="C943" t="s">
        <v>4533</v>
      </c>
      <c r="D943" t="s">
        <v>4534</v>
      </c>
      <c r="E943">
        <v>1</v>
      </c>
      <c r="F943" t="s">
        <v>20</v>
      </c>
      <c r="G943">
        <v>20050110</v>
      </c>
      <c r="H943" t="s">
        <v>4535</v>
      </c>
      <c r="I943" t="s">
        <v>4536</v>
      </c>
      <c r="J943" t="s">
        <v>4537</v>
      </c>
      <c r="K943" t="s">
        <v>214</v>
      </c>
      <c r="O943" s="9">
        <f>IFERROR(IF($B943="","",INDEX(所属情報!$E:$E,MATCH($A943,所属情報!$A:$A,0))),"")</f>
        <v>492244</v>
      </c>
      <c r="P943" s="9" t="str">
        <f t="shared" si="42"/>
        <v>國見　砂星 (1)</v>
      </c>
      <c r="Q943" s="9" t="str">
        <f t="shared" si="43"/>
        <v>ｸﾆﾐ ｻﾘｱ</v>
      </c>
      <c r="R943" s="9" t="str">
        <f t="shared" si="44"/>
        <v>KUNIMI Saria (05)</v>
      </c>
      <c r="S943" s="9" t="str">
        <f>IFERROR(IF($F943="","",INDEX(リスト!$G:$G,MATCH($F943,リスト!$E:$E,0))),"")</f>
        <v>27</v>
      </c>
      <c r="T943" s="9" t="str">
        <f>IFERROR(IF($K943="","",INDEX(リスト!$J:$J,MATCH($K943,リスト!$I:$I,0))),"")</f>
        <v>JPN</v>
      </c>
      <c r="U943" s="9" t="str">
        <f>IF($B943="","",RIGHT($G943*1000+200+COUNTIF($G$2:$G943,$G943),9))</f>
        <v>050110201</v>
      </c>
      <c r="V943" s="9" t="str">
        <f>IFERROR(IF($M943="","",$M943&amp;"・"&amp;INDEX(リスト!$F:$F,MATCH($L943,リスト!$E:$E,0))),"")</f>
        <v/>
      </c>
    </row>
    <row r="944" spans="1:22" ht="18" customHeight="1" x14ac:dyDescent="0.55000000000000004">
      <c r="A944" t="s">
        <v>2100</v>
      </c>
      <c r="B944">
        <v>963</v>
      </c>
      <c r="C944" t="s">
        <v>4538</v>
      </c>
      <c r="D944" t="s">
        <v>4539</v>
      </c>
      <c r="E944">
        <v>1</v>
      </c>
      <c r="F944" t="s">
        <v>49</v>
      </c>
      <c r="G944">
        <v>20041206</v>
      </c>
      <c r="H944" t="s">
        <v>4540</v>
      </c>
      <c r="I944" t="s">
        <v>4541</v>
      </c>
      <c r="J944" t="s">
        <v>961</v>
      </c>
      <c r="K944" t="s">
        <v>214</v>
      </c>
      <c r="O944" s="9">
        <f>IFERROR(IF($B944="","",INDEX(所属情報!$E:$E,MATCH($A944,所属情報!$A:$A,0))),"")</f>
        <v>490053</v>
      </c>
      <c r="P944" s="9" t="str">
        <f t="shared" si="42"/>
        <v>竹下　咲来 (1)</v>
      </c>
      <c r="Q944" s="9" t="str">
        <f t="shared" si="43"/>
        <v>ﾀｹｼﾀ ｻｸﾗ</v>
      </c>
      <c r="R944" s="9" t="str">
        <f t="shared" si="44"/>
        <v>TAKESHITA Sakura (04)</v>
      </c>
      <c r="S944" s="9" t="str">
        <f>IFERROR(IF($F944="","",INDEX(リスト!$G:$G,MATCH($F944,リスト!$E:$E,0))),"")</f>
        <v>39</v>
      </c>
      <c r="T944" s="9" t="str">
        <f>IFERROR(IF($K944="","",INDEX(リスト!$J:$J,MATCH($K944,リスト!$I:$I,0))),"")</f>
        <v>JPN</v>
      </c>
      <c r="U944" s="9" t="str">
        <f>IF($B944="","",RIGHT($G944*1000+200+COUNTIF($G$2:$G944,$G944),9))</f>
        <v>041206201</v>
      </c>
      <c r="V944" s="9" t="str">
        <f>IFERROR(IF($M944="","",$M944&amp;"・"&amp;INDEX(リスト!$F:$F,MATCH($L944,リスト!$E:$E,0))),"")</f>
        <v/>
      </c>
    </row>
    <row r="945" spans="1:22" ht="18" customHeight="1" x14ac:dyDescent="0.55000000000000004">
      <c r="A945" t="s">
        <v>2100</v>
      </c>
      <c r="B945">
        <v>964</v>
      </c>
      <c r="C945" t="s">
        <v>4542</v>
      </c>
      <c r="D945" t="s">
        <v>4543</v>
      </c>
      <c r="E945">
        <v>1</v>
      </c>
      <c r="F945" t="s">
        <v>20</v>
      </c>
      <c r="G945">
        <v>20040629</v>
      </c>
      <c r="H945" t="s">
        <v>4544</v>
      </c>
      <c r="I945" t="s">
        <v>4545</v>
      </c>
      <c r="J945" t="s">
        <v>1003</v>
      </c>
      <c r="K945" t="s">
        <v>214</v>
      </c>
      <c r="O945" s="9">
        <f>IFERROR(IF($B945="","",INDEX(所属情報!$E:$E,MATCH($A945,所属情報!$A:$A,0))),"")</f>
        <v>490053</v>
      </c>
      <c r="P945" s="9" t="str">
        <f t="shared" si="42"/>
        <v>浅本　涼香 (1)</v>
      </c>
      <c r="Q945" s="9" t="str">
        <f t="shared" si="43"/>
        <v>ｱｻﾓﾄ ｽｽﾞｶ</v>
      </c>
      <c r="R945" s="9" t="str">
        <f t="shared" si="44"/>
        <v>ASAMOTO Suzuka (04)</v>
      </c>
      <c r="S945" s="9" t="str">
        <f>IFERROR(IF($F945="","",INDEX(リスト!$G:$G,MATCH($F945,リスト!$E:$E,0))),"")</f>
        <v>27</v>
      </c>
      <c r="T945" s="9" t="str">
        <f>IFERROR(IF($K945="","",INDEX(リスト!$J:$J,MATCH($K945,リスト!$I:$I,0))),"")</f>
        <v>JPN</v>
      </c>
      <c r="U945" s="9" t="str">
        <f>IF($B945="","",RIGHT($G945*1000+200+COUNTIF($G$2:$G945,$G945),9))</f>
        <v>040629201</v>
      </c>
      <c r="V945" s="9" t="str">
        <f>IFERROR(IF($M945="","",$M945&amp;"・"&amp;INDEX(リスト!$F:$F,MATCH($L945,リスト!$E:$E,0))),"")</f>
        <v/>
      </c>
    </row>
    <row r="946" spans="1:22" ht="18" customHeight="1" x14ac:dyDescent="0.55000000000000004">
      <c r="A946" t="s">
        <v>1787</v>
      </c>
      <c r="B946">
        <v>965</v>
      </c>
      <c r="C946" t="s">
        <v>4546</v>
      </c>
      <c r="D946" t="s">
        <v>4547</v>
      </c>
      <c r="E946">
        <v>1</v>
      </c>
      <c r="F946" t="s">
        <v>32</v>
      </c>
      <c r="G946">
        <v>20040527</v>
      </c>
      <c r="H946" t="s">
        <v>4548</v>
      </c>
      <c r="I946" t="s">
        <v>835</v>
      </c>
      <c r="J946" t="s">
        <v>953</v>
      </c>
      <c r="K946" t="s">
        <v>214</v>
      </c>
      <c r="O946" s="9">
        <f>IFERROR(IF($B946="","",INDEX(所属情報!$E:$E,MATCH($A946,所属情報!$A:$A,0))),"")</f>
        <v>492232</v>
      </c>
      <c r="P946" s="9" t="str">
        <f t="shared" si="42"/>
        <v>田原　奈波 (1)</v>
      </c>
      <c r="Q946" s="9" t="str">
        <f t="shared" si="43"/>
        <v>ﾀﾊﾗ ﾅﾅﾐ</v>
      </c>
      <c r="R946" s="9" t="str">
        <f t="shared" si="44"/>
        <v>TAHARA Nanami (04)</v>
      </c>
      <c r="S946" s="9" t="str">
        <f>IFERROR(IF($F946="","",INDEX(リスト!$G:$G,MATCH($F946,リスト!$E:$E,0))),"")</f>
        <v>35</v>
      </c>
      <c r="T946" s="9" t="str">
        <f>IFERROR(IF($K946="","",INDEX(リスト!$J:$J,MATCH($K946,リスト!$I:$I,0))),"")</f>
        <v>JPN</v>
      </c>
      <c r="U946" s="9" t="str">
        <f>IF($B946="","",RIGHT($G946*1000+200+COUNTIF($G$2:$G946,$G946),9))</f>
        <v>040527201</v>
      </c>
      <c r="V946" s="9" t="str">
        <f>IFERROR(IF($M946="","",$M946&amp;"・"&amp;INDEX(リスト!$F:$F,MATCH($L946,リスト!$E:$E,0))),"")</f>
        <v/>
      </c>
    </row>
    <row r="947" spans="1:22" ht="18" customHeight="1" x14ac:dyDescent="0.55000000000000004">
      <c r="A947" t="s">
        <v>1787</v>
      </c>
      <c r="B947">
        <v>966</v>
      </c>
      <c r="C947" t="s">
        <v>4549</v>
      </c>
      <c r="D947" t="s">
        <v>4550</v>
      </c>
      <c r="E947">
        <v>1</v>
      </c>
      <c r="F947" t="s">
        <v>19</v>
      </c>
      <c r="G947">
        <v>20040724</v>
      </c>
      <c r="H947" t="s">
        <v>4551</v>
      </c>
      <c r="I947" t="s">
        <v>4552</v>
      </c>
      <c r="J947" t="s">
        <v>4553</v>
      </c>
      <c r="K947" t="s">
        <v>214</v>
      </c>
      <c r="O947" s="9">
        <f>IFERROR(IF($B947="","",INDEX(所属情報!$E:$E,MATCH($A947,所属情報!$A:$A,0))),"")</f>
        <v>492232</v>
      </c>
      <c r="P947" s="9" t="str">
        <f t="shared" si="42"/>
        <v>三平　紫衣 (1)</v>
      </c>
      <c r="Q947" s="9" t="str">
        <f t="shared" si="43"/>
        <v>ﾐﾋﾗ ｼｴ</v>
      </c>
      <c r="R947" s="9" t="str">
        <f t="shared" si="44"/>
        <v>MIHIRA Shie (04)</v>
      </c>
      <c r="S947" s="9" t="str">
        <f>IFERROR(IF($F947="","",INDEX(リスト!$G:$G,MATCH($F947,リスト!$E:$E,0))),"")</f>
        <v>28</v>
      </c>
      <c r="T947" s="9" t="str">
        <f>IFERROR(IF($K947="","",INDEX(リスト!$J:$J,MATCH($K947,リスト!$I:$I,0))),"")</f>
        <v>JPN</v>
      </c>
      <c r="U947" s="9" t="str">
        <f>IF($B947="","",RIGHT($G947*1000+200+COUNTIF($G$2:$G947,$G947),9))</f>
        <v>040724201</v>
      </c>
      <c r="V947" s="9" t="str">
        <f>IFERROR(IF($M947="","",$M947&amp;"・"&amp;INDEX(リスト!$F:$F,MATCH($L947,リスト!$E:$E,0))),"")</f>
        <v/>
      </c>
    </row>
    <row r="948" spans="1:22" ht="18" customHeight="1" x14ac:dyDescent="0.55000000000000004">
      <c r="A948" t="s">
        <v>2315</v>
      </c>
      <c r="B948">
        <v>967</v>
      </c>
      <c r="C948" t="s">
        <v>4554</v>
      </c>
      <c r="D948" t="s">
        <v>4555</v>
      </c>
      <c r="E948">
        <v>1</v>
      </c>
      <c r="F948" t="s">
        <v>20</v>
      </c>
      <c r="G948">
        <v>20040816</v>
      </c>
      <c r="H948" t="s">
        <v>4556</v>
      </c>
      <c r="I948" t="s">
        <v>2301</v>
      </c>
      <c r="J948" t="s">
        <v>4557</v>
      </c>
      <c r="K948" t="s">
        <v>214</v>
      </c>
      <c r="O948" s="9">
        <f>IFERROR(IF($B948="","",INDEX(所属情報!$E:$E,MATCH($A948,所属情報!$A:$A,0))),"")</f>
        <v>490049</v>
      </c>
      <c r="P948" s="9" t="str">
        <f t="shared" si="42"/>
        <v>津田　妃茉里 (1)</v>
      </c>
      <c r="Q948" s="9" t="str">
        <f t="shared" si="43"/>
        <v>ﾂﾀﾞ ﾋﾏﾘ</v>
      </c>
      <c r="R948" s="9" t="str">
        <f t="shared" si="44"/>
        <v>TSUDA Himari (04)</v>
      </c>
      <c r="S948" s="9" t="str">
        <f>IFERROR(IF($F948="","",INDEX(リスト!$G:$G,MATCH($F948,リスト!$E:$E,0))),"")</f>
        <v>27</v>
      </c>
      <c r="T948" s="9" t="str">
        <f>IFERROR(IF($K948="","",INDEX(リスト!$J:$J,MATCH($K948,リスト!$I:$I,0))),"")</f>
        <v>JPN</v>
      </c>
      <c r="U948" s="9" t="str">
        <f>IF($B948="","",RIGHT($G948*1000+200+COUNTIF($G$2:$G948,$G948),9))</f>
        <v>040816203</v>
      </c>
      <c r="V948" s="9" t="str">
        <f>IFERROR(IF($M948="","",$M948&amp;"・"&amp;INDEX(リスト!$F:$F,MATCH($L948,リスト!$E:$E,0))),"")</f>
        <v/>
      </c>
    </row>
    <row r="949" spans="1:22" ht="18" customHeight="1" x14ac:dyDescent="0.55000000000000004">
      <c r="A949" t="s">
        <v>2315</v>
      </c>
      <c r="B949">
        <v>968</v>
      </c>
      <c r="C949" t="s">
        <v>4558</v>
      </c>
      <c r="D949" t="s">
        <v>4559</v>
      </c>
      <c r="E949">
        <v>1</v>
      </c>
      <c r="F949" t="s">
        <v>31</v>
      </c>
      <c r="G949">
        <v>20040411</v>
      </c>
      <c r="H949" t="s">
        <v>4560</v>
      </c>
      <c r="I949" t="s">
        <v>4561</v>
      </c>
      <c r="J949" t="s">
        <v>4562</v>
      </c>
      <c r="K949" t="s">
        <v>214</v>
      </c>
      <c r="O949" s="9">
        <f>IFERROR(IF($B949="","",INDEX(所属情報!$E:$E,MATCH($A949,所属情報!$A:$A,0))),"")</f>
        <v>490049</v>
      </c>
      <c r="P949" s="9" t="str">
        <f t="shared" si="42"/>
        <v>葛原　沙知 (1)</v>
      </c>
      <c r="Q949" s="9" t="str">
        <f t="shared" si="43"/>
        <v>ｸｽﾞﾊﾗ ｻﾁ</v>
      </c>
      <c r="R949" s="9" t="str">
        <f t="shared" si="44"/>
        <v>KUZUHARA Sachi (04)</v>
      </c>
      <c r="S949" s="9" t="str">
        <f>IFERROR(IF($F949="","",INDEX(リスト!$G:$G,MATCH($F949,リスト!$E:$E,0))),"")</f>
        <v>33</v>
      </c>
      <c r="T949" s="9" t="str">
        <f>IFERROR(IF($K949="","",INDEX(リスト!$J:$J,MATCH($K949,リスト!$I:$I,0))),"")</f>
        <v>JPN</v>
      </c>
      <c r="U949" s="9" t="str">
        <f>IF($B949="","",RIGHT($G949*1000+200+COUNTIF($G$2:$G949,$G949),9))</f>
        <v>040411201</v>
      </c>
      <c r="V949" s="9" t="str">
        <f>IFERROR(IF($M949="","",$M949&amp;"・"&amp;INDEX(リスト!$F:$F,MATCH($L949,リスト!$E:$E,0))),"")</f>
        <v/>
      </c>
    </row>
    <row r="950" spans="1:22" ht="18" customHeight="1" x14ac:dyDescent="0.55000000000000004">
      <c r="A950" t="s">
        <v>3561</v>
      </c>
      <c r="B950">
        <v>969</v>
      </c>
      <c r="C950" t="s">
        <v>4563</v>
      </c>
      <c r="D950" t="s">
        <v>4564</v>
      </c>
      <c r="E950">
        <v>1</v>
      </c>
      <c r="F950" t="s">
        <v>30</v>
      </c>
      <c r="G950">
        <v>20050317</v>
      </c>
      <c r="H950" t="s">
        <v>4565</v>
      </c>
      <c r="I950" t="s">
        <v>999</v>
      </c>
      <c r="J950" t="s">
        <v>4566</v>
      </c>
      <c r="K950" t="s">
        <v>214</v>
      </c>
      <c r="O950" s="9">
        <f>IFERROR(IF($B950="","",INDEX(所属情報!$E:$E,MATCH($A950,所属情報!$A:$A,0))),"")</f>
        <v>492192</v>
      </c>
      <c r="P950" s="9" t="str">
        <f t="shared" si="42"/>
        <v>木村　亜弥 (1)</v>
      </c>
      <c r="Q950" s="9" t="str">
        <f t="shared" si="43"/>
        <v>ｷﾑﾗ ｱﾔ</v>
      </c>
      <c r="R950" s="9" t="str">
        <f t="shared" si="44"/>
        <v>KIMURA Aya (05)</v>
      </c>
      <c r="S950" s="9" t="str">
        <f>IFERROR(IF($F950="","",INDEX(リスト!$G:$G,MATCH($F950,リスト!$E:$E,0))),"")</f>
        <v>34</v>
      </c>
      <c r="T950" s="9" t="str">
        <f>IFERROR(IF($K950="","",INDEX(リスト!$J:$J,MATCH($K950,リスト!$I:$I,0))),"")</f>
        <v>JPN</v>
      </c>
      <c r="U950" s="9" t="str">
        <f>IF($B950="","",RIGHT($G950*1000+200+COUNTIF($G$2:$G950,$G950),9))</f>
        <v>050317202</v>
      </c>
      <c r="V950" s="9" t="str">
        <f>IFERROR(IF($M950="","",$M950&amp;"・"&amp;INDEX(リスト!$F:$F,MATCH($L950,リスト!$E:$E,0))),"")</f>
        <v/>
      </c>
    </row>
    <row r="951" spans="1:22" ht="18" customHeight="1" x14ac:dyDescent="0.55000000000000004">
      <c r="A951" t="s">
        <v>4567</v>
      </c>
      <c r="B951">
        <v>970</v>
      </c>
      <c r="C951" t="s">
        <v>4568</v>
      </c>
      <c r="D951" t="s">
        <v>4569</v>
      </c>
      <c r="F951" t="s">
        <v>2589</v>
      </c>
      <c r="G951">
        <v>19801005</v>
      </c>
      <c r="H951" t="s">
        <v>4570</v>
      </c>
      <c r="I951" t="s">
        <v>1649</v>
      </c>
      <c r="J951" t="s">
        <v>4571</v>
      </c>
      <c r="K951" t="s">
        <v>214</v>
      </c>
      <c r="O951" s="9">
        <f>IFERROR(IF($B951="","",INDEX(所属情報!$E:$E,MATCH($A951,所属情報!$A:$A,0))),"")</f>
        <v>492189</v>
      </c>
      <c r="P951" s="9" t="str">
        <f t="shared" si="42"/>
        <v>加藤　えみか</v>
      </c>
      <c r="Q951" s="9" t="str">
        <f t="shared" si="43"/>
        <v>ｶﾄｳ ｴﾐｶ</v>
      </c>
      <c r="R951" s="9" t="str">
        <f t="shared" si="44"/>
        <v>KATO Emika (80)</v>
      </c>
      <c r="S951" s="9" t="str">
        <f>IFERROR(IF($F951="","",INDEX(リスト!$G:$G,MATCH($F951,リスト!$E:$E,0))),"")</f>
        <v>49</v>
      </c>
      <c r="T951" s="9" t="str">
        <f>IFERROR(IF($K951="","",INDEX(リスト!$J:$J,MATCH($K951,リスト!$I:$I,0))),"")</f>
        <v>JPN</v>
      </c>
      <c r="U951" s="9" t="str">
        <f>IF($B951="","",RIGHT($G951*1000+200+COUNTIF($G$2:$G951,$G951),9))</f>
        <v>801005201</v>
      </c>
      <c r="V951" s="9" t="str">
        <f>IFERROR(IF($M951="","",$M951&amp;"・"&amp;INDEX(リスト!$F:$F,MATCH($L951,リスト!$E:$E,0))),"")</f>
        <v/>
      </c>
    </row>
    <row r="952" spans="1:22" ht="18" customHeight="1" x14ac:dyDescent="0.55000000000000004">
      <c r="A952" t="s">
        <v>2197</v>
      </c>
      <c r="B952">
        <v>971</v>
      </c>
      <c r="C952" t="s">
        <v>4572</v>
      </c>
      <c r="D952" t="s">
        <v>4573</v>
      </c>
      <c r="E952">
        <v>1</v>
      </c>
      <c r="F952" t="s">
        <v>19</v>
      </c>
      <c r="G952">
        <v>20040814</v>
      </c>
      <c r="H952" t="s">
        <v>4574</v>
      </c>
      <c r="I952" t="s">
        <v>4575</v>
      </c>
      <c r="J952" t="s">
        <v>1146</v>
      </c>
      <c r="K952" t="s">
        <v>214</v>
      </c>
      <c r="O952" s="9">
        <f>IFERROR(IF($B952="","",INDEX(所属情報!$E:$E,MATCH($A952,所属情報!$A:$A,0))),"")</f>
        <v>492234</v>
      </c>
      <c r="P952" s="9" t="str">
        <f t="shared" si="42"/>
        <v>保科　一葉 (1)</v>
      </c>
      <c r="Q952" s="9" t="str">
        <f t="shared" si="43"/>
        <v>ﾎｼﾅ ｶｽﾞﾊ</v>
      </c>
      <c r="R952" s="9" t="str">
        <f t="shared" si="44"/>
        <v>HOSHINA Kazuha (04)</v>
      </c>
      <c r="S952" s="9" t="str">
        <f>IFERROR(IF($F952="","",INDEX(リスト!$G:$G,MATCH($F952,リスト!$E:$E,0))),"")</f>
        <v>28</v>
      </c>
      <c r="T952" s="9" t="str">
        <f>IFERROR(IF($K952="","",INDEX(リスト!$J:$J,MATCH($K952,リスト!$I:$I,0))),"")</f>
        <v>JPN</v>
      </c>
      <c r="U952" s="9" t="str">
        <f>IF($B952="","",RIGHT($G952*1000+200+COUNTIF($G$2:$G952,$G952),9))</f>
        <v>040814202</v>
      </c>
      <c r="V952" s="9" t="str">
        <f>IFERROR(IF($M952="","",$M952&amp;"・"&amp;INDEX(リスト!$F:$F,MATCH($L952,リスト!$E:$E,0))),"")</f>
        <v/>
      </c>
    </row>
    <row r="953" spans="1:22" ht="18" customHeight="1" x14ac:dyDescent="0.55000000000000004">
      <c r="A953" t="s">
        <v>2197</v>
      </c>
      <c r="B953">
        <v>972</v>
      </c>
      <c r="C953" t="s">
        <v>4576</v>
      </c>
      <c r="D953" t="s">
        <v>4577</v>
      </c>
      <c r="E953">
        <v>1</v>
      </c>
      <c r="F953" t="s">
        <v>18</v>
      </c>
      <c r="G953">
        <v>20040508</v>
      </c>
      <c r="H953" t="s">
        <v>4578</v>
      </c>
      <c r="I953" t="s">
        <v>4579</v>
      </c>
      <c r="J953" t="s">
        <v>1248</v>
      </c>
      <c r="K953" t="s">
        <v>214</v>
      </c>
      <c r="O953" s="9">
        <f>IFERROR(IF($B953="","",INDEX(所属情報!$E:$E,MATCH($A953,所属情報!$A:$A,0))),"")</f>
        <v>492234</v>
      </c>
      <c r="P953" s="9" t="str">
        <f t="shared" si="42"/>
        <v>田井　彩晴 (1)</v>
      </c>
      <c r="Q953" s="9" t="str">
        <f t="shared" si="43"/>
        <v>ﾀｲ ｲﾛﾊ</v>
      </c>
      <c r="R953" s="9" t="str">
        <f t="shared" si="44"/>
        <v>TAI Iroha (04)</v>
      </c>
      <c r="S953" s="9" t="str">
        <f>IFERROR(IF($F953="","",INDEX(リスト!$G:$G,MATCH($F953,リスト!$E:$E,0))),"")</f>
        <v>37</v>
      </c>
      <c r="T953" s="9" t="str">
        <f>IFERROR(IF($K953="","",INDEX(リスト!$J:$J,MATCH($K953,リスト!$I:$I,0))),"")</f>
        <v>JPN</v>
      </c>
      <c r="U953" s="9" t="str">
        <f>IF($B953="","",RIGHT($G953*1000+200+COUNTIF($G$2:$G953,$G953),9))</f>
        <v>040508202</v>
      </c>
      <c r="V953" s="9" t="str">
        <f>IFERROR(IF($M953="","",$M953&amp;"・"&amp;INDEX(リスト!$F:$F,MATCH($L953,リスト!$E:$E,0))),"")</f>
        <v/>
      </c>
    </row>
    <row r="954" spans="1:22" ht="18" customHeight="1" x14ac:dyDescent="0.55000000000000004">
      <c r="A954" t="s">
        <v>3038</v>
      </c>
      <c r="B954">
        <v>973</v>
      </c>
      <c r="C954" t="s">
        <v>4580</v>
      </c>
      <c r="D954" t="s">
        <v>4581</v>
      </c>
      <c r="E954">
        <v>4</v>
      </c>
      <c r="F954" t="s">
        <v>4428</v>
      </c>
      <c r="G954">
        <v>20010914</v>
      </c>
      <c r="H954" t="s">
        <v>4582</v>
      </c>
      <c r="I954" t="s">
        <v>1902</v>
      </c>
      <c r="J954" t="s">
        <v>1987</v>
      </c>
      <c r="K954" t="s">
        <v>214</v>
      </c>
      <c r="O954" s="9">
        <f>IFERROR(IF($B954="","",INDEX(所属情報!$E:$E,MATCH($A954,所属情報!$A:$A,0))),"")</f>
        <v>490051</v>
      </c>
      <c r="P954" s="9" t="str">
        <f t="shared" si="42"/>
        <v>野口　莉紗 (4)</v>
      </c>
      <c r="Q954" s="9" t="str">
        <f t="shared" si="43"/>
        <v>ﾉｸﾞﾁ ﾘｻ</v>
      </c>
      <c r="R954" s="9" t="str">
        <f t="shared" si="44"/>
        <v>NOGUCHI Risa (01)</v>
      </c>
      <c r="S954" s="9" t="str">
        <f>IFERROR(IF($F954="","",INDEX(リスト!$G:$G,MATCH($F954,リスト!$E:$E,0))),"")</f>
        <v>49</v>
      </c>
      <c r="T954" s="9" t="str">
        <f>IFERROR(IF($K954="","",INDEX(リスト!$J:$J,MATCH($K954,リスト!$I:$I,0))),"")</f>
        <v>JPN</v>
      </c>
      <c r="U954" s="9" t="str">
        <f>IF($B954="","",RIGHT($G954*1000+200+COUNTIF($G$2:$G954,$G954),9))</f>
        <v>010914203</v>
      </c>
      <c r="V954" s="9" t="str">
        <f>IFERROR(IF($M954="","",$M954&amp;"・"&amp;INDEX(リスト!$F:$F,MATCH($L954,リスト!$E:$E,0))),"")</f>
        <v/>
      </c>
    </row>
    <row r="955" spans="1:22" ht="18" customHeight="1" x14ac:dyDescent="0.55000000000000004">
      <c r="A955" t="s">
        <v>2885</v>
      </c>
      <c r="B955">
        <v>974</v>
      </c>
      <c r="C955" t="s">
        <v>4583</v>
      </c>
      <c r="D955" t="s">
        <v>4584</v>
      </c>
      <c r="E955">
        <v>1</v>
      </c>
      <c r="F955" t="s">
        <v>17</v>
      </c>
      <c r="G955">
        <v>20041124</v>
      </c>
      <c r="H955" t="s">
        <v>4585</v>
      </c>
      <c r="I955" t="s">
        <v>761</v>
      </c>
      <c r="J955" t="s">
        <v>1356</v>
      </c>
      <c r="K955" t="s">
        <v>214</v>
      </c>
      <c r="O955" s="9">
        <f>IFERROR(IF($B955="","",INDEX(所属情報!$E:$E,MATCH($A955,所属情報!$A:$A,0))),"")</f>
        <v>492249</v>
      </c>
      <c r="P955" s="9" t="str">
        <f t="shared" si="42"/>
        <v>伊藤　愛織 (1)</v>
      </c>
      <c r="Q955" s="9" t="str">
        <f t="shared" si="43"/>
        <v>ｲﾄｳ ｱｲﾘ</v>
      </c>
      <c r="R955" s="9" t="str">
        <f t="shared" si="44"/>
        <v>ITO Airi (04)</v>
      </c>
      <c r="S955" s="9" t="str">
        <f>IFERROR(IF($F955="","",INDEX(リスト!$G:$G,MATCH($F955,リスト!$E:$E,0))),"")</f>
        <v>26</v>
      </c>
      <c r="T955" s="9" t="str">
        <f>IFERROR(IF($K955="","",INDEX(リスト!$J:$J,MATCH($K955,リスト!$I:$I,0))),"")</f>
        <v>JPN</v>
      </c>
      <c r="U955" s="9" t="str">
        <f>IF($B955="","",RIGHT($G955*1000+200+COUNTIF($G$2:$G955,$G955),9))</f>
        <v>041124201</v>
      </c>
      <c r="V955" s="9" t="str">
        <f>IFERROR(IF($M955="","",$M955&amp;"・"&amp;INDEX(リスト!$F:$F,MATCH($L955,リスト!$E:$E,0))),"")</f>
        <v/>
      </c>
    </row>
    <row r="956" spans="1:22" ht="18" customHeight="1" x14ac:dyDescent="0.55000000000000004">
      <c r="A956" t="s">
        <v>2885</v>
      </c>
      <c r="B956">
        <v>975</v>
      </c>
      <c r="C956" t="s">
        <v>4586</v>
      </c>
      <c r="D956" t="s">
        <v>4587</v>
      </c>
      <c r="E956">
        <v>1</v>
      </c>
      <c r="F956" t="s">
        <v>17</v>
      </c>
      <c r="G956">
        <v>20040507</v>
      </c>
      <c r="H956" t="s">
        <v>4588</v>
      </c>
      <c r="I956" t="s">
        <v>4589</v>
      </c>
      <c r="J956" t="s">
        <v>1032</v>
      </c>
      <c r="K956" t="s">
        <v>214</v>
      </c>
      <c r="O956" s="9">
        <f>IFERROR(IF($B956="","",INDEX(所属情報!$E:$E,MATCH($A956,所属情報!$A:$A,0))),"")</f>
        <v>492249</v>
      </c>
      <c r="P956" s="9" t="str">
        <f t="shared" si="42"/>
        <v>住谷　春歌 (1)</v>
      </c>
      <c r="Q956" s="9" t="str">
        <f t="shared" si="43"/>
        <v>ｽﾐﾀﾆ ﾊﾙｶ</v>
      </c>
      <c r="R956" s="9" t="str">
        <f t="shared" si="44"/>
        <v>SUMITANI Haruka (04)</v>
      </c>
      <c r="S956" s="9" t="str">
        <f>IFERROR(IF($F956="","",INDEX(リスト!$G:$G,MATCH($F956,リスト!$E:$E,0))),"")</f>
        <v>26</v>
      </c>
      <c r="T956" s="9" t="str">
        <f>IFERROR(IF($K956="","",INDEX(リスト!$J:$J,MATCH($K956,リスト!$I:$I,0))),"")</f>
        <v>JPN</v>
      </c>
      <c r="U956" s="9" t="str">
        <f>IF($B956="","",RIGHT($G956*1000+200+COUNTIF($G$2:$G956,$G956),9))</f>
        <v>040507202</v>
      </c>
      <c r="V956" s="9" t="str">
        <f>IFERROR(IF($M956="","",$M956&amp;"・"&amp;INDEX(リスト!$F:$F,MATCH($L956,リスト!$E:$E,0))),"")</f>
        <v/>
      </c>
    </row>
    <row r="957" spans="1:22" ht="18" customHeight="1" x14ac:dyDescent="0.55000000000000004">
      <c r="A957" t="s">
        <v>2885</v>
      </c>
      <c r="B957">
        <v>976</v>
      </c>
      <c r="C957" t="s">
        <v>4590</v>
      </c>
      <c r="D957" t="s">
        <v>4591</v>
      </c>
      <c r="E957">
        <v>1</v>
      </c>
      <c r="F957" t="s">
        <v>16</v>
      </c>
      <c r="G957">
        <v>20040715</v>
      </c>
      <c r="H957" t="s">
        <v>4592</v>
      </c>
      <c r="I957" t="s">
        <v>4234</v>
      </c>
      <c r="J957" t="s">
        <v>4593</v>
      </c>
      <c r="K957" t="s">
        <v>214</v>
      </c>
      <c r="O957" s="9">
        <f>IFERROR(IF($B957="","",INDEX(所属情報!$E:$E,MATCH($A957,所属情報!$A:$A,0))),"")</f>
        <v>492249</v>
      </c>
      <c r="P957" s="9" t="str">
        <f t="shared" si="42"/>
        <v>中西　桃美 (1)</v>
      </c>
      <c r="Q957" s="9" t="str">
        <f t="shared" si="43"/>
        <v>ﾅｶﾆｼ ﾓﾓﾐ</v>
      </c>
      <c r="R957" s="9" t="str">
        <f t="shared" si="44"/>
        <v>NAKANISHI Momomi (04)</v>
      </c>
      <c r="S957" s="9" t="str">
        <f>IFERROR(IF($F957="","",INDEX(リスト!$G:$G,MATCH($F957,リスト!$E:$E,0))),"")</f>
        <v>29</v>
      </c>
      <c r="T957" s="9" t="str">
        <f>IFERROR(IF($K957="","",INDEX(リスト!$J:$J,MATCH($K957,リスト!$I:$I,0))),"")</f>
        <v>JPN</v>
      </c>
      <c r="U957" s="9" t="str">
        <f>IF($B957="","",RIGHT($G957*1000+200+COUNTIF($G$2:$G957,$G957),9))</f>
        <v>040715202</v>
      </c>
      <c r="V957" s="9" t="str">
        <f>IFERROR(IF($M957="","",$M957&amp;"・"&amp;INDEX(リスト!$F:$F,MATCH($L957,リスト!$E:$E,0))),"")</f>
        <v/>
      </c>
    </row>
    <row r="958" spans="1:22" ht="18" customHeight="1" x14ac:dyDescent="0.55000000000000004">
      <c r="A958" t="s">
        <v>2885</v>
      </c>
      <c r="B958">
        <v>977</v>
      </c>
      <c r="C958" t="s">
        <v>4594</v>
      </c>
      <c r="D958" t="s">
        <v>4595</v>
      </c>
      <c r="E958">
        <v>1</v>
      </c>
      <c r="F958" t="s">
        <v>18</v>
      </c>
      <c r="G958">
        <v>20040503</v>
      </c>
      <c r="H958" t="s">
        <v>4596</v>
      </c>
      <c r="I958" t="s">
        <v>776</v>
      </c>
      <c r="J958" t="s">
        <v>4597</v>
      </c>
      <c r="K958" t="s">
        <v>214</v>
      </c>
      <c r="O958" s="9">
        <f>IFERROR(IF($B958="","",INDEX(所属情報!$E:$E,MATCH($A958,所属情報!$A:$A,0))),"")</f>
        <v>492249</v>
      </c>
      <c r="P958" s="9" t="str">
        <f t="shared" si="42"/>
        <v>曽根　千鈴 (1)</v>
      </c>
      <c r="Q958" s="9" t="str">
        <f t="shared" si="43"/>
        <v>ｿﾈ ﾁｽｽﾞ</v>
      </c>
      <c r="R958" s="9" t="str">
        <f t="shared" si="44"/>
        <v>SONE Chisuzu (04)</v>
      </c>
      <c r="S958" s="9" t="str">
        <f>IFERROR(IF($F958="","",INDEX(リスト!$G:$G,MATCH($F958,リスト!$E:$E,0))),"")</f>
        <v>37</v>
      </c>
      <c r="T958" s="9" t="str">
        <f>IFERROR(IF($K958="","",INDEX(リスト!$J:$J,MATCH($K958,リスト!$I:$I,0))),"")</f>
        <v>JPN</v>
      </c>
      <c r="U958" s="9" t="str">
        <f>IF($B958="","",RIGHT($G958*1000+200+COUNTIF($G$2:$G958,$G958),9))</f>
        <v>040503201</v>
      </c>
      <c r="V958" s="9" t="str">
        <f>IFERROR(IF($M958="","",$M958&amp;"・"&amp;INDEX(リスト!$F:$F,MATCH($L958,リスト!$E:$E,0))),"")</f>
        <v/>
      </c>
    </row>
    <row r="959" spans="1:22" ht="18" customHeight="1" x14ac:dyDescent="0.55000000000000004">
      <c r="A959" t="s">
        <v>1893</v>
      </c>
      <c r="B959">
        <v>978</v>
      </c>
      <c r="C959" t="s">
        <v>4598</v>
      </c>
      <c r="D959" t="s">
        <v>4599</v>
      </c>
      <c r="E959">
        <v>1</v>
      </c>
      <c r="F959" t="s">
        <v>40</v>
      </c>
      <c r="G959">
        <v>20041030</v>
      </c>
      <c r="H959" t="s">
        <v>4600</v>
      </c>
      <c r="I959" t="s">
        <v>4601</v>
      </c>
      <c r="J959" t="s">
        <v>1523</v>
      </c>
      <c r="K959" t="s">
        <v>214</v>
      </c>
      <c r="O959" s="9">
        <f>IFERROR(IF($B959="","",INDEX(所属情報!$E:$E,MATCH($A959,所属情報!$A:$A,0))),"")</f>
        <v>492195</v>
      </c>
      <c r="P959" s="9" t="str">
        <f t="shared" si="42"/>
        <v>高野　夕奈 (1)</v>
      </c>
      <c r="Q959" s="9" t="str">
        <f t="shared" si="43"/>
        <v>ﾀｶﾉ ﾕｳﾅ</v>
      </c>
      <c r="R959" s="9" t="str">
        <f t="shared" si="44"/>
        <v>TAKANO Yuna (04)</v>
      </c>
      <c r="S959" s="9" t="str">
        <f>IFERROR(IF($F959="","",INDEX(リスト!$G:$G,MATCH($F959,リスト!$E:$E,0))),"")</f>
        <v>01</v>
      </c>
      <c r="T959" s="9" t="str">
        <f>IFERROR(IF($K959="","",INDEX(リスト!$J:$J,MATCH($K959,リスト!$I:$I,0))),"")</f>
        <v>JPN</v>
      </c>
      <c r="U959" s="9" t="str">
        <f>IF($B959="","",RIGHT($G959*1000+200+COUNTIF($G$2:$G959,$G959),9))</f>
        <v>041030201</v>
      </c>
      <c r="V959" s="9" t="str">
        <f>IFERROR(IF($M959="","",$M959&amp;"・"&amp;INDEX(リスト!$F:$F,MATCH($L959,リスト!$E:$E,0))),"")</f>
        <v/>
      </c>
    </row>
    <row r="960" spans="1:22" ht="18" customHeight="1" x14ac:dyDescent="0.55000000000000004">
      <c r="A960" t="s">
        <v>4414</v>
      </c>
      <c r="B960">
        <v>979</v>
      </c>
      <c r="C960" t="s">
        <v>4602</v>
      </c>
      <c r="D960" t="s">
        <v>4603</v>
      </c>
      <c r="E960">
        <v>1</v>
      </c>
      <c r="F960" t="s">
        <v>15</v>
      </c>
      <c r="G960">
        <v>20041013</v>
      </c>
      <c r="H960" t="s">
        <v>4604</v>
      </c>
      <c r="I960" t="s">
        <v>4605</v>
      </c>
      <c r="J960" t="s">
        <v>4606</v>
      </c>
      <c r="K960" t="s">
        <v>214</v>
      </c>
      <c r="O960" s="9">
        <f>IFERROR(IF($B960="","",INDEX(所属情報!$E:$E,MATCH($A960,所属情報!$A:$A,0))),"")</f>
        <v>492201</v>
      </c>
      <c r="P960" s="9" t="str">
        <f t="shared" si="42"/>
        <v>作本　真里奈 (1)</v>
      </c>
      <c r="Q960" s="9" t="str">
        <f t="shared" si="43"/>
        <v>ｻｸﾓﾄ ﾏﾘﾅ</v>
      </c>
      <c r="R960" s="9" t="str">
        <f t="shared" si="44"/>
        <v>SAKUMOTO Marina (04)</v>
      </c>
      <c r="S960" s="9" t="str">
        <f>IFERROR(IF($F960="","",INDEX(リスト!$G:$G,MATCH($F960,リスト!$E:$E,0))),"")</f>
        <v>25</v>
      </c>
      <c r="T960" s="9" t="str">
        <f>IFERROR(IF($K960="","",INDEX(リスト!$J:$J,MATCH($K960,リスト!$I:$I,0))),"")</f>
        <v>JPN</v>
      </c>
      <c r="U960" s="9" t="str">
        <f>IF($B960="","",RIGHT($G960*1000+200+COUNTIF($G$2:$G960,$G960),9))</f>
        <v>041013201</v>
      </c>
      <c r="V960" s="9" t="str">
        <f>IFERROR(IF($M960="","",$M960&amp;"・"&amp;INDEX(リスト!$F:$F,MATCH($L960,リスト!$E:$E,0))),"")</f>
        <v/>
      </c>
    </row>
    <row r="961" spans="1:22" ht="18" customHeight="1" x14ac:dyDescent="0.55000000000000004">
      <c r="A961" t="s">
        <v>4414</v>
      </c>
      <c r="B961">
        <v>980</v>
      </c>
      <c r="C961" t="s">
        <v>4607</v>
      </c>
      <c r="D961" t="s">
        <v>4608</v>
      </c>
      <c r="E961">
        <v>1</v>
      </c>
      <c r="F961" t="s">
        <v>15</v>
      </c>
      <c r="G961">
        <v>20050117</v>
      </c>
      <c r="H961" t="s">
        <v>4609</v>
      </c>
      <c r="I961" t="s">
        <v>1495</v>
      </c>
      <c r="J961" t="s">
        <v>1176</v>
      </c>
      <c r="K961" t="s">
        <v>214</v>
      </c>
      <c r="O961" s="9">
        <f>IFERROR(IF($B961="","",INDEX(所属情報!$E:$E,MATCH($A961,所属情報!$A:$A,0))),"")</f>
        <v>492201</v>
      </c>
      <c r="P961" s="9" t="str">
        <f t="shared" si="42"/>
        <v>大西　凜 (1)</v>
      </c>
      <c r="Q961" s="9" t="str">
        <f t="shared" si="43"/>
        <v>ｵｵﾆｼ ﾘﾝ</v>
      </c>
      <c r="R961" s="9" t="str">
        <f t="shared" si="44"/>
        <v>ONISHI Rin (05)</v>
      </c>
      <c r="S961" s="9" t="str">
        <f>IFERROR(IF($F961="","",INDEX(リスト!$G:$G,MATCH($F961,リスト!$E:$E,0))),"")</f>
        <v>25</v>
      </c>
      <c r="T961" s="9" t="str">
        <f>IFERROR(IF($K961="","",INDEX(リスト!$J:$J,MATCH($K961,リスト!$I:$I,0))),"")</f>
        <v>JPN</v>
      </c>
      <c r="U961" s="9" t="str">
        <f>IF($B961="","",RIGHT($G961*1000+200+COUNTIF($G$2:$G961,$G961),9))</f>
        <v>050117201</v>
      </c>
      <c r="V961" s="9" t="str">
        <f>IFERROR(IF($M961="","",$M961&amp;"・"&amp;INDEX(リスト!$F:$F,MATCH($L961,リスト!$E:$E,0))),"")</f>
        <v/>
      </c>
    </row>
    <row r="962" spans="1:22" ht="18" customHeight="1" x14ac:dyDescent="0.55000000000000004">
      <c r="A962" t="s">
        <v>1396</v>
      </c>
      <c r="B962">
        <v>981</v>
      </c>
      <c r="C962" t="s">
        <v>4610</v>
      </c>
      <c r="D962" t="s">
        <v>4611</v>
      </c>
      <c r="E962">
        <v>1</v>
      </c>
      <c r="F962" t="s">
        <v>19</v>
      </c>
      <c r="G962">
        <v>20040420</v>
      </c>
      <c r="H962" t="s">
        <v>4612</v>
      </c>
      <c r="I962" t="s">
        <v>4613</v>
      </c>
      <c r="J962" t="s">
        <v>4614</v>
      </c>
      <c r="K962" t="s">
        <v>4615</v>
      </c>
      <c r="O962" s="9">
        <f>IFERROR(IF($B962="","",INDEX(所属情報!$E:$E,MATCH($A962,所属情報!$A:$A,0))),"")</f>
        <v>492213</v>
      </c>
      <c r="P962" s="9" t="str">
        <f t="shared" si="42"/>
        <v>片葺　かこ (1)</v>
      </c>
      <c r="Q962" s="9" t="str">
        <f t="shared" si="43"/>
        <v>ｶﾀﾌﾞｷ ｶｺ</v>
      </c>
      <c r="R962" s="9" t="str">
        <f t="shared" si="44"/>
        <v>KATABUKI Kako (04)</v>
      </c>
      <c r="S962" s="9" t="str">
        <f>IFERROR(IF($F962="","",INDEX(リスト!$G:$G,MATCH($F962,リスト!$E:$E,0))),"")</f>
        <v>28</v>
      </c>
      <c r="T962" s="9" t="str">
        <f>IFERROR(IF($K962="","",INDEX(リスト!$J:$J,MATCH($K962,リスト!$I:$I,0))),"")</f>
        <v>JPN</v>
      </c>
      <c r="U962" s="9" t="str">
        <f>IF($B962="","",RIGHT($G962*1000+200+COUNTIF($G$2:$G962,$G962),9))</f>
        <v>040420201</v>
      </c>
      <c r="V962" s="9" t="str">
        <f>IFERROR(IF($M962="","",$M962&amp;"・"&amp;INDEX(リスト!$F:$F,MATCH($L962,リスト!$E:$E,0))),"")</f>
        <v/>
      </c>
    </row>
    <row r="963" spans="1:22" ht="18" customHeight="1" x14ac:dyDescent="0.55000000000000004">
      <c r="A963" t="s">
        <v>1396</v>
      </c>
      <c r="B963">
        <v>982</v>
      </c>
      <c r="C963" t="s">
        <v>4616</v>
      </c>
      <c r="D963" t="s">
        <v>4617</v>
      </c>
      <c r="E963">
        <v>1</v>
      </c>
      <c r="F963" t="s">
        <v>39</v>
      </c>
      <c r="G963">
        <v>20040701</v>
      </c>
      <c r="H963" t="s">
        <v>4618</v>
      </c>
      <c r="I963" t="s">
        <v>4619</v>
      </c>
      <c r="J963" t="s">
        <v>2680</v>
      </c>
      <c r="K963" t="s">
        <v>4615</v>
      </c>
      <c r="O963" s="9">
        <f>IFERROR(IF($B963="","",INDEX(所属情報!$E:$E,MATCH($A963,所属情報!$A:$A,0))),"")</f>
        <v>492213</v>
      </c>
      <c r="P963" s="9" t="str">
        <f t="shared" ref="P963:P1026" si="45">IF($C963="","",IF($E963="",$C963,$C963&amp;" ("&amp;$E963&amp;")"))</f>
        <v>細田　知花 (1)</v>
      </c>
      <c r="Q963" s="9" t="str">
        <f t="shared" ref="Q963:Q1026" si="46">IF($D963="","",ASC($D963))</f>
        <v>ﾎｿﾀﾞ ﾄﾓｶ</v>
      </c>
      <c r="R963" s="9" t="str">
        <f t="shared" ref="R963:R1026" si="47">IF($I963="","",UPPER($I963)&amp;" "&amp;UPPER(LEFT($J963,1))&amp;LOWER(RIGHT($J963,LEN($J963)-1))&amp;" ("&amp;MID($G963,3,2)&amp;")")</f>
        <v>HOSODA Tomoka (04)</v>
      </c>
      <c r="S963" s="9" t="str">
        <f>IFERROR(IF($F963="","",INDEX(リスト!$G:$G,MATCH($F963,リスト!$E:$E,0))),"")</f>
        <v>31</v>
      </c>
      <c r="T963" s="9" t="str">
        <f>IFERROR(IF($K963="","",INDEX(リスト!$J:$J,MATCH($K963,リスト!$I:$I,0))),"")</f>
        <v>JPN</v>
      </c>
      <c r="U963" s="9" t="str">
        <f>IF($B963="","",RIGHT($G963*1000+200+COUNTIF($G$2:$G963,$G963),9))</f>
        <v>040701202</v>
      </c>
      <c r="V963" s="9" t="str">
        <f>IFERROR(IF($M963="","",$M963&amp;"・"&amp;INDEX(リスト!$F:$F,MATCH($L963,リスト!$E:$E,0))),"")</f>
        <v/>
      </c>
    </row>
    <row r="964" spans="1:22" ht="18" customHeight="1" x14ac:dyDescent="0.55000000000000004">
      <c r="A964" t="s">
        <v>1396</v>
      </c>
      <c r="B964">
        <v>983</v>
      </c>
      <c r="C964" t="s">
        <v>4620</v>
      </c>
      <c r="D964" t="s">
        <v>4621</v>
      </c>
      <c r="E964">
        <v>1</v>
      </c>
      <c r="F964" t="s">
        <v>40</v>
      </c>
      <c r="G964">
        <v>20040702</v>
      </c>
      <c r="H964" t="s">
        <v>4622</v>
      </c>
      <c r="I964" t="s">
        <v>2289</v>
      </c>
      <c r="J964" t="s">
        <v>2081</v>
      </c>
      <c r="K964" t="s">
        <v>4615</v>
      </c>
      <c r="O964" s="9">
        <f>IFERROR(IF($B964="","",INDEX(所属情報!$E:$E,MATCH($A964,所属情報!$A:$A,0))),"")</f>
        <v>492213</v>
      </c>
      <c r="P964" s="9" t="str">
        <f t="shared" si="45"/>
        <v>小松　夏歩 (1)</v>
      </c>
      <c r="Q964" s="9" t="str">
        <f t="shared" si="46"/>
        <v>ｺﾏﾂ ｶﾎ</v>
      </c>
      <c r="R964" s="9" t="str">
        <f t="shared" si="47"/>
        <v>KOMATSU Kaho (04)</v>
      </c>
      <c r="S964" s="9" t="str">
        <f>IFERROR(IF($F964="","",INDEX(リスト!$G:$G,MATCH($F964,リスト!$E:$E,0))),"")</f>
        <v>01</v>
      </c>
      <c r="T964" s="9" t="str">
        <f>IFERROR(IF($K964="","",INDEX(リスト!$J:$J,MATCH($K964,リスト!$I:$I,0))),"")</f>
        <v>JPN</v>
      </c>
      <c r="U964" s="9" t="str">
        <f>IF($B964="","",RIGHT($G964*1000+200+COUNTIF($G$2:$G964,$G964),9))</f>
        <v>040702201</v>
      </c>
      <c r="V964" s="9" t="str">
        <f>IFERROR(IF($M964="","",$M964&amp;"・"&amp;INDEX(リスト!$F:$F,MATCH($L964,リスト!$E:$E,0))),"")</f>
        <v/>
      </c>
    </row>
    <row r="965" spans="1:22" ht="18" customHeight="1" x14ac:dyDescent="0.55000000000000004">
      <c r="A965" t="s">
        <v>3144</v>
      </c>
      <c r="B965">
        <v>984</v>
      </c>
      <c r="C965" t="s">
        <v>4623</v>
      </c>
      <c r="D965" t="s">
        <v>4624</v>
      </c>
      <c r="E965">
        <v>1</v>
      </c>
      <c r="F965" t="s">
        <v>4428</v>
      </c>
      <c r="G965">
        <v>20041113</v>
      </c>
      <c r="H965" t="s">
        <v>4625</v>
      </c>
      <c r="I965" t="s">
        <v>1681</v>
      </c>
      <c r="J965" t="s">
        <v>968</v>
      </c>
      <c r="K965" t="s">
        <v>4615</v>
      </c>
      <c r="O965" s="9">
        <f>IFERROR(IF($B965="","",INDEX(所属情報!$E:$E,MATCH($A965,所属情報!$A:$A,0))),"")</f>
        <v>492522</v>
      </c>
      <c r="P965" s="9" t="str">
        <f t="shared" si="45"/>
        <v>杉本　響 (1)</v>
      </c>
      <c r="Q965" s="9" t="str">
        <f t="shared" si="46"/>
        <v>ｽｷﾞﾓﾄ ﾕﾗ</v>
      </c>
      <c r="R965" s="9" t="str">
        <f t="shared" si="47"/>
        <v>SUGIMOTO Yura (04)</v>
      </c>
      <c r="S965" s="9" t="str">
        <f>IFERROR(IF($F965="","",INDEX(リスト!$G:$G,MATCH($F965,リスト!$E:$E,0))),"")</f>
        <v>49</v>
      </c>
      <c r="T965" s="9" t="str">
        <f>IFERROR(IF($K965="","",INDEX(リスト!$J:$J,MATCH($K965,リスト!$I:$I,0))),"")</f>
        <v>JPN</v>
      </c>
      <c r="U965" s="9" t="str">
        <f>IF($B965="","",RIGHT($G965*1000+200+COUNTIF($G$2:$G965,$G965),9))</f>
        <v>041113201</v>
      </c>
      <c r="V965" s="9" t="str">
        <f>IFERROR(IF($M965="","",$M965&amp;"・"&amp;INDEX(リスト!$F:$F,MATCH($L965,リスト!$E:$E,0))),"")</f>
        <v/>
      </c>
    </row>
    <row r="966" spans="1:22" ht="18" customHeight="1" x14ac:dyDescent="0.55000000000000004">
      <c r="A966" t="s">
        <v>3144</v>
      </c>
      <c r="B966">
        <v>985</v>
      </c>
      <c r="C966" t="s">
        <v>4626</v>
      </c>
      <c r="D966" t="s">
        <v>4627</v>
      </c>
      <c r="E966">
        <v>1</v>
      </c>
      <c r="F966" t="s">
        <v>4428</v>
      </c>
      <c r="G966">
        <v>20041019</v>
      </c>
      <c r="H966" t="s">
        <v>4628</v>
      </c>
      <c r="I966" t="s">
        <v>1699</v>
      </c>
      <c r="J966" t="s">
        <v>979</v>
      </c>
      <c r="K966" t="s">
        <v>4615</v>
      </c>
      <c r="O966" s="9">
        <f>IFERROR(IF($B966="","",INDEX(所属情報!$E:$E,MATCH($A966,所属情報!$A:$A,0))),"")</f>
        <v>492522</v>
      </c>
      <c r="P966" s="9" t="str">
        <f t="shared" si="45"/>
        <v>横田　亜依 (1)</v>
      </c>
      <c r="Q966" s="9" t="str">
        <f t="shared" si="46"/>
        <v>ﾖｺﾀ ｱｲ</v>
      </c>
      <c r="R966" s="9" t="str">
        <f t="shared" si="47"/>
        <v>YOKOTA Ai (04)</v>
      </c>
      <c r="S966" s="9" t="str">
        <f>IFERROR(IF($F966="","",INDEX(リスト!$G:$G,MATCH($F966,リスト!$E:$E,0))),"")</f>
        <v>49</v>
      </c>
      <c r="T966" s="9" t="str">
        <f>IFERROR(IF($K966="","",INDEX(リスト!$J:$J,MATCH($K966,リスト!$I:$I,0))),"")</f>
        <v>JPN</v>
      </c>
      <c r="U966" s="9" t="str">
        <f>IF($B966="","",RIGHT($G966*1000+200+COUNTIF($G$2:$G966,$G966),9))</f>
        <v>041019202</v>
      </c>
      <c r="V966" s="9" t="str">
        <f>IFERROR(IF($M966="","",$M966&amp;"・"&amp;INDEX(リスト!$F:$F,MATCH($L966,リスト!$E:$E,0))),"")</f>
        <v/>
      </c>
    </row>
    <row r="967" spans="1:22" ht="18" customHeight="1" x14ac:dyDescent="0.55000000000000004">
      <c r="A967" t="s">
        <v>3144</v>
      </c>
      <c r="B967">
        <v>986</v>
      </c>
      <c r="C967" t="s">
        <v>4629</v>
      </c>
      <c r="D967" t="s">
        <v>4630</v>
      </c>
      <c r="E967">
        <v>1</v>
      </c>
      <c r="F967" t="s">
        <v>15</v>
      </c>
      <c r="G967">
        <v>20050111</v>
      </c>
      <c r="H967" t="s">
        <v>4631</v>
      </c>
      <c r="I967" t="s">
        <v>4632</v>
      </c>
      <c r="J967" t="s">
        <v>1007</v>
      </c>
      <c r="K967" t="s">
        <v>4615</v>
      </c>
      <c r="O967" s="9">
        <f>IFERROR(IF($B967="","",INDEX(所属情報!$E:$E,MATCH($A967,所属情報!$A:$A,0))),"")</f>
        <v>492522</v>
      </c>
      <c r="P967" s="9" t="str">
        <f t="shared" si="45"/>
        <v>倉田　怜奈 (1)</v>
      </c>
      <c r="Q967" s="9" t="str">
        <f t="shared" si="46"/>
        <v>ｸﾗﾀ ﾚﾅ</v>
      </c>
      <c r="R967" s="9" t="str">
        <f t="shared" si="47"/>
        <v>KURATA Rena (05)</v>
      </c>
      <c r="S967" s="9" t="str">
        <f>IFERROR(IF($F967="","",INDEX(リスト!$G:$G,MATCH($F967,リスト!$E:$E,0))),"")</f>
        <v>25</v>
      </c>
      <c r="T967" s="9" t="str">
        <f>IFERROR(IF($K967="","",INDEX(リスト!$J:$J,MATCH($K967,リスト!$I:$I,0))),"")</f>
        <v>JPN</v>
      </c>
      <c r="U967" s="9" t="str">
        <f>IF($B967="","",RIGHT($G967*1000+200+COUNTIF($G$2:$G967,$G967),9))</f>
        <v>050111202</v>
      </c>
      <c r="V967" s="9" t="str">
        <f>IFERROR(IF($M967="","",$M967&amp;"・"&amp;INDEX(リスト!$F:$F,MATCH($L967,リスト!$E:$E,0))),"")</f>
        <v/>
      </c>
    </row>
    <row r="968" spans="1:22" ht="18" customHeight="1" x14ac:dyDescent="0.55000000000000004">
      <c r="A968" t="s">
        <v>3144</v>
      </c>
      <c r="B968">
        <v>987</v>
      </c>
      <c r="C968" t="s">
        <v>4633</v>
      </c>
      <c r="D968" t="s">
        <v>4634</v>
      </c>
      <c r="E968">
        <v>1</v>
      </c>
      <c r="F968" t="s">
        <v>2589</v>
      </c>
      <c r="G968">
        <v>20050228</v>
      </c>
      <c r="H968" t="s">
        <v>4635</v>
      </c>
      <c r="I968" t="s">
        <v>4208</v>
      </c>
      <c r="J968" t="s">
        <v>1755</v>
      </c>
      <c r="K968" t="s">
        <v>4615</v>
      </c>
      <c r="O968" s="9">
        <f>IFERROR(IF($B968="","",INDEX(所属情報!$E:$E,MATCH($A968,所属情報!$A:$A,0))),"")</f>
        <v>492522</v>
      </c>
      <c r="P968" s="9" t="str">
        <f t="shared" si="45"/>
        <v>平野　真衣 (1)</v>
      </c>
      <c r="Q968" s="9" t="str">
        <f t="shared" si="46"/>
        <v>ﾋﾗﾉ ﾏｲ</v>
      </c>
      <c r="R968" s="9" t="str">
        <f t="shared" si="47"/>
        <v>HIRANO Mai (05)</v>
      </c>
      <c r="S968" s="9" t="str">
        <f>IFERROR(IF($F968="","",INDEX(リスト!$G:$G,MATCH($F968,リスト!$E:$E,0))),"")</f>
        <v>49</v>
      </c>
      <c r="T968" s="9" t="str">
        <f>IFERROR(IF($K968="","",INDEX(リスト!$J:$J,MATCH($K968,リスト!$I:$I,0))),"")</f>
        <v>JPN</v>
      </c>
      <c r="U968" s="9" t="str">
        <f>IF($B968="","",RIGHT($G968*1000+200+COUNTIF($G$2:$G968,$G968),9))</f>
        <v>050228202</v>
      </c>
      <c r="V968" s="9" t="str">
        <f>IFERROR(IF($M968="","",$M968&amp;"・"&amp;INDEX(リスト!$F:$F,MATCH($L968,リスト!$E:$E,0))),"")</f>
        <v/>
      </c>
    </row>
    <row r="969" spans="1:22" ht="18" customHeight="1" x14ac:dyDescent="0.55000000000000004">
      <c r="A969" t="s">
        <v>3144</v>
      </c>
      <c r="B969">
        <v>988</v>
      </c>
      <c r="C969" t="s">
        <v>4636</v>
      </c>
      <c r="D969" t="s">
        <v>4637</v>
      </c>
      <c r="E969">
        <v>1</v>
      </c>
      <c r="F969" t="s">
        <v>4428</v>
      </c>
      <c r="G969">
        <v>20041201</v>
      </c>
      <c r="H969" t="s">
        <v>4638</v>
      </c>
      <c r="I969" t="s">
        <v>4639</v>
      </c>
      <c r="J969" t="s">
        <v>2750</v>
      </c>
      <c r="K969" t="s">
        <v>4615</v>
      </c>
      <c r="O969" s="9">
        <f>IFERROR(IF($B969="","",INDEX(所属情報!$E:$E,MATCH($A969,所属情報!$A:$A,0))),"")</f>
        <v>492522</v>
      </c>
      <c r="P969" s="9" t="str">
        <f t="shared" si="45"/>
        <v>蒲生　彩水 (1)</v>
      </c>
      <c r="Q969" s="9" t="str">
        <f t="shared" si="46"/>
        <v>ｶﾞﾓｳ ｱﾔﾐ</v>
      </c>
      <c r="R969" s="9" t="str">
        <f t="shared" si="47"/>
        <v>GAMO Ayami (04)</v>
      </c>
      <c r="S969" s="9" t="str">
        <f>IFERROR(IF($F969="","",INDEX(リスト!$G:$G,MATCH($F969,リスト!$E:$E,0))),"")</f>
        <v>49</v>
      </c>
      <c r="T969" s="9" t="str">
        <f>IFERROR(IF($K969="","",INDEX(リスト!$J:$J,MATCH($K969,リスト!$I:$I,0))),"")</f>
        <v>JPN</v>
      </c>
      <c r="U969" s="9" t="str">
        <f>IF($B969="","",RIGHT($G969*1000+200+COUNTIF($G$2:$G969,$G969),9))</f>
        <v>041201202</v>
      </c>
      <c r="V969" s="9" t="str">
        <f>IFERROR(IF($M969="","",$M969&amp;"・"&amp;INDEX(リスト!$F:$F,MATCH($L969,リスト!$E:$E,0))),"")</f>
        <v/>
      </c>
    </row>
    <row r="970" spans="1:22" ht="18" customHeight="1" x14ac:dyDescent="0.55000000000000004">
      <c r="A970" t="s">
        <v>3144</v>
      </c>
      <c r="B970">
        <v>989</v>
      </c>
      <c r="C970" t="s">
        <v>4640</v>
      </c>
      <c r="D970" t="s">
        <v>4641</v>
      </c>
      <c r="E970">
        <v>1</v>
      </c>
      <c r="F970" t="s">
        <v>4428</v>
      </c>
      <c r="G970">
        <v>20040827</v>
      </c>
      <c r="H970" t="s">
        <v>4642</v>
      </c>
      <c r="I970" t="s">
        <v>4643</v>
      </c>
      <c r="J970" t="s">
        <v>4644</v>
      </c>
      <c r="K970" t="s">
        <v>4615</v>
      </c>
      <c r="O970" s="9">
        <f>IFERROR(IF($B970="","",INDEX(所属情報!$E:$E,MATCH($A970,所属情報!$A:$A,0))),"")</f>
        <v>492522</v>
      </c>
      <c r="P970" s="9" t="str">
        <f t="shared" si="45"/>
        <v>大倉　倭歌 (1)</v>
      </c>
      <c r="Q970" s="9" t="str">
        <f t="shared" si="46"/>
        <v>ｵｵｸﾗ ﾜｶ</v>
      </c>
      <c r="R970" s="9" t="str">
        <f t="shared" si="47"/>
        <v>OKURA Waka (04)</v>
      </c>
      <c r="S970" s="9" t="str">
        <f>IFERROR(IF($F970="","",INDEX(リスト!$G:$G,MATCH($F970,リスト!$E:$E,0))),"")</f>
        <v>49</v>
      </c>
      <c r="T970" s="9" t="str">
        <f>IFERROR(IF($K970="","",INDEX(リスト!$J:$J,MATCH($K970,リスト!$I:$I,0))),"")</f>
        <v>JPN</v>
      </c>
      <c r="U970" s="9" t="str">
        <f>IF($B970="","",RIGHT($G970*1000+200+COUNTIF($G$2:$G970,$G970),9))</f>
        <v>040827202</v>
      </c>
      <c r="V970" s="9" t="str">
        <f>IFERROR(IF($M970="","",$M970&amp;"・"&amp;INDEX(リスト!$F:$F,MATCH($L970,リスト!$E:$E,0))),"")</f>
        <v/>
      </c>
    </row>
    <row r="971" spans="1:22" ht="18" customHeight="1" x14ac:dyDescent="0.55000000000000004">
      <c r="A971" t="s">
        <v>3817</v>
      </c>
      <c r="B971">
        <v>990</v>
      </c>
      <c r="C971" t="s">
        <v>4645</v>
      </c>
      <c r="D971" t="s">
        <v>4646</v>
      </c>
      <c r="E971">
        <v>1</v>
      </c>
      <c r="F971" t="s">
        <v>53</v>
      </c>
      <c r="G971">
        <v>20041212</v>
      </c>
      <c r="H971" t="s">
        <v>4647</v>
      </c>
      <c r="I971" t="s">
        <v>4648</v>
      </c>
      <c r="J971" t="s">
        <v>4649</v>
      </c>
      <c r="K971" t="s">
        <v>4615</v>
      </c>
      <c r="O971" s="9">
        <f>IFERROR(IF($B971="","",INDEX(所属情報!$E:$E,MATCH($A971,所属情報!$A:$A,0))),"")</f>
        <v>492187</v>
      </c>
      <c r="P971" s="9" t="str">
        <f t="shared" si="45"/>
        <v>遠藤　由姫衣 (1)</v>
      </c>
      <c r="Q971" s="9" t="str">
        <f t="shared" si="46"/>
        <v>ｴﾝﾄﾞｳ ﾕｷｴ</v>
      </c>
      <c r="R971" s="9" t="str">
        <f t="shared" si="47"/>
        <v>ENDO Yukie (04)</v>
      </c>
      <c r="S971" s="9" t="str">
        <f>IFERROR(IF($F971="","",INDEX(リスト!$G:$G,MATCH($F971,リスト!$E:$E,0))),"")</f>
        <v>42</v>
      </c>
      <c r="T971" s="9" t="str">
        <f>IFERROR(IF($K971="","",INDEX(リスト!$J:$J,MATCH($K971,リスト!$I:$I,0))),"")</f>
        <v>JPN</v>
      </c>
      <c r="U971" s="9" t="str">
        <f>IF($B971="","",RIGHT($G971*1000+200+COUNTIF($G$2:$G971,$G971),9))</f>
        <v>041212201</v>
      </c>
      <c r="V971" s="9" t="str">
        <f>IFERROR(IF($M971="","",$M971&amp;"・"&amp;INDEX(リスト!$F:$F,MATCH($L971,リスト!$E:$E,0))),"")</f>
        <v/>
      </c>
    </row>
    <row r="972" spans="1:22" ht="18" customHeight="1" x14ac:dyDescent="0.55000000000000004">
      <c r="A972" t="s">
        <v>3642</v>
      </c>
      <c r="B972">
        <v>991</v>
      </c>
      <c r="C972" t="s">
        <v>4650</v>
      </c>
      <c r="D972" t="s">
        <v>4651</v>
      </c>
      <c r="E972">
        <v>1</v>
      </c>
      <c r="F972" t="s">
        <v>17</v>
      </c>
      <c r="G972">
        <v>20050106</v>
      </c>
      <c r="H972" t="s">
        <v>4652</v>
      </c>
      <c r="I972" t="s">
        <v>801</v>
      </c>
      <c r="J972" t="s">
        <v>957</v>
      </c>
      <c r="K972" t="s">
        <v>4615</v>
      </c>
      <c r="O972" s="9">
        <f>IFERROR(IF($B972="","",INDEX(所属情報!$E:$E,MATCH($A972,所属情報!$A:$A,0))),"")</f>
        <v>492190</v>
      </c>
      <c r="P972" s="9" t="str">
        <f t="shared" si="45"/>
        <v>山本　葵生 (1)</v>
      </c>
      <c r="Q972" s="9" t="str">
        <f t="shared" si="46"/>
        <v>ﾔﾏﾓﾄ ｱｵｲ</v>
      </c>
      <c r="R972" s="9" t="str">
        <f t="shared" si="47"/>
        <v>YAMAMOTO Aoi (05)</v>
      </c>
      <c r="S972" s="9" t="str">
        <f>IFERROR(IF($F972="","",INDEX(リスト!$G:$G,MATCH($F972,リスト!$E:$E,0))),"")</f>
        <v>26</v>
      </c>
      <c r="T972" s="9" t="str">
        <f>IFERROR(IF($K972="","",INDEX(リスト!$J:$J,MATCH($K972,リスト!$I:$I,0))),"")</f>
        <v>JPN</v>
      </c>
      <c r="U972" s="9" t="str">
        <f>IF($B972="","",RIGHT($G972*1000+200+COUNTIF($G$2:$G972,$G972),9))</f>
        <v>050106201</v>
      </c>
      <c r="V972" s="9" t="str">
        <f>IFERROR(IF($M972="","",$M972&amp;"・"&amp;INDEX(リスト!$F:$F,MATCH($L972,リスト!$E:$E,0))),"")</f>
        <v/>
      </c>
    </row>
    <row r="973" spans="1:22" ht="18" customHeight="1" x14ac:dyDescent="0.55000000000000004">
      <c r="A973" t="s">
        <v>2760</v>
      </c>
      <c r="B973">
        <v>992</v>
      </c>
      <c r="C973" t="s">
        <v>4653</v>
      </c>
      <c r="D973" t="s">
        <v>4654</v>
      </c>
      <c r="E973">
        <v>1</v>
      </c>
      <c r="F973" t="s">
        <v>4655</v>
      </c>
      <c r="G973">
        <v>20040902</v>
      </c>
      <c r="H973" t="s">
        <v>4656</v>
      </c>
      <c r="I973" t="s">
        <v>3506</v>
      </c>
      <c r="J973" t="s">
        <v>4657</v>
      </c>
      <c r="K973" t="s">
        <v>4615</v>
      </c>
      <c r="O973" s="9">
        <f>IFERROR(IF($B973="","",INDEX(所属情報!$E:$E,MATCH($A973,所属情報!$A:$A,0))),"")</f>
        <v>490048</v>
      </c>
      <c r="P973" s="9" t="str">
        <f t="shared" si="45"/>
        <v>濱口　姫生 (1)</v>
      </c>
      <c r="Q973" s="9" t="str">
        <f t="shared" si="46"/>
        <v>ﾊﾏｸﾞﾁ ﾋﾅﾘ</v>
      </c>
      <c r="R973" s="9" t="str">
        <f t="shared" si="47"/>
        <v>HAMAGUCHI Hinari (04)</v>
      </c>
      <c r="S973" s="9" t="str">
        <f>IFERROR(IF($F973="","",INDEX(リスト!$G:$G,MATCH($F973,リスト!$E:$E,0))),"")</f>
        <v>30</v>
      </c>
      <c r="T973" s="9" t="str">
        <f>IFERROR(IF($K973="","",INDEX(リスト!$J:$J,MATCH($K973,リスト!$I:$I,0))),"")</f>
        <v>JPN</v>
      </c>
      <c r="U973" s="9" t="str">
        <f>IF($B973="","",RIGHT($G973*1000+200+COUNTIF($G$2:$G973,$G973),9))</f>
        <v>040902201</v>
      </c>
      <c r="V973" s="9" t="str">
        <f>IFERROR(IF($M973="","",$M973&amp;"・"&amp;INDEX(リスト!$F:$F,MATCH($L973,リスト!$E:$E,0))),"")</f>
        <v/>
      </c>
    </row>
    <row r="974" spans="1:22" ht="18" customHeight="1" x14ac:dyDescent="0.55000000000000004">
      <c r="A974" t="s">
        <v>4658</v>
      </c>
      <c r="B974">
        <v>993</v>
      </c>
      <c r="C974" t="s">
        <v>4659</v>
      </c>
      <c r="D974" t="s">
        <v>4660</v>
      </c>
      <c r="E974">
        <v>1</v>
      </c>
      <c r="F974" t="s">
        <v>17</v>
      </c>
      <c r="G974">
        <v>20040905</v>
      </c>
      <c r="H974" t="s">
        <v>4661</v>
      </c>
      <c r="I974" t="s">
        <v>791</v>
      </c>
      <c r="J974" t="s">
        <v>1631</v>
      </c>
      <c r="K974" t="s">
        <v>4615</v>
      </c>
      <c r="O974" s="9">
        <f>IFERROR(IF($B974="","",INDEX(所属情報!$E:$E,MATCH($A974,所属情報!$A:$A,0))),"")</f>
        <v>491015</v>
      </c>
      <c r="P974" s="9" t="str">
        <f t="shared" si="45"/>
        <v>西田　麻未 (1)</v>
      </c>
      <c r="Q974" s="9" t="str">
        <f t="shared" si="46"/>
        <v>ﾆｼﾀﾞ ﾏﾐ</v>
      </c>
      <c r="R974" s="9" t="str">
        <f t="shared" si="47"/>
        <v>NISHIDA Mami (04)</v>
      </c>
      <c r="S974" s="9" t="str">
        <f>IFERROR(IF($F974="","",INDEX(リスト!$G:$G,MATCH($F974,リスト!$E:$E,0))),"")</f>
        <v>26</v>
      </c>
      <c r="T974" s="9" t="str">
        <f>IFERROR(IF($K974="","",INDEX(リスト!$J:$J,MATCH($K974,リスト!$I:$I,0))),"")</f>
        <v>JPN</v>
      </c>
      <c r="U974" s="9" t="str">
        <f>IF($B974="","",RIGHT($G974*1000+200+COUNTIF($G$2:$G974,$G974),9))</f>
        <v>040905201</v>
      </c>
      <c r="V974" s="9" t="str">
        <f>IFERROR(IF($M974="","",$M974&amp;"・"&amp;INDEX(リスト!$F:$F,MATCH($L974,リスト!$E:$E,0))),"")</f>
        <v/>
      </c>
    </row>
    <row r="975" spans="1:22" ht="18" customHeight="1" x14ac:dyDescent="0.55000000000000004">
      <c r="A975" t="s">
        <v>2197</v>
      </c>
      <c r="B975">
        <v>994</v>
      </c>
      <c r="C975" t="s">
        <v>4662</v>
      </c>
      <c r="D975" t="s">
        <v>4663</v>
      </c>
      <c r="E975">
        <v>3</v>
      </c>
      <c r="F975" t="s">
        <v>4428</v>
      </c>
      <c r="G975">
        <v>20010901</v>
      </c>
      <c r="H975" t="s">
        <v>4664</v>
      </c>
      <c r="I975" t="s">
        <v>4665</v>
      </c>
      <c r="J975" t="s">
        <v>4666</v>
      </c>
      <c r="K975" t="s">
        <v>4615</v>
      </c>
      <c r="O975" s="9">
        <f>IFERROR(IF($B975="","",INDEX(所属情報!$E:$E,MATCH($A975,所属情報!$A:$A,0))),"")</f>
        <v>492234</v>
      </c>
      <c r="P975" s="9" t="str">
        <f t="shared" si="45"/>
        <v>中水　舞乃 (3)</v>
      </c>
      <c r="Q975" s="9" t="str">
        <f t="shared" si="46"/>
        <v>ﾅｶﾐｽﾞ ﾏﾉ</v>
      </c>
      <c r="R975" s="9" t="str">
        <f t="shared" si="47"/>
        <v>NAKAMIZU Mano (01)</v>
      </c>
      <c r="S975" s="9" t="str">
        <f>IFERROR(IF($F975="","",INDEX(リスト!$G:$G,MATCH($F975,リスト!$E:$E,0))),"")</f>
        <v>49</v>
      </c>
      <c r="T975" s="9" t="str">
        <f>IFERROR(IF($K975="","",INDEX(リスト!$J:$J,MATCH($K975,リスト!$I:$I,0))),"")</f>
        <v>JPN</v>
      </c>
      <c r="U975" s="9" t="str">
        <f>IF($B975="","",RIGHT($G975*1000+200+COUNTIF($G$2:$G975,$G975),9))</f>
        <v>010901204</v>
      </c>
      <c r="V975" s="9" t="str">
        <f>IFERROR(IF($M975="","",$M975&amp;"・"&amp;INDEX(リスト!$F:$F,MATCH($L975,リスト!$E:$E,0))),"")</f>
        <v/>
      </c>
    </row>
    <row r="976" spans="1:22" ht="18" customHeight="1" x14ac:dyDescent="0.55000000000000004">
      <c r="A976" t="s">
        <v>2100</v>
      </c>
      <c r="B976">
        <v>995</v>
      </c>
      <c r="C976" t="s">
        <v>4667</v>
      </c>
      <c r="D976" t="s">
        <v>4668</v>
      </c>
      <c r="E976">
        <v>1</v>
      </c>
      <c r="F976" t="s">
        <v>24</v>
      </c>
      <c r="G976">
        <v>20041029</v>
      </c>
      <c r="H976" t="s">
        <v>4669</v>
      </c>
      <c r="I976" t="s">
        <v>4670</v>
      </c>
      <c r="J976" t="s">
        <v>1017</v>
      </c>
      <c r="K976" t="s">
        <v>4615</v>
      </c>
      <c r="O976" s="9">
        <f>IFERROR(IF($B976="","",INDEX(所属情報!$E:$E,MATCH($A976,所属情報!$A:$A,0))),"")</f>
        <v>490053</v>
      </c>
      <c r="P976" s="9" t="str">
        <f t="shared" si="45"/>
        <v>苅谷　真奈 (1)</v>
      </c>
      <c r="Q976" s="9" t="str">
        <f t="shared" si="46"/>
        <v>ｶﾘﾔ ﾏﾅ</v>
      </c>
      <c r="R976" s="9" t="str">
        <f t="shared" si="47"/>
        <v>KARIYA Mana (04)</v>
      </c>
      <c r="S976" s="9" t="str">
        <f>IFERROR(IF($F976="","",INDEX(リスト!$G:$G,MATCH($F976,リスト!$E:$E,0))),"")</f>
        <v>18</v>
      </c>
      <c r="T976" s="9" t="str">
        <f>IFERROR(IF($K976="","",INDEX(リスト!$J:$J,MATCH($K976,リスト!$I:$I,0))),"")</f>
        <v>JPN</v>
      </c>
      <c r="U976" s="9" t="str">
        <f>IF($B976="","",RIGHT($G976*1000+200+COUNTIF($G$2:$G976,$G976),9))</f>
        <v>041029201</v>
      </c>
      <c r="V976" s="9" t="str">
        <f>IFERROR(IF($M976="","",$M976&amp;"・"&amp;INDEX(リスト!$F:$F,MATCH($L976,リスト!$E:$E,0))),"")</f>
        <v/>
      </c>
    </row>
    <row r="977" spans="1:22" ht="18" customHeight="1" x14ac:dyDescent="0.55000000000000004">
      <c r="A977" t="s">
        <v>2100</v>
      </c>
      <c r="B977">
        <v>996</v>
      </c>
      <c r="C977" t="s">
        <v>4671</v>
      </c>
      <c r="D977" t="s">
        <v>4672</v>
      </c>
      <c r="E977">
        <v>1</v>
      </c>
      <c r="F977" t="s">
        <v>27</v>
      </c>
      <c r="G977">
        <v>20050326</v>
      </c>
      <c r="H977" t="s">
        <v>4673</v>
      </c>
      <c r="I977" t="s">
        <v>4674</v>
      </c>
      <c r="J977" t="s">
        <v>4675</v>
      </c>
      <c r="K977" t="s">
        <v>4615</v>
      </c>
      <c r="O977" s="9">
        <f>IFERROR(IF($B977="","",INDEX(所属情報!$E:$E,MATCH($A977,所属情報!$A:$A,0))),"")</f>
        <v>490053</v>
      </c>
      <c r="P977" s="9" t="str">
        <f t="shared" si="45"/>
        <v>大杉　遥子 (1)</v>
      </c>
      <c r="Q977" s="9" t="str">
        <f t="shared" si="46"/>
        <v>ｵｵｽｷﾞ ﾊﾙｺ</v>
      </c>
      <c r="R977" s="9" t="str">
        <f t="shared" si="47"/>
        <v>OSUGI Haruko (05)</v>
      </c>
      <c r="S977" s="9" t="str">
        <f>IFERROR(IF($F977="","",INDEX(リスト!$G:$G,MATCH($F977,リスト!$E:$E,0))),"")</f>
        <v>24</v>
      </c>
      <c r="T977" s="9" t="str">
        <f>IFERROR(IF($K977="","",INDEX(リスト!$J:$J,MATCH($K977,リスト!$I:$I,0))),"")</f>
        <v>JPN</v>
      </c>
      <c r="U977" s="9" t="str">
        <f>IF($B977="","",RIGHT($G977*1000+200+COUNTIF($G$2:$G977,$G977),9))</f>
        <v>050326201</v>
      </c>
      <c r="V977" s="9" t="str">
        <f>IFERROR(IF($M977="","",$M977&amp;"・"&amp;INDEX(リスト!$F:$F,MATCH($L977,リスト!$E:$E,0))),"")</f>
        <v/>
      </c>
    </row>
    <row r="978" spans="1:22" ht="18" customHeight="1" x14ac:dyDescent="0.55000000000000004">
      <c r="A978" t="s">
        <v>2100</v>
      </c>
      <c r="B978">
        <v>997</v>
      </c>
      <c r="C978" t="s">
        <v>4676</v>
      </c>
      <c r="D978" t="s">
        <v>4677</v>
      </c>
      <c r="E978">
        <v>1</v>
      </c>
      <c r="F978" t="s">
        <v>42</v>
      </c>
      <c r="G978">
        <v>20040716</v>
      </c>
      <c r="H978" t="s">
        <v>4678</v>
      </c>
      <c r="I978" t="s">
        <v>1059</v>
      </c>
      <c r="J978" t="s">
        <v>3953</v>
      </c>
      <c r="K978" t="s">
        <v>4615</v>
      </c>
      <c r="O978" s="9">
        <f>IFERROR(IF($B978="","",INDEX(所属情報!$E:$E,MATCH($A978,所属情報!$A:$A,0))),"")</f>
        <v>490053</v>
      </c>
      <c r="P978" s="9" t="str">
        <f t="shared" si="45"/>
        <v>森　日和 (1)</v>
      </c>
      <c r="Q978" s="9" t="str">
        <f t="shared" si="46"/>
        <v>ﾓﾘ ﾋﾖﾘ</v>
      </c>
      <c r="R978" s="9" t="str">
        <f t="shared" si="47"/>
        <v>MORI Hiyori (04)</v>
      </c>
      <c r="S978" s="9" t="str">
        <f>IFERROR(IF($F978="","",INDEX(リスト!$G:$G,MATCH($F978,リスト!$E:$E,0))),"")</f>
        <v>16</v>
      </c>
      <c r="T978" s="9" t="str">
        <f>IFERROR(IF($K978="","",INDEX(リスト!$J:$J,MATCH($K978,リスト!$I:$I,0))),"")</f>
        <v>JPN</v>
      </c>
      <c r="U978" s="9" t="str">
        <f>IF($B978="","",RIGHT($G978*1000+200+COUNTIF($G$2:$G978,$G978),9))</f>
        <v>040716201</v>
      </c>
      <c r="V978" s="9" t="str">
        <f>IFERROR(IF($M978="","",$M978&amp;"・"&amp;INDEX(リスト!$F:$F,MATCH($L978,リスト!$E:$E,0))),"")</f>
        <v/>
      </c>
    </row>
    <row r="979" spans="1:22" ht="18" customHeight="1" x14ac:dyDescent="0.55000000000000004">
      <c r="A979" t="s">
        <v>4013</v>
      </c>
      <c r="B979">
        <v>998</v>
      </c>
      <c r="C979" t="s">
        <v>4679</v>
      </c>
      <c r="D979" t="s">
        <v>4680</v>
      </c>
      <c r="E979">
        <v>1</v>
      </c>
      <c r="F979" t="s">
        <v>19</v>
      </c>
      <c r="G979">
        <v>20030821</v>
      </c>
      <c r="H979" t="s">
        <v>4681</v>
      </c>
      <c r="I979" t="s">
        <v>4682</v>
      </c>
      <c r="J979" t="s">
        <v>3772</v>
      </c>
      <c r="K979" t="s">
        <v>4615</v>
      </c>
      <c r="O979" s="9">
        <f>IFERROR(IF($B979="","",INDEX(所属情報!$E:$E,MATCH($A979,所属情報!$A:$A,0))),"")</f>
        <v>501018</v>
      </c>
      <c r="P979" s="9" t="str">
        <f t="shared" si="45"/>
        <v>有賀　光理 (1)</v>
      </c>
      <c r="Q979" s="9" t="str">
        <f t="shared" si="46"/>
        <v>ｱﾙｶﾞ ﾋｶﾘ</v>
      </c>
      <c r="R979" s="9" t="str">
        <f t="shared" si="47"/>
        <v>ARUGA Hikari (03)</v>
      </c>
      <c r="S979" s="9" t="str">
        <f>IFERROR(IF($F979="","",INDEX(リスト!$G:$G,MATCH($F979,リスト!$E:$E,0))),"")</f>
        <v>28</v>
      </c>
      <c r="T979" s="9" t="str">
        <f>IFERROR(IF($K979="","",INDEX(リスト!$J:$J,MATCH($K979,リスト!$I:$I,0))),"")</f>
        <v>JPN</v>
      </c>
      <c r="U979" s="9" t="str">
        <f>IF($B979="","",RIGHT($G979*1000+200+COUNTIF($G$2:$G979,$G979),9))</f>
        <v>030821202</v>
      </c>
      <c r="V979" s="9" t="str">
        <f>IFERROR(IF($M979="","",$M979&amp;"・"&amp;INDEX(リスト!$F:$F,MATCH($L979,リスト!$E:$E,0))),"")</f>
        <v/>
      </c>
    </row>
    <row r="980" spans="1:22" ht="18" customHeight="1" x14ac:dyDescent="0.55000000000000004">
      <c r="A980" t="s">
        <v>4013</v>
      </c>
      <c r="B980">
        <v>999</v>
      </c>
      <c r="C980" t="s">
        <v>4683</v>
      </c>
      <c r="D980" t="s">
        <v>4684</v>
      </c>
      <c r="E980">
        <v>4</v>
      </c>
      <c r="F980" t="s">
        <v>4428</v>
      </c>
      <c r="G980">
        <v>20010514</v>
      </c>
      <c r="H980" t="s">
        <v>4685</v>
      </c>
      <c r="I980" t="s">
        <v>4686</v>
      </c>
      <c r="J980" t="s">
        <v>1032</v>
      </c>
      <c r="K980" t="s">
        <v>4615</v>
      </c>
      <c r="O980" s="9">
        <f>IFERROR(IF($B980="","",INDEX(所属情報!$E:$E,MATCH($A980,所属情報!$A:$A,0))),"")</f>
        <v>501018</v>
      </c>
      <c r="P980" s="9" t="str">
        <f t="shared" si="45"/>
        <v>西上　春香 (4)</v>
      </c>
      <c r="Q980" s="9" t="str">
        <f t="shared" si="46"/>
        <v>ﾆｼｳｴ ﾊﾙｶ</v>
      </c>
      <c r="R980" s="9" t="str">
        <f t="shared" si="47"/>
        <v>NISHIUE Haruka (01)</v>
      </c>
      <c r="S980" s="9" t="str">
        <f>IFERROR(IF($F980="","",INDEX(リスト!$G:$G,MATCH($F980,リスト!$E:$E,0))),"")</f>
        <v>49</v>
      </c>
      <c r="T980" s="9" t="str">
        <f>IFERROR(IF($K980="","",INDEX(リスト!$J:$J,MATCH($K980,リスト!$I:$I,0))),"")</f>
        <v>JPN</v>
      </c>
      <c r="U980" s="9" t="str">
        <f>IF($B980="","",RIGHT($G980*1000+200+COUNTIF($G$2:$G980,$G980),9))</f>
        <v>010514201</v>
      </c>
      <c r="V980" s="9" t="str">
        <f>IFERROR(IF($M980="","",$M980&amp;"・"&amp;INDEX(リスト!$F:$F,MATCH($L980,リスト!$E:$E,0))),"")</f>
        <v/>
      </c>
    </row>
    <row r="981" spans="1:22" ht="18" customHeight="1" x14ac:dyDescent="0.55000000000000004">
      <c r="A981" t="s">
        <v>4013</v>
      </c>
      <c r="B981">
        <v>1000</v>
      </c>
      <c r="C981" t="s">
        <v>4687</v>
      </c>
      <c r="D981" t="s">
        <v>4688</v>
      </c>
      <c r="E981">
        <v>1</v>
      </c>
      <c r="F981" t="s">
        <v>19</v>
      </c>
      <c r="G981">
        <v>20041007</v>
      </c>
      <c r="H981" t="s">
        <v>4689</v>
      </c>
      <c r="I981" t="s">
        <v>4690</v>
      </c>
      <c r="J981" t="s">
        <v>1755</v>
      </c>
      <c r="K981" t="s">
        <v>4615</v>
      </c>
      <c r="O981" s="9">
        <f>IFERROR(IF($B981="","",INDEX(所属情報!$E:$E,MATCH($A981,所属情報!$A:$A,0))),"")</f>
        <v>501018</v>
      </c>
      <c r="P981" s="9" t="str">
        <f t="shared" si="45"/>
        <v>塚本　舞 (1)</v>
      </c>
      <c r="Q981" s="9" t="str">
        <f t="shared" si="46"/>
        <v>ﾂｶﾓﾄ ﾏｲ</v>
      </c>
      <c r="R981" s="9" t="str">
        <f t="shared" si="47"/>
        <v>TSUKAMOTO Mai (04)</v>
      </c>
      <c r="S981" s="9" t="str">
        <f>IFERROR(IF($F981="","",INDEX(リスト!$G:$G,MATCH($F981,リスト!$E:$E,0))),"")</f>
        <v>28</v>
      </c>
      <c r="T981" s="9" t="str">
        <f>IFERROR(IF($K981="","",INDEX(リスト!$J:$J,MATCH($K981,リスト!$I:$I,0))),"")</f>
        <v>JPN</v>
      </c>
      <c r="U981" s="9" t="str">
        <f>IF($B981="","",RIGHT($G981*1000+200+COUNTIF($G$2:$G981,$G981),9))</f>
        <v>041007201</v>
      </c>
      <c r="V981" s="9" t="str">
        <f>IFERROR(IF($M981="","",$M981&amp;"・"&amp;INDEX(リスト!$F:$F,MATCH($L981,リスト!$E:$E,0))),"")</f>
        <v/>
      </c>
    </row>
    <row r="982" spans="1:22" ht="18" customHeight="1" x14ac:dyDescent="0.55000000000000004">
      <c r="A982" t="s">
        <v>3985</v>
      </c>
      <c r="B982">
        <v>1001</v>
      </c>
      <c r="C982" t="s">
        <v>4691</v>
      </c>
      <c r="D982" t="s">
        <v>4692</v>
      </c>
      <c r="E982">
        <v>1</v>
      </c>
      <c r="F982" t="s">
        <v>4428</v>
      </c>
      <c r="G982">
        <v>20040813</v>
      </c>
      <c r="H982" t="s">
        <v>4693</v>
      </c>
      <c r="I982" t="s">
        <v>4694</v>
      </c>
      <c r="J982" t="s">
        <v>929</v>
      </c>
      <c r="K982" t="s">
        <v>4615</v>
      </c>
      <c r="O982" s="9">
        <f>IFERROR(IF($B982="","",INDEX(所属情報!$E:$E,MATCH($A982,所属情報!$A:$A,0))),"")</f>
        <v>500004</v>
      </c>
      <c r="P982" s="9" t="str">
        <f t="shared" si="45"/>
        <v>土田　真由 (1)</v>
      </c>
      <c r="Q982" s="9" t="str">
        <f t="shared" si="46"/>
        <v>ﾂﾁﾀﾞ ﾏﾕ</v>
      </c>
      <c r="R982" s="9" t="str">
        <f t="shared" si="47"/>
        <v>TSUCHIDA Mayu (04)</v>
      </c>
      <c r="S982" s="9" t="str">
        <f>IFERROR(IF($F982="","",INDEX(リスト!$G:$G,MATCH($F982,リスト!$E:$E,0))),"")</f>
        <v>49</v>
      </c>
      <c r="T982" s="9" t="str">
        <f>IFERROR(IF($K982="","",INDEX(リスト!$J:$J,MATCH($K982,リスト!$I:$I,0))),"")</f>
        <v>JPN</v>
      </c>
      <c r="U982" s="9" t="str">
        <f>IF($B982="","",RIGHT($G982*1000+200+COUNTIF($G$2:$G982,$G982),9))</f>
        <v>040813201</v>
      </c>
      <c r="V982" s="9" t="str">
        <f>IFERROR(IF($M982="","",$M982&amp;"・"&amp;INDEX(リスト!$F:$F,MATCH($L982,リスト!$E:$E,0))),"")</f>
        <v/>
      </c>
    </row>
    <row r="983" spans="1:22" ht="18" customHeight="1" x14ac:dyDescent="0.55000000000000004">
      <c r="A983" t="s">
        <v>3974</v>
      </c>
      <c r="B983">
        <v>1002</v>
      </c>
      <c r="C983" t="s">
        <v>4695</v>
      </c>
      <c r="D983" t="s">
        <v>4696</v>
      </c>
      <c r="E983">
        <v>1</v>
      </c>
      <c r="F983" t="s">
        <v>4655</v>
      </c>
      <c r="G983">
        <v>20041207</v>
      </c>
      <c r="H983" t="s">
        <v>4697</v>
      </c>
      <c r="I983" t="s">
        <v>2023</v>
      </c>
      <c r="J983" t="s">
        <v>3439</v>
      </c>
      <c r="K983" t="s">
        <v>4615</v>
      </c>
      <c r="O983" s="9">
        <f>IFERROR(IF($B983="","",INDEX(所属情報!$E:$E,MATCH($A983,所属情報!$A:$A,0))),"")</f>
        <v>490058</v>
      </c>
      <c r="P983" s="9" t="str">
        <f t="shared" si="45"/>
        <v>井口　彩子 (1)</v>
      </c>
      <c r="Q983" s="9" t="str">
        <f t="shared" si="46"/>
        <v>ｲｸﾞﾁ ｱﾔｺ</v>
      </c>
      <c r="R983" s="9" t="str">
        <f t="shared" si="47"/>
        <v>IGUCHI Ayako (04)</v>
      </c>
      <c r="S983" s="9" t="str">
        <f>IFERROR(IF($F983="","",INDEX(リスト!$G:$G,MATCH($F983,リスト!$E:$E,0))),"")</f>
        <v>30</v>
      </c>
      <c r="T983" s="9" t="str">
        <f>IFERROR(IF($K983="","",INDEX(リスト!$J:$J,MATCH($K983,リスト!$I:$I,0))),"")</f>
        <v>JPN</v>
      </c>
      <c r="U983" s="9" t="str">
        <f>IF($B983="","",RIGHT($G983*1000+200+COUNTIF($G$2:$G983,$G983),9))</f>
        <v>041207201</v>
      </c>
      <c r="V983" s="9" t="str">
        <f>IFERROR(IF($M983="","",$M983&amp;"・"&amp;INDEX(リスト!$F:$F,MATCH($L983,リスト!$E:$E,0))),"")</f>
        <v/>
      </c>
    </row>
    <row r="984" spans="1:22" ht="18" customHeight="1" x14ac:dyDescent="0.55000000000000004">
      <c r="A984" t="s">
        <v>980</v>
      </c>
      <c r="B984">
        <v>1004</v>
      </c>
      <c r="C984" t="s">
        <v>4698</v>
      </c>
      <c r="D984" t="s">
        <v>4699</v>
      </c>
      <c r="E984">
        <v>2</v>
      </c>
      <c r="F984" t="s">
        <v>4428</v>
      </c>
      <c r="G984">
        <v>20030529</v>
      </c>
      <c r="H984" t="s">
        <v>4700</v>
      </c>
      <c r="I984" t="s">
        <v>4701</v>
      </c>
      <c r="J984" t="s">
        <v>4702</v>
      </c>
      <c r="K984" t="s">
        <v>4435</v>
      </c>
      <c r="O984" s="9">
        <f>IFERROR(IF($B984="","",INDEX(所属情報!$E:$E,MATCH($A984,所属情報!$A:$A,0))),"")</f>
        <v>492244</v>
      </c>
      <c r="P984" s="9" t="str">
        <f t="shared" si="45"/>
        <v>北原　琉香 (2)</v>
      </c>
      <c r="Q984" s="9" t="str">
        <f t="shared" si="46"/>
        <v>ｷﾀﾊﾗ ﾙｶ</v>
      </c>
      <c r="R984" s="9" t="str">
        <f t="shared" si="47"/>
        <v>KITAHARA Ruka (03)</v>
      </c>
      <c r="S984" s="9" t="str">
        <f>IFERROR(IF($F984="","",INDEX(リスト!$G:$G,MATCH($F984,リスト!$E:$E,0))),"")</f>
        <v>49</v>
      </c>
      <c r="T984" s="9" t="str">
        <f>IFERROR(IF($K984="","",INDEX(リスト!$J:$J,MATCH($K984,リスト!$I:$I,0))),"")</f>
        <v>JPN</v>
      </c>
      <c r="U984" s="9" t="str">
        <f>IF($B984="","",RIGHT($G984*1000+200+COUNTIF($G$2:$G984,$G984),9))</f>
        <v>030529201</v>
      </c>
      <c r="V984" s="9" t="str">
        <f>IFERROR(IF($M984="","",$M984&amp;"・"&amp;INDEX(リスト!$F:$F,MATCH($L984,リスト!$E:$E,0))),"")</f>
        <v/>
      </c>
    </row>
    <row r="985" spans="1:22" ht="18" customHeight="1" x14ac:dyDescent="0.55000000000000004">
      <c r="A985" t="s">
        <v>980</v>
      </c>
      <c r="B985">
        <v>1005</v>
      </c>
      <c r="C985" t="s">
        <v>4703</v>
      </c>
      <c r="D985" t="s">
        <v>4704</v>
      </c>
      <c r="E985">
        <v>1</v>
      </c>
      <c r="F985" t="s">
        <v>19</v>
      </c>
      <c r="G985">
        <v>20041009</v>
      </c>
      <c r="H985" t="s">
        <v>4705</v>
      </c>
      <c r="I985" t="s">
        <v>4706</v>
      </c>
      <c r="J985" t="s">
        <v>949</v>
      </c>
      <c r="K985" t="s">
        <v>4435</v>
      </c>
      <c r="O985" s="9">
        <f>IFERROR(IF($B985="","",INDEX(所属情報!$E:$E,MATCH($A985,所属情報!$A:$A,0))),"")</f>
        <v>492244</v>
      </c>
      <c r="P985" s="9" t="str">
        <f t="shared" si="45"/>
        <v>細川　瑛梨華 (1)</v>
      </c>
      <c r="Q985" s="9" t="str">
        <f t="shared" si="46"/>
        <v>ﾎｿｶﾜ ｴﾘｶ</v>
      </c>
      <c r="R985" s="9" t="str">
        <f t="shared" si="47"/>
        <v>HOSOKAWA Erika (04)</v>
      </c>
      <c r="S985" s="9" t="str">
        <f>IFERROR(IF($F985="","",INDEX(リスト!$G:$G,MATCH($F985,リスト!$E:$E,0))),"")</f>
        <v>28</v>
      </c>
      <c r="T985" s="9" t="str">
        <f>IFERROR(IF($K985="","",INDEX(リスト!$J:$J,MATCH($K985,リスト!$I:$I,0))),"")</f>
        <v>JPN</v>
      </c>
      <c r="U985" s="9" t="str">
        <f>IF($B985="","",RIGHT($G985*1000+200+COUNTIF($G$2:$G985,$G985),9))</f>
        <v>041009201</v>
      </c>
      <c r="V985" s="9" t="str">
        <f>IFERROR(IF($M985="","",$M985&amp;"・"&amp;INDEX(リスト!$F:$F,MATCH($L985,リスト!$E:$E,0))),"")</f>
        <v/>
      </c>
    </row>
    <row r="986" spans="1:22" ht="18" customHeight="1" x14ac:dyDescent="0.55000000000000004">
      <c r="A986" t="s">
        <v>2315</v>
      </c>
      <c r="B986">
        <v>1006</v>
      </c>
      <c r="C986" t="s">
        <v>4707</v>
      </c>
      <c r="D986" t="s">
        <v>4708</v>
      </c>
      <c r="E986">
        <v>1</v>
      </c>
      <c r="F986" t="s">
        <v>19</v>
      </c>
      <c r="G986">
        <v>20041227</v>
      </c>
      <c r="H986" t="s">
        <v>4709</v>
      </c>
      <c r="I986" t="s">
        <v>3206</v>
      </c>
      <c r="J986" t="s">
        <v>4710</v>
      </c>
      <c r="K986" t="s">
        <v>4435</v>
      </c>
      <c r="O986" s="9">
        <f>IFERROR(IF($B986="","",INDEX(所属情報!$E:$E,MATCH($A986,所属情報!$A:$A,0))),"")</f>
        <v>490049</v>
      </c>
      <c r="P986" s="9" t="str">
        <f t="shared" si="45"/>
        <v>正木　美琴 (1)</v>
      </c>
      <c r="Q986" s="9" t="str">
        <f t="shared" si="46"/>
        <v>ﾏｻｷ ﾐｺﾄ</v>
      </c>
      <c r="R986" s="9" t="str">
        <f t="shared" si="47"/>
        <v>MASAKI Mikoto (04)</v>
      </c>
      <c r="S986" s="9" t="str">
        <f>IFERROR(IF($F986="","",INDEX(リスト!$G:$G,MATCH($F986,リスト!$E:$E,0))),"")</f>
        <v>28</v>
      </c>
      <c r="T986" s="9" t="str">
        <f>IFERROR(IF($K986="","",INDEX(リスト!$J:$J,MATCH($K986,リスト!$I:$I,0))),"")</f>
        <v>JPN</v>
      </c>
      <c r="U986" s="9" t="str">
        <f>IF($B986="","",RIGHT($G986*1000+200+COUNTIF($G$2:$G986,$G986),9))</f>
        <v>041227202</v>
      </c>
      <c r="V986" s="9" t="str">
        <f>IFERROR(IF($M986="","",$M986&amp;"・"&amp;INDEX(リスト!$F:$F,MATCH($L986,リスト!$E:$E,0))),"")</f>
        <v/>
      </c>
    </row>
    <row r="987" spans="1:22" ht="18" customHeight="1" x14ac:dyDescent="0.55000000000000004">
      <c r="A987" t="s">
        <v>2315</v>
      </c>
      <c r="B987">
        <v>1007</v>
      </c>
      <c r="C987" t="s">
        <v>4711</v>
      </c>
      <c r="D987" t="s">
        <v>4712</v>
      </c>
      <c r="E987">
        <v>1</v>
      </c>
      <c r="F987" t="s">
        <v>17</v>
      </c>
      <c r="G987">
        <v>20041207</v>
      </c>
      <c r="H987" t="s">
        <v>4713</v>
      </c>
      <c r="I987" t="s">
        <v>4714</v>
      </c>
      <c r="J987" t="s">
        <v>1105</v>
      </c>
      <c r="K987" t="s">
        <v>4435</v>
      </c>
      <c r="O987" s="9">
        <f>IFERROR(IF($B987="","",INDEX(所属情報!$E:$E,MATCH($A987,所属情報!$A:$A,0))),"")</f>
        <v>490049</v>
      </c>
      <c r="P987" s="9" t="str">
        <f t="shared" si="45"/>
        <v>玉川　華菜 (1)</v>
      </c>
      <c r="Q987" s="9" t="str">
        <f t="shared" si="46"/>
        <v>ﾀﾏｶﾞﾜ ﾊﾙﾅ</v>
      </c>
      <c r="R987" s="9" t="str">
        <f t="shared" si="47"/>
        <v>TAMAGAWA Haruna (04)</v>
      </c>
      <c r="S987" s="9" t="str">
        <f>IFERROR(IF($F987="","",INDEX(リスト!$G:$G,MATCH($F987,リスト!$E:$E,0))),"")</f>
        <v>26</v>
      </c>
      <c r="T987" s="9" t="str">
        <f>IFERROR(IF($K987="","",INDEX(リスト!$J:$J,MATCH($K987,リスト!$I:$I,0))),"")</f>
        <v>JPN</v>
      </c>
      <c r="U987" s="9" t="str">
        <f>IF($B987="","",RIGHT($G987*1000+200+COUNTIF($G$2:$G987,$G987),9))</f>
        <v>041207202</v>
      </c>
      <c r="V987" s="9" t="str">
        <f>IFERROR(IF($M987="","",$M987&amp;"・"&amp;INDEX(リスト!$F:$F,MATCH($L987,リスト!$E:$E,0))),"")</f>
        <v/>
      </c>
    </row>
    <row r="988" spans="1:22" ht="18" customHeight="1" x14ac:dyDescent="0.55000000000000004">
      <c r="A988" t="s">
        <v>2315</v>
      </c>
      <c r="B988">
        <v>1008</v>
      </c>
      <c r="C988" t="s">
        <v>4715</v>
      </c>
      <c r="D988" t="s">
        <v>4716</v>
      </c>
      <c r="E988">
        <v>1</v>
      </c>
      <c r="F988" t="s">
        <v>46</v>
      </c>
      <c r="G988">
        <v>20050206</v>
      </c>
      <c r="H988" t="s">
        <v>4717</v>
      </c>
      <c r="I988" t="s">
        <v>903</v>
      </c>
      <c r="J988" t="s">
        <v>1765</v>
      </c>
      <c r="K988" t="s">
        <v>4435</v>
      </c>
      <c r="O988" s="9">
        <f>IFERROR(IF($B988="","",INDEX(所属情報!$E:$E,MATCH($A988,所属情報!$A:$A,0))),"")</f>
        <v>490049</v>
      </c>
      <c r="P988" s="9" t="str">
        <f t="shared" si="45"/>
        <v>足立　結野 (1)</v>
      </c>
      <c r="Q988" s="9" t="str">
        <f t="shared" si="46"/>
        <v>ｱﾀﾞﾁ ﾕﾉ</v>
      </c>
      <c r="R988" s="9" t="str">
        <f t="shared" si="47"/>
        <v>ADACHI Yuno (05)</v>
      </c>
      <c r="S988" s="9" t="str">
        <f>IFERROR(IF($F988="","",INDEX(リスト!$G:$G,MATCH($F988,リスト!$E:$E,0))),"")</f>
        <v>32</v>
      </c>
      <c r="T988" s="9" t="str">
        <f>IFERROR(IF($K988="","",INDEX(リスト!$J:$J,MATCH($K988,リスト!$I:$I,0))),"")</f>
        <v>JPN</v>
      </c>
      <c r="U988" s="9" t="str">
        <f>IF($B988="","",RIGHT($G988*1000+200+COUNTIF($G$2:$G988,$G988),9))</f>
        <v>050206202</v>
      </c>
      <c r="V988" s="9" t="str">
        <f>IFERROR(IF($M988="","",$M988&amp;"・"&amp;INDEX(リスト!$F:$F,MATCH($L988,リスト!$E:$E,0))),"")</f>
        <v/>
      </c>
    </row>
    <row r="989" spans="1:22" ht="18" customHeight="1" x14ac:dyDescent="0.55000000000000004">
      <c r="A989" t="s">
        <v>3419</v>
      </c>
      <c r="B989">
        <v>1009</v>
      </c>
      <c r="C989" t="s">
        <v>4718</v>
      </c>
      <c r="D989" t="s">
        <v>4719</v>
      </c>
      <c r="E989">
        <v>2</v>
      </c>
      <c r="F989" t="s">
        <v>19</v>
      </c>
      <c r="G989">
        <v>20040301</v>
      </c>
      <c r="H989" t="s">
        <v>4720</v>
      </c>
      <c r="I989" t="s">
        <v>4721</v>
      </c>
      <c r="J989" t="s">
        <v>4722</v>
      </c>
      <c r="K989" t="s">
        <v>4435</v>
      </c>
      <c r="O989" s="9">
        <f>IFERROR(IF($B989="","",INDEX(所属情報!$E:$E,MATCH($A989,所属情報!$A:$A,0))),"")</f>
        <v>490054</v>
      </c>
      <c r="P989" s="9" t="str">
        <f t="shared" si="45"/>
        <v>奥　珠希 (2)</v>
      </c>
      <c r="Q989" s="9" t="str">
        <f t="shared" si="46"/>
        <v>ｵｸ ﾀﾏｷ</v>
      </c>
      <c r="R989" s="9" t="str">
        <f t="shared" si="47"/>
        <v>OKU Tamaki (04)</v>
      </c>
      <c r="S989" s="9" t="str">
        <f>IFERROR(IF($F989="","",INDEX(リスト!$G:$G,MATCH($F989,リスト!$E:$E,0))),"")</f>
        <v>28</v>
      </c>
      <c r="T989" s="9" t="str">
        <f>IFERROR(IF($K989="","",INDEX(リスト!$J:$J,MATCH($K989,リスト!$I:$I,0))),"")</f>
        <v>JPN</v>
      </c>
      <c r="U989" s="9" t="str">
        <f>IF($B989="","",RIGHT($G989*1000+200+COUNTIF($G$2:$G989,$G989),9))</f>
        <v>040301201</v>
      </c>
      <c r="V989" s="9" t="str">
        <f>IFERROR(IF($M989="","",$M989&amp;"・"&amp;INDEX(リスト!$F:$F,MATCH($L989,リスト!$E:$E,0))),"")</f>
        <v/>
      </c>
    </row>
    <row r="990" spans="1:22" ht="18" customHeight="1" x14ac:dyDescent="0.55000000000000004">
      <c r="A990" t="s">
        <v>3419</v>
      </c>
      <c r="B990">
        <v>1010</v>
      </c>
      <c r="C990" t="s">
        <v>4723</v>
      </c>
      <c r="D990" t="s">
        <v>4724</v>
      </c>
      <c r="E990">
        <v>6</v>
      </c>
      <c r="F990" t="s">
        <v>19</v>
      </c>
      <c r="G990">
        <v>19980703</v>
      </c>
      <c r="H990" t="s">
        <v>4725</v>
      </c>
      <c r="I990" t="s">
        <v>1316</v>
      </c>
      <c r="J990" t="s">
        <v>917</v>
      </c>
      <c r="K990" t="s">
        <v>4435</v>
      </c>
      <c r="O990" s="9">
        <f>IFERROR(IF($B990="","",INDEX(所属情報!$E:$E,MATCH($A990,所属情報!$A:$A,0))),"")</f>
        <v>490054</v>
      </c>
      <c r="P990" s="9" t="str">
        <f t="shared" si="45"/>
        <v>後藤　綾乃 (6)</v>
      </c>
      <c r="Q990" s="9" t="str">
        <f t="shared" si="46"/>
        <v>ｺﾞﾄｳ ｱﾔﾉ</v>
      </c>
      <c r="R990" s="9" t="str">
        <f t="shared" si="47"/>
        <v>GOTO Ayano (98)</v>
      </c>
      <c r="S990" s="9" t="str">
        <f>IFERROR(IF($F990="","",INDEX(リスト!$G:$G,MATCH($F990,リスト!$E:$E,0))),"")</f>
        <v>28</v>
      </c>
      <c r="T990" s="9" t="str">
        <f>IFERROR(IF($K990="","",INDEX(リスト!$J:$J,MATCH($K990,リスト!$I:$I,0))),"")</f>
        <v>JPN</v>
      </c>
      <c r="U990" s="9" t="str">
        <f>IF($B990="","",RIGHT($G990*1000+200+COUNTIF($G$2:$G990,$G990),9))</f>
        <v>980703201</v>
      </c>
      <c r="V990" s="9" t="str">
        <f>IFERROR(IF($M990="","",$M990&amp;"・"&amp;INDEX(リスト!$F:$F,MATCH($L990,リスト!$E:$E,0))),"")</f>
        <v/>
      </c>
    </row>
    <row r="991" spans="1:22" ht="18" customHeight="1" x14ac:dyDescent="0.55000000000000004">
      <c r="A991" t="s">
        <v>4204</v>
      </c>
      <c r="B991">
        <v>1011</v>
      </c>
      <c r="C991" t="s">
        <v>4726</v>
      </c>
      <c r="D991" t="s">
        <v>4727</v>
      </c>
      <c r="E991">
        <v>1</v>
      </c>
      <c r="F991" t="s">
        <v>20</v>
      </c>
      <c r="G991">
        <v>20040416</v>
      </c>
      <c r="H991" t="s">
        <v>4728</v>
      </c>
      <c r="I991" t="s">
        <v>4729</v>
      </c>
      <c r="J991" t="s">
        <v>1645</v>
      </c>
      <c r="K991" t="s">
        <v>4435</v>
      </c>
      <c r="O991" s="9">
        <f>IFERROR(IF($B991="","",INDEX(所属情報!$E:$E,MATCH($A991,所属情報!$A:$A,0))),"")</f>
        <v>492205</v>
      </c>
      <c r="P991" s="9" t="str">
        <f t="shared" si="45"/>
        <v>濵　渚紗 (1)</v>
      </c>
      <c r="Q991" s="9" t="str">
        <f t="shared" si="46"/>
        <v>ﾊﾏ ﾅｷﾞｻ</v>
      </c>
      <c r="R991" s="9" t="str">
        <f t="shared" si="47"/>
        <v>HAMA Nagisa (04)</v>
      </c>
      <c r="S991" s="9" t="str">
        <f>IFERROR(IF($F991="","",INDEX(リスト!$G:$G,MATCH($F991,リスト!$E:$E,0))),"")</f>
        <v>27</v>
      </c>
      <c r="T991" s="9" t="str">
        <f>IFERROR(IF($K991="","",INDEX(リスト!$J:$J,MATCH($K991,リスト!$I:$I,0))),"")</f>
        <v>JPN</v>
      </c>
      <c r="U991" s="9" t="str">
        <f>IF($B991="","",RIGHT($G991*1000+200+COUNTIF($G$2:$G991,$G991),9))</f>
        <v>040416202</v>
      </c>
      <c r="V991" s="9" t="str">
        <f>IFERROR(IF($M991="","",$M991&amp;"・"&amp;INDEX(リスト!$F:$F,MATCH($L991,リスト!$E:$E,0))),"")</f>
        <v/>
      </c>
    </row>
    <row r="992" spans="1:22" ht="18" customHeight="1" x14ac:dyDescent="0.55000000000000004">
      <c r="A992" t="s">
        <v>4195</v>
      </c>
      <c r="B992">
        <v>1012</v>
      </c>
      <c r="C992" t="s">
        <v>4730</v>
      </c>
      <c r="D992" t="s">
        <v>4731</v>
      </c>
      <c r="E992">
        <v>1</v>
      </c>
      <c r="F992" t="s">
        <v>20</v>
      </c>
      <c r="G992">
        <v>20040916</v>
      </c>
      <c r="H992" t="s">
        <v>4732</v>
      </c>
      <c r="I992" t="s">
        <v>1059</v>
      </c>
      <c r="J992" t="s">
        <v>2363</v>
      </c>
      <c r="K992" t="s">
        <v>4435</v>
      </c>
      <c r="O992" s="9">
        <f>IFERROR(IF($B992="","",INDEX(所属情報!$E:$E,MATCH($A992,所属情報!$A:$A,0))),"")</f>
        <v>492209</v>
      </c>
      <c r="P992" s="9" t="str">
        <f t="shared" si="45"/>
        <v>森　一華 (1)</v>
      </c>
      <c r="Q992" s="9" t="str">
        <f t="shared" si="46"/>
        <v>ﾓﾘ ｲﾁｶ</v>
      </c>
      <c r="R992" s="9" t="str">
        <f t="shared" si="47"/>
        <v>MORI Ichika (04)</v>
      </c>
      <c r="S992" s="9" t="str">
        <f>IFERROR(IF($F992="","",INDEX(リスト!$G:$G,MATCH($F992,リスト!$E:$E,0))),"")</f>
        <v>27</v>
      </c>
      <c r="T992" s="9" t="str">
        <f>IFERROR(IF($K992="","",INDEX(リスト!$J:$J,MATCH($K992,リスト!$I:$I,0))),"")</f>
        <v>JPN</v>
      </c>
      <c r="U992" s="9" t="str">
        <f>IF($B992="","",RIGHT($G992*1000+200+COUNTIF($G$2:$G992,$G992),9))</f>
        <v>040916201</v>
      </c>
      <c r="V992" s="9" t="str">
        <f>IFERROR(IF($M992="","",$M992&amp;"・"&amp;INDEX(リスト!$F:$F,MATCH($L992,リスト!$E:$E,0))),"")</f>
        <v/>
      </c>
    </row>
    <row r="993" spans="1:22" ht="18" customHeight="1" x14ac:dyDescent="0.55000000000000004">
      <c r="A993" t="s">
        <v>1396</v>
      </c>
      <c r="B993">
        <v>1013</v>
      </c>
      <c r="C993" t="s">
        <v>4733</v>
      </c>
      <c r="D993" t="s">
        <v>4734</v>
      </c>
      <c r="E993">
        <v>1</v>
      </c>
      <c r="F993" t="s">
        <v>20</v>
      </c>
      <c r="G993">
        <v>20040504</v>
      </c>
      <c r="H993" t="s">
        <v>4735</v>
      </c>
      <c r="I993" t="s">
        <v>1426</v>
      </c>
      <c r="J993" t="s">
        <v>4736</v>
      </c>
      <c r="K993" t="s">
        <v>4435</v>
      </c>
      <c r="O993" s="9">
        <f>IFERROR(IF($B993="","",INDEX(所属情報!$E:$E,MATCH($A993,所属情報!$A:$A,0))),"")</f>
        <v>492213</v>
      </c>
      <c r="P993" s="9" t="str">
        <f t="shared" si="45"/>
        <v>岩本　彩李 (1)</v>
      </c>
      <c r="Q993" s="9" t="str">
        <f t="shared" si="46"/>
        <v>ｲﾜﾓﾄ ｱﾔﾘ</v>
      </c>
      <c r="R993" s="9" t="str">
        <f t="shared" si="47"/>
        <v>IWAMOTO Ayari (04)</v>
      </c>
      <c r="S993" s="9" t="str">
        <f>IFERROR(IF($F993="","",INDEX(リスト!$G:$G,MATCH($F993,リスト!$E:$E,0))),"")</f>
        <v>27</v>
      </c>
      <c r="T993" s="9" t="str">
        <f>IFERROR(IF($K993="","",INDEX(リスト!$J:$J,MATCH($K993,リスト!$I:$I,0))),"")</f>
        <v>JPN</v>
      </c>
      <c r="U993" s="9" t="str">
        <f>IF($B993="","",RIGHT($G993*1000+200+COUNTIF($G$2:$G993,$G993),9))</f>
        <v>040504203</v>
      </c>
      <c r="V993" s="9" t="str">
        <f>IFERROR(IF($M993="","",$M993&amp;"・"&amp;INDEX(リスト!$F:$F,MATCH($L993,リスト!$E:$E,0))),"")</f>
        <v/>
      </c>
    </row>
    <row r="994" spans="1:22" ht="18" customHeight="1" x14ac:dyDescent="0.55000000000000004">
      <c r="A994" t="s">
        <v>1787</v>
      </c>
      <c r="B994">
        <v>1014</v>
      </c>
      <c r="C994" t="s">
        <v>4737</v>
      </c>
      <c r="D994" t="s">
        <v>4738</v>
      </c>
      <c r="E994">
        <v>1</v>
      </c>
      <c r="F994" t="s">
        <v>20</v>
      </c>
      <c r="G994">
        <v>20041114</v>
      </c>
      <c r="H994" t="s">
        <v>4739</v>
      </c>
      <c r="I994" t="s">
        <v>1392</v>
      </c>
      <c r="J994" t="s">
        <v>1239</v>
      </c>
      <c r="K994" t="s">
        <v>4435</v>
      </c>
      <c r="O994" s="9">
        <f>IFERROR(IF($B994="","",INDEX(所属情報!$E:$E,MATCH($A994,所属情報!$A:$A,0))),"")</f>
        <v>492232</v>
      </c>
      <c r="P994" s="9" t="str">
        <f t="shared" si="45"/>
        <v>和田　紗季 (1)</v>
      </c>
      <c r="Q994" s="9" t="str">
        <f t="shared" si="46"/>
        <v>ﾜﾀﾞ ｻｷ</v>
      </c>
      <c r="R994" s="9" t="str">
        <f t="shared" si="47"/>
        <v>WADA Saki (04)</v>
      </c>
      <c r="S994" s="9" t="str">
        <f>IFERROR(IF($F994="","",INDEX(リスト!$G:$G,MATCH($F994,リスト!$E:$E,0))),"")</f>
        <v>27</v>
      </c>
      <c r="T994" s="9" t="str">
        <f>IFERROR(IF($K994="","",INDEX(リスト!$J:$J,MATCH($K994,リスト!$I:$I,0))),"")</f>
        <v>JPN</v>
      </c>
      <c r="U994" s="9" t="str">
        <f>IF($B994="","",RIGHT($G994*1000+200+COUNTIF($G$2:$G994,$G994),9))</f>
        <v>041114201</v>
      </c>
      <c r="V994" s="9" t="str">
        <f>IFERROR(IF($M994="","",$M994&amp;"・"&amp;INDEX(リスト!$F:$F,MATCH($L994,リスト!$E:$E,0))),"")</f>
        <v/>
      </c>
    </row>
    <row r="995" spans="1:22" ht="18" customHeight="1" x14ac:dyDescent="0.55000000000000004">
      <c r="A995" t="s">
        <v>4658</v>
      </c>
      <c r="B995">
        <v>1015</v>
      </c>
      <c r="C995" t="s">
        <v>4740</v>
      </c>
      <c r="D995" t="s">
        <v>4741</v>
      </c>
      <c r="E995">
        <v>1</v>
      </c>
      <c r="F995" t="s">
        <v>4428</v>
      </c>
      <c r="G995">
        <v>20041118</v>
      </c>
      <c r="H995" t="s">
        <v>4742</v>
      </c>
      <c r="I995" t="s">
        <v>4743</v>
      </c>
      <c r="J995" t="s">
        <v>1635</v>
      </c>
      <c r="K995" t="s">
        <v>4435</v>
      </c>
      <c r="O995" s="9">
        <f>IFERROR(IF($B995="","",INDEX(所属情報!$E:$E,MATCH($A995,所属情報!$A:$A,0))),"")</f>
        <v>491015</v>
      </c>
      <c r="P995" s="9" t="str">
        <f t="shared" si="45"/>
        <v>稲荷　未来 (1)</v>
      </c>
      <c r="Q995" s="9" t="str">
        <f t="shared" si="46"/>
        <v>ｲﾅﾘ ﾐｸ</v>
      </c>
      <c r="R995" s="9" t="str">
        <f t="shared" si="47"/>
        <v>INARI Miku (04)</v>
      </c>
      <c r="S995" s="9" t="str">
        <f>IFERROR(IF($F995="","",INDEX(リスト!$G:$G,MATCH($F995,リスト!$E:$E,0))),"")</f>
        <v>49</v>
      </c>
      <c r="T995" s="9" t="str">
        <f>IFERROR(IF($K995="","",INDEX(リスト!$J:$J,MATCH($K995,リスト!$I:$I,0))),"")</f>
        <v>JPN</v>
      </c>
      <c r="U995" s="9" t="str">
        <f>IF($B995="","",RIGHT($G995*1000+200+COUNTIF($G$2:$G995,$G995),9))</f>
        <v>041118202</v>
      </c>
      <c r="V995" s="9" t="str">
        <f>IFERROR(IF($M995="","",$M995&amp;"・"&amp;INDEX(リスト!$F:$F,MATCH($L995,リスト!$E:$E,0))),"")</f>
        <v/>
      </c>
    </row>
    <row r="996" spans="1:22" ht="18" customHeight="1" x14ac:dyDescent="0.55000000000000004">
      <c r="A996" t="s">
        <v>4364</v>
      </c>
      <c r="B996">
        <v>1016</v>
      </c>
      <c r="C996" t="s">
        <v>4744</v>
      </c>
      <c r="D996" t="s">
        <v>4745</v>
      </c>
      <c r="E996">
        <v>1</v>
      </c>
      <c r="F996" t="s">
        <v>15</v>
      </c>
      <c r="G996">
        <v>20040616</v>
      </c>
      <c r="H996" t="s">
        <v>4746</v>
      </c>
      <c r="I996" t="s">
        <v>4747</v>
      </c>
      <c r="J996" t="s">
        <v>2521</v>
      </c>
      <c r="K996" t="s">
        <v>4435</v>
      </c>
      <c r="O996" s="9">
        <f>IFERROR(IF($B996="","",INDEX(所属情報!$E:$E,MATCH($A996,所属情報!$A:$A,0))),"")</f>
        <v>491054</v>
      </c>
      <c r="P996" s="9" t="str">
        <f t="shared" si="45"/>
        <v>栗林　佑里 (1)</v>
      </c>
      <c r="Q996" s="9" t="str">
        <f t="shared" si="46"/>
        <v>ｸﾘﾊﾞﾔｼ ﾕﾘ</v>
      </c>
      <c r="R996" s="9" t="str">
        <f t="shared" si="47"/>
        <v>KURIBAYASHI Yuri (04)</v>
      </c>
      <c r="S996" s="9" t="str">
        <f>IFERROR(IF($F996="","",INDEX(リスト!$G:$G,MATCH($F996,リスト!$E:$E,0))),"")</f>
        <v>25</v>
      </c>
      <c r="T996" s="9" t="str">
        <f>IFERROR(IF($K996="","",INDEX(リスト!$J:$J,MATCH($K996,リスト!$I:$I,0))),"")</f>
        <v>JPN</v>
      </c>
      <c r="U996" s="9" t="str">
        <f>IF($B996="","",RIGHT($G996*1000+200+COUNTIF($G$2:$G996,$G996),9))</f>
        <v>040616203</v>
      </c>
      <c r="V996" s="9" t="str">
        <f>IFERROR(IF($M996="","",$M996&amp;"・"&amp;INDEX(リスト!$F:$F,MATCH($L996,リスト!$E:$E,0))),"")</f>
        <v/>
      </c>
    </row>
    <row r="997" spans="1:22" ht="18" customHeight="1" x14ac:dyDescent="0.55000000000000004">
      <c r="A997" t="s">
        <v>2955</v>
      </c>
      <c r="B997">
        <v>1017</v>
      </c>
      <c r="C997" t="s">
        <v>4748</v>
      </c>
      <c r="D997" t="s">
        <v>4749</v>
      </c>
      <c r="E997">
        <v>1</v>
      </c>
      <c r="F997" t="s">
        <v>19</v>
      </c>
      <c r="G997">
        <v>20041112</v>
      </c>
      <c r="H997" t="s">
        <v>4750</v>
      </c>
      <c r="I997" t="s">
        <v>4751</v>
      </c>
      <c r="J997" t="s">
        <v>941</v>
      </c>
      <c r="K997" t="s">
        <v>4435</v>
      </c>
      <c r="O997" s="9">
        <f>IFERROR(IF($B997="","",INDEX(所属情報!$E:$E,MATCH($A997,所属情報!$A:$A,0))),"")</f>
        <v>492237</v>
      </c>
      <c r="P997" s="9" t="str">
        <f t="shared" si="45"/>
        <v>才木　帆乃海 (1)</v>
      </c>
      <c r="Q997" s="9" t="str">
        <f t="shared" si="46"/>
        <v>ｻｲｷ ﾎﾉｶ</v>
      </c>
      <c r="R997" s="9" t="str">
        <f t="shared" si="47"/>
        <v>SAIKI Honoka (04)</v>
      </c>
      <c r="S997" s="9" t="str">
        <f>IFERROR(IF($F997="","",INDEX(リスト!$G:$G,MATCH($F997,リスト!$E:$E,0))),"")</f>
        <v>28</v>
      </c>
      <c r="T997" s="9" t="str">
        <f>IFERROR(IF($K997="","",INDEX(リスト!$J:$J,MATCH($K997,リスト!$I:$I,0))),"")</f>
        <v>JPN</v>
      </c>
      <c r="U997" s="9" t="str">
        <f>IF($B997="","",RIGHT($G997*1000+200+COUNTIF($G$2:$G997,$G997),9))</f>
        <v>041112201</v>
      </c>
      <c r="V997" s="9" t="str">
        <f>IFERROR(IF($M997="","",$M997&amp;"・"&amp;INDEX(リスト!$F:$F,MATCH($L997,リスト!$E:$E,0))),"")</f>
        <v/>
      </c>
    </row>
    <row r="998" spans="1:22" ht="18" customHeight="1" x14ac:dyDescent="0.55000000000000004">
      <c r="A998" t="s">
        <v>3419</v>
      </c>
      <c r="B998">
        <v>1018</v>
      </c>
      <c r="C998" t="s">
        <v>4752</v>
      </c>
      <c r="D998" t="s">
        <v>4753</v>
      </c>
      <c r="E998">
        <v>1</v>
      </c>
      <c r="F998" t="s">
        <v>19</v>
      </c>
      <c r="G998">
        <v>20040517</v>
      </c>
      <c r="H998" t="s">
        <v>4754</v>
      </c>
      <c r="I998" t="s">
        <v>4755</v>
      </c>
      <c r="J998" t="s">
        <v>1022</v>
      </c>
      <c r="K998" t="s">
        <v>4435</v>
      </c>
      <c r="O998" s="9">
        <f>IFERROR(IF($B998="","",INDEX(所属情報!$E:$E,MATCH($A998,所属情報!$A:$A,0))),"")</f>
        <v>490054</v>
      </c>
      <c r="P998" s="9" t="str">
        <f t="shared" si="45"/>
        <v>下田　優衣 (1)</v>
      </c>
      <c r="Q998" s="9" t="str">
        <f t="shared" si="46"/>
        <v>ｼﾓﾀﾞ ﾕｲ</v>
      </c>
      <c r="R998" s="9" t="str">
        <f t="shared" si="47"/>
        <v>SHIMODA Yui (04)</v>
      </c>
      <c r="S998" s="9" t="str">
        <f>IFERROR(IF($F998="","",INDEX(リスト!$G:$G,MATCH($F998,リスト!$E:$E,0))),"")</f>
        <v>28</v>
      </c>
      <c r="T998" s="9" t="str">
        <f>IFERROR(IF($K998="","",INDEX(リスト!$J:$J,MATCH($K998,リスト!$I:$I,0))),"")</f>
        <v>JPN</v>
      </c>
      <c r="U998" s="9" t="str">
        <f>IF($B998="","",RIGHT($G998*1000+200+COUNTIF($G$2:$G998,$G998),9))</f>
        <v>040517201</v>
      </c>
      <c r="V998" s="9" t="str">
        <f>IFERROR(IF($M998="","",$M998&amp;"・"&amp;INDEX(リスト!$F:$F,MATCH($L998,リスト!$E:$E,0))),"")</f>
        <v/>
      </c>
    </row>
    <row r="999" spans="1:22" ht="18" customHeight="1" x14ac:dyDescent="0.55000000000000004">
      <c r="A999" t="s">
        <v>3419</v>
      </c>
      <c r="B999">
        <v>1019</v>
      </c>
      <c r="C999" t="s">
        <v>4756</v>
      </c>
      <c r="D999" t="s">
        <v>4757</v>
      </c>
      <c r="E999">
        <v>1</v>
      </c>
      <c r="F999" t="s">
        <v>19</v>
      </c>
      <c r="G999">
        <v>20040405</v>
      </c>
      <c r="H999" t="s">
        <v>4758</v>
      </c>
      <c r="I999" t="s">
        <v>4759</v>
      </c>
      <c r="J999" t="s">
        <v>1208</v>
      </c>
      <c r="K999" t="s">
        <v>4435</v>
      </c>
      <c r="O999" s="9">
        <f>IFERROR(IF($B999="","",INDEX(所属情報!$E:$E,MATCH($A999,所属情報!$A:$A,0))),"")</f>
        <v>490054</v>
      </c>
      <c r="P999" s="9" t="str">
        <f t="shared" si="45"/>
        <v>栗山　未有 (1)</v>
      </c>
      <c r="Q999" s="9" t="str">
        <f t="shared" si="46"/>
        <v>ｸﾘﾔﾏ ﾐﾕ</v>
      </c>
      <c r="R999" s="9" t="str">
        <f t="shared" si="47"/>
        <v>KURIYAMA Miyu (04)</v>
      </c>
      <c r="S999" s="9" t="str">
        <f>IFERROR(IF($F999="","",INDEX(リスト!$G:$G,MATCH($F999,リスト!$E:$E,0))),"")</f>
        <v>28</v>
      </c>
      <c r="T999" s="9" t="str">
        <f>IFERROR(IF($K999="","",INDEX(リスト!$J:$J,MATCH($K999,リスト!$I:$I,0))),"")</f>
        <v>JPN</v>
      </c>
      <c r="U999" s="9" t="str">
        <f>IF($B999="","",RIGHT($G999*1000+200+COUNTIF($G$2:$G999,$G999),9))</f>
        <v>040405201</v>
      </c>
      <c r="V999" s="9" t="str">
        <f>IFERROR(IF($M999="","",$M999&amp;"・"&amp;INDEX(リスト!$F:$F,MATCH($L999,リスト!$E:$E,0))),"")</f>
        <v/>
      </c>
    </row>
    <row r="1000" spans="1:22" ht="18" customHeight="1" x14ac:dyDescent="0.55000000000000004">
      <c r="A1000" t="s">
        <v>4096</v>
      </c>
      <c r="B1000">
        <v>1020</v>
      </c>
      <c r="C1000" t="s">
        <v>4760</v>
      </c>
      <c r="D1000" t="s">
        <v>4761</v>
      </c>
      <c r="E1000">
        <v>1</v>
      </c>
      <c r="F1000" t="s">
        <v>20</v>
      </c>
      <c r="G1000">
        <v>20050122</v>
      </c>
      <c r="H1000" t="s">
        <v>4762</v>
      </c>
      <c r="I1000" t="s">
        <v>1114</v>
      </c>
      <c r="J1000" t="s">
        <v>757</v>
      </c>
      <c r="K1000" t="s">
        <v>4435</v>
      </c>
      <c r="O1000" s="9">
        <f>IFERROR(IF($B1000="","",INDEX(所属情報!$E:$E,MATCH($A1000,所属情報!$A:$A,0))),"")</f>
        <v>492355</v>
      </c>
      <c r="P1000" s="9" t="str">
        <f t="shared" si="45"/>
        <v>東　莉奈 (1)</v>
      </c>
      <c r="Q1000" s="9" t="str">
        <f t="shared" si="46"/>
        <v>ﾋｶﾞｼ ﾘﾅ</v>
      </c>
      <c r="R1000" s="9" t="str">
        <f t="shared" si="47"/>
        <v>HIGASHI Rina (05)</v>
      </c>
      <c r="S1000" s="9" t="str">
        <f>IFERROR(IF($F1000="","",INDEX(リスト!$G:$G,MATCH($F1000,リスト!$E:$E,0))),"")</f>
        <v>27</v>
      </c>
      <c r="T1000" s="9" t="str">
        <f>IFERROR(IF($K1000="","",INDEX(リスト!$J:$J,MATCH($K1000,リスト!$I:$I,0))),"")</f>
        <v>JPN</v>
      </c>
      <c r="U1000" s="9" t="str">
        <f>IF($B1000="","",RIGHT($G1000*1000+200+COUNTIF($G$2:$G1000,$G1000),9))</f>
        <v>050122201</v>
      </c>
      <c r="V1000" s="9" t="str">
        <f>IFERROR(IF($M1000="","",$M1000&amp;"・"&amp;INDEX(リスト!$F:$F,MATCH($L1000,リスト!$E:$E,0))),"")</f>
        <v/>
      </c>
    </row>
    <row r="1001" spans="1:22" ht="18" customHeight="1" x14ac:dyDescent="0.55000000000000004">
      <c r="A1001" t="s">
        <v>3038</v>
      </c>
      <c r="B1001">
        <v>1021</v>
      </c>
      <c r="C1001" t="s">
        <v>4763</v>
      </c>
      <c r="D1001" t="s">
        <v>4764</v>
      </c>
      <c r="E1001">
        <v>2</v>
      </c>
      <c r="F1001" t="s">
        <v>20</v>
      </c>
      <c r="G1001">
        <v>20030719</v>
      </c>
      <c r="H1001" t="s">
        <v>4765</v>
      </c>
      <c r="I1001" t="s">
        <v>999</v>
      </c>
      <c r="J1001" t="s">
        <v>777</v>
      </c>
      <c r="K1001" t="s">
        <v>4435</v>
      </c>
      <c r="O1001" s="9">
        <f>IFERROR(IF($B1001="","",INDEX(所属情報!$E:$E,MATCH($A1001,所属情報!$A:$A,0))),"")</f>
        <v>490051</v>
      </c>
      <c r="P1001" s="9" t="str">
        <f t="shared" si="45"/>
        <v>木村　野々花 (2)</v>
      </c>
      <c r="Q1001" s="9" t="str">
        <f t="shared" si="46"/>
        <v>ｷﾑﾗ ﾉﾉｶ</v>
      </c>
      <c r="R1001" s="9" t="str">
        <f t="shared" si="47"/>
        <v>KIMURA Nonoka (03)</v>
      </c>
      <c r="S1001" s="9" t="str">
        <f>IFERROR(IF($F1001="","",INDEX(リスト!$G:$G,MATCH($F1001,リスト!$E:$E,0))),"")</f>
        <v>27</v>
      </c>
      <c r="T1001" s="9" t="str">
        <f>IFERROR(IF($K1001="","",INDEX(リスト!$J:$J,MATCH($K1001,リスト!$I:$I,0))),"")</f>
        <v>JPN</v>
      </c>
      <c r="U1001" s="9" t="str">
        <f>IF($B1001="","",RIGHT($G1001*1000+200+COUNTIF($G$2:$G1001,$G1001),9))</f>
        <v>030719202</v>
      </c>
      <c r="V1001" s="9" t="str">
        <f>IFERROR(IF($M1001="","",$M1001&amp;"・"&amp;INDEX(リスト!$F:$F,MATCH($L1001,リスト!$E:$E,0))),"")</f>
        <v/>
      </c>
    </row>
    <row r="1002" spans="1:22" ht="18" customHeight="1" x14ac:dyDescent="0.55000000000000004">
      <c r="A1002" t="s">
        <v>4766</v>
      </c>
      <c r="B1002">
        <v>1022</v>
      </c>
      <c r="C1002" t="s">
        <v>4767</v>
      </c>
      <c r="D1002" t="s">
        <v>4768</v>
      </c>
      <c r="E1002">
        <v>1</v>
      </c>
      <c r="F1002" t="s">
        <v>4428</v>
      </c>
      <c r="G1002">
        <v>20050211</v>
      </c>
      <c r="H1002" t="s">
        <v>4769</v>
      </c>
      <c r="I1002" t="s">
        <v>4770</v>
      </c>
      <c r="J1002" t="s">
        <v>1987</v>
      </c>
      <c r="K1002" t="s">
        <v>4435</v>
      </c>
      <c r="O1002" s="9">
        <f>IFERROR(IF($B1002="","",INDEX(所属情報!$E:$E,MATCH($A1002,所属情報!$A:$A,0))),"")</f>
        <v>492250</v>
      </c>
      <c r="P1002" s="9" t="str">
        <f t="shared" si="45"/>
        <v>又葉　理才 (1)</v>
      </c>
      <c r="Q1002" s="9" t="str">
        <f t="shared" si="46"/>
        <v>ﾏﾀﾊﾞ ﾘｻ</v>
      </c>
      <c r="R1002" s="9" t="str">
        <f t="shared" si="47"/>
        <v>MATABA Risa (05)</v>
      </c>
      <c r="S1002" s="9" t="str">
        <f>IFERROR(IF($F1002="","",INDEX(リスト!$G:$G,MATCH($F1002,リスト!$E:$E,0))),"")</f>
        <v>49</v>
      </c>
      <c r="T1002" s="9" t="str">
        <f>IFERROR(IF($K1002="","",INDEX(リスト!$J:$J,MATCH($K1002,リスト!$I:$I,0))),"")</f>
        <v>JPN</v>
      </c>
      <c r="U1002" s="9" t="str">
        <f>IF($B1002="","",RIGHT($G1002*1000+200+COUNTIF($G$2:$G1002,$G1002),9))</f>
        <v>050211201</v>
      </c>
      <c r="V1002" s="9" t="str">
        <f>IFERROR(IF($M1002="","",$M1002&amp;"・"&amp;INDEX(リスト!$F:$F,MATCH($L1002,リスト!$E:$E,0))),"")</f>
        <v/>
      </c>
    </row>
    <row r="1003" spans="1:22" ht="18" customHeight="1" x14ac:dyDescent="0.55000000000000004">
      <c r="A1003" t="s">
        <v>4766</v>
      </c>
      <c r="B1003">
        <v>1023</v>
      </c>
      <c r="C1003" t="s">
        <v>4771</v>
      </c>
      <c r="D1003" t="s">
        <v>4772</v>
      </c>
      <c r="E1003">
        <v>1</v>
      </c>
      <c r="F1003" t="s">
        <v>4428</v>
      </c>
      <c r="G1003">
        <v>20040810</v>
      </c>
      <c r="H1003" t="s">
        <v>4773</v>
      </c>
      <c r="I1003" t="s">
        <v>4774</v>
      </c>
      <c r="J1003" t="s">
        <v>4775</v>
      </c>
      <c r="K1003" t="s">
        <v>4435</v>
      </c>
      <c r="O1003" s="9">
        <f>IFERROR(IF($B1003="","",INDEX(所属情報!$E:$E,MATCH($A1003,所属情報!$A:$A,0))),"")</f>
        <v>492250</v>
      </c>
      <c r="P1003" s="9" t="str">
        <f t="shared" si="45"/>
        <v>上村　葉 (1)</v>
      </c>
      <c r="Q1003" s="9" t="str">
        <f t="shared" si="46"/>
        <v>ｶﾐﾑﾗ ﾖｳ</v>
      </c>
      <c r="R1003" s="9" t="str">
        <f t="shared" si="47"/>
        <v>KAMIMURA Yo (04)</v>
      </c>
      <c r="S1003" s="9" t="str">
        <f>IFERROR(IF($F1003="","",INDEX(リスト!$G:$G,MATCH($F1003,リスト!$E:$E,0))),"")</f>
        <v>49</v>
      </c>
      <c r="T1003" s="9" t="str">
        <f>IFERROR(IF($K1003="","",INDEX(リスト!$J:$J,MATCH($K1003,リスト!$I:$I,0))),"")</f>
        <v>JPN</v>
      </c>
      <c r="U1003" s="9" t="str">
        <f>IF($B1003="","",RIGHT($G1003*1000+200+COUNTIF($G$2:$G1003,$G1003),9))</f>
        <v>040810203</v>
      </c>
      <c r="V1003" s="9" t="str">
        <f>IFERROR(IF($M1003="","",$M1003&amp;"・"&amp;INDEX(リスト!$F:$F,MATCH($L1003,リスト!$E:$E,0))),"")</f>
        <v/>
      </c>
    </row>
    <row r="1004" spans="1:22" ht="18" customHeight="1" x14ac:dyDescent="0.55000000000000004">
      <c r="A1004" t="s">
        <v>4766</v>
      </c>
      <c r="B1004">
        <v>1024</v>
      </c>
      <c r="C1004" t="s">
        <v>4776</v>
      </c>
      <c r="D1004" t="s">
        <v>4777</v>
      </c>
      <c r="E1004">
        <v>1</v>
      </c>
      <c r="F1004" t="s">
        <v>4428</v>
      </c>
      <c r="G1004">
        <v>20041001</v>
      </c>
      <c r="H1004" t="s">
        <v>4778</v>
      </c>
      <c r="I1004" t="s">
        <v>4779</v>
      </c>
      <c r="J1004" t="s">
        <v>1077</v>
      </c>
      <c r="K1004" t="s">
        <v>4435</v>
      </c>
      <c r="O1004" s="9">
        <f>IFERROR(IF($B1004="","",INDEX(所属情報!$E:$E,MATCH($A1004,所属情報!$A:$A,0))),"")</f>
        <v>492250</v>
      </c>
      <c r="P1004" s="9" t="str">
        <f t="shared" si="45"/>
        <v>金尾　有紗 (1)</v>
      </c>
      <c r="Q1004" s="9" t="str">
        <f t="shared" si="46"/>
        <v>ｶﾅｵ ｱﾘｻ</v>
      </c>
      <c r="R1004" s="9" t="str">
        <f t="shared" si="47"/>
        <v>KANAO Arisa (04)</v>
      </c>
      <c r="S1004" s="9" t="str">
        <f>IFERROR(IF($F1004="","",INDEX(リスト!$G:$G,MATCH($F1004,リスト!$E:$E,0))),"")</f>
        <v>49</v>
      </c>
      <c r="T1004" s="9" t="str">
        <f>IFERROR(IF($K1004="","",INDEX(リスト!$J:$J,MATCH($K1004,リスト!$I:$I,0))),"")</f>
        <v>JPN</v>
      </c>
      <c r="U1004" s="9" t="str">
        <f>IF($B1004="","",RIGHT($G1004*1000+200+COUNTIF($G$2:$G1004,$G1004),9))</f>
        <v>041001201</v>
      </c>
      <c r="V1004" s="9" t="str">
        <f>IFERROR(IF($M1004="","",$M1004&amp;"・"&amp;INDEX(リスト!$F:$F,MATCH($L1004,リスト!$E:$E,0))),"")</f>
        <v/>
      </c>
    </row>
    <row r="1005" spans="1:22" ht="18" customHeight="1" x14ac:dyDescent="0.55000000000000004">
      <c r="A1005" t="s">
        <v>707</v>
      </c>
      <c r="B1005">
        <v>1025</v>
      </c>
      <c r="C1005" t="s">
        <v>4780</v>
      </c>
      <c r="D1005" t="s">
        <v>4781</v>
      </c>
      <c r="E1005">
        <v>1</v>
      </c>
      <c r="F1005" t="s">
        <v>4782</v>
      </c>
      <c r="G1005">
        <v>20040813</v>
      </c>
      <c r="H1005" t="s">
        <v>4783</v>
      </c>
      <c r="I1005" t="s">
        <v>4784</v>
      </c>
      <c r="J1005" t="s">
        <v>2242</v>
      </c>
      <c r="K1005" t="s">
        <v>4435</v>
      </c>
      <c r="O1005" s="9">
        <f>IFERROR(IF($B1005="","",INDEX(所属情報!$E:$E,MATCH($A1005,所属情報!$A:$A,0))),"")</f>
        <v>492200</v>
      </c>
      <c r="P1005" s="9" t="str">
        <f t="shared" si="45"/>
        <v>宮岡　悠子 (1)</v>
      </c>
      <c r="Q1005" s="9" t="str">
        <f t="shared" si="46"/>
        <v>ﾐﾔｵｶ ﾕｳｺ</v>
      </c>
      <c r="R1005" s="9" t="str">
        <f t="shared" si="47"/>
        <v>MIYAOKA Yuko (04)</v>
      </c>
      <c r="S1005" s="9" t="str">
        <f>IFERROR(IF($F1005="","",INDEX(リスト!$G:$G,MATCH($F1005,リスト!$E:$E,0))),"")</f>
        <v>44</v>
      </c>
      <c r="T1005" s="9" t="str">
        <f>IFERROR(IF($K1005="","",INDEX(リスト!$J:$J,MATCH($K1005,リスト!$I:$I,0))),"")</f>
        <v>JPN</v>
      </c>
      <c r="U1005" s="9" t="str">
        <f>IF($B1005="","",RIGHT($G1005*1000+200+COUNTIF($G$2:$G1005,$G1005),9))</f>
        <v>040813202</v>
      </c>
      <c r="V1005" s="9" t="str">
        <f>IFERROR(IF($M1005="","",$M1005&amp;"・"&amp;INDEX(リスト!$F:$F,MATCH($L1005,リスト!$E:$E,0))),"")</f>
        <v/>
      </c>
    </row>
    <row r="1006" spans="1:22" ht="18" customHeight="1" x14ac:dyDescent="0.55000000000000004">
      <c r="A1006" t="s">
        <v>707</v>
      </c>
      <c r="B1006">
        <v>1026</v>
      </c>
      <c r="C1006" t="s">
        <v>4785</v>
      </c>
      <c r="D1006" t="s">
        <v>4786</v>
      </c>
      <c r="E1006">
        <v>1</v>
      </c>
      <c r="F1006" t="s">
        <v>24</v>
      </c>
      <c r="G1006">
        <v>20041109</v>
      </c>
      <c r="H1006" t="s">
        <v>4787</v>
      </c>
      <c r="I1006" t="s">
        <v>1491</v>
      </c>
      <c r="J1006" t="s">
        <v>2478</v>
      </c>
      <c r="K1006" t="s">
        <v>4435</v>
      </c>
      <c r="O1006" s="9">
        <f>IFERROR(IF($B1006="","",INDEX(所属情報!$E:$E,MATCH($A1006,所属情報!$A:$A,0))),"")</f>
        <v>492200</v>
      </c>
      <c r="P1006" s="9" t="str">
        <f t="shared" si="45"/>
        <v>横山　恵理菜 (1)</v>
      </c>
      <c r="Q1006" s="9" t="str">
        <f t="shared" si="46"/>
        <v>ﾖｺﾔﾏ ｴﾘﾅ</v>
      </c>
      <c r="R1006" s="9" t="str">
        <f t="shared" si="47"/>
        <v>YOKOYAMA Erina (04)</v>
      </c>
      <c r="S1006" s="9" t="str">
        <f>IFERROR(IF($F1006="","",INDEX(リスト!$G:$G,MATCH($F1006,リスト!$E:$E,0))),"")</f>
        <v>18</v>
      </c>
      <c r="T1006" s="9" t="str">
        <f>IFERROR(IF($K1006="","",INDEX(リスト!$J:$J,MATCH($K1006,リスト!$I:$I,0))),"")</f>
        <v>JPN</v>
      </c>
      <c r="U1006" s="9" t="str">
        <f>IF($B1006="","",RIGHT($G1006*1000+200+COUNTIF($G$2:$G1006,$G1006),9))</f>
        <v>041109201</v>
      </c>
      <c r="V1006" s="9" t="str">
        <f>IFERROR(IF($M1006="","",$M1006&amp;"・"&amp;INDEX(リスト!$F:$F,MATCH($L1006,リスト!$E:$E,0))),"")</f>
        <v/>
      </c>
    </row>
    <row r="1007" spans="1:22" ht="18" customHeight="1" x14ac:dyDescent="0.55000000000000004">
      <c r="A1007" t="s">
        <v>1893</v>
      </c>
      <c r="B1007">
        <v>1027</v>
      </c>
      <c r="C1007" t="s">
        <v>4788</v>
      </c>
      <c r="D1007" t="s">
        <v>4789</v>
      </c>
      <c r="E1007">
        <v>1</v>
      </c>
      <c r="F1007" t="s">
        <v>14</v>
      </c>
      <c r="G1007">
        <v>20040804</v>
      </c>
      <c r="H1007" t="s">
        <v>4790</v>
      </c>
      <c r="I1007" t="s">
        <v>1681</v>
      </c>
      <c r="J1007" t="s">
        <v>1760</v>
      </c>
      <c r="K1007" t="s">
        <v>4435</v>
      </c>
      <c r="O1007" s="9">
        <f>IFERROR(IF($B1007="","",INDEX(所属情報!$E:$E,MATCH($A1007,所属情報!$A:$A,0))),"")</f>
        <v>492195</v>
      </c>
      <c r="P1007" s="9" t="str">
        <f t="shared" si="45"/>
        <v>杉本　杏実 (1)</v>
      </c>
      <c r="Q1007" s="9" t="str">
        <f t="shared" si="46"/>
        <v>ｽｷﾞﾓﾄ ｱｽﾞﾐ</v>
      </c>
      <c r="R1007" s="9" t="str">
        <f t="shared" si="47"/>
        <v>SUGIMOTO Azumi (04)</v>
      </c>
      <c r="S1007" s="9" t="str">
        <f>IFERROR(IF($F1007="","",INDEX(リスト!$G:$G,MATCH($F1007,リスト!$E:$E,0))),"")</f>
        <v>23</v>
      </c>
      <c r="T1007" s="9" t="str">
        <f>IFERROR(IF($K1007="","",INDEX(リスト!$J:$J,MATCH($K1007,リスト!$I:$I,0))),"")</f>
        <v>JPN</v>
      </c>
      <c r="U1007" s="9" t="str">
        <f>IF($B1007="","",RIGHT($G1007*1000+200+COUNTIF($G$2:$G1007,$G1007),9))</f>
        <v>040804201</v>
      </c>
      <c r="V1007" s="9" t="str">
        <f>IFERROR(IF($M1007="","",$M1007&amp;"・"&amp;INDEX(リスト!$F:$F,MATCH($L1007,リスト!$E:$E,0))),"")</f>
        <v/>
      </c>
    </row>
    <row r="1008" spans="1:22" ht="18" customHeight="1" x14ac:dyDescent="0.55000000000000004">
      <c r="A1008" t="s">
        <v>1893</v>
      </c>
      <c r="B1008">
        <v>1028</v>
      </c>
      <c r="C1008" t="s">
        <v>4791</v>
      </c>
      <c r="D1008" t="s">
        <v>4792</v>
      </c>
      <c r="E1008">
        <v>1</v>
      </c>
      <c r="F1008" t="s">
        <v>16</v>
      </c>
      <c r="G1008">
        <v>20040629</v>
      </c>
      <c r="H1008" t="s">
        <v>4793</v>
      </c>
      <c r="I1008" t="s">
        <v>944</v>
      </c>
      <c r="J1008" t="s">
        <v>787</v>
      </c>
      <c r="K1008" t="s">
        <v>4435</v>
      </c>
      <c r="O1008" s="9">
        <f>IFERROR(IF($B1008="","",INDEX(所属情報!$E:$E,MATCH($A1008,所属情報!$A:$A,0))),"")</f>
        <v>492195</v>
      </c>
      <c r="P1008" s="9" t="str">
        <f t="shared" si="45"/>
        <v>松田　芽依 (1)</v>
      </c>
      <c r="Q1008" s="9" t="str">
        <f t="shared" si="46"/>
        <v>ﾏﾂﾀﾞ ﾒｲ</v>
      </c>
      <c r="R1008" s="9" t="str">
        <f t="shared" si="47"/>
        <v>MATSUDA Mei (04)</v>
      </c>
      <c r="S1008" s="9" t="str">
        <f>IFERROR(IF($F1008="","",INDEX(リスト!$G:$G,MATCH($F1008,リスト!$E:$E,0))),"")</f>
        <v>29</v>
      </c>
      <c r="T1008" s="9" t="str">
        <f>IFERROR(IF($K1008="","",INDEX(リスト!$J:$J,MATCH($K1008,リスト!$I:$I,0))),"")</f>
        <v>JPN</v>
      </c>
      <c r="U1008" s="9" t="str">
        <f>IF($B1008="","",RIGHT($G1008*1000+200+COUNTIF($G$2:$G1008,$G1008),9))</f>
        <v>040629202</v>
      </c>
      <c r="V1008" s="9" t="str">
        <f>IFERROR(IF($M1008="","",$M1008&amp;"・"&amp;INDEX(リスト!$F:$F,MATCH($L1008,リスト!$E:$E,0))),"")</f>
        <v/>
      </c>
    </row>
    <row r="1009" spans="1:22" ht="18" customHeight="1" x14ac:dyDescent="0.55000000000000004">
      <c r="A1009" t="s">
        <v>1893</v>
      </c>
      <c r="B1009">
        <v>1029</v>
      </c>
      <c r="C1009" t="s">
        <v>4794</v>
      </c>
      <c r="D1009" t="s">
        <v>4795</v>
      </c>
      <c r="E1009">
        <v>1</v>
      </c>
      <c r="F1009" t="s">
        <v>12</v>
      </c>
      <c r="G1009">
        <v>20040522</v>
      </c>
      <c r="H1009" t="s">
        <v>4796</v>
      </c>
      <c r="I1009" t="s">
        <v>4797</v>
      </c>
      <c r="J1009" t="s">
        <v>961</v>
      </c>
      <c r="K1009" t="s">
        <v>4435</v>
      </c>
      <c r="O1009" s="9">
        <f>IFERROR(IF($B1009="","",INDEX(所属情報!$E:$E,MATCH($A1009,所属情報!$A:$A,0))),"")</f>
        <v>492195</v>
      </c>
      <c r="P1009" s="9" t="str">
        <f t="shared" si="45"/>
        <v>柳原　さくら (1)</v>
      </c>
      <c r="Q1009" s="9" t="str">
        <f t="shared" si="46"/>
        <v>ﾔﾅｷﾞﾊﾗ ｻｸﾗ</v>
      </c>
      <c r="R1009" s="9" t="str">
        <f t="shared" si="47"/>
        <v>YANAGIHARA Sakura (04)</v>
      </c>
      <c r="S1009" s="9" t="str">
        <f>IFERROR(IF($F1009="","",INDEX(リスト!$G:$G,MATCH($F1009,リスト!$E:$E,0))),"")</f>
        <v>21</v>
      </c>
      <c r="T1009" s="9" t="str">
        <f>IFERROR(IF($K1009="","",INDEX(リスト!$J:$J,MATCH($K1009,リスト!$I:$I,0))),"")</f>
        <v>JPN</v>
      </c>
      <c r="U1009" s="9" t="str">
        <f>IF($B1009="","",RIGHT($G1009*1000+200+COUNTIF($G$2:$G1009,$G1009),9))</f>
        <v>040522202</v>
      </c>
      <c r="V1009" s="9" t="str">
        <f>IFERROR(IF($M1009="","",$M1009&amp;"・"&amp;INDEX(リスト!$F:$F,MATCH($L1009,リスト!$E:$E,0))),"")</f>
        <v/>
      </c>
    </row>
    <row r="1010" spans="1:22" ht="18" customHeight="1" x14ac:dyDescent="0.55000000000000004">
      <c r="A1010" t="s">
        <v>1893</v>
      </c>
      <c r="B1010">
        <v>1030</v>
      </c>
      <c r="C1010" t="s">
        <v>4798</v>
      </c>
      <c r="D1010" t="s">
        <v>4799</v>
      </c>
      <c r="E1010">
        <v>1</v>
      </c>
      <c r="F1010" t="s">
        <v>14</v>
      </c>
      <c r="G1010">
        <v>20041227</v>
      </c>
      <c r="H1010" t="s">
        <v>4800</v>
      </c>
      <c r="I1010" t="s">
        <v>4801</v>
      </c>
      <c r="J1010" t="s">
        <v>2750</v>
      </c>
      <c r="K1010" t="s">
        <v>4435</v>
      </c>
      <c r="O1010" s="9">
        <f>IFERROR(IF($B1010="","",INDEX(所属情報!$E:$E,MATCH($A1010,所属情報!$A:$A,0))),"")</f>
        <v>492195</v>
      </c>
      <c r="P1010" s="9" t="str">
        <f t="shared" si="45"/>
        <v>中根　彩生 (1)</v>
      </c>
      <c r="Q1010" s="9" t="str">
        <f t="shared" si="46"/>
        <v>ﾅｶﾈ ｱﾔﾐ</v>
      </c>
      <c r="R1010" s="9" t="str">
        <f t="shared" si="47"/>
        <v>NAKANE Ayami (04)</v>
      </c>
      <c r="S1010" s="9" t="str">
        <f>IFERROR(IF($F1010="","",INDEX(リスト!$G:$G,MATCH($F1010,リスト!$E:$E,0))),"")</f>
        <v>23</v>
      </c>
      <c r="T1010" s="9" t="str">
        <f>IFERROR(IF($K1010="","",INDEX(リスト!$J:$J,MATCH($K1010,リスト!$I:$I,0))),"")</f>
        <v>JPN</v>
      </c>
      <c r="U1010" s="9" t="str">
        <f>IF($B1010="","",RIGHT($G1010*1000+200+COUNTIF($G$2:$G1010,$G1010),9))</f>
        <v>041227203</v>
      </c>
      <c r="V1010" s="9" t="str">
        <f>IFERROR(IF($M1010="","",$M1010&amp;"・"&amp;INDEX(リスト!$F:$F,MATCH($L1010,リスト!$E:$E,0))),"")</f>
        <v/>
      </c>
    </row>
    <row r="1011" spans="1:22" ht="18" customHeight="1" x14ac:dyDescent="0.55000000000000004">
      <c r="A1011" t="s">
        <v>1893</v>
      </c>
      <c r="B1011">
        <v>1031</v>
      </c>
      <c r="C1011" t="s">
        <v>4802</v>
      </c>
      <c r="D1011" t="s">
        <v>4803</v>
      </c>
      <c r="E1011">
        <v>1</v>
      </c>
      <c r="F1011" t="s">
        <v>2589</v>
      </c>
      <c r="G1011">
        <v>20040723</v>
      </c>
      <c r="H1011" t="s">
        <v>4804</v>
      </c>
      <c r="I1011" t="s">
        <v>4805</v>
      </c>
      <c r="J1011" t="s">
        <v>1176</v>
      </c>
      <c r="K1011" t="s">
        <v>4435</v>
      </c>
      <c r="O1011" s="9">
        <f>IFERROR(IF($B1011="","",INDEX(所属情報!$E:$E,MATCH($A1011,所属情報!$A:$A,0))),"")</f>
        <v>492195</v>
      </c>
      <c r="P1011" s="9" t="str">
        <f t="shared" si="45"/>
        <v>宮之原　凜 (1)</v>
      </c>
      <c r="Q1011" s="9" t="str">
        <f t="shared" si="46"/>
        <v>ﾐﾔﾉﾊﾗ ﾘﾝ</v>
      </c>
      <c r="R1011" s="9" t="str">
        <f t="shared" si="47"/>
        <v>MIYANOHARA Rin (04)</v>
      </c>
      <c r="S1011" s="9" t="str">
        <f>IFERROR(IF($F1011="","",INDEX(リスト!$G:$G,MATCH($F1011,リスト!$E:$E,0))),"")</f>
        <v>49</v>
      </c>
      <c r="T1011" s="9" t="str">
        <f>IFERROR(IF($K1011="","",INDEX(リスト!$J:$J,MATCH($K1011,リスト!$I:$I,0))),"")</f>
        <v>JPN</v>
      </c>
      <c r="U1011" s="9" t="str">
        <f>IF($B1011="","",RIGHT($G1011*1000+200+COUNTIF($G$2:$G1011,$G1011),9))</f>
        <v>040723202</v>
      </c>
      <c r="V1011" s="9" t="str">
        <f>IFERROR(IF($M1011="","",$M1011&amp;"・"&amp;INDEX(リスト!$F:$F,MATCH($L1011,リスト!$E:$E,0))),"")</f>
        <v/>
      </c>
    </row>
    <row r="1012" spans="1:22" ht="18" customHeight="1" x14ac:dyDescent="0.55000000000000004">
      <c r="A1012" t="s">
        <v>3957</v>
      </c>
      <c r="B1012">
        <v>1032</v>
      </c>
      <c r="C1012" t="s">
        <v>4806</v>
      </c>
      <c r="D1012" t="s">
        <v>4807</v>
      </c>
      <c r="E1012">
        <v>2</v>
      </c>
      <c r="F1012" t="s">
        <v>2589</v>
      </c>
      <c r="G1012">
        <v>20030622</v>
      </c>
      <c r="H1012" t="s">
        <v>4808</v>
      </c>
      <c r="I1012" t="s">
        <v>948</v>
      </c>
      <c r="J1012" t="s">
        <v>2897</v>
      </c>
      <c r="K1012" t="s">
        <v>4435</v>
      </c>
      <c r="O1012" s="9">
        <f>IFERROR(IF($B1012="","",INDEX(所属情報!$E:$E,MATCH($A1012,所属情報!$A:$A,0))),"")</f>
        <v>492196</v>
      </c>
      <c r="P1012" s="9" t="str">
        <f t="shared" si="45"/>
        <v>吉田　菜々夏 (2)</v>
      </c>
      <c r="Q1012" s="9" t="str">
        <f t="shared" si="46"/>
        <v>ﾖｼﾀﾞ ﾅﾅｶ</v>
      </c>
      <c r="R1012" s="9" t="str">
        <f t="shared" si="47"/>
        <v>YOSHIDA Nanaka (03)</v>
      </c>
      <c r="S1012" s="9" t="str">
        <f>IFERROR(IF($F1012="","",INDEX(リスト!$G:$G,MATCH($F1012,リスト!$E:$E,0))),"")</f>
        <v>49</v>
      </c>
      <c r="T1012" s="9" t="str">
        <f>IFERROR(IF($K1012="","",INDEX(リスト!$J:$J,MATCH($K1012,リスト!$I:$I,0))),"")</f>
        <v>JPN</v>
      </c>
      <c r="U1012" s="9" t="str">
        <f>IF($B1012="","",RIGHT($G1012*1000+200+COUNTIF($G$2:$G1012,$G1012),9))</f>
        <v>030622204</v>
      </c>
      <c r="V1012" s="9" t="str">
        <f>IFERROR(IF($M1012="","",$M1012&amp;"・"&amp;INDEX(リスト!$F:$F,MATCH($L1012,リスト!$E:$E,0))),"")</f>
        <v/>
      </c>
    </row>
    <row r="1013" spans="1:22" ht="18" customHeight="1" x14ac:dyDescent="0.55000000000000004">
      <c r="A1013" t="s">
        <v>3957</v>
      </c>
      <c r="B1013">
        <v>1033</v>
      </c>
      <c r="C1013" t="s">
        <v>4809</v>
      </c>
      <c r="D1013" t="s">
        <v>4810</v>
      </c>
      <c r="E1013">
        <v>3</v>
      </c>
      <c r="F1013" t="s">
        <v>20</v>
      </c>
      <c r="G1013">
        <v>20021214</v>
      </c>
      <c r="H1013" t="s">
        <v>4811</v>
      </c>
      <c r="I1013" t="s">
        <v>4721</v>
      </c>
      <c r="J1013" t="s">
        <v>4812</v>
      </c>
      <c r="K1013" t="s">
        <v>4435</v>
      </c>
      <c r="O1013" s="9">
        <f>IFERROR(IF($B1013="","",INDEX(所属情報!$E:$E,MATCH($A1013,所属情報!$A:$A,0))),"")</f>
        <v>492196</v>
      </c>
      <c r="P1013" s="9" t="str">
        <f t="shared" si="45"/>
        <v>奥　理琴 (3)</v>
      </c>
      <c r="Q1013" s="9" t="str">
        <f t="shared" si="46"/>
        <v>ｵｸ ﾘｺﾄ</v>
      </c>
      <c r="R1013" s="9" t="str">
        <f t="shared" si="47"/>
        <v>OKU Rikoto (02)</v>
      </c>
      <c r="S1013" s="9" t="str">
        <f>IFERROR(IF($F1013="","",INDEX(リスト!$G:$G,MATCH($F1013,リスト!$E:$E,0))),"")</f>
        <v>27</v>
      </c>
      <c r="T1013" s="9" t="str">
        <f>IFERROR(IF($K1013="","",INDEX(リスト!$J:$J,MATCH($K1013,リスト!$I:$I,0))),"")</f>
        <v>JPN</v>
      </c>
      <c r="U1013" s="9" t="str">
        <f>IF($B1013="","",RIGHT($G1013*1000+200+COUNTIF($G$2:$G1013,$G1013),9))</f>
        <v>021214202</v>
      </c>
      <c r="V1013" s="9" t="str">
        <f>IFERROR(IF($M1013="","",$M1013&amp;"・"&amp;INDEX(リスト!$F:$F,MATCH($L1013,リスト!$E:$E,0))),"")</f>
        <v/>
      </c>
    </row>
    <row r="1014" spans="1:22" ht="18" customHeight="1" x14ac:dyDescent="0.55000000000000004">
      <c r="A1014" t="s">
        <v>3957</v>
      </c>
      <c r="B1014">
        <v>1034</v>
      </c>
      <c r="C1014" t="s">
        <v>4813</v>
      </c>
      <c r="D1014" t="s">
        <v>4814</v>
      </c>
      <c r="E1014">
        <v>1</v>
      </c>
      <c r="F1014" t="s">
        <v>2589</v>
      </c>
      <c r="G1014">
        <v>20040429</v>
      </c>
      <c r="H1014" t="s">
        <v>4815</v>
      </c>
      <c r="I1014" t="s">
        <v>845</v>
      </c>
      <c r="J1014" t="s">
        <v>1306</v>
      </c>
      <c r="K1014" t="s">
        <v>4435</v>
      </c>
      <c r="O1014" s="9">
        <f>IFERROR(IF($B1014="","",INDEX(所属情報!$E:$E,MATCH($A1014,所属情報!$A:$A,0))),"")</f>
        <v>492196</v>
      </c>
      <c r="P1014" s="9" t="str">
        <f t="shared" si="45"/>
        <v>竹内　里緒 (1)</v>
      </c>
      <c r="Q1014" s="9" t="str">
        <f t="shared" si="46"/>
        <v>ﾀｹｳﾁ ﾘｵ</v>
      </c>
      <c r="R1014" s="9" t="str">
        <f t="shared" si="47"/>
        <v>TAKEUCHI Rio (04)</v>
      </c>
      <c r="S1014" s="9" t="str">
        <f>IFERROR(IF($F1014="","",INDEX(リスト!$G:$G,MATCH($F1014,リスト!$E:$E,0))),"")</f>
        <v>49</v>
      </c>
      <c r="T1014" s="9" t="str">
        <f>IFERROR(IF($K1014="","",INDEX(リスト!$J:$J,MATCH($K1014,リスト!$I:$I,0))),"")</f>
        <v>JPN</v>
      </c>
      <c r="U1014" s="9" t="str">
        <f>IF($B1014="","",RIGHT($G1014*1000+200+COUNTIF($G$2:$G1014,$G1014),9))</f>
        <v>040429201</v>
      </c>
      <c r="V1014" s="9" t="str">
        <f>IFERROR(IF($M1014="","",$M1014&amp;"・"&amp;INDEX(リスト!$F:$F,MATCH($L1014,リスト!$E:$E,0))),"")</f>
        <v/>
      </c>
    </row>
    <row r="1015" spans="1:22" ht="18" customHeight="1" x14ac:dyDescent="0.55000000000000004">
      <c r="A1015" t="s">
        <v>3419</v>
      </c>
      <c r="B1015">
        <v>1035</v>
      </c>
      <c r="C1015" t="s">
        <v>4816</v>
      </c>
      <c r="D1015" t="s">
        <v>4817</v>
      </c>
      <c r="E1015">
        <v>1</v>
      </c>
      <c r="F1015" t="s">
        <v>19</v>
      </c>
      <c r="G1015">
        <v>20041104</v>
      </c>
      <c r="H1015" t="s">
        <v>4818</v>
      </c>
      <c r="I1015" t="s">
        <v>2909</v>
      </c>
      <c r="J1015" t="s">
        <v>4819</v>
      </c>
      <c r="K1015" t="s">
        <v>4435</v>
      </c>
      <c r="O1015" s="9">
        <f>IFERROR(IF($B1015="","",INDEX(所属情報!$E:$E,MATCH($A1015,所属情報!$A:$A,0))),"")</f>
        <v>490054</v>
      </c>
      <c r="P1015" s="9" t="str">
        <f t="shared" si="45"/>
        <v>水越　真咲 (1)</v>
      </c>
      <c r="Q1015" s="9" t="str">
        <f t="shared" si="46"/>
        <v>ﾐｽﾞｺｼ ﾏｻｷ</v>
      </c>
      <c r="R1015" s="9" t="str">
        <f t="shared" si="47"/>
        <v>MIZUKOSHI Masaki (04)</v>
      </c>
      <c r="S1015" s="9" t="str">
        <f>IFERROR(IF($F1015="","",INDEX(リスト!$G:$G,MATCH($F1015,リスト!$E:$E,0))),"")</f>
        <v>28</v>
      </c>
      <c r="T1015" s="9" t="str">
        <f>IFERROR(IF($K1015="","",INDEX(リスト!$J:$J,MATCH($K1015,リスト!$I:$I,0))),"")</f>
        <v>JPN</v>
      </c>
      <c r="U1015" s="9" t="str">
        <f>IF($B1015="","",RIGHT($G1015*1000+200+COUNTIF($G$2:$G1015,$G1015),9))</f>
        <v>041104201</v>
      </c>
      <c r="V1015" s="9" t="str">
        <f>IFERROR(IF($M1015="","",$M1015&amp;"・"&amp;INDEX(リスト!$F:$F,MATCH($L1015,リスト!$E:$E,0))),"")</f>
        <v/>
      </c>
    </row>
    <row r="1016" spans="1:22" ht="18" customHeight="1" x14ac:dyDescent="0.55000000000000004">
      <c r="A1016" t="s">
        <v>2488</v>
      </c>
      <c r="B1016">
        <v>1036</v>
      </c>
      <c r="C1016" t="s">
        <v>4820</v>
      </c>
      <c r="D1016" t="s">
        <v>4821</v>
      </c>
      <c r="E1016">
        <v>1</v>
      </c>
      <c r="F1016" t="s">
        <v>20</v>
      </c>
      <c r="G1016">
        <v>20050105</v>
      </c>
      <c r="H1016" t="s">
        <v>4822</v>
      </c>
      <c r="I1016" t="s">
        <v>1482</v>
      </c>
      <c r="J1016" t="s">
        <v>1306</v>
      </c>
      <c r="K1016" t="s">
        <v>214</v>
      </c>
      <c r="O1016" s="9">
        <f>IFERROR(IF($B1016="","",INDEX(所属情報!$E:$E,MATCH($A1016,所属情報!$A:$A,0))),"")</f>
        <v>492218</v>
      </c>
      <c r="P1016" s="9" t="str">
        <f t="shared" si="45"/>
        <v>梶　莉央 (1)</v>
      </c>
      <c r="Q1016" s="9" t="str">
        <f t="shared" si="46"/>
        <v>ｶｼﾞ ﾘｵ</v>
      </c>
      <c r="R1016" s="9" t="str">
        <f t="shared" si="47"/>
        <v>KAJI Rio (05)</v>
      </c>
      <c r="S1016" s="9" t="str">
        <f>IFERROR(IF($F1016="","",INDEX(リスト!$G:$G,MATCH($F1016,リスト!$E:$E,0))),"")</f>
        <v>27</v>
      </c>
      <c r="T1016" s="9" t="str">
        <f>IFERROR(IF($K1016="","",INDEX(リスト!$J:$J,MATCH($K1016,リスト!$I:$I,0))),"")</f>
        <v>JPN</v>
      </c>
      <c r="U1016" s="9" t="str">
        <f>IF($B1016="","",RIGHT($G1016*1000+200+COUNTIF($G$2:$G1016,$G1016),9))</f>
        <v>050105201</v>
      </c>
      <c r="V1016" s="9" t="str">
        <f>IFERROR(IF($M1016="","",$M1016&amp;"・"&amp;INDEX(リスト!$F:$F,MATCH($L1016,リスト!$E:$E,0))),"")</f>
        <v/>
      </c>
    </row>
    <row r="1017" spans="1:22" ht="18" customHeight="1" x14ac:dyDescent="0.55000000000000004">
      <c r="A1017" t="s">
        <v>2488</v>
      </c>
      <c r="B1017">
        <v>1037</v>
      </c>
      <c r="C1017" t="s">
        <v>4823</v>
      </c>
      <c r="D1017" t="s">
        <v>4824</v>
      </c>
      <c r="E1017">
        <v>1</v>
      </c>
      <c r="F1017" t="s">
        <v>50</v>
      </c>
      <c r="G1017">
        <v>20041101</v>
      </c>
      <c r="H1017" t="s">
        <v>4825</v>
      </c>
      <c r="I1017" t="s">
        <v>4826</v>
      </c>
      <c r="J1017" t="s">
        <v>2172</v>
      </c>
      <c r="K1017" t="s">
        <v>214</v>
      </c>
      <c r="O1017" s="9">
        <f>IFERROR(IF($B1017="","",INDEX(所属情報!$E:$E,MATCH($A1017,所属情報!$A:$A,0))),"")</f>
        <v>492218</v>
      </c>
      <c r="P1017" s="9" t="str">
        <f t="shared" si="45"/>
        <v>堀口　花凪 (1)</v>
      </c>
      <c r="Q1017" s="9" t="str">
        <f t="shared" si="46"/>
        <v>ﾎﾘｸﾞﾁ ﾊﾅ</v>
      </c>
      <c r="R1017" s="9" t="str">
        <f t="shared" si="47"/>
        <v>HORIGUCHI Hana (04)</v>
      </c>
      <c r="S1017" s="9" t="str">
        <f>IFERROR(IF($F1017="","",INDEX(リスト!$G:$G,MATCH($F1017,リスト!$E:$E,0))),"")</f>
        <v>38</v>
      </c>
      <c r="T1017" s="9" t="str">
        <f>IFERROR(IF($K1017="","",INDEX(リスト!$J:$J,MATCH($K1017,リスト!$I:$I,0))),"")</f>
        <v>JPN</v>
      </c>
      <c r="U1017" s="9" t="str">
        <f>IF($B1017="","",RIGHT($G1017*1000+200+COUNTIF($G$2:$G1017,$G1017),9))</f>
        <v>041101202</v>
      </c>
      <c r="V1017" s="9" t="str">
        <f>IFERROR(IF($M1017="","",$M1017&amp;"・"&amp;INDEX(リスト!$F:$F,MATCH($L1017,リスト!$E:$E,0))),"")</f>
        <v/>
      </c>
    </row>
    <row r="1018" spans="1:22" ht="18" customHeight="1" x14ac:dyDescent="0.55000000000000004">
      <c r="A1018" t="s">
        <v>4827</v>
      </c>
      <c r="B1018">
        <v>1038</v>
      </c>
      <c r="C1018" t="s">
        <v>4828</v>
      </c>
      <c r="D1018" t="s">
        <v>4829</v>
      </c>
      <c r="E1018">
        <v>2</v>
      </c>
      <c r="F1018" t="s">
        <v>4830</v>
      </c>
      <c r="G1018">
        <v>20031226</v>
      </c>
      <c r="H1018" t="s">
        <v>4831</v>
      </c>
      <c r="I1018" t="s">
        <v>2415</v>
      </c>
      <c r="J1018" t="s">
        <v>728</v>
      </c>
      <c r="K1018" t="s">
        <v>214</v>
      </c>
      <c r="O1018" s="9">
        <f>IFERROR(IF($B1018="","",INDEX(所属情報!$E:$E,MATCH($A1018,所属情報!$A:$A,0))),"")</f>
        <v>492187</v>
      </c>
      <c r="P1018" s="9" t="str">
        <f t="shared" si="45"/>
        <v>金子　みすゞ (2)</v>
      </c>
      <c r="Q1018" s="9" t="str">
        <f t="shared" si="46"/>
        <v>ｶﾈｺ ﾐｽｽﾞ</v>
      </c>
      <c r="R1018" s="9" t="str">
        <f t="shared" si="47"/>
        <v>KANEKO Misuzu (03)</v>
      </c>
      <c r="S1018" s="9" t="str">
        <f>IFERROR(IF($F1018="","",INDEX(リスト!$G:$G,MATCH($F1018,リスト!$E:$E,0))),"")</f>
        <v>49</v>
      </c>
      <c r="T1018" s="9" t="str">
        <f>IFERROR(IF($K1018="","",INDEX(リスト!$J:$J,MATCH($K1018,リスト!$I:$I,0))),"")</f>
        <v>JPN</v>
      </c>
      <c r="U1018" s="9" t="str">
        <f>IF($B1018="","",RIGHT($G1018*1000+200+COUNTIF($G$2:$G1018,$G1018),9))</f>
        <v>031226201</v>
      </c>
      <c r="V1018" s="9" t="str">
        <f>IFERROR(IF($M1018="","",$M1018&amp;"・"&amp;INDEX(リスト!$F:$F,MATCH($L1018,リスト!$E:$E,0))),"")</f>
        <v/>
      </c>
    </row>
    <row r="1019" spans="1:22" ht="18" customHeight="1" x14ac:dyDescent="0.55000000000000004">
      <c r="A1019" t="s">
        <v>4372</v>
      </c>
      <c r="B1019">
        <v>1039</v>
      </c>
      <c r="C1019" t="s">
        <v>4832</v>
      </c>
      <c r="D1019" t="s">
        <v>4833</v>
      </c>
      <c r="E1019">
        <v>3</v>
      </c>
      <c r="F1019" t="s">
        <v>4830</v>
      </c>
      <c r="G1019">
        <v>20010617</v>
      </c>
      <c r="H1019" t="s">
        <v>4834</v>
      </c>
      <c r="I1019" t="s">
        <v>4835</v>
      </c>
      <c r="J1019" t="s">
        <v>4836</v>
      </c>
      <c r="K1019" t="s">
        <v>214</v>
      </c>
      <c r="O1019" s="9">
        <f>IFERROR(IF($B1019="","",INDEX(所属情報!$E:$E,MATCH($A1019,所属情報!$A:$A,0))),"")</f>
        <v>492240</v>
      </c>
      <c r="P1019" s="9" t="str">
        <f t="shared" si="45"/>
        <v>尾田　祭 (3)</v>
      </c>
      <c r="Q1019" s="9" t="str">
        <f t="shared" si="46"/>
        <v>ｵﾀﾞ ﾏﾂﾘ</v>
      </c>
      <c r="R1019" s="9" t="str">
        <f t="shared" si="47"/>
        <v>ODA Matsuri (01)</v>
      </c>
      <c r="S1019" s="9" t="str">
        <f>IFERROR(IF($F1019="","",INDEX(リスト!$G:$G,MATCH($F1019,リスト!$E:$E,0))),"")</f>
        <v>49</v>
      </c>
      <c r="T1019" s="9" t="str">
        <f>IFERROR(IF($K1019="","",INDEX(リスト!$J:$J,MATCH($K1019,リスト!$I:$I,0))),"")</f>
        <v>JPN</v>
      </c>
      <c r="U1019" s="9" t="str">
        <f>IF($B1019="","",RIGHT($G1019*1000+200+COUNTIF($G$2:$G1019,$G1019),9))</f>
        <v>010617201</v>
      </c>
      <c r="V1019" s="9" t="str">
        <f>IFERROR(IF($M1019="","",$M1019&amp;"・"&amp;INDEX(リスト!$F:$F,MATCH($L1019,リスト!$E:$E,0))),"")</f>
        <v/>
      </c>
    </row>
    <row r="1020" spans="1:22" ht="18" customHeight="1" x14ac:dyDescent="0.55000000000000004">
      <c r="A1020" t="s">
        <v>2100</v>
      </c>
      <c r="B1020">
        <v>1040</v>
      </c>
      <c r="C1020" t="s">
        <v>4837</v>
      </c>
      <c r="D1020" t="s">
        <v>4838</v>
      </c>
      <c r="E1020">
        <v>1</v>
      </c>
      <c r="F1020" t="s">
        <v>4839</v>
      </c>
      <c r="G1020">
        <v>20040609</v>
      </c>
      <c r="H1020" t="s">
        <v>4840</v>
      </c>
      <c r="I1020" t="s">
        <v>4841</v>
      </c>
      <c r="J1020" t="s">
        <v>4842</v>
      </c>
      <c r="K1020" t="s">
        <v>214</v>
      </c>
      <c r="O1020" s="9">
        <f>IFERROR(IF($B1020="","",INDEX(所属情報!$E:$E,MATCH($A1020,所属情報!$A:$A,0))),"")</f>
        <v>490053</v>
      </c>
      <c r="P1020" s="9" t="str">
        <f t="shared" si="45"/>
        <v>亀井　幹菜 (1)</v>
      </c>
      <c r="Q1020" s="9" t="str">
        <f t="shared" si="46"/>
        <v>ｶﾒｲ ﾐｷﾅ</v>
      </c>
      <c r="R1020" s="9" t="str">
        <f t="shared" si="47"/>
        <v>KAMEI Mikina (04)</v>
      </c>
      <c r="S1020" s="9" t="str">
        <f>IFERROR(IF($F1020="","",INDEX(リスト!$G:$G,MATCH($F1020,リスト!$E:$E,0))),"")</f>
        <v>27</v>
      </c>
      <c r="T1020" s="9" t="str">
        <f>IFERROR(IF($K1020="","",INDEX(リスト!$J:$J,MATCH($K1020,リスト!$I:$I,0))),"")</f>
        <v>JPN</v>
      </c>
      <c r="U1020" s="9" t="str">
        <f>IF($B1020="","",RIGHT($G1020*1000+200+COUNTIF($G$2:$G1020,$G1020),9))</f>
        <v>040609201</v>
      </c>
      <c r="V1020" s="9" t="str">
        <f>IFERROR(IF($M1020="","",$M1020&amp;"・"&amp;INDEX(リスト!$F:$F,MATCH($L1020,リスト!$E:$E,0))),"")</f>
        <v/>
      </c>
    </row>
    <row r="1021" spans="1:22" ht="18" customHeight="1" x14ac:dyDescent="0.55000000000000004">
      <c r="A1021" t="s">
        <v>4221</v>
      </c>
      <c r="B1021">
        <v>1041</v>
      </c>
      <c r="C1021" t="s">
        <v>4843</v>
      </c>
      <c r="D1021" t="s">
        <v>4844</v>
      </c>
      <c r="E1021">
        <v>1</v>
      </c>
      <c r="F1021" t="s">
        <v>16</v>
      </c>
      <c r="G1021">
        <v>20050219</v>
      </c>
      <c r="H1021" t="s">
        <v>4845</v>
      </c>
      <c r="I1021" t="s">
        <v>3170</v>
      </c>
      <c r="J1021" t="s">
        <v>2521</v>
      </c>
      <c r="K1021" t="s">
        <v>214</v>
      </c>
      <c r="O1021" s="9">
        <f>IFERROR(IF($B1021="","",INDEX(所属情報!$E:$E,MATCH($A1021,所属情報!$A:$A,0))),"")</f>
        <v>490057</v>
      </c>
      <c r="P1021" s="9" t="str">
        <f t="shared" si="45"/>
        <v>宮前　有里 (1)</v>
      </c>
      <c r="Q1021" s="9" t="str">
        <f t="shared" si="46"/>
        <v>ﾐﾔﾏｴ ﾕﾘ</v>
      </c>
      <c r="R1021" s="9" t="str">
        <f t="shared" si="47"/>
        <v>MIYAMAE Yuri (05)</v>
      </c>
      <c r="S1021" s="9" t="str">
        <f>IFERROR(IF($F1021="","",INDEX(リスト!$G:$G,MATCH($F1021,リスト!$E:$E,0))),"")</f>
        <v>29</v>
      </c>
      <c r="T1021" s="9" t="str">
        <f>IFERROR(IF($K1021="","",INDEX(リスト!$J:$J,MATCH($K1021,リスト!$I:$I,0))),"")</f>
        <v>JPN</v>
      </c>
      <c r="U1021" s="9" t="str">
        <f>IF($B1021="","",RIGHT($G1021*1000+200+COUNTIF($G$2:$G1021,$G1021),9))</f>
        <v>050219201</v>
      </c>
      <c r="V1021" s="9" t="str">
        <f>IFERROR(IF($M1021="","",$M1021&amp;"・"&amp;INDEX(リスト!$F:$F,MATCH($L1021,リスト!$E:$E,0))),"")</f>
        <v/>
      </c>
    </row>
    <row r="1022" spans="1:22" ht="18" customHeight="1" x14ac:dyDescent="0.55000000000000004">
      <c r="A1022" t="s">
        <v>4221</v>
      </c>
      <c r="B1022">
        <v>1042</v>
      </c>
      <c r="C1022" t="s">
        <v>4846</v>
      </c>
      <c r="D1022" t="s">
        <v>4847</v>
      </c>
      <c r="E1022">
        <v>1</v>
      </c>
      <c r="F1022" t="s">
        <v>16</v>
      </c>
      <c r="G1022">
        <v>20041012</v>
      </c>
      <c r="H1022" t="s">
        <v>4848</v>
      </c>
      <c r="I1022" t="s">
        <v>2308</v>
      </c>
      <c r="J1022" t="s">
        <v>3703</v>
      </c>
      <c r="K1022" t="s">
        <v>214</v>
      </c>
      <c r="O1022" s="9">
        <f>IFERROR(IF($B1022="","",INDEX(所属情報!$E:$E,MATCH($A1022,所属情報!$A:$A,0))),"")</f>
        <v>490057</v>
      </c>
      <c r="P1022" s="9" t="str">
        <f t="shared" si="45"/>
        <v>野村　安希 (1)</v>
      </c>
      <c r="Q1022" s="9" t="str">
        <f t="shared" si="46"/>
        <v>ﾉﾑﾗ ｱｷ</v>
      </c>
      <c r="R1022" s="9" t="str">
        <f t="shared" si="47"/>
        <v>NOMURA Aki (04)</v>
      </c>
      <c r="S1022" s="9" t="str">
        <f>IFERROR(IF($F1022="","",INDEX(リスト!$G:$G,MATCH($F1022,リスト!$E:$E,0))),"")</f>
        <v>29</v>
      </c>
      <c r="T1022" s="9" t="str">
        <f>IFERROR(IF($K1022="","",INDEX(リスト!$J:$J,MATCH($K1022,リスト!$I:$I,0))),"")</f>
        <v>JPN</v>
      </c>
      <c r="U1022" s="9" t="str">
        <f>IF($B1022="","",RIGHT($G1022*1000+200+COUNTIF($G$2:$G1022,$G1022),9))</f>
        <v>041012203</v>
      </c>
      <c r="V1022" s="9" t="str">
        <f>IFERROR(IF($M1022="","",$M1022&amp;"・"&amp;INDEX(リスト!$F:$F,MATCH($L1022,リスト!$E:$E,0))),"")</f>
        <v/>
      </c>
    </row>
    <row r="1023" spans="1:22" ht="18" customHeight="1" x14ac:dyDescent="0.55000000000000004">
      <c r="A1023" t="s">
        <v>707</v>
      </c>
      <c r="B1023">
        <v>1043</v>
      </c>
      <c r="C1023" t="s">
        <v>4849</v>
      </c>
      <c r="D1023" t="s">
        <v>4850</v>
      </c>
      <c r="E1023">
        <v>1</v>
      </c>
      <c r="F1023" t="s">
        <v>4428</v>
      </c>
      <c r="G1023">
        <v>20030625</v>
      </c>
      <c r="H1023" t="s">
        <v>4851</v>
      </c>
      <c r="I1023" t="s">
        <v>3402</v>
      </c>
      <c r="J1023" t="s">
        <v>957</v>
      </c>
      <c r="K1023" t="s">
        <v>214</v>
      </c>
      <c r="O1023" s="9">
        <f>IFERROR(IF($B1023="","",INDEX(所属情報!$E:$E,MATCH($A1023,所属情報!$A:$A,0))),"")</f>
        <v>492200</v>
      </c>
      <c r="P1023" s="9" t="str">
        <f t="shared" si="45"/>
        <v>谷口　蒼依 (1)</v>
      </c>
      <c r="Q1023" s="9" t="str">
        <f t="shared" si="46"/>
        <v>ﾀﾆｸﾞﾁ ｱｵｲ</v>
      </c>
      <c r="R1023" s="9" t="str">
        <f t="shared" si="47"/>
        <v>TANIGUCHI Aoi (03)</v>
      </c>
      <c r="S1023" s="9" t="str">
        <f>IFERROR(IF($F1023="","",INDEX(リスト!$G:$G,MATCH($F1023,リスト!$E:$E,0))),"")</f>
        <v>49</v>
      </c>
      <c r="T1023" s="9" t="str">
        <f>IFERROR(IF($K1023="","",INDEX(リスト!$J:$J,MATCH($K1023,リスト!$I:$I,0))),"")</f>
        <v>JPN</v>
      </c>
      <c r="U1023" s="9" t="str">
        <f>IF($B1023="","",RIGHT($G1023*1000+200+COUNTIF($G$2:$G1023,$G1023),9))</f>
        <v>030625202</v>
      </c>
      <c r="V1023" s="9" t="str">
        <f>IFERROR(IF($M1023="","",$M1023&amp;"・"&amp;INDEX(リスト!$F:$F,MATCH($L1023,リスト!$E:$E,0))),"")</f>
        <v/>
      </c>
    </row>
    <row r="1024" spans="1:22" ht="18" customHeight="1" x14ac:dyDescent="0.55000000000000004">
      <c r="A1024" t="s">
        <v>4013</v>
      </c>
      <c r="B1024">
        <v>1044</v>
      </c>
      <c r="C1024" t="s">
        <v>4852</v>
      </c>
      <c r="D1024" t="s">
        <v>4853</v>
      </c>
      <c r="E1024">
        <v>1</v>
      </c>
      <c r="F1024" t="s">
        <v>19</v>
      </c>
      <c r="G1024">
        <v>20040412</v>
      </c>
      <c r="H1024" t="s">
        <v>4854</v>
      </c>
      <c r="I1024" t="s">
        <v>1860</v>
      </c>
      <c r="J1024" t="s">
        <v>2298</v>
      </c>
      <c r="K1024" t="s">
        <v>214</v>
      </c>
      <c r="O1024" s="9">
        <f>IFERROR(IF($B1024="","",INDEX(所属情報!$E:$E,MATCH($A1024,所属情報!$A:$A,0))),"")</f>
        <v>501018</v>
      </c>
      <c r="P1024" s="9" t="str">
        <f t="shared" si="45"/>
        <v>中田　陽菜乃 (1)</v>
      </c>
      <c r="Q1024" s="9" t="str">
        <f t="shared" si="46"/>
        <v>ﾅｶﾀ ﾋﾅﾉ</v>
      </c>
      <c r="R1024" s="9" t="str">
        <f t="shared" si="47"/>
        <v>NAKATA Hinano (04)</v>
      </c>
      <c r="S1024" s="9" t="str">
        <f>IFERROR(IF($F1024="","",INDEX(リスト!$G:$G,MATCH($F1024,リスト!$E:$E,0))),"")</f>
        <v>28</v>
      </c>
      <c r="T1024" s="9" t="str">
        <f>IFERROR(IF($K1024="","",INDEX(リスト!$J:$J,MATCH($K1024,リスト!$I:$I,0))),"")</f>
        <v>JPN</v>
      </c>
      <c r="U1024" s="9" t="str">
        <f>IF($B1024="","",RIGHT($G1024*1000+200+COUNTIF($G$2:$G1024,$G1024),9))</f>
        <v>040412204</v>
      </c>
      <c r="V1024" s="9" t="str">
        <f>IFERROR(IF($M1024="","",$M1024&amp;"・"&amp;INDEX(リスト!$F:$F,MATCH($L1024,リスト!$E:$E,0))),"")</f>
        <v/>
      </c>
    </row>
    <row r="1025" spans="1:22" ht="18" customHeight="1" x14ac:dyDescent="0.55000000000000004">
      <c r="A1025" t="s">
        <v>4013</v>
      </c>
      <c r="B1025">
        <v>1045</v>
      </c>
      <c r="C1025" t="s">
        <v>4855</v>
      </c>
      <c r="D1025" t="s">
        <v>4856</v>
      </c>
      <c r="E1025">
        <v>1</v>
      </c>
      <c r="F1025" t="s">
        <v>19</v>
      </c>
      <c r="G1025">
        <v>20041205</v>
      </c>
      <c r="H1025" t="s">
        <v>4857</v>
      </c>
      <c r="I1025" t="s">
        <v>971</v>
      </c>
      <c r="J1025" t="s">
        <v>811</v>
      </c>
      <c r="K1025" t="s">
        <v>214</v>
      </c>
      <c r="O1025" s="9">
        <f>IFERROR(IF($B1025="","",INDEX(所属情報!$E:$E,MATCH($A1025,所属情報!$A:$A,0))),"")</f>
        <v>501018</v>
      </c>
      <c r="P1025" s="9" t="str">
        <f t="shared" si="45"/>
        <v>太田　美沙希 (1)</v>
      </c>
      <c r="Q1025" s="9" t="str">
        <f t="shared" si="46"/>
        <v>ｵｵﾀ ﾐｻｷ</v>
      </c>
      <c r="R1025" s="9" t="str">
        <f t="shared" si="47"/>
        <v>OTA Misaki (04)</v>
      </c>
      <c r="S1025" s="9" t="str">
        <f>IFERROR(IF($F1025="","",INDEX(リスト!$G:$G,MATCH($F1025,リスト!$E:$E,0))),"")</f>
        <v>28</v>
      </c>
      <c r="T1025" s="9" t="str">
        <f>IFERROR(IF($K1025="","",INDEX(リスト!$J:$J,MATCH($K1025,リスト!$I:$I,0))),"")</f>
        <v>JPN</v>
      </c>
      <c r="U1025" s="9" t="str">
        <f>IF($B1025="","",RIGHT($G1025*1000+200+COUNTIF($G$2:$G1025,$G1025),9))</f>
        <v>041205201</v>
      </c>
      <c r="V1025" s="9" t="str">
        <f>IFERROR(IF($M1025="","",$M1025&amp;"・"&amp;INDEX(リスト!$F:$F,MATCH($L1025,リスト!$E:$E,0))),"")</f>
        <v/>
      </c>
    </row>
    <row r="1026" spans="1:22" ht="18" customHeight="1" x14ac:dyDescent="0.55000000000000004">
      <c r="A1026" t="s">
        <v>4013</v>
      </c>
      <c r="B1026">
        <v>1046</v>
      </c>
      <c r="C1026" t="s">
        <v>4858</v>
      </c>
      <c r="D1026" t="s">
        <v>4859</v>
      </c>
      <c r="E1026">
        <v>1</v>
      </c>
      <c r="F1026" t="s">
        <v>20</v>
      </c>
      <c r="G1026">
        <v>20040621</v>
      </c>
      <c r="H1026" t="s">
        <v>4860</v>
      </c>
      <c r="I1026" t="s">
        <v>1708</v>
      </c>
      <c r="J1026" t="s">
        <v>1027</v>
      </c>
      <c r="K1026" t="s">
        <v>214</v>
      </c>
      <c r="O1026" s="9">
        <f>IFERROR(IF($B1026="","",INDEX(所属情報!$E:$E,MATCH($A1026,所属情報!$A:$A,0))),"")</f>
        <v>501018</v>
      </c>
      <c r="P1026" s="9" t="str">
        <f t="shared" si="45"/>
        <v>清水　里瑚 (1)</v>
      </c>
      <c r="Q1026" s="9" t="str">
        <f t="shared" si="46"/>
        <v>ｼﾐｽﾞ ﾘｺ</v>
      </c>
      <c r="R1026" s="9" t="str">
        <f t="shared" si="47"/>
        <v>SHIMIZU Riko (04)</v>
      </c>
      <c r="S1026" s="9" t="str">
        <f>IFERROR(IF($F1026="","",INDEX(リスト!$G:$G,MATCH($F1026,リスト!$E:$E,0))),"")</f>
        <v>27</v>
      </c>
      <c r="T1026" s="9" t="str">
        <f>IFERROR(IF($K1026="","",INDEX(リスト!$J:$J,MATCH($K1026,リスト!$I:$I,0))),"")</f>
        <v>JPN</v>
      </c>
      <c r="U1026" s="9" t="str">
        <f>IF($B1026="","",RIGHT($G1026*1000+200+COUNTIF($G$2:$G1026,$G1026),9))</f>
        <v>040621202</v>
      </c>
      <c r="V1026" s="9" t="str">
        <f>IFERROR(IF($M1026="","",$M1026&amp;"・"&amp;INDEX(リスト!$F:$F,MATCH($L1026,リスト!$E:$E,0))),"")</f>
        <v/>
      </c>
    </row>
    <row r="1027" spans="1:22" ht="18" customHeight="1" x14ac:dyDescent="0.55000000000000004">
      <c r="A1027" t="s">
        <v>2315</v>
      </c>
      <c r="B1027">
        <v>1047</v>
      </c>
      <c r="C1027" t="s">
        <v>4861</v>
      </c>
      <c r="D1027" t="s">
        <v>4862</v>
      </c>
      <c r="E1027">
        <v>1</v>
      </c>
      <c r="F1027" t="s">
        <v>22</v>
      </c>
      <c r="G1027">
        <v>20040926</v>
      </c>
      <c r="H1027" t="s">
        <v>4863</v>
      </c>
      <c r="I1027" t="s">
        <v>4864</v>
      </c>
      <c r="J1027" t="s">
        <v>1037</v>
      </c>
      <c r="K1027" t="s">
        <v>214</v>
      </c>
      <c r="O1027" s="9">
        <f>IFERROR(IF($B1027="","",INDEX(所属情報!$E:$E,MATCH($A1027,所属情報!$A:$A,0))),"")</f>
        <v>490049</v>
      </c>
      <c r="P1027" s="9" t="str">
        <f t="shared" ref="P1027:P1090" si="48">IF($C1027="","",IF($E1027="",$C1027,$C1027&amp;" ("&amp;$E1027&amp;")"))</f>
        <v>塩谷　美月 (1)</v>
      </c>
      <c r="Q1027" s="9" t="str">
        <f t="shared" ref="Q1027:Q1090" si="49">IF($D1027="","",ASC($D1027))</f>
        <v>ｼｵﾔ ﾐﾂﾞｷ</v>
      </c>
      <c r="R1027" s="9" t="str">
        <f t="shared" ref="R1027:R1090" si="50">IF($I1027="","",UPPER($I1027)&amp;" "&amp;UPPER(LEFT($J1027,1))&amp;LOWER(RIGHT($J1027,LEN($J1027)-1))&amp;" ("&amp;MID($G1027,3,2)&amp;")")</f>
        <v>SHIOYA Mizuki (04)</v>
      </c>
      <c r="S1027" s="9" t="str">
        <f>IFERROR(IF($F1027="","",INDEX(リスト!$G:$G,MATCH($F1027,リスト!$E:$E,0))),"")</f>
        <v>22</v>
      </c>
      <c r="T1027" s="9" t="str">
        <f>IFERROR(IF($K1027="","",INDEX(リスト!$J:$J,MATCH($K1027,リスト!$I:$I,0))),"")</f>
        <v>JPN</v>
      </c>
      <c r="U1027" s="9" t="str">
        <f>IF($B1027="","",RIGHT($G1027*1000+200+COUNTIF($G$2:$G1027,$G1027),9))</f>
        <v>040926201</v>
      </c>
      <c r="V1027" s="9" t="str">
        <f>IFERROR(IF($M1027="","",$M1027&amp;"・"&amp;INDEX(リスト!$F:$F,MATCH($L1027,リスト!$E:$E,0))),"")</f>
        <v/>
      </c>
    </row>
    <row r="1028" spans="1:22" ht="18" customHeight="1" x14ac:dyDescent="0.55000000000000004">
      <c r="A1028" t="s">
        <v>2397</v>
      </c>
      <c r="B1028">
        <v>1048</v>
      </c>
      <c r="C1028" t="s">
        <v>4865</v>
      </c>
      <c r="D1028" t="s">
        <v>4866</v>
      </c>
      <c r="E1028">
        <v>4</v>
      </c>
      <c r="F1028" t="s">
        <v>2589</v>
      </c>
      <c r="G1028">
        <v>20010714</v>
      </c>
      <c r="H1028" t="s">
        <v>4867</v>
      </c>
      <c r="I1028" t="s">
        <v>4868</v>
      </c>
      <c r="J1028" t="s">
        <v>861</v>
      </c>
      <c r="K1028" t="s">
        <v>214</v>
      </c>
      <c r="O1028" s="9">
        <f>IFERROR(IF($B1028="","",INDEX(所属情報!$E:$E,MATCH($A1028,所属情報!$A:$A,0))),"")</f>
        <v>492189</v>
      </c>
      <c r="P1028" s="9" t="str">
        <f t="shared" si="48"/>
        <v>千田　かりん (4)</v>
      </c>
      <c r="Q1028" s="9" t="str">
        <f t="shared" si="49"/>
        <v>ｾﾝﾀﾞ ｶﾘﾝ</v>
      </c>
      <c r="R1028" s="9" t="str">
        <f t="shared" si="50"/>
        <v>SENDA Karin (01)</v>
      </c>
      <c r="S1028" s="9" t="str">
        <f>IFERROR(IF($F1028="","",INDEX(リスト!$G:$G,MATCH($F1028,リスト!$E:$E,0))),"")</f>
        <v>49</v>
      </c>
      <c r="T1028" s="9" t="str">
        <f>IFERROR(IF($K1028="","",INDEX(リスト!$J:$J,MATCH($K1028,リスト!$I:$I,0))),"")</f>
        <v>JPN</v>
      </c>
      <c r="U1028" s="9" t="str">
        <f>IF($B1028="","",RIGHT($G1028*1000+200+COUNTIF($G$2:$G1028,$G1028),9))</f>
        <v>010714202</v>
      </c>
      <c r="V1028" s="9" t="str">
        <f>IFERROR(IF($M1028="","",$M1028&amp;"・"&amp;INDEX(リスト!$F:$F,MATCH($L1028,リスト!$E:$E,0))),"")</f>
        <v/>
      </c>
    </row>
    <row r="1029" spans="1:22" ht="18" customHeight="1" x14ac:dyDescent="0.55000000000000004">
      <c r="A1029" t="s">
        <v>3038</v>
      </c>
      <c r="B1029">
        <v>1049</v>
      </c>
      <c r="C1029" t="s">
        <v>4869</v>
      </c>
      <c r="D1029" t="s">
        <v>4870</v>
      </c>
      <c r="E1029">
        <v>1</v>
      </c>
      <c r="F1029" t="s">
        <v>16</v>
      </c>
      <c r="G1029">
        <v>20041019</v>
      </c>
      <c r="H1029" t="s">
        <v>4871</v>
      </c>
      <c r="I1029" t="s">
        <v>771</v>
      </c>
      <c r="J1029" t="s">
        <v>2805</v>
      </c>
      <c r="K1029" t="s">
        <v>214</v>
      </c>
      <c r="O1029" s="9">
        <f>IFERROR(IF($B1029="","",INDEX(所属情報!$E:$E,MATCH($A1029,所属情報!$A:$A,0))),"")</f>
        <v>490051</v>
      </c>
      <c r="P1029" s="9" t="str">
        <f t="shared" si="48"/>
        <v>小林　奈央子 (1)</v>
      </c>
      <c r="Q1029" s="9" t="str">
        <f t="shared" si="49"/>
        <v>ｺﾊﾞﾔｼ ﾅｵｺ</v>
      </c>
      <c r="R1029" s="9" t="str">
        <f t="shared" si="50"/>
        <v>KOBAYASHI Naoko (04)</v>
      </c>
      <c r="S1029" s="9" t="str">
        <f>IFERROR(IF($F1029="","",INDEX(リスト!$G:$G,MATCH($F1029,リスト!$E:$E,0))),"")</f>
        <v>29</v>
      </c>
      <c r="T1029" s="9" t="str">
        <f>IFERROR(IF($K1029="","",INDEX(リスト!$J:$J,MATCH($K1029,リスト!$I:$I,0))),"")</f>
        <v>JPN</v>
      </c>
      <c r="U1029" s="9" t="str">
        <f>IF($B1029="","",RIGHT($G1029*1000+200+COUNTIF($G$2:$G1029,$G1029),9))</f>
        <v>041019203</v>
      </c>
      <c r="V1029" s="9" t="str">
        <f>IFERROR(IF($M1029="","",$M1029&amp;"・"&amp;INDEX(リスト!$F:$F,MATCH($L1029,リスト!$E:$E,0))),"")</f>
        <v/>
      </c>
    </row>
    <row r="1030" spans="1:22" ht="18" customHeight="1" x14ac:dyDescent="0.55000000000000004">
      <c r="A1030" t="s">
        <v>3921</v>
      </c>
      <c r="B1030">
        <v>1050</v>
      </c>
      <c r="C1030" t="s">
        <v>4872</v>
      </c>
      <c r="D1030" t="s">
        <v>4873</v>
      </c>
      <c r="E1030">
        <v>1</v>
      </c>
      <c r="F1030" t="s">
        <v>4874</v>
      </c>
      <c r="G1030">
        <v>20031028</v>
      </c>
      <c r="H1030" t="s">
        <v>4875</v>
      </c>
      <c r="I1030" t="s">
        <v>1464</v>
      </c>
      <c r="J1030" t="s">
        <v>4876</v>
      </c>
      <c r="K1030" t="s">
        <v>214</v>
      </c>
      <c r="O1030" s="9">
        <f>IFERROR(IF($B1030="","",INDEX(所属情報!$E:$E,MATCH($A1030,所属情報!$A:$A,0))),"")</f>
        <v>491082</v>
      </c>
      <c r="P1030" s="9" t="str">
        <f t="shared" si="48"/>
        <v>森田　帆南 (1)</v>
      </c>
      <c r="Q1030" s="9" t="str">
        <f t="shared" si="49"/>
        <v>ﾓﾘﾀ ﾎﾅﾐ</v>
      </c>
      <c r="R1030" s="9" t="str">
        <f t="shared" si="50"/>
        <v>MORITA Honami (03)</v>
      </c>
      <c r="S1030" s="9" t="str">
        <f>IFERROR(IF($F1030="","",INDEX(リスト!$G:$G,MATCH($F1030,リスト!$E:$E,0))),"")</f>
        <v>28</v>
      </c>
      <c r="T1030" s="9" t="str">
        <f>IFERROR(IF($K1030="","",INDEX(リスト!$J:$J,MATCH($K1030,リスト!$I:$I,0))),"")</f>
        <v>JPN</v>
      </c>
      <c r="U1030" s="9" t="str">
        <f>IF($B1030="","",RIGHT($G1030*1000+200+COUNTIF($G$2:$G1030,$G1030),9))</f>
        <v>031028202</v>
      </c>
      <c r="V1030" s="9" t="str">
        <f>IFERROR(IF($M1030="","",$M1030&amp;"・"&amp;INDEX(リスト!$F:$F,MATCH($L1030,リスト!$E:$E,0))),"")</f>
        <v/>
      </c>
    </row>
    <row r="1031" spans="1:22" ht="18" customHeight="1" x14ac:dyDescent="0.55000000000000004">
      <c r="A1031" t="s">
        <v>3921</v>
      </c>
      <c r="B1031">
        <v>1051</v>
      </c>
      <c r="C1031" t="s">
        <v>4877</v>
      </c>
      <c r="D1031" t="s">
        <v>4878</v>
      </c>
      <c r="E1031">
        <v>1</v>
      </c>
      <c r="F1031" t="s">
        <v>4879</v>
      </c>
      <c r="G1031">
        <v>20041025</v>
      </c>
      <c r="H1031" t="s">
        <v>4880</v>
      </c>
      <c r="I1031" t="s">
        <v>1464</v>
      </c>
      <c r="J1031" t="s">
        <v>1105</v>
      </c>
      <c r="K1031" t="s">
        <v>214</v>
      </c>
      <c r="O1031" s="9">
        <f>IFERROR(IF($B1031="","",INDEX(所属情報!$E:$E,MATCH($A1031,所属情報!$A:$A,0))),"")</f>
        <v>491082</v>
      </c>
      <c r="P1031" s="9" t="str">
        <f t="shared" si="48"/>
        <v>森田　晴菜 (1)</v>
      </c>
      <c r="Q1031" s="9" t="str">
        <f t="shared" si="49"/>
        <v>ﾓﾘﾀ ﾊﾙﾅ</v>
      </c>
      <c r="R1031" s="9" t="str">
        <f t="shared" si="50"/>
        <v>MORITA Haruna (04)</v>
      </c>
      <c r="S1031" s="9" t="str">
        <f>IFERROR(IF($F1031="","",INDEX(リスト!$G:$G,MATCH($F1031,リスト!$E:$E,0))),"")</f>
        <v>28</v>
      </c>
      <c r="T1031" s="9" t="str">
        <f>IFERROR(IF($K1031="","",INDEX(リスト!$J:$J,MATCH($K1031,リスト!$I:$I,0))),"")</f>
        <v>JPN</v>
      </c>
      <c r="U1031" s="9" t="str">
        <f>IF($B1031="","",RIGHT($G1031*1000+200+COUNTIF($G$2:$G1031,$G1031),9))</f>
        <v>041025201</v>
      </c>
      <c r="V1031" s="9" t="str">
        <f>IFERROR(IF($M1031="","",$M1031&amp;"・"&amp;INDEX(リスト!$F:$F,MATCH($L1031,リスト!$E:$E,0))),"")</f>
        <v/>
      </c>
    </row>
    <row r="1032" spans="1:22" ht="18" customHeight="1" x14ac:dyDescent="0.55000000000000004">
      <c r="A1032" t="s">
        <v>3921</v>
      </c>
      <c r="B1032">
        <v>1052</v>
      </c>
      <c r="C1032" t="s">
        <v>4881</v>
      </c>
      <c r="D1032" t="s">
        <v>4882</v>
      </c>
      <c r="E1032">
        <v>1</v>
      </c>
      <c r="F1032" t="s">
        <v>4874</v>
      </c>
      <c r="G1032">
        <v>20040521</v>
      </c>
      <c r="H1032" t="s">
        <v>4883</v>
      </c>
      <c r="I1032" t="s">
        <v>1889</v>
      </c>
      <c r="J1032" t="s">
        <v>2119</v>
      </c>
      <c r="K1032" t="s">
        <v>214</v>
      </c>
      <c r="O1032" s="9">
        <f>IFERROR(IF($B1032="","",INDEX(所属情報!$E:$E,MATCH($A1032,所属情報!$A:$A,0))),"")</f>
        <v>491082</v>
      </c>
      <c r="P1032" s="9" t="str">
        <f t="shared" si="48"/>
        <v>濵田　志乃 (1)</v>
      </c>
      <c r="Q1032" s="9" t="str">
        <f t="shared" si="49"/>
        <v>ﾊﾏﾀﾞ ﾕｷﾉ</v>
      </c>
      <c r="R1032" s="9" t="str">
        <f t="shared" si="50"/>
        <v>HAMADA Yukino (04)</v>
      </c>
      <c r="S1032" s="9" t="str">
        <f>IFERROR(IF($F1032="","",INDEX(リスト!$G:$G,MATCH($F1032,リスト!$E:$E,0))),"")</f>
        <v>28</v>
      </c>
      <c r="T1032" s="9" t="str">
        <f>IFERROR(IF($K1032="","",INDEX(リスト!$J:$J,MATCH($K1032,リスト!$I:$I,0))),"")</f>
        <v>JPN</v>
      </c>
      <c r="U1032" s="9" t="str">
        <f>IF($B1032="","",RIGHT($G1032*1000+200+COUNTIF($G$2:$G1032,$G1032),9))</f>
        <v>040521201</v>
      </c>
      <c r="V1032" s="9" t="str">
        <f>IFERROR(IF($M1032="","",$M1032&amp;"・"&amp;INDEX(リスト!$F:$F,MATCH($L1032,リスト!$E:$E,0))),"")</f>
        <v/>
      </c>
    </row>
    <row r="1033" spans="1:22" ht="18" customHeight="1" x14ac:dyDescent="0.55000000000000004">
      <c r="A1033" t="s">
        <v>4364</v>
      </c>
      <c r="B1033">
        <v>1053</v>
      </c>
      <c r="C1033" t="s">
        <v>4884</v>
      </c>
      <c r="D1033" t="s">
        <v>4885</v>
      </c>
      <c r="E1033">
        <v>2</v>
      </c>
      <c r="F1033" t="s">
        <v>4886</v>
      </c>
      <c r="G1033">
        <v>20030409</v>
      </c>
      <c r="H1033" t="s">
        <v>4887</v>
      </c>
      <c r="I1033" t="s">
        <v>4484</v>
      </c>
      <c r="J1033" t="s">
        <v>787</v>
      </c>
      <c r="K1033" t="s">
        <v>214</v>
      </c>
      <c r="O1033" s="9">
        <f>IFERROR(IF($B1033="","",INDEX(所属情報!$E:$E,MATCH($A1033,所属情報!$A:$A,0))),"")</f>
        <v>491054</v>
      </c>
      <c r="P1033" s="9" t="str">
        <f t="shared" si="48"/>
        <v>大久保　芽生 (2)</v>
      </c>
      <c r="Q1033" s="9" t="str">
        <f t="shared" si="49"/>
        <v>ｵｵｸﾎﾞ ﾒｲ</v>
      </c>
      <c r="R1033" s="9" t="str">
        <f t="shared" si="50"/>
        <v>OKUBO Mei (03)</v>
      </c>
      <c r="S1033" s="9" t="str">
        <f>IFERROR(IF($F1033="","",INDEX(リスト!$G:$G,MATCH($F1033,リスト!$E:$E,0))),"")</f>
        <v>25</v>
      </c>
      <c r="T1033" s="9" t="str">
        <f>IFERROR(IF($K1033="","",INDEX(リスト!$J:$J,MATCH($K1033,リスト!$I:$I,0))),"")</f>
        <v>JPN</v>
      </c>
      <c r="U1033" s="9" t="str">
        <f>IF($B1033="","",RIGHT($G1033*1000+200+COUNTIF($G$2:$G1033,$G1033),9))</f>
        <v>030409202</v>
      </c>
      <c r="V1033" s="9" t="str">
        <f>IFERROR(IF($M1033="","",$M1033&amp;"・"&amp;INDEX(リスト!$F:$F,MATCH($L1033,リスト!$E:$E,0))),"")</f>
        <v/>
      </c>
    </row>
    <row r="1034" spans="1:22" ht="18" customHeight="1" x14ac:dyDescent="0.55000000000000004">
      <c r="A1034" t="s">
        <v>2100</v>
      </c>
      <c r="B1034">
        <v>1054</v>
      </c>
      <c r="C1034" t="s">
        <v>4888</v>
      </c>
      <c r="D1034" t="s">
        <v>4889</v>
      </c>
      <c r="E1034">
        <v>1</v>
      </c>
      <c r="F1034" t="s">
        <v>20</v>
      </c>
      <c r="G1034">
        <v>20050308</v>
      </c>
      <c r="H1034" t="s">
        <v>4890</v>
      </c>
      <c r="I1034" t="s">
        <v>4891</v>
      </c>
      <c r="J1034" t="s">
        <v>1239</v>
      </c>
      <c r="K1034" t="s">
        <v>214</v>
      </c>
      <c r="O1034" s="9">
        <f>IFERROR(IF($B1034="","",INDEX(所属情報!$E:$E,MATCH($A1034,所属情報!$A:$A,0))),"")</f>
        <v>490053</v>
      </c>
      <c r="P1034" s="9" t="str">
        <f t="shared" si="48"/>
        <v>畑田　桜妃 (1)</v>
      </c>
      <c r="Q1034" s="9" t="str">
        <f t="shared" si="49"/>
        <v>ﾊﾀﾀﾞ ｻｷ</v>
      </c>
      <c r="R1034" s="9" t="str">
        <f t="shared" si="50"/>
        <v>HATADA Saki (05)</v>
      </c>
      <c r="S1034" s="9" t="str">
        <f>IFERROR(IF($F1034="","",INDEX(リスト!$G:$G,MATCH($F1034,リスト!$E:$E,0))),"")</f>
        <v>27</v>
      </c>
      <c r="T1034" s="9" t="str">
        <f>IFERROR(IF($K1034="","",INDEX(リスト!$J:$J,MATCH($K1034,リスト!$I:$I,0))),"")</f>
        <v>JPN</v>
      </c>
      <c r="U1034" s="9" t="str">
        <f>IF($B1034="","",RIGHT($G1034*1000+200+COUNTIF($G$2:$G1034,$G1034),9))</f>
        <v>050308201</v>
      </c>
      <c r="V1034" s="9" t="str">
        <f>IFERROR(IF($M1034="","",$M1034&amp;"・"&amp;INDEX(リスト!$F:$F,MATCH($L1034,リスト!$E:$E,0))),"")</f>
        <v/>
      </c>
    </row>
    <row r="1035" spans="1:22" ht="18" customHeight="1" x14ac:dyDescent="0.55000000000000004">
      <c r="A1035" t="s">
        <v>3862</v>
      </c>
      <c r="B1035">
        <v>1055</v>
      </c>
      <c r="C1035" t="s">
        <v>4892</v>
      </c>
      <c r="D1035" t="s">
        <v>4893</v>
      </c>
      <c r="E1035">
        <v>6</v>
      </c>
      <c r="F1035" t="s">
        <v>17</v>
      </c>
      <c r="G1035">
        <v>19990417</v>
      </c>
      <c r="H1035" t="s">
        <v>4894</v>
      </c>
      <c r="I1035" t="s">
        <v>2508</v>
      </c>
      <c r="J1035" t="s">
        <v>1017</v>
      </c>
      <c r="K1035" t="s">
        <v>214</v>
      </c>
      <c r="O1035" s="9">
        <f>IFERROR(IF($B1035="","",INDEX(所属情報!$E:$E,MATCH($A1035,所属情報!$A:$A,0))),"")</f>
        <v>492191</v>
      </c>
      <c r="P1035" s="9" t="str">
        <f t="shared" si="48"/>
        <v>佐野　愛 (6)</v>
      </c>
      <c r="Q1035" s="9" t="str">
        <f t="shared" si="49"/>
        <v>ｻﾉ ﾏﾅ</v>
      </c>
      <c r="R1035" s="9" t="str">
        <f t="shared" si="50"/>
        <v>SANO Mana (99)</v>
      </c>
      <c r="S1035" s="9" t="str">
        <f>IFERROR(IF($F1035="","",INDEX(リスト!$G:$G,MATCH($F1035,リスト!$E:$E,0))),"")</f>
        <v>26</v>
      </c>
      <c r="T1035" s="9" t="str">
        <f>IFERROR(IF($K1035="","",INDEX(リスト!$J:$J,MATCH($K1035,リスト!$I:$I,0))),"")</f>
        <v>JPN</v>
      </c>
      <c r="U1035" s="9" t="str">
        <f>IF($B1035="","",RIGHT($G1035*1000+200+COUNTIF($G$2:$G1035,$G1035),9))</f>
        <v>990417201</v>
      </c>
      <c r="V1035" s="9" t="str">
        <f>IFERROR(IF($M1035="","",$M1035&amp;"・"&amp;INDEX(リスト!$F:$F,MATCH($L1035,リスト!$E:$E,0))),"")</f>
        <v/>
      </c>
    </row>
    <row r="1036" spans="1:22" ht="18" customHeight="1" x14ac:dyDescent="0.55000000000000004">
      <c r="A1036" t="s">
        <v>3862</v>
      </c>
      <c r="B1036">
        <v>1056</v>
      </c>
      <c r="C1036" t="s">
        <v>4895</v>
      </c>
      <c r="D1036" t="s">
        <v>4896</v>
      </c>
      <c r="E1036">
        <v>1</v>
      </c>
      <c r="F1036" t="s">
        <v>17</v>
      </c>
      <c r="G1036">
        <v>20040414</v>
      </c>
      <c r="H1036" t="s">
        <v>4897</v>
      </c>
      <c r="I1036" t="s">
        <v>4898</v>
      </c>
      <c r="J1036" t="s">
        <v>1151</v>
      </c>
      <c r="K1036" t="s">
        <v>214</v>
      </c>
      <c r="O1036" s="9">
        <f>IFERROR(IF($B1036="","",INDEX(所属情報!$E:$E,MATCH($A1036,所属情報!$A:$A,0))),"")</f>
        <v>492191</v>
      </c>
      <c r="P1036" s="9" t="str">
        <f t="shared" si="48"/>
        <v>岡　稚奈 (1)</v>
      </c>
      <c r="Q1036" s="9" t="str">
        <f t="shared" si="49"/>
        <v>ｵｶ ﾜｶﾅ</v>
      </c>
      <c r="R1036" s="9" t="str">
        <f t="shared" si="50"/>
        <v>OKA Wakana (04)</v>
      </c>
      <c r="S1036" s="9" t="str">
        <f>IFERROR(IF($F1036="","",INDEX(リスト!$G:$G,MATCH($F1036,リスト!$E:$E,0))),"")</f>
        <v>26</v>
      </c>
      <c r="T1036" s="9" t="str">
        <f>IFERROR(IF($K1036="","",INDEX(リスト!$J:$J,MATCH($K1036,リスト!$I:$I,0))),"")</f>
        <v>JPN</v>
      </c>
      <c r="U1036" s="9" t="str">
        <f>IF($B1036="","",RIGHT($G1036*1000+200+COUNTIF($G$2:$G1036,$G1036),9))</f>
        <v>040414202</v>
      </c>
      <c r="V1036" s="9" t="str">
        <f>IFERROR(IF($M1036="","",$M1036&amp;"・"&amp;INDEX(リスト!$F:$F,MATCH($L1036,リスト!$E:$E,0))),"")</f>
        <v/>
      </c>
    </row>
    <row r="1037" spans="1:22" ht="18" customHeight="1" x14ac:dyDescent="0.55000000000000004">
      <c r="A1037" t="s">
        <v>3617</v>
      </c>
      <c r="B1037">
        <v>1057</v>
      </c>
      <c r="C1037" t="s">
        <v>4899</v>
      </c>
      <c r="D1037" t="s">
        <v>4900</v>
      </c>
      <c r="E1037">
        <v>1</v>
      </c>
      <c r="F1037" t="s">
        <v>19</v>
      </c>
      <c r="G1037">
        <v>20040902</v>
      </c>
      <c r="H1037" t="s">
        <v>4901</v>
      </c>
      <c r="I1037" t="s">
        <v>4902</v>
      </c>
      <c r="J1037" t="s">
        <v>1728</v>
      </c>
      <c r="K1037" t="s">
        <v>214</v>
      </c>
      <c r="O1037" s="9">
        <f>IFERROR(IF($B1037="","",INDEX(所属情報!$E:$E,MATCH($A1037,所属情報!$A:$A,0))),"")</f>
        <v>492221</v>
      </c>
      <c r="P1037" s="9" t="str">
        <f t="shared" si="48"/>
        <v>藤瀬　朱音 (1)</v>
      </c>
      <c r="Q1037" s="9" t="str">
        <f t="shared" si="49"/>
        <v>ﾌｼﾞｾ ｱｶﾈ</v>
      </c>
      <c r="R1037" s="9" t="str">
        <f t="shared" si="50"/>
        <v>FUJISE Akane (04)</v>
      </c>
      <c r="S1037" s="9" t="str">
        <f>IFERROR(IF($F1037="","",INDEX(リスト!$G:$G,MATCH($F1037,リスト!$E:$E,0))),"")</f>
        <v>28</v>
      </c>
      <c r="T1037" s="9" t="str">
        <f>IFERROR(IF($K1037="","",INDEX(リスト!$J:$J,MATCH($K1037,リスト!$I:$I,0))),"")</f>
        <v>JPN</v>
      </c>
      <c r="U1037" s="9" t="str">
        <f>IF($B1037="","",RIGHT($G1037*1000+200+COUNTIF($G$2:$G1037,$G1037),9))</f>
        <v>040902202</v>
      </c>
      <c r="V1037" s="9" t="str">
        <f>IFERROR(IF($M1037="","",$M1037&amp;"・"&amp;INDEX(リスト!$F:$F,MATCH($L1037,リスト!$E:$E,0))),"")</f>
        <v/>
      </c>
    </row>
    <row r="1038" spans="1:22" ht="18" customHeight="1" x14ac:dyDescent="0.55000000000000004">
      <c r="A1038" t="s">
        <v>3038</v>
      </c>
      <c r="B1038">
        <v>1058</v>
      </c>
      <c r="C1038" t="s">
        <v>4903</v>
      </c>
      <c r="D1038" t="s">
        <v>4904</v>
      </c>
      <c r="E1038">
        <v>1</v>
      </c>
      <c r="F1038" t="s">
        <v>17</v>
      </c>
      <c r="G1038">
        <v>20040805</v>
      </c>
      <c r="H1038" t="s">
        <v>4905</v>
      </c>
      <c r="I1038" t="s">
        <v>1430</v>
      </c>
      <c r="J1038" t="s">
        <v>4906</v>
      </c>
      <c r="K1038" t="s">
        <v>214</v>
      </c>
      <c r="O1038" s="9">
        <f>IFERROR(IF($B1038="","",INDEX(所属情報!$E:$E,MATCH($A1038,所属情報!$A:$A,0))),"")</f>
        <v>490051</v>
      </c>
      <c r="P1038" s="9" t="str">
        <f t="shared" si="48"/>
        <v>原　萌琉 (1)</v>
      </c>
      <c r="Q1038" s="9" t="str">
        <f t="shared" si="49"/>
        <v>ﾊﾗ ﾓﾕﾙ</v>
      </c>
      <c r="R1038" s="9" t="str">
        <f t="shared" si="50"/>
        <v>HARA Moyuru (04)</v>
      </c>
      <c r="S1038" s="9" t="str">
        <f>IFERROR(IF($F1038="","",INDEX(リスト!$G:$G,MATCH($F1038,リスト!$E:$E,0))),"")</f>
        <v>26</v>
      </c>
      <c r="T1038" s="9" t="str">
        <f>IFERROR(IF($K1038="","",INDEX(リスト!$J:$J,MATCH($K1038,リスト!$I:$I,0))),"")</f>
        <v>JPN</v>
      </c>
      <c r="U1038" s="9" t="str">
        <f>IF($B1038="","",RIGHT($G1038*1000+200+COUNTIF($G$2:$G1038,$G1038),9))</f>
        <v>040805201</v>
      </c>
      <c r="V1038" s="9" t="str">
        <f>IFERROR(IF($M1038="","",$M1038&amp;"・"&amp;INDEX(リスト!$F:$F,MATCH($L1038,リスト!$E:$E,0))),"")</f>
        <v/>
      </c>
    </row>
    <row r="1039" spans="1:22" ht="18" customHeight="1" x14ac:dyDescent="0.55000000000000004">
      <c r="A1039" t="s">
        <v>3038</v>
      </c>
      <c r="B1039">
        <v>1059</v>
      </c>
      <c r="C1039" t="s">
        <v>4907</v>
      </c>
      <c r="D1039" t="s">
        <v>4908</v>
      </c>
      <c r="E1039">
        <v>1</v>
      </c>
      <c r="F1039" t="s">
        <v>19</v>
      </c>
      <c r="G1039">
        <v>20040820</v>
      </c>
      <c r="H1039" t="s">
        <v>4909</v>
      </c>
      <c r="I1039" t="s">
        <v>4910</v>
      </c>
      <c r="J1039" t="s">
        <v>2081</v>
      </c>
      <c r="K1039" t="s">
        <v>214</v>
      </c>
      <c r="O1039" s="9">
        <f>IFERROR(IF($B1039="","",INDEX(所属情報!$E:$E,MATCH($A1039,所属情報!$A:$A,0))),"")</f>
        <v>490051</v>
      </c>
      <c r="P1039" s="9" t="str">
        <f t="shared" si="48"/>
        <v>柳田　花穂 (1)</v>
      </c>
      <c r="Q1039" s="9" t="str">
        <f t="shared" si="49"/>
        <v>ﾔﾅｷﾞﾀﾞ ｶﾎ</v>
      </c>
      <c r="R1039" s="9" t="str">
        <f t="shared" si="50"/>
        <v>YANAGIDA Kaho (04)</v>
      </c>
      <c r="S1039" s="9" t="str">
        <f>IFERROR(IF($F1039="","",INDEX(リスト!$G:$G,MATCH($F1039,リスト!$E:$E,0))),"")</f>
        <v>28</v>
      </c>
      <c r="T1039" s="9" t="str">
        <f>IFERROR(IF($K1039="","",INDEX(リスト!$J:$J,MATCH($K1039,リスト!$I:$I,0))),"")</f>
        <v>JPN</v>
      </c>
      <c r="U1039" s="9" t="str">
        <f>IF($B1039="","",RIGHT($G1039*1000+200+COUNTIF($G$2:$G1039,$G1039),9))</f>
        <v>040820202</v>
      </c>
      <c r="V1039" s="9" t="str">
        <f>IFERROR(IF($M1039="","",$M1039&amp;"・"&amp;INDEX(リスト!$F:$F,MATCH($L1039,リスト!$E:$E,0))),"")</f>
        <v/>
      </c>
    </row>
    <row r="1040" spans="1:22" ht="18" customHeight="1" x14ac:dyDescent="0.55000000000000004">
      <c r="A1040" t="s">
        <v>4911</v>
      </c>
      <c r="B1040">
        <v>1060</v>
      </c>
      <c r="C1040" t="s">
        <v>4912</v>
      </c>
      <c r="D1040" t="s">
        <v>4913</v>
      </c>
      <c r="E1040">
        <v>1</v>
      </c>
      <c r="F1040" t="s">
        <v>20</v>
      </c>
      <c r="G1040">
        <v>20050218</v>
      </c>
      <c r="H1040" t="s">
        <v>4914</v>
      </c>
      <c r="I1040" t="s">
        <v>4915</v>
      </c>
      <c r="J1040" t="s">
        <v>1176</v>
      </c>
      <c r="K1040" t="s">
        <v>214</v>
      </c>
      <c r="O1040" s="9">
        <f>IFERROR(IF($B1040="","",INDEX(所属情報!$E:$E,MATCH($A1040,所属情報!$A:$A,0))),"")</f>
        <v>492216</v>
      </c>
      <c r="P1040" s="9" t="str">
        <f t="shared" si="48"/>
        <v>上原　凛 (1)</v>
      </c>
      <c r="Q1040" s="9" t="str">
        <f t="shared" si="49"/>
        <v>ｳｴﾊﾗ ﾘﾝ</v>
      </c>
      <c r="R1040" s="9" t="str">
        <f t="shared" si="50"/>
        <v>UEHARA Rin (05)</v>
      </c>
      <c r="S1040" s="9" t="str">
        <f>IFERROR(IF($F1040="","",INDEX(リスト!$G:$G,MATCH($F1040,リスト!$E:$E,0))),"")</f>
        <v>27</v>
      </c>
      <c r="T1040" s="9" t="str">
        <f>IFERROR(IF($K1040="","",INDEX(リスト!$J:$J,MATCH($K1040,リスト!$I:$I,0))),"")</f>
        <v>JPN</v>
      </c>
      <c r="U1040" s="9" t="str">
        <f>IF($B1040="","",RIGHT($G1040*1000+200+COUNTIF($G$2:$G1040,$G1040),9))</f>
        <v>050218201</v>
      </c>
      <c r="V1040" s="9" t="str">
        <f>IFERROR(IF($M1040="","",$M1040&amp;"・"&amp;INDEX(リスト!$F:$F,MATCH($L1040,リスト!$E:$E,0))),"")</f>
        <v/>
      </c>
    </row>
    <row r="1041" spans="1:22" ht="18" customHeight="1" x14ac:dyDescent="0.55000000000000004">
      <c r="A1041" t="s">
        <v>1559</v>
      </c>
      <c r="B1041">
        <v>1061</v>
      </c>
      <c r="C1041" t="s">
        <v>4916</v>
      </c>
      <c r="D1041" t="s">
        <v>4917</v>
      </c>
      <c r="E1041">
        <v>1</v>
      </c>
      <c r="F1041" t="s">
        <v>19</v>
      </c>
      <c r="G1041">
        <v>20040618</v>
      </c>
      <c r="H1041" t="s">
        <v>4918</v>
      </c>
      <c r="I1041" t="s">
        <v>4919</v>
      </c>
      <c r="J1041" t="s">
        <v>937</v>
      </c>
      <c r="K1041" t="s">
        <v>214</v>
      </c>
      <c r="O1041" s="9">
        <f>IFERROR(IF($B1041="","",INDEX(所属情報!$E:$E,MATCH($A1041,所属情報!$A:$A,0))),"")</f>
        <v>492246</v>
      </c>
      <c r="P1041" s="9" t="str">
        <f t="shared" si="48"/>
        <v>紀本　優月 (1)</v>
      </c>
      <c r="Q1041" s="9" t="str">
        <f t="shared" si="49"/>
        <v>ｷﾓﾄ ﾕﾂﾞｷ</v>
      </c>
      <c r="R1041" s="9" t="str">
        <f t="shared" si="50"/>
        <v>KIMOTO Yuzuki (04)</v>
      </c>
      <c r="S1041" s="9" t="str">
        <f>IFERROR(IF($F1041="","",INDEX(リスト!$G:$G,MATCH($F1041,リスト!$E:$E,0))),"")</f>
        <v>28</v>
      </c>
      <c r="T1041" s="9" t="str">
        <f>IFERROR(IF($K1041="","",INDEX(リスト!$J:$J,MATCH($K1041,リスト!$I:$I,0))),"")</f>
        <v>JPN</v>
      </c>
      <c r="U1041" s="9" t="str">
        <f>IF($B1041="","",RIGHT($G1041*1000+200+COUNTIF($G$2:$G1041,$G1041),9))</f>
        <v>040618201</v>
      </c>
      <c r="V1041" s="9" t="str">
        <f>IFERROR(IF($M1041="","",$M1041&amp;"・"&amp;INDEX(リスト!$F:$F,MATCH($L1041,リスト!$E:$E,0))),"")</f>
        <v/>
      </c>
    </row>
    <row r="1042" spans="1:22" ht="18" customHeight="1" x14ac:dyDescent="0.55000000000000004">
      <c r="A1042" t="s">
        <v>1559</v>
      </c>
      <c r="B1042">
        <v>1062</v>
      </c>
      <c r="C1042" t="s">
        <v>4920</v>
      </c>
      <c r="D1042" t="s">
        <v>4921</v>
      </c>
      <c r="E1042">
        <v>1</v>
      </c>
      <c r="F1042" t="s">
        <v>20</v>
      </c>
      <c r="G1042">
        <v>20040713</v>
      </c>
      <c r="H1042" t="s">
        <v>4922</v>
      </c>
      <c r="I1042" t="s">
        <v>2271</v>
      </c>
      <c r="J1042" t="s">
        <v>1379</v>
      </c>
      <c r="K1042" t="s">
        <v>214</v>
      </c>
      <c r="O1042" s="9">
        <f>IFERROR(IF($B1042="","",INDEX(所属情報!$E:$E,MATCH($A1042,所属情報!$A:$A,0))),"")</f>
        <v>492246</v>
      </c>
      <c r="P1042" s="9" t="str">
        <f t="shared" si="48"/>
        <v>奥野　夏碧 (1)</v>
      </c>
      <c r="Q1042" s="9" t="str">
        <f t="shared" si="49"/>
        <v>ｵｸﾉ ﾅﾂﾐ</v>
      </c>
      <c r="R1042" s="9" t="str">
        <f t="shared" si="50"/>
        <v>OKUNO Natsumi (04)</v>
      </c>
      <c r="S1042" s="9" t="str">
        <f>IFERROR(IF($F1042="","",INDEX(リスト!$G:$G,MATCH($F1042,リスト!$E:$E,0))),"")</f>
        <v>27</v>
      </c>
      <c r="T1042" s="9" t="str">
        <f>IFERROR(IF($K1042="","",INDEX(リスト!$J:$J,MATCH($K1042,リスト!$I:$I,0))),"")</f>
        <v>JPN</v>
      </c>
      <c r="U1042" s="9" t="str">
        <f>IF($B1042="","",RIGHT($G1042*1000+200+COUNTIF($G$2:$G1042,$G1042),9))</f>
        <v>040713202</v>
      </c>
      <c r="V1042" s="9" t="str">
        <f>IFERROR(IF($M1042="","",$M1042&amp;"・"&amp;INDEX(リスト!$F:$F,MATCH($L1042,リスト!$E:$E,0))),"")</f>
        <v/>
      </c>
    </row>
    <row r="1043" spans="1:22" ht="18" customHeight="1" x14ac:dyDescent="0.55000000000000004">
      <c r="A1043" t="s">
        <v>2760</v>
      </c>
      <c r="B1043">
        <v>1063</v>
      </c>
      <c r="C1043" t="s">
        <v>4923</v>
      </c>
      <c r="D1043" t="s">
        <v>4924</v>
      </c>
      <c r="E1043">
        <v>1</v>
      </c>
      <c r="F1043" t="s">
        <v>4925</v>
      </c>
      <c r="G1043">
        <v>20041102</v>
      </c>
      <c r="H1043" t="s">
        <v>4926</v>
      </c>
      <c r="I1043" t="s">
        <v>3193</v>
      </c>
      <c r="J1043" t="s">
        <v>3065</v>
      </c>
      <c r="K1043" t="s">
        <v>214</v>
      </c>
      <c r="O1043" s="9">
        <f>IFERROR(IF($B1043="","",INDEX(所属情報!$E:$E,MATCH($A1043,所属情報!$A:$A,0))),"")</f>
        <v>490048</v>
      </c>
      <c r="P1043" s="9" t="str">
        <f t="shared" si="48"/>
        <v>奥村　恵美 (1)</v>
      </c>
      <c r="Q1043" s="9" t="str">
        <f t="shared" si="49"/>
        <v>ｵｸﾑﾗ ｴﾐ</v>
      </c>
      <c r="R1043" s="9" t="str">
        <f t="shared" si="50"/>
        <v>OKUMURA Emi (04)</v>
      </c>
      <c r="S1043" s="9" t="str">
        <f>IFERROR(IF($F1043="","",INDEX(リスト!$G:$G,MATCH($F1043,リスト!$E:$E,0))),"")</f>
        <v>23</v>
      </c>
      <c r="T1043" s="9" t="str">
        <f>IFERROR(IF($K1043="","",INDEX(リスト!$J:$J,MATCH($K1043,リスト!$I:$I,0))),"")</f>
        <v>JPN</v>
      </c>
      <c r="U1043" s="9" t="str">
        <f>IF($B1043="","",RIGHT($G1043*1000+200+COUNTIF($G$2:$G1043,$G1043),9))</f>
        <v>041102201</v>
      </c>
      <c r="V1043" s="9" t="str">
        <f>IFERROR(IF($M1043="","",$M1043&amp;"・"&amp;INDEX(リスト!$F:$F,MATCH($L1043,リスト!$E:$E,0))),"")</f>
        <v/>
      </c>
    </row>
    <row r="1044" spans="1:22" ht="18" customHeight="1" x14ac:dyDescent="0.55000000000000004">
      <c r="A1044" t="s">
        <v>3642</v>
      </c>
      <c r="B1044">
        <v>1064</v>
      </c>
      <c r="C1044" t="s">
        <v>4927</v>
      </c>
      <c r="D1044" t="s">
        <v>4928</v>
      </c>
      <c r="E1044">
        <v>1</v>
      </c>
      <c r="F1044" t="s">
        <v>17</v>
      </c>
      <c r="G1044">
        <v>20050129</v>
      </c>
      <c r="H1044" t="s">
        <v>4929</v>
      </c>
      <c r="I1044" t="s">
        <v>4930</v>
      </c>
      <c r="J1044" t="s">
        <v>1964</v>
      </c>
      <c r="K1044" t="s">
        <v>214</v>
      </c>
      <c r="O1044" s="9">
        <f>IFERROR(IF($B1044="","",INDEX(所属情報!$E:$E,MATCH($A1044,所属情報!$A:$A,0))),"")</f>
        <v>492190</v>
      </c>
      <c r="P1044" s="9" t="str">
        <f t="shared" si="48"/>
        <v>熊谷　萌花 (1)</v>
      </c>
      <c r="Q1044" s="9" t="str">
        <f t="shared" si="49"/>
        <v>ｸﾏｶﾞｲ ﾓｴｶ</v>
      </c>
      <c r="R1044" s="9" t="str">
        <f t="shared" si="50"/>
        <v>KUMAGAI Moeka (05)</v>
      </c>
      <c r="S1044" s="9" t="str">
        <f>IFERROR(IF($F1044="","",INDEX(リスト!$G:$G,MATCH($F1044,リスト!$E:$E,0))),"")</f>
        <v>26</v>
      </c>
      <c r="T1044" s="9" t="str">
        <f>IFERROR(IF($K1044="","",INDEX(リスト!$J:$J,MATCH($K1044,リスト!$I:$I,0))),"")</f>
        <v>JPN</v>
      </c>
      <c r="U1044" s="9" t="str">
        <f>IF($B1044="","",RIGHT($G1044*1000+200+COUNTIF($G$2:$G1044,$G1044),9))</f>
        <v>050129202</v>
      </c>
      <c r="V1044" s="9" t="str">
        <f>IFERROR(IF($M1044="","",$M1044&amp;"・"&amp;INDEX(リスト!$F:$F,MATCH($L1044,リスト!$E:$E,0))),"")</f>
        <v/>
      </c>
    </row>
    <row r="1045" spans="1:22" ht="18" customHeight="1" x14ac:dyDescent="0.55000000000000004">
      <c r="A1045" t="s">
        <v>3642</v>
      </c>
      <c r="B1045">
        <v>1065</v>
      </c>
      <c r="C1045" t="s">
        <v>4931</v>
      </c>
      <c r="D1045" t="s">
        <v>4932</v>
      </c>
      <c r="E1045">
        <v>2</v>
      </c>
      <c r="F1045" t="s">
        <v>4933</v>
      </c>
      <c r="G1045">
        <v>20030904</v>
      </c>
      <c r="H1045" t="s">
        <v>4934</v>
      </c>
      <c r="I1045" t="s">
        <v>1095</v>
      </c>
      <c r="J1045" t="s">
        <v>4935</v>
      </c>
      <c r="K1045" t="s">
        <v>214</v>
      </c>
      <c r="O1045" s="9">
        <f>IFERROR(IF($B1045="","",INDEX(所属情報!$E:$E,MATCH($A1045,所属情報!$A:$A,0))),"")</f>
        <v>492190</v>
      </c>
      <c r="P1045" s="9" t="str">
        <f t="shared" si="48"/>
        <v>舘　玲於奈 (2)</v>
      </c>
      <c r="Q1045" s="9" t="str">
        <f t="shared" si="49"/>
        <v>ﾀﾁ ﾚｵﾅ</v>
      </c>
      <c r="R1045" s="9" t="str">
        <f t="shared" si="50"/>
        <v>TACHI Reona (03)</v>
      </c>
      <c r="S1045" s="9" t="str">
        <f>IFERROR(IF($F1045="","",INDEX(リスト!$G:$G,MATCH($F1045,リスト!$E:$E,0))),"")</f>
        <v>16</v>
      </c>
      <c r="T1045" s="9" t="str">
        <f>IFERROR(IF($K1045="","",INDEX(リスト!$J:$J,MATCH($K1045,リスト!$I:$I,0))),"")</f>
        <v>JPN</v>
      </c>
      <c r="U1045" s="9" t="str">
        <f>IF($B1045="","",RIGHT($G1045*1000+200+COUNTIF($G$2:$G1045,$G1045),9))</f>
        <v>030904203</v>
      </c>
      <c r="V1045" s="9" t="str">
        <f>IFERROR(IF($M1045="","",$M1045&amp;"・"&amp;INDEX(リスト!$F:$F,MATCH($L1045,リスト!$E:$E,0))),"")</f>
        <v/>
      </c>
    </row>
    <row r="1046" spans="1:22" ht="18" customHeight="1" x14ac:dyDescent="0.55000000000000004">
      <c r="A1046" t="s">
        <v>3642</v>
      </c>
      <c r="B1046">
        <v>1066</v>
      </c>
      <c r="C1046" t="s">
        <v>4936</v>
      </c>
      <c r="D1046" t="s">
        <v>4937</v>
      </c>
      <c r="E1046">
        <v>1</v>
      </c>
      <c r="F1046" t="s">
        <v>4938</v>
      </c>
      <c r="G1046">
        <v>20040723</v>
      </c>
      <c r="H1046" t="s">
        <v>4939</v>
      </c>
      <c r="I1046" t="s">
        <v>1041</v>
      </c>
      <c r="J1046" t="s">
        <v>2081</v>
      </c>
      <c r="K1046" t="s">
        <v>214</v>
      </c>
      <c r="O1046" s="9">
        <f>IFERROR(IF($B1046="","",INDEX(所属情報!$E:$E,MATCH($A1046,所属情報!$A:$A,0))),"")</f>
        <v>492190</v>
      </c>
      <c r="P1046" s="9" t="str">
        <f t="shared" si="48"/>
        <v>藤本　佳千 (1)</v>
      </c>
      <c r="Q1046" s="9" t="str">
        <f t="shared" si="49"/>
        <v>ﾌｼﾞﾓﾄ ｶﾎ</v>
      </c>
      <c r="R1046" s="9" t="str">
        <f t="shared" si="50"/>
        <v>FUJIMOTO Kaho (04)</v>
      </c>
      <c r="S1046" s="9" t="str">
        <f>IFERROR(IF($F1046="","",INDEX(リスト!$G:$G,MATCH($F1046,リスト!$E:$E,0))),"")</f>
        <v>34</v>
      </c>
      <c r="T1046" s="9" t="str">
        <f>IFERROR(IF($K1046="","",INDEX(リスト!$J:$J,MATCH($K1046,リスト!$I:$I,0))),"")</f>
        <v>JPN</v>
      </c>
      <c r="U1046" s="9" t="str">
        <f>IF($B1046="","",RIGHT($G1046*1000+200+COUNTIF($G$2:$G1046,$G1046),9))</f>
        <v>040723203</v>
      </c>
      <c r="V1046" s="9" t="str">
        <f>IFERROR(IF($M1046="","",$M1046&amp;"・"&amp;INDEX(リスト!$F:$F,MATCH($L1046,リスト!$E:$E,0))),"")</f>
        <v/>
      </c>
    </row>
    <row r="1047" spans="1:22" ht="18" customHeight="1" x14ac:dyDescent="0.55000000000000004">
      <c r="A1047" t="s">
        <v>3974</v>
      </c>
      <c r="B1047">
        <v>1067</v>
      </c>
      <c r="C1047" t="s">
        <v>4940</v>
      </c>
      <c r="D1047" t="s">
        <v>4941</v>
      </c>
      <c r="E1047">
        <v>1</v>
      </c>
      <c r="F1047" t="s">
        <v>54</v>
      </c>
      <c r="G1047">
        <v>20041226</v>
      </c>
      <c r="H1047" t="s">
        <v>4942</v>
      </c>
      <c r="I1047" t="s">
        <v>2653</v>
      </c>
      <c r="J1047" t="s">
        <v>1339</v>
      </c>
      <c r="K1047" t="s">
        <v>214</v>
      </c>
      <c r="O1047" s="9">
        <f>IFERROR(IF($B1047="","",INDEX(所属情報!$E:$E,MATCH($A1047,所属情報!$A:$A,0))),"")</f>
        <v>490058</v>
      </c>
      <c r="P1047" s="9" t="str">
        <f t="shared" si="48"/>
        <v>仲谷　瑠唯 (1)</v>
      </c>
      <c r="Q1047" s="9" t="str">
        <f t="shared" si="49"/>
        <v>ﾅｶﾀﾆ ﾙｲ</v>
      </c>
      <c r="R1047" s="9" t="str">
        <f t="shared" si="50"/>
        <v>NAKATANI Rui (04)</v>
      </c>
      <c r="S1047" s="9" t="str">
        <f>IFERROR(IF($F1047="","",INDEX(リスト!$G:$G,MATCH($F1047,リスト!$E:$E,0))),"")</f>
        <v>30</v>
      </c>
      <c r="T1047" s="9" t="str">
        <f>IFERROR(IF($K1047="","",INDEX(リスト!$J:$J,MATCH($K1047,リスト!$I:$I,0))),"")</f>
        <v>JPN</v>
      </c>
      <c r="U1047" s="9" t="str">
        <f>IF($B1047="","",RIGHT($G1047*1000+200+COUNTIF($G$2:$G1047,$G1047),9))</f>
        <v>041226201</v>
      </c>
      <c r="V1047" s="9" t="str">
        <f>IFERROR(IF($M1047="","",$M1047&amp;"・"&amp;INDEX(リスト!$F:$F,MATCH($L1047,リスト!$E:$E,0))),"")</f>
        <v/>
      </c>
    </row>
    <row r="1048" spans="1:22" ht="18" customHeight="1" x14ac:dyDescent="0.55000000000000004">
      <c r="A1048" t="s">
        <v>3974</v>
      </c>
      <c r="B1048">
        <v>1068</v>
      </c>
      <c r="C1048" t="s">
        <v>4943</v>
      </c>
      <c r="D1048" t="s">
        <v>4944</v>
      </c>
      <c r="E1048">
        <v>1</v>
      </c>
      <c r="F1048" t="s">
        <v>54</v>
      </c>
      <c r="G1048">
        <v>20031006</v>
      </c>
      <c r="H1048" t="s">
        <v>4945</v>
      </c>
      <c r="I1048" t="s">
        <v>791</v>
      </c>
      <c r="J1048" t="s">
        <v>4946</v>
      </c>
      <c r="K1048" t="s">
        <v>214</v>
      </c>
      <c r="O1048" s="9">
        <f>IFERROR(IF($B1048="","",INDEX(所属情報!$E:$E,MATCH($A1048,所属情報!$A:$A,0))),"")</f>
        <v>490058</v>
      </c>
      <c r="P1048" s="9" t="str">
        <f t="shared" si="48"/>
        <v>西田　千鶴 (1)</v>
      </c>
      <c r="Q1048" s="9" t="str">
        <f t="shared" si="49"/>
        <v>ﾆｼﾀﾞ ﾁﾂﾞﾙ</v>
      </c>
      <c r="R1048" s="9" t="str">
        <f t="shared" si="50"/>
        <v>NISHIDA Chizuru (03)</v>
      </c>
      <c r="S1048" s="9" t="str">
        <f>IFERROR(IF($F1048="","",INDEX(リスト!$G:$G,MATCH($F1048,リスト!$E:$E,0))),"")</f>
        <v>30</v>
      </c>
      <c r="T1048" s="9" t="str">
        <f>IFERROR(IF($K1048="","",INDEX(リスト!$J:$J,MATCH($K1048,リスト!$I:$I,0))),"")</f>
        <v>JPN</v>
      </c>
      <c r="U1048" s="9" t="str">
        <f>IF($B1048="","",RIGHT($G1048*1000+200+COUNTIF($G$2:$G1048,$G1048),9))</f>
        <v>031006201</v>
      </c>
      <c r="V1048" s="9" t="str">
        <f>IFERROR(IF($M1048="","",$M1048&amp;"・"&amp;INDEX(リスト!$F:$F,MATCH($L1048,リスト!$E:$E,0))),"")</f>
        <v/>
      </c>
    </row>
    <row r="1049" spans="1:22" ht="18" customHeight="1" x14ac:dyDescent="0.55000000000000004">
      <c r="A1049" t="s">
        <v>2760</v>
      </c>
      <c r="B1049">
        <v>1069</v>
      </c>
      <c r="C1049" t="s">
        <v>4947</v>
      </c>
      <c r="D1049" t="s">
        <v>4948</v>
      </c>
      <c r="E1049">
        <v>1</v>
      </c>
      <c r="F1049" t="s">
        <v>4933</v>
      </c>
      <c r="G1049">
        <v>20040508</v>
      </c>
      <c r="H1049" t="s">
        <v>4949</v>
      </c>
      <c r="I1049" t="s">
        <v>1949</v>
      </c>
      <c r="J1049" t="s">
        <v>1745</v>
      </c>
      <c r="K1049" t="s">
        <v>214</v>
      </c>
      <c r="O1049" s="9">
        <f>IFERROR(IF($B1049="","",INDEX(所属情報!$E:$E,MATCH($A1049,所属情報!$A:$A,0))),"")</f>
        <v>490048</v>
      </c>
      <c r="P1049" s="9" t="str">
        <f t="shared" si="48"/>
        <v>服部　颯希 (1)</v>
      </c>
      <c r="Q1049" s="9" t="str">
        <f t="shared" si="49"/>
        <v>ﾊｯﾄﾘ ｻﾂｷ</v>
      </c>
      <c r="R1049" s="9" t="str">
        <f t="shared" si="50"/>
        <v>HATTORI Satsuki (04)</v>
      </c>
      <c r="S1049" s="9" t="str">
        <f>IFERROR(IF($F1049="","",INDEX(リスト!$G:$G,MATCH($F1049,リスト!$E:$E,0))),"")</f>
        <v>16</v>
      </c>
      <c r="T1049" s="9" t="str">
        <f>IFERROR(IF($K1049="","",INDEX(リスト!$J:$J,MATCH($K1049,リスト!$I:$I,0))),"")</f>
        <v>JPN</v>
      </c>
      <c r="U1049" s="9" t="str">
        <f>IF($B1049="","",RIGHT($G1049*1000+200+COUNTIF($G$2:$G1049,$G1049),9))</f>
        <v>040508203</v>
      </c>
      <c r="V1049" s="9" t="str">
        <f>IFERROR(IF($M1049="","",$M1049&amp;"・"&amp;INDEX(リスト!$F:$F,MATCH($L1049,リスト!$E:$E,0))),"")</f>
        <v/>
      </c>
    </row>
    <row r="1050" spans="1:22" ht="18" customHeight="1" x14ac:dyDescent="0.55000000000000004">
      <c r="A1050" t="s">
        <v>1396</v>
      </c>
      <c r="B1050">
        <v>1070</v>
      </c>
      <c r="C1050" t="s">
        <v>4950</v>
      </c>
      <c r="D1050" t="s">
        <v>4951</v>
      </c>
      <c r="E1050">
        <v>1</v>
      </c>
      <c r="F1050" t="s">
        <v>19</v>
      </c>
      <c r="G1050">
        <v>20050113</v>
      </c>
      <c r="H1050" t="s">
        <v>4952</v>
      </c>
      <c r="I1050" t="s">
        <v>1800</v>
      </c>
      <c r="J1050" t="s">
        <v>972</v>
      </c>
      <c r="K1050" t="s">
        <v>214</v>
      </c>
      <c r="O1050" s="9">
        <f>IFERROR(IF($B1050="","",INDEX(所属情報!$E:$E,MATCH($A1050,所属情報!$A:$A,0))),"")</f>
        <v>492213</v>
      </c>
      <c r="P1050" s="9" t="str">
        <f t="shared" si="48"/>
        <v>平山　彩雪 (1)</v>
      </c>
      <c r="Q1050" s="9" t="str">
        <f t="shared" si="49"/>
        <v>ﾋﾗﾔﾏ ｻﾕｷ</v>
      </c>
      <c r="R1050" s="9" t="str">
        <f t="shared" si="50"/>
        <v>HIRAYAMA Sayuki (05)</v>
      </c>
      <c r="S1050" s="9" t="str">
        <f>IFERROR(IF($F1050="","",INDEX(リスト!$G:$G,MATCH($F1050,リスト!$E:$E,0))),"")</f>
        <v>28</v>
      </c>
      <c r="T1050" s="9" t="str">
        <f>IFERROR(IF($K1050="","",INDEX(リスト!$J:$J,MATCH($K1050,リスト!$I:$I,0))),"")</f>
        <v>JPN</v>
      </c>
      <c r="U1050" s="9" t="str">
        <f>IF($B1050="","",RIGHT($G1050*1000+200+COUNTIF($G$2:$G1050,$G1050),9))</f>
        <v>050113202</v>
      </c>
      <c r="V1050" s="9" t="str">
        <f>IFERROR(IF($M1050="","",$M1050&amp;"・"&amp;INDEX(リスト!$F:$F,MATCH($L1050,リスト!$E:$E,0))),"")</f>
        <v/>
      </c>
    </row>
    <row r="1051" spans="1:22" ht="18" customHeight="1" x14ac:dyDescent="0.55000000000000004">
      <c r="A1051" t="s">
        <v>4953</v>
      </c>
      <c r="B1051">
        <v>1071</v>
      </c>
      <c r="C1051" t="s">
        <v>4954</v>
      </c>
      <c r="D1051" t="s">
        <v>4955</v>
      </c>
      <c r="E1051">
        <v>1</v>
      </c>
      <c r="F1051" t="s">
        <v>4956</v>
      </c>
      <c r="G1051">
        <v>20040819</v>
      </c>
      <c r="H1051" t="s">
        <v>4957</v>
      </c>
      <c r="I1051" t="s">
        <v>4841</v>
      </c>
      <c r="J1051" t="s">
        <v>4958</v>
      </c>
      <c r="K1051" t="s">
        <v>214</v>
      </c>
      <c r="O1051" s="9">
        <f>IFERROR(IF($B1051="","",INDEX(所属情報!$E:$E,MATCH($A1051,所属情報!$A:$A,0))),"")</f>
        <v>492190</v>
      </c>
      <c r="P1051" s="9" t="str">
        <f t="shared" si="48"/>
        <v>亀井　真希 (1)</v>
      </c>
      <c r="Q1051" s="9" t="str">
        <f t="shared" si="49"/>
        <v>ｶﾒｲ ﾏｷ</v>
      </c>
      <c r="R1051" s="9" t="str">
        <f t="shared" si="50"/>
        <v>KAMEI Maki (04)</v>
      </c>
      <c r="S1051" s="9" t="str">
        <f>IFERROR(IF($F1051="","",INDEX(リスト!$G:$G,MATCH($F1051,リスト!$E:$E,0))),"")</f>
        <v>38</v>
      </c>
      <c r="T1051" s="9" t="str">
        <f>IFERROR(IF($K1051="","",INDEX(リスト!$J:$J,MATCH($K1051,リスト!$I:$I,0))),"")</f>
        <v>JPN</v>
      </c>
      <c r="U1051" s="9" t="str">
        <f>IF($B1051="","",RIGHT($G1051*1000+200+COUNTIF($G$2:$G1051,$G1051),9))</f>
        <v>040819201</v>
      </c>
      <c r="V1051" s="9" t="str">
        <f>IFERROR(IF($M1051="","",$M1051&amp;"・"&amp;INDEX(リスト!$F:$F,MATCH($L1051,リスト!$E:$E,0))),"")</f>
        <v/>
      </c>
    </row>
    <row r="1052" spans="1:22" ht="18" customHeight="1" x14ac:dyDescent="0.55000000000000004">
      <c r="A1052" t="s">
        <v>4959</v>
      </c>
      <c r="B1052">
        <v>1072</v>
      </c>
      <c r="C1052" t="s">
        <v>4960</v>
      </c>
      <c r="D1052" t="s">
        <v>4961</v>
      </c>
      <c r="E1052">
        <v>4</v>
      </c>
      <c r="F1052" t="s">
        <v>15</v>
      </c>
      <c r="G1052">
        <v>20010419</v>
      </c>
      <c r="H1052" t="s">
        <v>4962</v>
      </c>
      <c r="I1052" t="s">
        <v>1059</v>
      </c>
      <c r="J1052" t="s">
        <v>953</v>
      </c>
      <c r="K1052" t="s">
        <v>214</v>
      </c>
      <c r="O1052" s="9">
        <f>IFERROR(IF($B1052="","",INDEX(所属情報!$E:$E,MATCH($A1052,所属情報!$A:$A,0))),"")</f>
        <v>490047</v>
      </c>
      <c r="P1052" s="9" t="str">
        <f t="shared" si="48"/>
        <v>森　七海 (4)</v>
      </c>
      <c r="Q1052" s="9" t="str">
        <f t="shared" si="49"/>
        <v>ﾓﾘ ﾅﾅﾐ</v>
      </c>
      <c r="R1052" s="9" t="str">
        <f t="shared" si="50"/>
        <v>MORI Nanami (01)</v>
      </c>
      <c r="S1052" s="9" t="str">
        <f>IFERROR(IF($F1052="","",INDEX(リスト!$G:$G,MATCH($F1052,リスト!$E:$E,0))),"")</f>
        <v>25</v>
      </c>
      <c r="T1052" s="9" t="str">
        <f>IFERROR(IF($K1052="","",INDEX(リスト!$J:$J,MATCH($K1052,リスト!$I:$I,0))),"")</f>
        <v>JPN</v>
      </c>
      <c r="U1052" s="9" t="str">
        <f>IF($B1052="","",RIGHT($G1052*1000+200+COUNTIF($G$2:$G1052,$G1052),9))</f>
        <v>010419201</v>
      </c>
      <c r="V1052" s="9" t="str">
        <f>IFERROR(IF($M1052="","",$M1052&amp;"・"&amp;INDEX(リスト!$F:$F,MATCH($L1052,リスト!$E:$E,0))),"")</f>
        <v/>
      </c>
    </row>
    <row r="1053" spans="1:22" ht="18" customHeight="1" x14ac:dyDescent="0.55000000000000004">
      <c r="A1053" t="s">
        <v>4959</v>
      </c>
      <c r="B1053">
        <v>1073</v>
      </c>
      <c r="C1053" t="s">
        <v>4963</v>
      </c>
      <c r="D1053" t="s">
        <v>4964</v>
      </c>
      <c r="E1053">
        <v>4</v>
      </c>
      <c r="F1053" t="s">
        <v>15</v>
      </c>
      <c r="G1053">
        <v>20010727</v>
      </c>
      <c r="H1053" t="s">
        <v>4965</v>
      </c>
      <c r="I1053" t="s">
        <v>4966</v>
      </c>
      <c r="J1053" t="s">
        <v>2109</v>
      </c>
      <c r="K1053" t="s">
        <v>214</v>
      </c>
      <c r="O1053" s="9">
        <f>IFERROR(IF($B1053="","",INDEX(所属情報!$E:$E,MATCH($A1053,所属情報!$A:$A,0))),"")</f>
        <v>490047</v>
      </c>
      <c r="P1053" s="9" t="str">
        <f t="shared" si="48"/>
        <v>長谷部　那奈 (4)</v>
      </c>
      <c r="Q1053" s="9" t="str">
        <f t="shared" si="49"/>
        <v>ﾊｾﾍﾞ ﾅﾅ</v>
      </c>
      <c r="R1053" s="9" t="str">
        <f t="shared" si="50"/>
        <v>HASEBE Nana (01)</v>
      </c>
      <c r="S1053" s="9" t="str">
        <f>IFERROR(IF($F1053="","",INDEX(リスト!$G:$G,MATCH($F1053,リスト!$E:$E,0))),"")</f>
        <v>25</v>
      </c>
      <c r="T1053" s="9" t="str">
        <f>IFERROR(IF($K1053="","",INDEX(リスト!$J:$J,MATCH($K1053,リスト!$I:$I,0))),"")</f>
        <v>JPN</v>
      </c>
      <c r="U1053" s="9" t="str">
        <f>IF($B1053="","",RIGHT($G1053*1000+200+COUNTIF($G$2:$G1053,$G1053),9))</f>
        <v>010727201</v>
      </c>
      <c r="V1053" s="9" t="str">
        <f>IFERROR(IF($M1053="","",$M1053&amp;"・"&amp;INDEX(リスト!$F:$F,MATCH($L1053,リスト!$E:$E,0))),"")</f>
        <v/>
      </c>
    </row>
    <row r="1054" spans="1:22" ht="18" customHeight="1" x14ac:dyDescent="0.55000000000000004">
      <c r="A1054" t="s">
        <v>4959</v>
      </c>
      <c r="B1054">
        <v>1074</v>
      </c>
      <c r="C1054" t="s">
        <v>4967</v>
      </c>
      <c r="D1054" t="s">
        <v>2690</v>
      </c>
      <c r="E1054">
        <v>1</v>
      </c>
      <c r="F1054" t="s">
        <v>4968</v>
      </c>
      <c r="G1054">
        <v>20041109</v>
      </c>
      <c r="H1054" t="s">
        <v>4969</v>
      </c>
      <c r="I1054" t="s">
        <v>2692</v>
      </c>
      <c r="J1054" t="s">
        <v>879</v>
      </c>
      <c r="K1054" t="s">
        <v>214</v>
      </c>
      <c r="O1054" s="9">
        <f>IFERROR(IF($B1054="","",INDEX(所属情報!$E:$E,MATCH($A1054,所属情報!$A:$A,0))),"")</f>
        <v>490047</v>
      </c>
      <c r="P1054" s="9" t="str">
        <f t="shared" si="48"/>
        <v>小倉　優羽 (1)</v>
      </c>
      <c r="Q1054" s="9" t="str">
        <f t="shared" si="49"/>
        <v>ｵｸﾞﾗ ﾕｳ</v>
      </c>
      <c r="R1054" s="9" t="str">
        <f t="shared" si="50"/>
        <v>OGURA Yu (04)</v>
      </c>
      <c r="S1054" s="9" t="str">
        <f>IFERROR(IF($F1054="","",INDEX(リスト!$G:$G,MATCH($F1054,リスト!$E:$E,0))),"")</f>
        <v>49</v>
      </c>
      <c r="T1054" s="9" t="str">
        <f>IFERROR(IF($K1054="","",INDEX(リスト!$J:$J,MATCH($K1054,リスト!$I:$I,0))),"")</f>
        <v>JPN</v>
      </c>
      <c r="U1054" s="9" t="str">
        <f>IF($B1054="","",RIGHT($G1054*1000+200+COUNTIF($G$2:$G1054,$G1054),9))</f>
        <v>041109202</v>
      </c>
      <c r="V1054" s="9" t="str">
        <f>IFERROR(IF($M1054="","",$M1054&amp;"・"&amp;INDEX(リスト!$F:$F,MATCH($L1054,リスト!$E:$E,0))),"")</f>
        <v/>
      </c>
    </row>
    <row r="1055" spans="1:22" ht="18" customHeight="1" x14ac:dyDescent="0.55000000000000004">
      <c r="A1055" t="s">
        <v>3748</v>
      </c>
      <c r="B1055">
        <v>1075</v>
      </c>
      <c r="C1055" t="s">
        <v>4970</v>
      </c>
      <c r="D1055" t="s">
        <v>4971</v>
      </c>
      <c r="E1055">
        <v>1</v>
      </c>
      <c r="F1055" t="s">
        <v>20</v>
      </c>
      <c r="G1055">
        <v>20040613</v>
      </c>
      <c r="H1055" t="s">
        <v>4972</v>
      </c>
      <c r="I1055" t="s">
        <v>908</v>
      </c>
      <c r="J1055" t="s">
        <v>4973</v>
      </c>
      <c r="K1055" t="s">
        <v>214</v>
      </c>
      <c r="O1055" s="9">
        <f>IFERROR(IF($B1055="","",INDEX(所属情報!$E:$E,MATCH($A1055,所属情報!$A:$A,0))),"")</f>
        <v>492219</v>
      </c>
      <c r="P1055" s="9" t="str">
        <f t="shared" si="48"/>
        <v>近藤　心響 (1)</v>
      </c>
      <c r="Q1055" s="9" t="str">
        <f t="shared" si="49"/>
        <v>ｺﾝﾄﾞｳ ｺｺﾈ</v>
      </c>
      <c r="R1055" s="9" t="str">
        <f t="shared" si="50"/>
        <v>KONDO Kokone (04)</v>
      </c>
      <c r="S1055" s="9" t="str">
        <f>IFERROR(IF($F1055="","",INDEX(リスト!$G:$G,MATCH($F1055,リスト!$E:$E,0))),"")</f>
        <v>27</v>
      </c>
      <c r="T1055" s="9" t="str">
        <f>IFERROR(IF($K1055="","",INDEX(リスト!$J:$J,MATCH($K1055,リスト!$I:$I,0))),"")</f>
        <v>JPN</v>
      </c>
      <c r="U1055" s="9" t="str">
        <f>IF($B1055="","",RIGHT($G1055*1000+200+COUNTIF($G$2:$G1055,$G1055),9))</f>
        <v>040613201</v>
      </c>
      <c r="V1055" s="9" t="str">
        <f>IFERROR(IF($M1055="","",$M1055&amp;"・"&amp;INDEX(リスト!$F:$F,MATCH($L1055,リスト!$E:$E,0))),"")</f>
        <v/>
      </c>
    </row>
    <row r="1056" spans="1:22" ht="18" customHeight="1" x14ac:dyDescent="0.55000000000000004">
      <c r="A1056" t="s">
        <v>3748</v>
      </c>
      <c r="B1056">
        <v>1076</v>
      </c>
      <c r="C1056" t="s">
        <v>4974</v>
      </c>
      <c r="D1056" t="s">
        <v>4975</v>
      </c>
      <c r="E1056">
        <v>1</v>
      </c>
      <c r="F1056" t="s">
        <v>20</v>
      </c>
      <c r="G1056">
        <v>20041011</v>
      </c>
      <c r="H1056" t="s">
        <v>4976</v>
      </c>
      <c r="I1056" t="s">
        <v>1544</v>
      </c>
      <c r="J1056" t="s">
        <v>713</v>
      </c>
      <c r="K1056" t="s">
        <v>214</v>
      </c>
      <c r="O1056" s="9">
        <f>IFERROR(IF($B1056="","",INDEX(所属情報!$E:$E,MATCH($A1056,所属情報!$A:$A,0))),"")</f>
        <v>492219</v>
      </c>
      <c r="P1056" s="9" t="str">
        <f t="shared" si="48"/>
        <v>進藤　彩花 (1)</v>
      </c>
      <c r="Q1056" s="9" t="str">
        <f t="shared" si="49"/>
        <v>ｼﾝﾄﾞｳ ｻﾔｶ</v>
      </c>
      <c r="R1056" s="9" t="str">
        <f t="shared" si="50"/>
        <v>SHINDO Sayaka (04)</v>
      </c>
      <c r="S1056" s="9" t="str">
        <f>IFERROR(IF($F1056="","",INDEX(リスト!$G:$G,MATCH($F1056,リスト!$E:$E,0))),"")</f>
        <v>27</v>
      </c>
      <c r="T1056" s="9" t="str">
        <f>IFERROR(IF($K1056="","",INDEX(リスト!$J:$J,MATCH($K1056,リスト!$I:$I,0))),"")</f>
        <v>JPN</v>
      </c>
      <c r="U1056" s="9" t="str">
        <f>IF($B1056="","",RIGHT($G1056*1000+200+COUNTIF($G$2:$G1056,$G1056),9))</f>
        <v>041011201</v>
      </c>
      <c r="V1056" s="9" t="str">
        <f>IFERROR(IF($M1056="","",$M1056&amp;"・"&amp;INDEX(リスト!$F:$F,MATCH($L1056,リスト!$E:$E,0))),"")</f>
        <v/>
      </c>
    </row>
    <row r="1057" spans="1:22" ht="18" customHeight="1" x14ac:dyDescent="0.55000000000000004">
      <c r="A1057" t="s">
        <v>4039</v>
      </c>
      <c r="B1057">
        <v>1077</v>
      </c>
      <c r="C1057" t="s">
        <v>4977</v>
      </c>
      <c r="D1057" t="s">
        <v>4978</v>
      </c>
      <c r="E1057">
        <v>1</v>
      </c>
      <c r="F1057" t="s">
        <v>4428</v>
      </c>
      <c r="G1057">
        <v>20041201</v>
      </c>
      <c r="H1057" t="s">
        <v>4979</v>
      </c>
      <c r="I1057" t="s">
        <v>4337</v>
      </c>
      <c r="J1057" t="s">
        <v>1955</v>
      </c>
      <c r="K1057" t="s">
        <v>214</v>
      </c>
      <c r="O1057" s="9">
        <f>IFERROR(IF($B1057="","",INDEX(所属情報!$E:$E,MATCH($A1057,所属情報!$A:$A,0))),"")</f>
        <v>500005</v>
      </c>
      <c r="P1057" s="9" t="str">
        <f t="shared" si="48"/>
        <v>橋本　凪水 (1)</v>
      </c>
      <c r="Q1057" s="9" t="str">
        <f t="shared" si="49"/>
        <v>ﾊｼﾓﾄ ﾅﾐ</v>
      </c>
      <c r="R1057" s="9" t="str">
        <f t="shared" si="50"/>
        <v>HASHIMOTO Nami (04)</v>
      </c>
      <c r="S1057" s="9" t="str">
        <f>IFERROR(IF($F1057="","",INDEX(リスト!$G:$G,MATCH($F1057,リスト!$E:$E,0))),"")</f>
        <v>49</v>
      </c>
      <c r="T1057" s="9" t="str">
        <f>IFERROR(IF($K1057="","",INDEX(リスト!$J:$J,MATCH($K1057,リスト!$I:$I,0))),"")</f>
        <v>JPN</v>
      </c>
      <c r="U1057" s="9" t="str">
        <f>IF($B1057="","",RIGHT($G1057*1000+200+COUNTIF($G$2:$G1057,$G1057),9))</f>
        <v>041201203</v>
      </c>
      <c r="V1057" s="9" t="str">
        <f>IFERROR(IF($M1057="","",$M1057&amp;"・"&amp;INDEX(リスト!$F:$F,MATCH($L1057,リスト!$E:$E,0))),"")</f>
        <v/>
      </c>
    </row>
    <row r="1058" spans="1:22" ht="18" customHeight="1" x14ac:dyDescent="0.55000000000000004">
      <c r="A1058" t="s">
        <v>4039</v>
      </c>
      <c r="B1058">
        <v>1078</v>
      </c>
      <c r="C1058" t="s">
        <v>4980</v>
      </c>
      <c r="D1058" t="s">
        <v>4981</v>
      </c>
      <c r="E1058">
        <v>1</v>
      </c>
      <c r="F1058" t="s">
        <v>4428</v>
      </c>
      <c r="G1058">
        <v>20030606</v>
      </c>
      <c r="H1058" t="s">
        <v>4982</v>
      </c>
      <c r="I1058" t="s">
        <v>4983</v>
      </c>
      <c r="J1058" t="s">
        <v>1253</v>
      </c>
      <c r="K1058" t="s">
        <v>214</v>
      </c>
      <c r="O1058" s="9">
        <f>IFERROR(IF($B1058="","",INDEX(所属情報!$E:$E,MATCH($A1058,所属情報!$A:$A,0))),"")</f>
        <v>500005</v>
      </c>
      <c r="P1058" s="9" t="str">
        <f t="shared" si="48"/>
        <v>坂上　彩夏 (1)</v>
      </c>
      <c r="Q1058" s="9" t="str">
        <f t="shared" si="49"/>
        <v>ｻｶｳｴ ｱﾔｶ</v>
      </c>
      <c r="R1058" s="9" t="str">
        <f t="shared" si="50"/>
        <v>SAKAUE Ayaka (03)</v>
      </c>
      <c r="S1058" s="9" t="str">
        <f>IFERROR(IF($F1058="","",INDEX(リスト!$G:$G,MATCH($F1058,リスト!$E:$E,0))),"")</f>
        <v>49</v>
      </c>
      <c r="T1058" s="9" t="str">
        <f>IFERROR(IF($K1058="","",INDEX(リスト!$J:$J,MATCH($K1058,リスト!$I:$I,0))),"")</f>
        <v>JPN</v>
      </c>
      <c r="U1058" s="9" t="str">
        <f>IF($B1058="","",RIGHT($G1058*1000+200+COUNTIF($G$2:$G1058,$G1058),9))</f>
        <v>030606203</v>
      </c>
      <c r="V1058" s="9" t="str">
        <f>IFERROR(IF($M1058="","",$M1058&amp;"・"&amp;INDEX(リスト!$F:$F,MATCH($L1058,リスト!$E:$E,0))),"")</f>
        <v/>
      </c>
    </row>
    <row r="1059" spans="1:22" ht="18" customHeight="1" x14ac:dyDescent="0.55000000000000004">
      <c r="A1059" t="s">
        <v>4984</v>
      </c>
      <c r="B1059">
        <v>1079</v>
      </c>
      <c r="C1059" t="s">
        <v>4985</v>
      </c>
      <c r="D1059" t="s">
        <v>4986</v>
      </c>
      <c r="E1059">
        <v>3</v>
      </c>
      <c r="F1059" t="s">
        <v>54</v>
      </c>
      <c r="G1059">
        <v>20020912</v>
      </c>
      <c r="H1059" t="s">
        <v>4987</v>
      </c>
      <c r="I1059" t="s">
        <v>4988</v>
      </c>
      <c r="J1059" t="s">
        <v>961</v>
      </c>
      <c r="K1059" t="s">
        <v>214</v>
      </c>
      <c r="O1059" s="9">
        <f>IFERROR(IF($B1059="","",INDEX(所属情報!$E:$E,MATCH($A1059,所属情報!$A:$A,0))),"")</f>
        <v>492248</v>
      </c>
      <c r="P1059" s="9" t="str">
        <f t="shared" si="48"/>
        <v>岡室　さくら (3)</v>
      </c>
      <c r="Q1059" s="9" t="str">
        <f t="shared" si="49"/>
        <v>ｵｶﾑﾛ ｻｸﾗ</v>
      </c>
      <c r="R1059" s="9" t="str">
        <f t="shared" si="50"/>
        <v>OKAMURO Sakura (02)</v>
      </c>
      <c r="S1059" s="9" t="str">
        <f>IFERROR(IF($F1059="","",INDEX(リスト!$G:$G,MATCH($F1059,リスト!$E:$E,0))),"")</f>
        <v>30</v>
      </c>
      <c r="T1059" s="9" t="str">
        <f>IFERROR(IF($K1059="","",INDEX(リスト!$J:$J,MATCH($K1059,リスト!$I:$I,0))),"")</f>
        <v>JPN</v>
      </c>
      <c r="U1059" s="9" t="str">
        <f>IF($B1059="","",RIGHT($G1059*1000+200+COUNTIF($G$2:$G1059,$G1059),9))</f>
        <v>020912201</v>
      </c>
      <c r="V1059" s="9" t="str">
        <f>IFERROR(IF($M1059="","",$M1059&amp;"・"&amp;INDEX(リスト!$F:$F,MATCH($L1059,リスト!$E:$E,0))),"")</f>
        <v/>
      </c>
    </row>
    <row r="1060" spans="1:22" ht="18" customHeight="1" x14ac:dyDescent="0.55000000000000004">
      <c r="A1060" t="s">
        <v>4989</v>
      </c>
      <c r="B1060">
        <v>1080</v>
      </c>
      <c r="C1060" t="s">
        <v>4990</v>
      </c>
      <c r="D1060" t="s">
        <v>4991</v>
      </c>
      <c r="E1060">
        <v>1</v>
      </c>
      <c r="F1060" t="s">
        <v>57</v>
      </c>
      <c r="G1060">
        <v>20040801</v>
      </c>
      <c r="H1060" t="s">
        <v>4992</v>
      </c>
      <c r="I1060" t="s">
        <v>1708</v>
      </c>
      <c r="J1060" t="s">
        <v>2363</v>
      </c>
      <c r="K1060" t="s">
        <v>4435</v>
      </c>
      <c r="O1060" s="9">
        <f>IFERROR(IF($B1060="","",INDEX(所属情報!$E:$E,MATCH($A1060,所属情報!$A:$A,0))),"")</f>
        <v>492246</v>
      </c>
      <c r="P1060" s="9" t="str">
        <f t="shared" si="48"/>
        <v>清水　一花 (1)</v>
      </c>
      <c r="Q1060" s="9" t="str">
        <f t="shared" si="49"/>
        <v>ｼﾐｽﾞ ｲﾁｶ</v>
      </c>
      <c r="R1060" s="9" t="str">
        <f t="shared" si="50"/>
        <v>SHIMIZU Ichika (04)</v>
      </c>
      <c r="S1060" s="9" t="str">
        <f>IFERROR(IF($F1060="","",INDEX(リスト!$G:$G,MATCH($F1060,リスト!$E:$E,0))),"")</f>
        <v>36</v>
      </c>
      <c r="T1060" s="9" t="str">
        <f>IFERROR(IF($K1060="","",INDEX(リスト!$J:$J,MATCH($K1060,リスト!$I:$I,0))),"")</f>
        <v>JPN</v>
      </c>
      <c r="U1060" s="9" t="str">
        <f>IF($B1060="","",RIGHT($G1060*1000+200+COUNTIF($G$2:$G1060,$G1060),9))</f>
        <v>040801201</v>
      </c>
      <c r="V1060" s="9" t="str">
        <f>IFERROR(IF($M1060="","",$M1060&amp;"・"&amp;INDEX(リスト!$F:$F,MATCH($L1060,リスト!$E:$E,0))),"")</f>
        <v/>
      </c>
    </row>
    <row r="1061" spans="1:22" ht="18" customHeight="1" x14ac:dyDescent="0.55000000000000004">
      <c r="A1061" t="s">
        <v>4993</v>
      </c>
      <c r="B1061">
        <v>1082</v>
      </c>
      <c r="C1061" t="s">
        <v>4994</v>
      </c>
      <c r="D1061" t="s">
        <v>4995</v>
      </c>
      <c r="E1061">
        <v>1</v>
      </c>
      <c r="F1061" t="s">
        <v>17</v>
      </c>
      <c r="G1061">
        <v>20050327</v>
      </c>
      <c r="H1061" t="s">
        <v>4996</v>
      </c>
      <c r="I1061" t="s">
        <v>3572</v>
      </c>
      <c r="J1061" t="s">
        <v>1253</v>
      </c>
      <c r="K1061" t="s">
        <v>214</v>
      </c>
      <c r="O1061" s="9">
        <f>IFERROR(IF($B1061="","",INDEX(所属情報!$E:$E,MATCH($A1061,所属情報!$A:$A,0))),"")</f>
        <v>492191</v>
      </c>
      <c r="P1061" s="9" t="str">
        <f t="shared" si="48"/>
        <v>冨田　彩花 (1)</v>
      </c>
      <c r="Q1061" s="9" t="str">
        <f t="shared" si="49"/>
        <v>ﾄﾐﾀ ｱﾔｶ</v>
      </c>
      <c r="R1061" s="9" t="str">
        <f t="shared" si="50"/>
        <v>TOMITA Ayaka (05)</v>
      </c>
      <c r="S1061" s="9" t="str">
        <f>IFERROR(IF($F1061="","",INDEX(リスト!$G:$G,MATCH($F1061,リスト!$E:$E,0))),"")</f>
        <v>26</v>
      </c>
      <c r="T1061" s="9" t="str">
        <f>IFERROR(IF($K1061="","",INDEX(リスト!$J:$J,MATCH($K1061,リスト!$I:$I,0))),"")</f>
        <v>JPN</v>
      </c>
      <c r="U1061" s="9" t="str">
        <f>IF($B1061="","",RIGHT($G1061*1000+200+COUNTIF($G$2:$G1061,$G1061),9))</f>
        <v>050327201</v>
      </c>
      <c r="V1061" s="9" t="str">
        <f>IFERROR(IF($M1061="","",$M1061&amp;"・"&amp;INDEX(リスト!$F:$F,MATCH($L1061,リスト!$E:$E,0))),"")</f>
        <v/>
      </c>
    </row>
    <row r="1062" spans="1:22" ht="18" customHeight="1" x14ac:dyDescent="0.55000000000000004">
      <c r="A1062" t="s">
        <v>3857</v>
      </c>
      <c r="B1062">
        <v>1083</v>
      </c>
      <c r="C1062" t="s">
        <v>4997</v>
      </c>
      <c r="D1062" t="s">
        <v>4998</v>
      </c>
      <c r="E1062">
        <v>1</v>
      </c>
      <c r="F1062" t="s">
        <v>4428</v>
      </c>
      <c r="G1062">
        <v>20040503</v>
      </c>
      <c r="H1062" t="s">
        <v>4999</v>
      </c>
      <c r="I1062" t="s">
        <v>5000</v>
      </c>
      <c r="J1062" t="s">
        <v>821</v>
      </c>
      <c r="K1062" t="s">
        <v>214</v>
      </c>
      <c r="O1062" s="9">
        <f>IFERROR(IF($B1062="","",INDEX(所属情報!$E:$E,MATCH($A1062,所属情報!$A:$A,0))),"")</f>
        <v>492194</v>
      </c>
      <c r="P1062" s="9" t="str">
        <f t="shared" si="48"/>
        <v>植西　こころ (1)</v>
      </c>
      <c r="Q1062" s="9" t="str">
        <f t="shared" si="49"/>
        <v>ｳｴﾆｼ ｺｺﾛ</v>
      </c>
      <c r="R1062" s="9" t="str">
        <f t="shared" si="50"/>
        <v>UENISHI Kokoro (04)</v>
      </c>
      <c r="S1062" s="9" t="str">
        <f>IFERROR(IF($F1062="","",INDEX(リスト!$G:$G,MATCH($F1062,リスト!$E:$E,0))),"")</f>
        <v>49</v>
      </c>
      <c r="T1062" s="9" t="str">
        <f>IFERROR(IF($K1062="","",INDEX(リスト!$J:$J,MATCH($K1062,リスト!$I:$I,0))),"")</f>
        <v>JPN</v>
      </c>
      <c r="U1062" s="9" t="str">
        <f>IF($B1062="","",RIGHT($G1062*1000+200+COUNTIF($G$2:$G1062,$G1062),9))</f>
        <v>040503202</v>
      </c>
      <c r="V1062" s="9" t="str">
        <f>IFERROR(IF($M1062="","",$M1062&amp;"・"&amp;INDEX(リスト!$F:$F,MATCH($L1062,リスト!$E:$E,0))),"")</f>
        <v/>
      </c>
    </row>
    <row r="1063" spans="1:22" ht="18" customHeight="1" x14ac:dyDescent="0.55000000000000004">
      <c r="A1063" t="s">
        <v>3857</v>
      </c>
      <c r="B1063">
        <v>1084</v>
      </c>
      <c r="C1063" t="s">
        <v>5001</v>
      </c>
      <c r="D1063" t="s">
        <v>5002</v>
      </c>
      <c r="E1063">
        <v>1</v>
      </c>
      <c r="F1063" t="s">
        <v>4428</v>
      </c>
      <c r="G1063">
        <v>20040701</v>
      </c>
      <c r="H1063" t="s">
        <v>5003</v>
      </c>
      <c r="I1063" t="s">
        <v>1316</v>
      </c>
      <c r="J1063" t="s">
        <v>811</v>
      </c>
      <c r="K1063" t="s">
        <v>214</v>
      </c>
      <c r="O1063" s="9">
        <f>IFERROR(IF($B1063="","",INDEX(所属情報!$E:$E,MATCH($A1063,所属情報!$A:$A,0))),"")</f>
        <v>492194</v>
      </c>
      <c r="P1063" s="9" t="str">
        <f t="shared" si="48"/>
        <v>後藤　美咲 (1)</v>
      </c>
      <c r="Q1063" s="9" t="str">
        <f t="shared" si="49"/>
        <v>ｺﾞﾄｳ ﾐｻｷ</v>
      </c>
      <c r="R1063" s="9" t="str">
        <f t="shared" si="50"/>
        <v>GOTO Misaki (04)</v>
      </c>
      <c r="S1063" s="9" t="str">
        <f>IFERROR(IF($F1063="","",INDEX(リスト!$G:$G,MATCH($F1063,リスト!$E:$E,0))),"")</f>
        <v>49</v>
      </c>
      <c r="T1063" s="9" t="str">
        <f>IFERROR(IF($K1063="","",INDEX(リスト!$J:$J,MATCH($K1063,リスト!$I:$I,0))),"")</f>
        <v>JPN</v>
      </c>
      <c r="U1063" s="9" t="str">
        <f>IF($B1063="","",RIGHT($G1063*1000+200+COUNTIF($G$2:$G1063,$G1063),9))</f>
        <v>040701203</v>
      </c>
      <c r="V1063" s="9" t="str">
        <f>IFERROR(IF($M1063="","",$M1063&amp;"・"&amp;INDEX(リスト!$F:$F,MATCH($L1063,リスト!$E:$E,0))),"")</f>
        <v/>
      </c>
    </row>
    <row r="1064" spans="1:22" ht="18" customHeight="1" x14ac:dyDescent="0.55000000000000004">
      <c r="A1064" t="s">
        <v>3857</v>
      </c>
      <c r="B1064">
        <v>1085</v>
      </c>
      <c r="C1064" t="s">
        <v>5004</v>
      </c>
      <c r="D1064" t="s">
        <v>5005</v>
      </c>
      <c r="E1064">
        <v>1</v>
      </c>
      <c r="F1064" t="s">
        <v>4428</v>
      </c>
      <c r="G1064">
        <v>20041222</v>
      </c>
      <c r="H1064" t="s">
        <v>5006</v>
      </c>
      <c r="I1064" t="s">
        <v>2155</v>
      </c>
      <c r="J1064" t="s">
        <v>957</v>
      </c>
      <c r="K1064" t="s">
        <v>214</v>
      </c>
      <c r="O1064" s="9">
        <f>IFERROR(IF($B1064="","",INDEX(所属情報!$E:$E,MATCH($A1064,所属情報!$A:$A,0))),"")</f>
        <v>492194</v>
      </c>
      <c r="P1064" s="9" t="str">
        <f t="shared" si="48"/>
        <v>安田　青空 (1)</v>
      </c>
      <c r="Q1064" s="9" t="str">
        <f t="shared" si="49"/>
        <v>ﾔｽﾀﾞ ｱｵｲ</v>
      </c>
      <c r="R1064" s="9" t="str">
        <f t="shared" si="50"/>
        <v>YASUDA Aoi (04)</v>
      </c>
      <c r="S1064" s="9" t="str">
        <f>IFERROR(IF($F1064="","",INDEX(リスト!$G:$G,MATCH($F1064,リスト!$E:$E,0))),"")</f>
        <v>49</v>
      </c>
      <c r="T1064" s="9" t="str">
        <f>IFERROR(IF($K1064="","",INDEX(リスト!$J:$J,MATCH($K1064,リスト!$I:$I,0))),"")</f>
        <v>JPN</v>
      </c>
      <c r="U1064" s="9" t="str">
        <f>IF($B1064="","",RIGHT($G1064*1000+200+COUNTIF($G$2:$G1064,$G1064),9))</f>
        <v>041222204</v>
      </c>
      <c r="V1064" s="9" t="str">
        <f>IFERROR(IF($M1064="","",$M1064&amp;"・"&amp;INDEX(リスト!$F:$F,MATCH($L1064,リスト!$E:$E,0))),"")</f>
        <v/>
      </c>
    </row>
    <row r="1065" spans="1:22" ht="18" customHeight="1" x14ac:dyDescent="0.55000000000000004">
      <c r="A1065" t="s">
        <v>5007</v>
      </c>
      <c r="B1065">
        <v>1086</v>
      </c>
      <c r="C1065" t="s">
        <v>5008</v>
      </c>
      <c r="D1065" t="s">
        <v>5009</v>
      </c>
      <c r="E1065">
        <v>1</v>
      </c>
      <c r="F1065" t="s">
        <v>5010</v>
      </c>
      <c r="G1065">
        <v>20041222</v>
      </c>
      <c r="H1065" t="s">
        <v>5011</v>
      </c>
      <c r="I1065" t="s">
        <v>3365</v>
      </c>
      <c r="J1065" t="s">
        <v>5012</v>
      </c>
      <c r="K1065" t="s">
        <v>214</v>
      </c>
      <c r="O1065" s="9">
        <f>IFERROR(IF($B1065="","",INDEX(所属情報!$E:$E,MATCH($A1065,所属情報!$A:$A,0))),"")</f>
        <v>492227</v>
      </c>
      <c r="P1065" s="9" t="str">
        <f t="shared" si="48"/>
        <v>上田　一葉 (1)</v>
      </c>
      <c r="Q1065" s="9" t="str">
        <f t="shared" si="49"/>
        <v>ｳｴﾀﾞ ﾋﾄﾊ</v>
      </c>
      <c r="R1065" s="9" t="str">
        <f t="shared" si="50"/>
        <v>UEDA Hitoha (04)</v>
      </c>
      <c r="S1065" s="9" t="str">
        <f>IFERROR(IF($F1065="","",INDEX(リスト!$G:$G,MATCH($F1065,リスト!$E:$E,0))),"")</f>
        <v>29</v>
      </c>
      <c r="T1065" s="9" t="str">
        <f>IFERROR(IF($K1065="","",INDEX(リスト!$J:$J,MATCH($K1065,リスト!$I:$I,0))),"")</f>
        <v>JPN</v>
      </c>
      <c r="U1065" s="9" t="str">
        <f>IF($B1065="","",RIGHT($G1065*1000+200+COUNTIF($G$2:$G1065,$G1065),9))</f>
        <v>041222205</v>
      </c>
      <c r="V1065" s="9" t="str">
        <f>IFERROR(IF($M1065="","",$M1065&amp;"・"&amp;INDEX(リスト!$F:$F,MATCH($L1065,リスト!$E:$E,0))),"")</f>
        <v/>
      </c>
    </row>
    <row r="1066" spans="1:22" ht="18" customHeight="1" x14ac:dyDescent="0.55000000000000004">
      <c r="A1066" t="s">
        <v>3974</v>
      </c>
      <c r="B1066">
        <v>1087</v>
      </c>
      <c r="C1066" t="s">
        <v>5013</v>
      </c>
      <c r="D1066" t="s">
        <v>5014</v>
      </c>
      <c r="E1066">
        <v>1</v>
      </c>
      <c r="F1066" t="s">
        <v>54</v>
      </c>
      <c r="G1066">
        <v>20041015</v>
      </c>
      <c r="H1066" t="s">
        <v>5015</v>
      </c>
      <c r="I1066" t="s">
        <v>1016</v>
      </c>
      <c r="J1066" t="s">
        <v>961</v>
      </c>
      <c r="K1066" t="s">
        <v>214</v>
      </c>
      <c r="O1066" s="9">
        <f>IFERROR(IF($B1066="","",INDEX(所属情報!$E:$E,MATCH($A1066,所属情報!$A:$A,0))),"")</f>
        <v>490058</v>
      </c>
      <c r="P1066" s="9" t="str">
        <f t="shared" si="48"/>
        <v>阪本　咲来 (1)</v>
      </c>
      <c r="Q1066" s="9" t="str">
        <f t="shared" si="49"/>
        <v>ｻｶﾓﾄ ｻｸﾗ</v>
      </c>
      <c r="R1066" s="9" t="str">
        <f t="shared" si="50"/>
        <v>SAKAMOTO Sakura (04)</v>
      </c>
      <c r="S1066" s="9" t="str">
        <f>IFERROR(IF($F1066="","",INDEX(リスト!$G:$G,MATCH($F1066,リスト!$E:$E,0))),"")</f>
        <v>30</v>
      </c>
      <c r="T1066" s="9" t="str">
        <f>IFERROR(IF($K1066="","",INDEX(リスト!$J:$J,MATCH($K1066,リスト!$I:$I,0))),"")</f>
        <v>JPN</v>
      </c>
      <c r="U1066" s="9" t="str">
        <f>IF($B1066="","",RIGHT($G1066*1000+200+COUNTIF($G$2:$G1066,$G1066),9))</f>
        <v>041015201</v>
      </c>
      <c r="V1066" s="9" t="str">
        <f>IFERROR(IF($M1066="","",$M1066&amp;"・"&amp;INDEX(リスト!$F:$F,MATCH($L1066,リスト!$E:$E,0))),"")</f>
        <v/>
      </c>
    </row>
    <row r="1067" spans="1:22" ht="18" customHeight="1" x14ac:dyDescent="0.55000000000000004">
      <c r="A1067" t="s">
        <v>4186</v>
      </c>
      <c r="B1067">
        <v>1088</v>
      </c>
      <c r="C1067" t="s">
        <v>5016</v>
      </c>
      <c r="D1067" t="s">
        <v>5017</v>
      </c>
      <c r="E1067">
        <v>1</v>
      </c>
      <c r="F1067" t="s">
        <v>20</v>
      </c>
      <c r="G1067">
        <v>20041202</v>
      </c>
      <c r="H1067" t="s">
        <v>5018</v>
      </c>
      <c r="I1067" t="s">
        <v>2162</v>
      </c>
      <c r="J1067" t="s">
        <v>937</v>
      </c>
      <c r="K1067" t="s">
        <v>214</v>
      </c>
      <c r="O1067" s="9">
        <f>IFERROR(IF($B1067="","",INDEX(所属情報!$E:$E,MATCH($A1067,所属情報!$A:$A,0))),"")</f>
        <v>492208</v>
      </c>
      <c r="P1067" s="9" t="str">
        <f t="shared" si="48"/>
        <v>片岡　柚稀 (1)</v>
      </c>
      <c r="Q1067" s="9" t="str">
        <f t="shared" si="49"/>
        <v>ｶﾀｵｶ ﾕｽﾞｷ</v>
      </c>
      <c r="R1067" s="9" t="str">
        <f t="shared" si="50"/>
        <v>KATAOKA Yuzuki (04)</v>
      </c>
      <c r="S1067" s="9" t="str">
        <f>IFERROR(IF($F1067="","",INDEX(リスト!$G:$G,MATCH($F1067,リスト!$E:$E,0))),"")</f>
        <v>27</v>
      </c>
      <c r="T1067" s="9" t="str">
        <f>IFERROR(IF($K1067="","",INDEX(リスト!$J:$J,MATCH($K1067,リスト!$I:$I,0))),"")</f>
        <v>JPN</v>
      </c>
      <c r="U1067" s="9" t="str">
        <f>IF($B1067="","",RIGHT($G1067*1000+200+COUNTIF($G$2:$G1067,$G1067),9))</f>
        <v>041202202</v>
      </c>
      <c r="V1067" s="9" t="str">
        <f>IFERROR(IF($M1067="","",$M1067&amp;"・"&amp;INDEX(リスト!$F:$F,MATCH($L1067,リスト!$E:$E,0))),"")</f>
        <v/>
      </c>
    </row>
    <row r="1068" spans="1:22" ht="18" customHeight="1" x14ac:dyDescent="0.55000000000000004">
      <c r="A1068" t="s">
        <v>4230</v>
      </c>
      <c r="B1068">
        <v>1089</v>
      </c>
      <c r="C1068" t="s">
        <v>5019</v>
      </c>
      <c r="D1068" t="s">
        <v>5020</v>
      </c>
      <c r="E1068">
        <v>1</v>
      </c>
      <c r="F1068" t="s">
        <v>16</v>
      </c>
      <c r="G1068">
        <v>20040406</v>
      </c>
      <c r="H1068" t="s">
        <v>5021</v>
      </c>
      <c r="I1068" t="s">
        <v>5022</v>
      </c>
      <c r="J1068" t="s">
        <v>1379</v>
      </c>
      <c r="K1068" t="s">
        <v>214</v>
      </c>
      <c r="O1068" s="9">
        <f>IFERROR(IF($B1068="","",INDEX(所属情報!$E:$E,MATCH($A1068,所属情報!$A:$A,0))),"")</f>
        <v>490056</v>
      </c>
      <c r="P1068" s="9" t="str">
        <f t="shared" si="48"/>
        <v>越水　なつみ (1)</v>
      </c>
      <c r="Q1068" s="9" t="str">
        <f t="shared" si="49"/>
        <v>ｺｼﾐｽﾞ ﾅﾂﾐ</v>
      </c>
      <c r="R1068" s="9" t="str">
        <f t="shared" si="50"/>
        <v>KOSHIMIZU Natsumi (04)</v>
      </c>
      <c r="S1068" s="9" t="str">
        <f>IFERROR(IF($F1068="","",INDEX(リスト!$G:$G,MATCH($F1068,リスト!$E:$E,0))),"")</f>
        <v>29</v>
      </c>
      <c r="T1068" s="9" t="str">
        <f>IFERROR(IF($K1068="","",INDEX(リスト!$J:$J,MATCH($K1068,リスト!$I:$I,0))),"")</f>
        <v>JPN</v>
      </c>
      <c r="U1068" s="9" t="str">
        <f>IF($B1068="","",RIGHT($G1068*1000+200+COUNTIF($G$2:$G1068,$G1068),9))</f>
        <v>040406202</v>
      </c>
      <c r="V1068" s="9" t="str">
        <f>IFERROR(IF($M1068="","",$M1068&amp;"・"&amp;INDEX(リスト!$F:$F,MATCH($L1068,リスト!$E:$E,0))),"")</f>
        <v/>
      </c>
    </row>
    <row r="1069" spans="1:22" ht="18" customHeight="1" x14ac:dyDescent="0.55000000000000004">
      <c r="A1069" t="s">
        <v>3862</v>
      </c>
      <c r="B1069">
        <v>1090</v>
      </c>
      <c r="C1069" t="s">
        <v>5023</v>
      </c>
      <c r="D1069" t="s">
        <v>5024</v>
      </c>
      <c r="E1069">
        <v>1</v>
      </c>
      <c r="F1069" t="s">
        <v>17</v>
      </c>
      <c r="G1069">
        <v>20040510</v>
      </c>
      <c r="H1069" t="s">
        <v>5025</v>
      </c>
      <c r="I1069" t="s">
        <v>5026</v>
      </c>
      <c r="J1069" t="s">
        <v>1344</v>
      </c>
      <c r="K1069" t="s">
        <v>214</v>
      </c>
      <c r="O1069" s="9">
        <f>IFERROR(IF($B1069="","",INDEX(所属情報!$E:$E,MATCH($A1069,所属情報!$A:$A,0))),"")</f>
        <v>492191</v>
      </c>
      <c r="P1069" s="9" t="str">
        <f t="shared" si="48"/>
        <v>土肥　友希 (1)</v>
      </c>
      <c r="Q1069" s="9" t="str">
        <f t="shared" si="49"/>
        <v>ﾄﾞﾋ ﾕｳｷ</v>
      </c>
      <c r="R1069" s="9" t="str">
        <f t="shared" si="50"/>
        <v>DOHI Yuki (04)</v>
      </c>
      <c r="S1069" s="9" t="str">
        <f>IFERROR(IF($F1069="","",INDEX(リスト!$G:$G,MATCH($F1069,リスト!$E:$E,0))),"")</f>
        <v>26</v>
      </c>
      <c r="T1069" s="9" t="str">
        <f>IFERROR(IF($K1069="","",INDEX(リスト!$J:$J,MATCH($K1069,リスト!$I:$I,0))),"")</f>
        <v>JPN</v>
      </c>
      <c r="U1069" s="9" t="str">
        <f>IF($B1069="","",RIGHT($G1069*1000+200+COUNTIF($G$2:$G1069,$G1069),9))</f>
        <v>040510201</v>
      </c>
      <c r="V1069" s="9" t="str">
        <f>IFERROR(IF($M1069="","",$M1069&amp;"・"&amp;INDEX(リスト!$F:$F,MATCH($L1069,リスト!$E:$E,0))),"")</f>
        <v/>
      </c>
    </row>
    <row r="1070" spans="1:22" ht="18" customHeight="1" x14ac:dyDescent="0.55000000000000004">
      <c r="A1070" t="s">
        <v>5027</v>
      </c>
      <c r="B1070">
        <v>1091</v>
      </c>
      <c r="C1070" t="s">
        <v>5028</v>
      </c>
      <c r="D1070" t="s">
        <v>5029</v>
      </c>
      <c r="E1070">
        <v>1</v>
      </c>
      <c r="F1070" t="s">
        <v>20</v>
      </c>
      <c r="G1070">
        <v>20040804</v>
      </c>
      <c r="H1070" t="s">
        <v>5030</v>
      </c>
      <c r="I1070" t="s">
        <v>5031</v>
      </c>
      <c r="J1070" t="s">
        <v>5032</v>
      </c>
      <c r="K1070" t="s">
        <v>214</v>
      </c>
      <c r="O1070" s="9">
        <f>IFERROR(IF($B1070="","",INDEX(所属情報!$E:$E,MATCH($A1070,所属情報!$A:$A,0))),"")</f>
        <v>500100</v>
      </c>
      <c r="P1070" s="9" t="str">
        <f t="shared" si="48"/>
        <v>上田　麗結 (1)</v>
      </c>
      <c r="Q1070" s="9" t="str">
        <f t="shared" si="49"/>
        <v>ｺｳﾀﾞ ﾗﾑ</v>
      </c>
      <c r="R1070" s="9" t="str">
        <f t="shared" si="50"/>
        <v>KODA Ramu (04)</v>
      </c>
      <c r="S1070" s="9" t="str">
        <f>IFERROR(IF($F1070="","",INDEX(リスト!$G:$G,MATCH($F1070,リスト!$E:$E,0))),"")</f>
        <v>27</v>
      </c>
      <c r="T1070" s="9" t="str">
        <f>IFERROR(IF($K1070="","",INDEX(リスト!$J:$J,MATCH($K1070,リスト!$I:$I,0))),"")</f>
        <v>JPN</v>
      </c>
      <c r="U1070" s="9" t="str">
        <f>IF($B1070="","",RIGHT($G1070*1000+200+COUNTIF($G$2:$G1070,$G1070),9))</f>
        <v>040804202</v>
      </c>
      <c r="V1070" s="9" t="str">
        <f>IFERROR(IF($M1070="","",$M1070&amp;"・"&amp;INDEX(リスト!$F:$F,MATCH($L1070,リスト!$E:$E,0))),"")</f>
        <v/>
      </c>
    </row>
    <row r="1071" spans="1:22" ht="18" customHeight="1" x14ac:dyDescent="0.55000000000000004">
      <c r="A1071" t="s">
        <v>5027</v>
      </c>
      <c r="B1071">
        <v>1092</v>
      </c>
      <c r="C1071" t="s">
        <v>5033</v>
      </c>
      <c r="D1071" t="s">
        <v>5034</v>
      </c>
      <c r="E1071">
        <v>1</v>
      </c>
      <c r="F1071" t="s">
        <v>20</v>
      </c>
      <c r="G1071">
        <v>20040423</v>
      </c>
      <c r="H1071" t="s">
        <v>5035</v>
      </c>
      <c r="I1071" t="s">
        <v>1739</v>
      </c>
      <c r="J1071" t="s">
        <v>757</v>
      </c>
      <c r="K1071" t="s">
        <v>214</v>
      </c>
      <c r="O1071" s="9">
        <f>IFERROR(IF($B1071="","",INDEX(所属情報!$E:$E,MATCH($A1071,所属情報!$A:$A,0))),"")</f>
        <v>500100</v>
      </c>
      <c r="P1071" s="9" t="str">
        <f t="shared" si="48"/>
        <v>前田　里奈 (1)</v>
      </c>
      <c r="Q1071" s="9" t="str">
        <f t="shared" si="49"/>
        <v>ﾏｴﾀﾞ ﾘﾅ</v>
      </c>
      <c r="R1071" s="9" t="str">
        <f t="shared" si="50"/>
        <v>MAEDA Rina (04)</v>
      </c>
      <c r="S1071" s="9" t="str">
        <f>IFERROR(IF($F1071="","",INDEX(リスト!$G:$G,MATCH($F1071,リスト!$E:$E,0))),"")</f>
        <v>27</v>
      </c>
      <c r="T1071" s="9" t="str">
        <f>IFERROR(IF($K1071="","",INDEX(リスト!$J:$J,MATCH($K1071,リスト!$I:$I,0))),"")</f>
        <v>JPN</v>
      </c>
      <c r="U1071" s="9" t="str">
        <f>IF($B1071="","",RIGHT($G1071*1000+200+COUNTIF($G$2:$G1071,$G1071),9))</f>
        <v>040423202</v>
      </c>
      <c r="V1071" s="9" t="str">
        <f>IFERROR(IF($M1071="","",$M1071&amp;"・"&amp;INDEX(リスト!$F:$F,MATCH($L1071,リスト!$E:$E,0))),"")</f>
        <v/>
      </c>
    </row>
    <row r="1072" spans="1:22" ht="18" customHeight="1" x14ac:dyDescent="0.55000000000000004">
      <c r="A1072" t="s">
        <v>5027</v>
      </c>
      <c r="B1072">
        <v>1093</v>
      </c>
      <c r="C1072" t="s">
        <v>5036</v>
      </c>
      <c r="D1072" t="s">
        <v>5037</v>
      </c>
      <c r="E1072">
        <v>1</v>
      </c>
      <c r="F1072" t="s">
        <v>20</v>
      </c>
      <c r="G1072">
        <v>20040730</v>
      </c>
      <c r="H1072" t="s">
        <v>5038</v>
      </c>
      <c r="I1072" t="s">
        <v>4234</v>
      </c>
      <c r="J1072" t="s">
        <v>1523</v>
      </c>
      <c r="K1072" t="s">
        <v>214</v>
      </c>
      <c r="O1072" s="9">
        <f>IFERROR(IF($B1072="","",INDEX(所属情報!$E:$E,MATCH($A1072,所属情報!$A:$A,0))),"")</f>
        <v>500100</v>
      </c>
      <c r="P1072" s="9" t="str">
        <f t="shared" si="48"/>
        <v>中西　結菜 (1)</v>
      </c>
      <c r="Q1072" s="9" t="str">
        <f t="shared" si="49"/>
        <v>ﾅｶﾆｼ ﾕｳﾅ</v>
      </c>
      <c r="R1072" s="9" t="str">
        <f t="shared" si="50"/>
        <v>NAKANISHI Yuna (04)</v>
      </c>
      <c r="S1072" s="9" t="str">
        <f>IFERROR(IF($F1072="","",INDEX(リスト!$G:$G,MATCH($F1072,リスト!$E:$E,0))),"")</f>
        <v>27</v>
      </c>
      <c r="T1072" s="9" t="str">
        <f>IFERROR(IF($K1072="","",INDEX(リスト!$J:$J,MATCH($K1072,リスト!$I:$I,0))),"")</f>
        <v>JPN</v>
      </c>
      <c r="U1072" s="9" t="str">
        <f>IF($B1072="","",RIGHT($G1072*1000+200+COUNTIF($G$2:$G1072,$G1072),9))</f>
        <v>040730202</v>
      </c>
      <c r="V1072" s="9" t="str">
        <f>IFERROR(IF($M1072="","",$M1072&amp;"・"&amp;INDEX(リスト!$F:$F,MATCH($L1072,リスト!$E:$E,0))),"")</f>
        <v/>
      </c>
    </row>
    <row r="1073" spans="1:22" ht="18" customHeight="1" x14ac:dyDescent="0.55000000000000004">
      <c r="A1073" t="s">
        <v>5027</v>
      </c>
      <c r="B1073">
        <v>1094</v>
      </c>
      <c r="C1073" t="s">
        <v>5039</v>
      </c>
      <c r="D1073" t="s">
        <v>5040</v>
      </c>
      <c r="E1073">
        <v>1</v>
      </c>
      <c r="F1073" t="s">
        <v>20</v>
      </c>
      <c r="G1073">
        <v>20040623</v>
      </c>
      <c r="H1073" t="s">
        <v>5041</v>
      </c>
      <c r="I1073" t="s">
        <v>4337</v>
      </c>
      <c r="J1073" t="s">
        <v>3660</v>
      </c>
      <c r="K1073" t="s">
        <v>214</v>
      </c>
      <c r="O1073" s="9">
        <f>IFERROR(IF($B1073="","",INDEX(所属情報!$E:$E,MATCH($A1073,所属情報!$A:$A,0))),"")</f>
        <v>500100</v>
      </c>
      <c r="P1073" s="9" t="str">
        <f t="shared" si="48"/>
        <v>橋本　しずく (1)</v>
      </c>
      <c r="Q1073" s="9" t="str">
        <f t="shared" si="49"/>
        <v>ﾊｼﾓﾄ ｼｽﾞｸ</v>
      </c>
      <c r="R1073" s="9" t="str">
        <f t="shared" si="50"/>
        <v>HASHIMOTO Shizuku (04)</v>
      </c>
      <c r="S1073" s="9" t="str">
        <f>IFERROR(IF($F1073="","",INDEX(リスト!$G:$G,MATCH($F1073,リスト!$E:$E,0))),"")</f>
        <v>27</v>
      </c>
      <c r="T1073" s="9" t="str">
        <f>IFERROR(IF($K1073="","",INDEX(リスト!$J:$J,MATCH($K1073,リスト!$I:$I,0))),"")</f>
        <v>JPN</v>
      </c>
      <c r="U1073" s="9" t="str">
        <f>IF($B1073="","",RIGHT($G1073*1000+200+COUNTIF($G$2:$G1073,$G1073),9))</f>
        <v>040623201</v>
      </c>
      <c r="V1073" s="9" t="str">
        <f>IFERROR(IF($M1073="","",$M1073&amp;"・"&amp;INDEX(リスト!$F:$F,MATCH($L1073,リスト!$E:$E,0))),"")</f>
        <v/>
      </c>
    </row>
    <row r="1074" spans="1:22" ht="18" customHeight="1" x14ac:dyDescent="0.55000000000000004">
      <c r="A1074" t="s">
        <v>5027</v>
      </c>
      <c r="B1074">
        <v>1095</v>
      </c>
      <c r="C1074" t="s">
        <v>5042</v>
      </c>
      <c r="D1074" t="s">
        <v>5043</v>
      </c>
      <c r="E1074">
        <v>1</v>
      </c>
      <c r="F1074" t="s">
        <v>20</v>
      </c>
      <c r="G1074">
        <v>20041229</v>
      </c>
      <c r="H1074" t="s">
        <v>5044</v>
      </c>
      <c r="I1074" t="s">
        <v>2358</v>
      </c>
      <c r="J1074" t="s">
        <v>5045</v>
      </c>
      <c r="K1074" t="s">
        <v>214</v>
      </c>
      <c r="O1074" s="9">
        <f>IFERROR(IF($B1074="","",INDEX(所属情報!$E:$E,MATCH($A1074,所属情報!$A:$A,0))),"")</f>
        <v>500100</v>
      </c>
      <c r="P1074" s="9" t="str">
        <f t="shared" si="48"/>
        <v>長谷川　叶月 (1)</v>
      </c>
      <c r="Q1074" s="9" t="str">
        <f t="shared" si="49"/>
        <v>ﾊｾｶﾞﾜ ｶﾂﾞｷ</v>
      </c>
      <c r="R1074" s="9" t="str">
        <f t="shared" si="50"/>
        <v>HASEGAWA Kazuki (04)</v>
      </c>
      <c r="S1074" s="9" t="str">
        <f>IFERROR(IF($F1074="","",INDEX(リスト!$G:$G,MATCH($F1074,リスト!$E:$E,0))),"")</f>
        <v>27</v>
      </c>
      <c r="T1074" s="9" t="str">
        <f>IFERROR(IF($K1074="","",INDEX(リスト!$J:$J,MATCH($K1074,リスト!$I:$I,0))),"")</f>
        <v>JPN</v>
      </c>
      <c r="U1074" s="9" t="str">
        <f>IF($B1074="","",RIGHT($G1074*1000+200+COUNTIF($G$2:$G1074,$G1074),9))</f>
        <v>041229202</v>
      </c>
      <c r="V1074" s="9" t="str">
        <f>IFERROR(IF($M1074="","",$M1074&amp;"・"&amp;INDEX(リスト!$F:$F,MATCH($L1074,リスト!$E:$E,0))),"")</f>
        <v/>
      </c>
    </row>
    <row r="1075" spans="1:22" ht="18" customHeight="1" x14ac:dyDescent="0.55000000000000004">
      <c r="A1075" t="s">
        <v>5027</v>
      </c>
      <c r="B1075">
        <v>1096</v>
      </c>
      <c r="C1075" t="s">
        <v>5046</v>
      </c>
      <c r="D1075" t="s">
        <v>5047</v>
      </c>
      <c r="E1075">
        <v>1</v>
      </c>
      <c r="F1075" t="s">
        <v>20</v>
      </c>
      <c r="G1075">
        <v>20041208</v>
      </c>
      <c r="H1075" t="s">
        <v>5048</v>
      </c>
      <c r="I1075" t="s">
        <v>5049</v>
      </c>
      <c r="J1075" t="s">
        <v>5050</v>
      </c>
      <c r="K1075" t="s">
        <v>214</v>
      </c>
      <c r="O1075" s="9">
        <f>IFERROR(IF($B1075="","",INDEX(所属情報!$E:$E,MATCH($A1075,所属情報!$A:$A,0))),"")</f>
        <v>500100</v>
      </c>
      <c r="P1075" s="9" t="str">
        <f t="shared" si="48"/>
        <v>西口　沙織理 (1)</v>
      </c>
      <c r="Q1075" s="9" t="str">
        <f t="shared" si="49"/>
        <v>ﾆｼｸﾞﾁ ｻｵﾘ</v>
      </c>
      <c r="R1075" s="9" t="str">
        <f t="shared" si="50"/>
        <v>NISHIGUCHI Saori (04)</v>
      </c>
      <c r="S1075" s="9" t="str">
        <f>IFERROR(IF($F1075="","",INDEX(リスト!$G:$G,MATCH($F1075,リスト!$E:$E,0))),"")</f>
        <v>27</v>
      </c>
      <c r="T1075" s="9" t="str">
        <f>IFERROR(IF($K1075="","",INDEX(リスト!$J:$J,MATCH($K1075,リスト!$I:$I,0))),"")</f>
        <v>JPN</v>
      </c>
      <c r="U1075" s="9" t="str">
        <f>IF($B1075="","",RIGHT($G1075*1000+200+COUNTIF($G$2:$G1075,$G1075),9))</f>
        <v>041208201</v>
      </c>
      <c r="V1075" s="9" t="str">
        <f>IFERROR(IF($M1075="","",$M1075&amp;"・"&amp;INDEX(リスト!$F:$F,MATCH($L1075,リスト!$E:$E,0))),"")</f>
        <v/>
      </c>
    </row>
    <row r="1076" spans="1:22" ht="18" customHeight="1" x14ac:dyDescent="0.55000000000000004">
      <c r="A1076" t="s">
        <v>4989</v>
      </c>
      <c r="B1076">
        <v>1097</v>
      </c>
      <c r="C1076" t="s">
        <v>5051</v>
      </c>
      <c r="D1076" t="s">
        <v>5052</v>
      </c>
      <c r="E1076">
        <v>1</v>
      </c>
      <c r="F1076" t="s">
        <v>4428</v>
      </c>
      <c r="G1076">
        <v>20041110</v>
      </c>
      <c r="H1076" t="s">
        <v>5053</v>
      </c>
      <c r="I1076" t="s">
        <v>1554</v>
      </c>
      <c r="J1076" t="s">
        <v>5054</v>
      </c>
      <c r="K1076" t="s">
        <v>214</v>
      </c>
      <c r="O1076" s="9">
        <f>IFERROR(IF($B1076="","",INDEX(所属情報!$E:$E,MATCH($A1076,所属情報!$A:$A,0))),"")</f>
        <v>492246</v>
      </c>
      <c r="P1076" s="9" t="str">
        <f t="shared" si="48"/>
        <v>平田　暖 (1)</v>
      </c>
      <c r="Q1076" s="9" t="str">
        <f t="shared" si="49"/>
        <v>ﾋﾗﾀ ﾉﾝ</v>
      </c>
      <c r="R1076" s="9" t="str">
        <f t="shared" si="50"/>
        <v>HIRATA Non (04)</v>
      </c>
      <c r="S1076" s="9" t="str">
        <f>IFERROR(IF($F1076="","",INDEX(リスト!$G:$G,MATCH($F1076,リスト!$E:$E,0))),"")</f>
        <v>49</v>
      </c>
      <c r="T1076" s="9" t="str">
        <f>IFERROR(IF($K1076="","",INDEX(リスト!$J:$J,MATCH($K1076,リスト!$I:$I,0))),"")</f>
        <v>JPN</v>
      </c>
      <c r="U1076" s="9" t="str">
        <f>IF($B1076="","",RIGHT($G1076*1000+200+COUNTIF($G$2:$G1076,$G1076),9))</f>
        <v>041110202</v>
      </c>
      <c r="V1076" s="9" t="str">
        <f>IFERROR(IF($M1076="","",$M1076&amp;"・"&amp;INDEX(リスト!$F:$F,MATCH($L1076,リスト!$E:$E,0))),"")</f>
        <v/>
      </c>
    </row>
    <row r="1077" spans="1:22" ht="18" customHeight="1" x14ac:dyDescent="0.55000000000000004">
      <c r="A1077" t="s">
        <v>4989</v>
      </c>
      <c r="B1077">
        <v>1098</v>
      </c>
      <c r="C1077" t="s">
        <v>5055</v>
      </c>
      <c r="D1077" t="s">
        <v>5056</v>
      </c>
      <c r="E1077">
        <v>1</v>
      </c>
      <c r="F1077" t="s">
        <v>20</v>
      </c>
      <c r="G1077">
        <v>20050107</v>
      </c>
      <c r="H1077" t="s">
        <v>5057</v>
      </c>
      <c r="I1077" t="s">
        <v>1860</v>
      </c>
      <c r="J1077" t="s">
        <v>3166</v>
      </c>
      <c r="K1077" t="s">
        <v>214</v>
      </c>
      <c r="O1077" s="9">
        <f>IFERROR(IF($B1077="","",INDEX(所属情報!$E:$E,MATCH($A1077,所属情報!$A:$A,0))),"")</f>
        <v>492246</v>
      </c>
      <c r="P1077" s="9" t="str">
        <f t="shared" si="48"/>
        <v>中田　成美 (1)</v>
      </c>
      <c r="Q1077" s="9" t="str">
        <f t="shared" si="49"/>
        <v>ﾅｶﾀ ﾅﾙﾐ</v>
      </c>
      <c r="R1077" s="9" t="str">
        <f t="shared" si="50"/>
        <v>NAKATA Narumi (05)</v>
      </c>
      <c r="S1077" s="9" t="str">
        <f>IFERROR(IF($F1077="","",INDEX(リスト!$G:$G,MATCH($F1077,リスト!$E:$E,0))),"")</f>
        <v>27</v>
      </c>
      <c r="T1077" s="9" t="str">
        <f>IFERROR(IF($K1077="","",INDEX(リスト!$J:$J,MATCH($K1077,リスト!$I:$I,0))),"")</f>
        <v>JPN</v>
      </c>
      <c r="U1077" s="9" t="str">
        <f>IF($B1077="","",RIGHT($G1077*1000+200+COUNTIF($G$2:$G1077,$G1077),9))</f>
        <v>050107201</v>
      </c>
      <c r="V1077" s="9" t="str">
        <f>IFERROR(IF($M1077="","",$M1077&amp;"・"&amp;INDEX(リスト!$F:$F,MATCH($L1077,リスト!$E:$E,0))),"")</f>
        <v/>
      </c>
    </row>
    <row r="1078" spans="1:22" ht="18" customHeight="1" x14ac:dyDescent="0.55000000000000004">
      <c r="A1078" t="s">
        <v>4989</v>
      </c>
      <c r="B1078">
        <v>1099</v>
      </c>
      <c r="C1078" t="s">
        <v>5058</v>
      </c>
      <c r="D1078" t="s">
        <v>5059</v>
      </c>
      <c r="E1078">
        <v>1</v>
      </c>
      <c r="F1078" t="s">
        <v>19</v>
      </c>
      <c r="G1078">
        <v>20040620</v>
      </c>
      <c r="H1078" t="s">
        <v>5060</v>
      </c>
      <c r="I1078" t="s">
        <v>5061</v>
      </c>
      <c r="J1078" t="s">
        <v>5062</v>
      </c>
      <c r="K1078" t="s">
        <v>214</v>
      </c>
      <c r="O1078" s="9">
        <f>IFERROR(IF($B1078="","",INDEX(所属情報!$E:$E,MATCH($A1078,所属情報!$A:$A,0))),"")</f>
        <v>492246</v>
      </c>
      <c r="P1078" s="9" t="str">
        <f t="shared" si="48"/>
        <v>望月　こはく (1)</v>
      </c>
      <c r="Q1078" s="9" t="str">
        <f t="shared" si="49"/>
        <v>ﾓﾁﾂﾞｷ ｺﾊｸ</v>
      </c>
      <c r="R1078" s="9" t="str">
        <f t="shared" si="50"/>
        <v>MOCHIZUKI Kohaku (04)</v>
      </c>
      <c r="S1078" s="9" t="str">
        <f>IFERROR(IF($F1078="","",INDEX(リスト!$G:$G,MATCH($F1078,リスト!$E:$E,0))),"")</f>
        <v>28</v>
      </c>
      <c r="T1078" s="9" t="str">
        <f>IFERROR(IF($K1078="","",INDEX(リスト!$J:$J,MATCH($K1078,リスト!$I:$I,0))),"")</f>
        <v>JPN</v>
      </c>
      <c r="U1078" s="9" t="str">
        <f>IF($B1078="","",RIGHT($G1078*1000+200+COUNTIF($G$2:$G1078,$G1078),9))</f>
        <v>040620201</v>
      </c>
      <c r="V1078" s="9" t="str">
        <f>IFERROR(IF($M1078="","",$M1078&amp;"・"&amp;INDEX(リスト!$F:$F,MATCH($L1078,リスト!$E:$E,0))),"")</f>
        <v/>
      </c>
    </row>
    <row r="1079" spans="1:22" ht="18" customHeight="1" x14ac:dyDescent="0.55000000000000004">
      <c r="A1079" t="s">
        <v>5063</v>
      </c>
      <c r="B1079">
        <v>1100</v>
      </c>
      <c r="C1079" t="s">
        <v>5064</v>
      </c>
      <c r="D1079" t="s">
        <v>5065</v>
      </c>
      <c r="E1079">
        <v>1</v>
      </c>
      <c r="F1079" t="s">
        <v>20</v>
      </c>
      <c r="G1079">
        <v>20041217</v>
      </c>
      <c r="H1079" t="s">
        <v>5066</v>
      </c>
      <c r="I1079" t="s">
        <v>5067</v>
      </c>
      <c r="J1079" t="s">
        <v>879</v>
      </c>
      <c r="K1079" t="s">
        <v>214</v>
      </c>
      <c r="O1079" s="9">
        <f>IFERROR(IF($B1079="","",INDEX(所属情報!$E:$E,MATCH($A1079,所属情報!$A:$A,0))),"")</f>
        <v>492221</v>
      </c>
      <c r="P1079" s="9" t="str">
        <f t="shared" si="48"/>
        <v>長田　ゆう (1)</v>
      </c>
      <c r="Q1079" s="9" t="str">
        <f t="shared" si="49"/>
        <v>ｵｻﾀﾞ ﾕｳ</v>
      </c>
      <c r="R1079" s="9" t="str">
        <f t="shared" si="50"/>
        <v>OSADA Yu (04)</v>
      </c>
      <c r="S1079" s="9" t="str">
        <f>IFERROR(IF($F1079="","",INDEX(リスト!$G:$G,MATCH($F1079,リスト!$E:$E,0))),"")</f>
        <v>27</v>
      </c>
      <c r="T1079" s="9" t="str">
        <f>IFERROR(IF($K1079="","",INDEX(リスト!$J:$J,MATCH($K1079,リスト!$I:$I,0))),"")</f>
        <v>JPN</v>
      </c>
      <c r="U1079" s="9" t="str">
        <f>IF($B1079="","",RIGHT($G1079*1000+200+COUNTIF($G$2:$G1079,$G1079),9))</f>
        <v>041217201</v>
      </c>
      <c r="V1079" s="9" t="str">
        <f>IFERROR(IF($M1079="","",$M1079&amp;"・"&amp;INDEX(リスト!$F:$F,MATCH($L1079,リスト!$E:$E,0))),"")</f>
        <v/>
      </c>
    </row>
    <row r="1080" spans="1:22" ht="18" customHeight="1" x14ac:dyDescent="0.55000000000000004">
      <c r="A1080" t="s">
        <v>5068</v>
      </c>
      <c r="B1080">
        <v>1101</v>
      </c>
      <c r="C1080" t="s">
        <v>5069</v>
      </c>
      <c r="D1080" t="s">
        <v>5070</v>
      </c>
      <c r="E1080">
        <v>1</v>
      </c>
      <c r="F1080" t="s">
        <v>4428</v>
      </c>
      <c r="G1080">
        <v>20040729</v>
      </c>
      <c r="H1080" t="s">
        <v>5071</v>
      </c>
      <c r="I1080" t="s">
        <v>5072</v>
      </c>
      <c r="J1080" t="s">
        <v>870</v>
      </c>
      <c r="K1080" t="s">
        <v>214</v>
      </c>
      <c r="O1080" s="9">
        <f>IFERROR(IF($B1080="","",INDEX(所属情報!$E:$E,MATCH($A1080,所属情報!$A:$A,0))),"")</f>
        <v>492196</v>
      </c>
      <c r="P1080" s="9" t="str">
        <f t="shared" si="48"/>
        <v>宮内　涼子 (1)</v>
      </c>
      <c r="Q1080" s="9" t="str">
        <f t="shared" si="49"/>
        <v>ﾐﾔｳﾁ ﾘｮｳｺ</v>
      </c>
      <c r="R1080" s="9" t="str">
        <f t="shared" si="50"/>
        <v>MIYAUCHI Ryoko (04)</v>
      </c>
      <c r="S1080" s="9" t="str">
        <f>IFERROR(IF($F1080="","",INDEX(リスト!$G:$G,MATCH($F1080,リスト!$E:$E,0))),"")</f>
        <v>49</v>
      </c>
      <c r="T1080" s="9" t="str">
        <f>IFERROR(IF($K1080="","",INDEX(リスト!$J:$J,MATCH($K1080,リスト!$I:$I,0))),"")</f>
        <v>JPN</v>
      </c>
      <c r="U1080" s="9" t="str">
        <f>IF($B1080="","",RIGHT($G1080*1000+200+COUNTIF($G$2:$G1080,$G1080),9))</f>
        <v>040729201</v>
      </c>
      <c r="V1080" s="9" t="str">
        <f>IFERROR(IF($M1080="","",$M1080&amp;"・"&amp;INDEX(リスト!$F:$F,MATCH($L1080,リスト!$E:$E,0))),"")</f>
        <v/>
      </c>
    </row>
    <row r="1081" spans="1:22" ht="18" customHeight="1" x14ac:dyDescent="0.55000000000000004">
      <c r="A1081" t="s">
        <v>5068</v>
      </c>
      <c r="B1081">
        <v>1102</v>
      </c>
      <c r="C1081" t="s">
        <v>5073</v>
      </c>
      <c r="D1081" t="s">
        <v>5074</v>
      </c>
      <c r="E1081">
        <v>1</v>
      </c>
      <c r="F1081" t="s">
        <v>4428</v>
      </c>
      <c r="G1081">
        <v>20031112</v>
      </c>
      <c r="H1081" t="s">
        <v>5075</v>
      </c>
      <c r="I1081" t="s">
        <v>2516</v>
      </c>
      <c r="J1081" t="s">
        <v>2286</v>
      </c>
      <c r="K1081" t="s">
        <v>214</v>
      </c>
      <c r="O1081" s="9">
        <f>IFERROR(IF($B1081="","",INDEX(所属情報!$E:$E,MATCH($A1081,所属情報!$A:$A,0))),"")</f>
        <v>492196</v>
      </c>
      <c r="P1081" s="9" t="str">
        <f t="shared" si="48"/>
        <v>飯島　嘉恵 (1)</v>
      </c>
      <c r="Q1081" s="9" t="str">
        <f t="shared" si="49"/>
        <v>ｲｲｼﾞﾏ ｶｴ</v>
      </c>
      <c r="R1081" s="9" t="str">
        <f t="shared" si="50"/>
        <v>IIJIMA Kae (03)</v>
      </c>
      <c r="S1081" s="9" t="str">
        <f>IFERROR(IF($F1081="","",INDEX(リスト!$G:$G,MATCH($F1081,リスト!$E:$E,0))),"")</f>
        <v>49</v>
      </c>
      <c r="T1081" s="9" t="str">
        <f>IFERROR(IF($K1081="","",INDEX(リスト!$J:$J,MATCH($K1081,リスト!$I:$I,0))),"")</f>
        <v>JPN</v>
      </c>
      <c r="U1081" s="9" t="str">
        <f>IF($B1081="","",RIGHT($G1081*1000+200+COUNTIF($G$2:$G1081,$G1081),9))</f>
        <v>031112202</v>
      </c>
      <c r="V1081" s="9" t="str">
        <f>IFERROR(IF($M1081="","",$M1081&amp;"・"&amp;INDEX(リスト!$F:$F,MATCH($L1081,リスト!$E:$E,0))),"")</f>
        <v/>
      </c>
    </row>
    <row r="1082" spans="1:22" ht="18" customHeight="1" x14ac:dyDescent="0.55000000000000004">
      <c r="A1082" t="s">
        <v>5076</v>
      </c>
      <c r="B1082">
        <v>1103</v>
      </c>
      <c r="C1082" t="s">
        <v>5077</v>
      </c>
      <c r="D1082" t="s">
        <v>5078</v>
      </c>
      <c r="E1082">
        <v>1</v>
      </c>
      <c r="F1082" t="s">
        <v>4428</v>
      </c>
      <c r="G1082">
        <v>20040508</v>
      </c>
      <c r="H1082" t="s">
        <v>5079</v>
      </c>
      <c r="I1082" t="s">
        <v>5080</v>
      </c>
      <c r="J1082" t="s">
        <v>1379</v>
      </c>
      <c r="K1082" t="s">
        <v>214</v>
      </c>
      <c r="O1082" s="9">
        <f>IFERROR(IF($B1082="","",INDEX(所属情報!$E:$E,MATCH($A1082,所属情報!$A:$A,0))),"")</f>
        <v>492523</v>
      </c>
      <c r="P1082" s="9" t="str">
        <f t="shared" si="48"/>
        <v>小鹿　なつみ (1)</v>
      </c>
      <c r="Q1082" s="9" t="str">
        <f t="shared" si="49"/>
        <v>ｺｼｶ ﾅﾂﾐ</v>
      </c>
      <c r="R1082" s="9" t="str">
        <f t="shared" si="50"/>
        <v>KOSHIKA Natsumi (04)</v>
      </c>
      <c r="S1082" s="9" t="str">
        <f>IFERROR(IF($F1082="","",INDEX(リスト!$G:$G,MATCH($F1082,リスト!$E:$E,0))),"")</f>
        <v>49</v>
      </c>
      <c r="T1082" s="9" t="str">
        <f>IFERROR(IF($K1082="","",INDEX(リスト!$J:$J,MATCH($K1082,リスト!$I:$I,0))),"")</f>
        <v>JPN</v>
      </c>
      <c r="U1082" s="9" t="str">
        <f>IF($B1082="","",RIGHT($G1082*1000+200+COUNTIF($G$2:$G1082,$G1082),9))</f>
        <v>040508204</v>
      </c>
      <c r="V1082" s="9" t="str">
        <f>IFERROR(IF($M1082="","",$M1082&amp;"・"&amp;INDEX(リスト!$F:$F,MATCH($L1082,リスト!$E:$E,0))),"")</f>
        <v/>
      </c>
    </row>
    <row r="1083" spans="1:22" ht="18" customHeight="1" x14ac:dyDescent="0.55000000000000004">
      <c r="A1083" t="s">
        <v>5081</v>
      </c>
      <c r="B1083">
        <v>1104</v>
      </c>
      <c r="C1083" t="s">
        <v>5082</v>
      </c>
      <c r="D1083" t="s">
        <v>5083</v>
      </c>
      <c r="E1083">
        <v>1</v>
      </c>
      <c r="F1083" t="s">
        <v>4428</v>
      </c>
      <c r="G1083">
        <v>20040821</v>
      </c>
      <c r="H1083" t="s">
        <v>5084</v>
      </c>
      <c r="I1083" t="s">
        <v>3365</v>
      </c>
      <c r="J1083" t="s">
        <v>2442</v>
      </c>
      <c r="K1083" t="s">
        <v>214</v>
      </c>
      <c r="O1083" s="9">
        <f>IFERROR(IF($B1083="","",INDEX(所属情報!$E:$E,MATCH($A1083,所属情報!$A:$A,0))),"")</f>
        <v>491015</v>
      </c>
      <c r="P1083" s="9" t="str">
        <f t="shared" si="48"/>
        <v>植田　和菜 (1)</v>
      </c>
      <c r="Q1083" s="9" t="str">
        <f t="shared" si="49"/>
        <v>ｳｴﾀﾞ ｱｲﾅ</v>
      </c>
      <c r="R1083" s="9" t="str">
        <f t="shared" si="50"/>
        <v>UEDA Aina (04)</v>
      </c>
      <c r="S1083" s="9" t="str">
        <f>IFERROR(IF($F1083="","",INDEX(リスト!$G:$G,MATCH($F1083,リスト!$E:$E,0))),"")</f>
        <v>49</v>
      </c>
      <c r="T1083" s="9" t="str">
        <f>IFERROR(IF($K1083="","",INDEX(リスト!$J:$J,MATCH($K1083,リスト!$I:$I,0))),"")</f>
        <v>JPN</v>
      </c>
      <c r="U1083" s="9" t="str">
        <f>IF($B1083="","",RIGHT($G1083*1000+200+COUNTIF($G$2:$G1083,$G1083),9))</f>
        <v>040821202</v>
      </c>
      <c r="V1083" s="9" t="str">
        <f>IFERROR(IF($M1083="","",$M1083&amp;"・"&amp;INDEX(リスト!$F:$F,MATCH($L1083,リスト!$E:$E,0))),"")</f>
        <v/>
      </c>
    </row>
    <row r="1084" spans="1:22" ht="18" customHeight="1" x14ac:dyDescent="0.55000000000000004">
      <c r="A1084" t="s">
        <v>5081</v>
      </c>
      <c r="B1084">
        <v>1105</v>
      </c>
      <c r="C1084" t="s">
        <v>5085</v>
      </c>
      <c r="D1084" t="s">
        <v>5086</v>
      </c>
      <c r="E1084">
        <v>1</v>
      </c>
      <c r="F1084" t="s">
        <v>4428</v>
      </c>
      <c r="G1084">
        <v>20030720</v>
      </c>
      <c r="H1084" t="s">
        <v>5087</v>
      </c>
      <c r="I1084" t="s">
        <v>1365</v>
      </c>
      <c r="J1084" t="s">
        <v>2596</v>
      </c>
      <c r="K1084" t="s">
        <v>214</v>
      </c>
      <c r="O1084" s="9">
        <f>IFERROR(IF($B1084="","",INDEX(所属情報!$E:$E,MATCH($A1084,所属情報!$A:$A,0))),"")</f>
        <v>491015</v>
      </c>
      <c r="P1084" s="9" t="str">
        <f t="shared" si="48"/>
        <v>藤原　望未 (1)</v>
      </c>
      <c r="Q1084" s="9" t="str">
        <f t="shared" si="49"/>
        <v>ﾌｼﾞﾜﾗ ﾉｿﾞﾐ</v>
      </c>
      <c r="R1084" s="9" t="str">
        <f t="shared" si="50"/>
        <v>FUJIWARA Nozomi (03)</v>
      </c>
      <c r="S1084" s="9" t="str">
        <f>IFERROR(IF($F1084="","",INDEX(リスト!$G:$G,MATCH($F1084,リスト!$E:$E,0))),"")</f>
        <v>49</v>
      </c>
      <c r="T1084" s="9" t="str">
        <f>IFERROR(IF($K1084="","",INDEX(リスト!$J:$J,MATCH($K1084,リスト!$I:$I,0))),"")</f>
        <v>JPN</v>
      </c>
      <c r="U1084" s="9" t="str">
        <f>IF($B1084="","",RIGHT($G1084*1000+200+COUNTIF($G$2:$G1084,$G1084),9))</f>
        <v>030720202</v>
      </c>
      <c r="V1084" s="9" t="str">
        <f>IFERROR(IF($M1084="","",$M1084&amp;"・"&amp;INDEX(リスト!$F:$F,MATCH($L1084,リスト!$E:$E,0))),"")</f>
        <v/>
      </c>
    </row>
    <row r="1085" spans="1:22" ht="18" customHeight="1" x14ac:dyDescent="0.55000000000000004">
      <c r="A1085" t="s">
        <v>5081</v>
      </c>
      <c r="B1085">
        <v>1106</v>
      </c>
      <c r="C1085" t="s">
        <v>5088</v>
      </c>
      <c r="D1085" t="s">
        <v>5089</v>
      </c>
      <c r="E1085">
        <v>2</v>
      </c>
      <c r="F1085" t="s">
        <v>4428</v>
      </c>
      <c r="G1085">
        <v>20030716</v>
      </c>
      <c r="H1085" t="s">
        <v>5090</v>
      </c>
      <c r="I1085" t="s">
        <v>4144</v>
      </c>
      <c r="J1085" t="s">
        <v>811</v>
      </c>
      <c r="K1085" t="s">
        <v>214</v>
      </c>
      <c r="O1085" s="9">
        <f>IFERROR(IF($B1085="","",INDEX(所属情報!$E:$E,MATCH($A1085,所属情報!$A:$A,0))),"")</f>
        <v>491015</v>
      </c>
      <c r="P1085" s="9" t="str">
        <f t="shared" si="48"/>
        <v>松村　美咲 (2)</v>
      </c>
      <c r="Q1085" s="9" t="str">
        <f t="shared" si="49"/>
        <v>ﾏﾂﾑﾗ ﾐｻｷ</v>
      </c>
      <c r="R1085" s="9" t="str">
        <f t="shared" si="50"/>
        <v>MATSUMURA Misaki (03)</v>
      </c>
      <c r="S1085" s="9" t="str">
        <f>IFERROR(IF($F1085="","",INDEX(リスト!$G:$G,MATCH($F1085,リスト!$E:$E,0))),"")</f>
        <v>49</v>
      </c>
      <c r="T1085" s="9" t="str">
        <f>IFERROR(IF($K1085="","",INDEX(リスト!$J:$J,MATCH($K1085,リスト!$I:$I,0))),"")</f>
        <v>JPN</v>
      </c>
      <c r="U1085" s="9" t="str">
        <f>IF($B1085="","",RIGHT($G1085*1000+200+COUNTIF($G$2:$G1085,$G1085),9))</f>
        <v>030716202</v>
      </c>
      <c r="V1085" s="9" t="str">
        <f>IFERROR(IF($M1085="","",$M1085&amp;"・"&amp;INDEX(リスト!$F:$F,MATCH($L1085,リスト!$E:$E,0))),"")</f>
        <v/>
      </c>
    </row>
    <row r="1086" spans="1:22" ht="18" customHeight="1" x14ac:dyDescent="0.55000000000000004">
      <c r="A1086" t="s">
        <v>1396</v>
      </c>
      <c r="B1086">
        <v>1107</v>
      </c>
      <c r="C1086" t="s">
        <v>5091</v>
      </c>
      <c r="D1086" t="s">
        <v>5092</v>
      </c>
      <c r="E1086">
        <v>1</v>
      </c>
      <c r="F1086" t="s">
        <v>20</v>
      </c>
      <c r="G1086">
        <v>20040813</v>
      </c>
      <c r="H1086" t="s">
        <v>5093</v>
      </c>
      <c r="I1086" t="s">
        <v>4234</v>
      </c>
      <c r="J1086" t="s">
        <v>3104</v>
      </c>
      <c r="K1086" t="s">
        <v>214</v>
      </c>
      <c r="O1086" s="9">
        <f>IFERROR(IF($B1086="","",INDEX(所属情報!$E:$E,MATCH($A1086,所属情報!$A:$A,0))),"")</f>
        <v>492213</v>
      </c>
      <c r="P1086" s="9" t="str">
        <f t="shared" si="48"/>
        <v>中西　菜月 (1)</v>
      </c>
      <c r="Q1086" s="9" t="str">
        <f t="shared" si="49"/>
        <v>ﾅｶﾆｼ ﾅﾂｷ</v>
      </c>
      <c r="R1086" s="9" t="str">
        <f t="shared" si="50"/>
        <v>NAKANISHI Natsuki (04)</v>
      </c>
      <c r="S1086" s="9" t="str">
        <f>IFERROR(IF($F1086="","",INDEX(リスト!$G:$G,MATCH($F1086,リスト!$E:$E,0))),"")</f>
        <v>27</v>
      </c>
      <c r="T1086" s="9" t="str">
        <f>IFERROR(IF($K1086="","",INDEX(リスト!$J:$J,MATCH($K1086,リスト!$I:$I,0))),"")</f>
        <v>JPN</v>
      </c>
      <c r="U1086" s="9" t="str">
        <f>IF($B1086="","",RIGHT($G1086*1000+200+COUNTIF($G$2:$G1086,$G1086),9))</f>
        <v>040813203</v>
      </c>
      <c r="V1086" s="9" t="str">
        <f>IFERROR(IF($M1086="","",$M1086&amp;"・"&amp;INDEX(リスト!$F:$F,MATCH($L1086,リスト!$E:$E,0))),"")</f>
        <v/>
      </c>
    </row>
    <row r="1087" spans="1:22" ht="18" customHeight="1" x14ac:dyDescent="0.55000000000000004">
      <c r="A1087" t="s">
        <v>1396</v>
      </c>
      <c r="B1087">
        <v>1108</v>
      </c>
      <c r="C1087" t="s">
        <v>5094</v>
      </c>
      <c r="D1087" t="s">
        <v>5095</v>
      </c>
      <c r="E1087">
        <v>1</v>
      </c>
      <c r="F1087" t="s">
        <v>20</v>
      </c>
      <c r="G1087">
        <v>20041223</v>
      </c>
      <c r="H1087" t="s">
        <v>5096</v>
      </c>
      <c r="I1087" t="s">
        <v>5097</v>
      </c>
      <c r="J1087" t="s">
        <v>1334</v>
      </c>
      <c r="K1087" t="s">
        <v>214</v>
      </c>
      <c r="O1087" s="9">
        <f>IFERROR(IF($B1087="","",INDEX(所属情報!$E:$E,MATCH($A1087,所属情報!$A:$A,0))),"")</f>
        <v>492213</v>
      </c>
      <c r="P1087" s="9" t="str">
        <f t="shared" si="48"/>
        <v>長島　桃花 (1)</v>
      </c>
      <c r="Q1087" s="9" t="str">
        <f t="shared" si="49"/>
        <v>ﾅｶﾞｼﾏ ﾓﾓｶ</v>
      </c>
      <c r="R1087" s="9" t="str">
        <f t="shared" si="50"/>
        <v>NAGASHIMA Momoka (04)</v>
      </c>
      <c r="S1087" s="9" t="str">
        <f>IFERROR(IF($F1087="","",INDEX(リスト!$G:$G,MATCH($F1087,リスト!$E:$E,0))),"")</f>
        <v>27</v>
      </c>
      <c r="T1087" s="9" t="str">
        <f>IFERROR(IF($K1087="","",INDEX(リスト!$J:$J,MATCH($K1087,リスト!$I:$I,0))),"")</f>
        <v>JPN</v>
      </c>
      <c r="U1087" s="9" t="str">
        <f>IF($B1087="","",RIGHT($G1087*1000+200+COUNTIF($G$2:$G1087,$G1087),9))</f>
        <v>041223201</v>
      </c>
      <c r="V1087" s="9" t="str">
        <f>IFERROR(IF($M1087="","",$M1087&amp;"・"&amp;INDEX(リスト!$F:$F,MATCH($L1087,リスト!$E:$E,0))),"")</f>
        <v/>
      </c>
    </row>
    <row r="1088" spans="1:22" ht="18" customHeight="1" x14ac:dyDescent="0.55000000000000004">
      <c r="A1088" t="s">
        <v>4827</v>
      </c>
      <c r="B1088">
        <v>1109</v>
      </c>
      <c r="C1088" t="s">
        <v>5098</v>
      </c>
      <c r="D1088" t="s">
        <v>5099</v>
      </c>
      <c r="E1088">
        <v>1</v>
      </c>
      <c r="F1088" t="s">
        <v>4830</v>
      </c>
      <c r="G1088">
        <v>20041102</v>
      </c>
      <c r="H1088" t="s">
        <v>5100</v>
      </c>
      <c r="I1088" t="s">
        <v>2711</v>
      </c>
      <c r="J1088" t="s">
        <v>1176</v>
      </c>
      <c r="K1088" t="s">
        <v>214</v>
      </c>
      <c r="O1088" s="9">
        <f>IFERROR(IF($B1088="","",INDEX(所属情報!$E:$E,MATCH($A1088,所属情報!$A:$A,0))),"")</f>
        <v>492187</v>
      </c>
      <c r="P1088" s="9" t="str">
        <f t="shared" si="48"/>
        <v>佐藤　凜 (1)</v>
      </c>
      <c r="Q1088" s="9" t="str">
        <f t="shared" si="49"/>
        <v>ｻﾄｳ ﾘﾝ</v>
      </c>
      <c r="R1088" s="9" t="str">
        <f t="shared" si="50"/>
        <v>SATO Rin (04)</v>
      </c>
      <c r="S1088" s="9" t="str">
        <f>IFERROR(IF($F1088="","",INDEX(リスト!$G:$G,MATCH($F1088,リスト!$E:$E,0))),"")</f>
        <v>49</v>
      </c>
      <c r="T1088" s="9" t="str">
        <f>IFERROR(IF($K1088="","",INDEX(リスト!$J:$J,MATCH($K1088,リスト!$I:$I,0))),"")</f>
        <v>JPN</v>
      </c>
      <c r="U1088" s="9" t="str">
        <f>IF($B1088="","",RIGHT($G1088*1000+200+COUNTIF($G$2:$G1088,$G1088),9))</f>
        <v>041102202</v>
      </c>
      <c r="V1088" s="9" t="str">
        <f>IFERROR(IF($M1088="","",$M1088&amp;"・"&amp;INDEX(リスト!$F:$F,MATCH($L1088,リスト!$E:$E,0))),"")</f>
        <v/>
      </c>
    </row>
    <row r="1089" spans="1:22" ht="18" customHeight="1" x14ac:dyDescent="0.55000000000000004">
      <c r="A1089" t="s">
        <v>4827</v>
      </c>
      <c r="B1089">
        <v>1110</v>
      </c>
      <c r="C1089" t="s">
        <v>5101</v>
      </c>
      <c r="D1089" t="s">
        <v>5102</v>
      </c>
      <c r="E1089">
        <v>1</v>
      </c>
      <c r="F1089" t="s">
        <v>4830</v>
      </c>
      <c r="G1089">
        <v>20041001</v>
      </c>
      <c r="H1089" t="s">
        <v>5103</v>
      </c>
      <c r="I1089" t="s">
        <v>5104</v>
      </c>
      <c r="J1089" t="s">
        <v>4657</v>
      </c>
      <c r="K1089" t="s">
        <v>214</v>
      </c>
      <c r="O1089" s="9">
        <f>IFERROR(IF($B1089="","",INDEX(所属情報!$E:$E,MATCH($A1089,所属情報!$A:$A,0))),"")</f>
        <v>492187</v>
      </c>
      <c r="P1089" s="9" t="str">
        <f t="shared" si="48"/>
        <v>深川　陽音 (1)</v>
      </c>
      <c r="Q1089" s="9" t="str">
        <f t="shared" si="49"/>
        <v>ﾌｶｶﾞﾜ ﾋﾅﾘ</v>
      </c>
      <c r="R1089" s="9" t="str">
        <f t="shared" si="50"/>
        <v>FUKAGAWA Hinari (04)</v>
      </c>
      <c r="S1089" s="9" t="str">
        <f>IFERROR(IF($F1089="","",INDEX(リスト!$G:$G,MATCH($F1089,リスト!$E:$E,0))),"")</f>
        <v>49</v>
      </c>
      <c r="T1089" s="9" t="str">
        <f>IFERROR(IF($K1089="","",INDEX(リスト!$J:$J,MATCH($K1089,リスト!$I:$I,0))),"")</f>
        <v>JPN</v>
      </c>
      <c r="U1089" s="9" t="str">
        <f>IF($B1089="","",RIGHT($G1089*1000+200+COUNTIF($G$2:$G1089,$G1089),9))</f>
        <v>041001202</v>
      </c>
      <c r="V1089" s="9" t="str">
        <f>IFERROR(IF($M1089="","",$M1089&amp;"・"&amp;INDEX(リスト!$F:$F,MATCH($L1089,リスト!$E:$E,0))),"")</f>
        <v/>
      </c>
    </row>
    <row r="1090" spans="1:22" ht="18" customHeight="1" x14ac:dyDescent="0.55000000000000004">
      <c r="A1090" t="s">
        <v>3852</v>
      </c>
      <c r="B1090">
        <v>1111</v>
      </c>
      <c r="C1090" t="s">
        <v>5105</v>
      </c>
      <c r="D1090" t="s">
        <v>5106</v>
      </c>
      <c r="E1090">
        <v>1</v>
      </c>
      <c r="F1090" t="s">
        <v>17</v>
      </c>
      <c r="G1090">
        <v>20050218</v>
      </c>
      <c r="H1090" t="s">
        <v>5107</v>
      </c>
      <c r="I1090" t="s">
        <v>4234</v>
      </c>
      <c r="J1090" t="s">
        <v>1226</v>
      </c>
      <c r="K1090" t="s">
        <v>214</v>
      </c>
      <c r="O1090" s="9">
        <f>IFERROR(IF($B1090="","",INDEX(所属情報!$E:$E,MATCH($A1090,所属情報!$A:$A,0))),"")</f>
        <v>491016</v>
      </c>
      <c r="P1090" s="9" t="str">
        <f t="shared" si="48"/>
        <v>中西　陽詩 (1)</v>
      </c>
      <c r="Q1090" s="9" t="str">
        <f t="shared" si="49"/>
        <v>ﾅｶﾆｼ ﾋﾅﾀ</v>
      </c>
      <c r="R1090" s="9" t="str">
        <f t="shared" si="50"/>
        <v>NAKANISHI Hinata (05)</v>
      </c>
      <c r="S1090" s="9" t="str">
        <f>IFERROR(IF($F1090="","",INDEX(リスト!$G:$G,MATCH($F1090,リスト!$E:$E,0))),"")</f>
        <v>26</v>
      </c>
      <c r="T1090" s="9" t="str">
        <f>IFERROR(IF($K1090="","",INDEX(リスト!$J:$J,MATCH($K1090,リスト!$I:$I,0))),"")</f>
        <v>JPN</v>
      </c>
      <c r="U1090" s="9" t="str">
        <f>IF($B1090="","",RIGHT($G1090*1000+200+COUNTIF($G$2:$G1090,$G1090),9))</f>
        <v>050218202</v>
      </c>
      <c r="V1090" s="9" t="str">
        <f>IFERROR(IF($M1090="","",$M1090&amp;"・"&amp;INDEX(リスト!$F:$F,MATCH($L1090,リスト!$E:$E,0))),"")</f>
        <v/>
      </c>
    </row>
    <row r="1091" spans="1:22" ht="18" customHeight="1" x14ac:dyDescent="0.55000000000000004">
      <c r="A1091" t="s">
        <v>2488</v>
      </c>
      <c r="B1091">
        <v>1112</v>
      </c>
      <c r="C1091" t="s">
        <v>5108</v>
      </c>
      <c r="D1091" t="s">
        <v>5109</v>
      </c>
      <c r="E1091">
        <v>1</v>
      </c>
      <c r="F1091" t="s">
        <v>4830</v>
      </c>
      <c r="G1091">
        <v>20040429</v>
      </c>
      <c r="H1091" t="s">
        <v>5110</v>
      </c>
      <c r="I1091" t="s">
        <v>5111</v>
      </c>
      <c r="J1091" t="s">
        <v>1032</v>
      </c>
      <c r="K1091" t="s">
        <v>214</v>
      </c>
      <c r="O1091" s="9">
        <f>IFERROR(IF($B1091="","",INDEX(所属情報!$E:$E,MATCH($A1091,所属情報!$A:$A,0))),"")</f>
        <v>492218</v>
      </c>
      <c r="P1091" s="9" t="str">
        <f t="shared" ref="P1091:P1154" si="51">IF($C1091="","",IF($E1091="",$C1091,$C1091&amp;" ("&amp;$E1091&amp;")"))</f>
        <v>今井　春伽 (1)</v>
      </c>
      <c r="Q1091" s="9" t="str">
        <f t="shared" ref="Q1091:Q1154" si="52">IF($D1091="","",ASC($D1091))</f>
        <v>ｲﾏｲ ﾊﾙｶ</v>
      </c>
      <c r="R1091" s="9" t="str">
        <f t="shared" ref="R1091:R1154" si="53">IF($I1091="","",UPPER($I1091)&amp;" "&amp;UPPER(LEFT($J1091,1))&amp;LOWER(RIGHT($J1091,LEN($J1091)-1))&amp;" ("&amp;MID($G1091,3,2)&amp;")")</f>
        <v>IMAI Haruka (04)</v>
      </c>
      <c r="S1091" s="9" t="str">
        <f>IFERROR(IF($F1091="","",INDEX(リスト!$G:$G,MATCH($F1091,リスト!$E:$E,0))),"")</f>
        <v>49</v>
      </c>
      <c r="T1091" s="9" t="str">
        <f>IFERROR(IF($K1091="","",INDEX(リスト!$J:$J,MATCH($K1091,リスト!$I:$I,0))),"")</f>
        <v>JPN</v>
      </c>
      <c r="U1091" s="9" t="str">
        <f>IF($B1091="","",RIGHT($G1091*1000+200+COUNTIF($G$2:$G1091,$G1091),9))</f>
        <v>040429202</v>
      </c>
      <c r="V1091" s="9" t="str">
        <f>IFERROR(IF($M1091="","",$M1091&amp;"・"&amp;INDEX(リスト!$F:$F,MATCH($L1091,リスト!$E:$E,0))),"")</f>
        <v/>
      </c>
    </row>
    <row r="1092" spans="1:22" ht="18" customHeight="1" x14ac:dyDescent="0.55000000000000004">
      <c r="A1092" t="s">
        <v>4096</v>
      </c>
      <c r="B1092">
        <v>1113</v>
      </c>
      <c r="C1092" t="s">
        <v>5112</v>
      </c>
      <c r="D1092" t="s">
        <v>5113</v>
      </c>
      <c r="E1092">
        <v>1</v>
      </c>
      <c r="F1092" t="s">
        <v>17</v>
      </c>
      <c r="G1092">
        <v>20040909</v>
      </c>
      <c r="H1092" t="s">
        <v>5114</v>
      </c>
      <c r="I1092" t="s">
        <v>5115</v>
      </c>
      <c r="J1092" t="s">
        <v>1289</v>
      </c>
      <c r="K1092" t="s">
        <v>214</v>
      </c>
      <c r="O1092" s="9">
        <f>IFERROR(IF($B1092="","",INDEX(所属情報!$E:$E,MATCH($A1092,所属情報!$A:$A,0))),"")</f>
        <v>492355</v>
      </c>
      <c r="P1092" s="9" t="str">
        <f t="shared" si="51"/>
        <v>鍋倉　夢乃 (1)</v>
      </c>
      <c r="Q1092" s="9" t="str">
        <f t="shared" si="52"/>
        <v>ﾅﾍﾞｸﾗ ﾕﾒﾉ</v>
      </c>
      <c r="R1092" s="9" t="str">
        <f t="shared" si="53"/>
        <v>NABEKURA Yumeno (04)</v>
      </c>
      <c r="S1092" s="9" t="str">
        <f>IFERROR(IF($F1092="","",INDEX(リスト!$G:$G,MATCH($F1092,リスト!$E:$E,0))),"")</f>
        <v>26</v>
      </c>
      <c r="T1092" s="9" t="str">
        <f>IFERROR(IF($K1092="","",INDEX(リスト!$J:$J,MATCH($K1092,リスト!$I:$I,0))),"")</f>
        <v>JPN</v>
      </c>
      <c r="U1092" s="9" t="str">
        <f>IF($B1092="","",RIGHT($G1092*1000+200+COUNTIF($G$2:$G1092,$G1092),9))</f>
        <v>040909201</v>
      </c>
      <c r="V1092" s="9" t="str">
        <f>IFERROR(IF($M1092="","",$M1092&amp;"・"&amp;INDEX(リスト!$F:$F,MATCH($L1092,リスト!$E:$E,0))),"")</f>
        <v/>
      </c>
    </row>
    <row r="1093" spans="1:22" ht="18" customHeight="1" x14ac:dyDescent="0.55000000000000004">
      <c r="A1093" t="s">
        <v>5116</v>
      </c>
      <c r="B1093">
        <v>1114</v>
      </c>
      <c r="C1093" t="s">
        <v>5117</v>
      </c>
      <c r="D1093" t="s">
        <v>5118</v>
      </c>
      <c r="E1093" t="s">
        <v>710</v>
      </c>
      <c r="F1093" t="s">
        <v>5119</v>
      </c>
      <c r="G1093">
        <v>20000202</v>
      </c>
      <c r="H1093" t="s">
        <v>5120</v>
      </c>
      <c r="I1093" t="s">
        <v>5121</v>
      </c>
      <c r="J1093" t="s">
        <v>5122</v>
      </c>
      <c r="K1093" t="s">
        <v>296</v>
      </c>
      <c r="O1093" s="9">
        <f>IFERROR(IF($B1093="","",INDEX(所属情報!$E:$E,MATCH($A1093,所属情報!$A:$A,0))),"")</f>
        <v>490048</v>
      </c>
      <c r="P1093" s="9" t="str">
        <f t="shared" si="51"/>
        <v>ジュリエット　テキント (M1)</v>
      </c>
      <c r="Q1093" s="9" t="str">
        <f t="shared" si="52"/>
        <v>ｼﾞｭﾘｴｯﾄ ﾃｷﾝﾄ</v>
      </c>
      <c r="R1093" s="9" t="str">
        <f t="shared" si="53"/>
        <v>T'KINT Juliette (00)</v>
      </c>
      <c r="S1093" s="9" t="str">
        <f>IFERROR(IF($F1093="","",INDEX(リスト!$G:$G,MATCH($F1093,リスト!$E:$E,0))),"")</f>
        <v>49</v>
      </c>
      <c r="T1093" s="9" t="str">
        <f>IFERROR(IF($K1093="","",INDEX(リスト!$J:$J,MATCH($K1093,リスト!$I:$I,0))),"")</f>
        <v>CAN</v>
      </c>
      <c r="U1093" s="9" t="str">
        <f>IF($B1093="","",RIGHT($G1093*1000+200+COUNTIF($G$2:$G1093,$G1093),9))</f>
        <v>000202201</v>
      </c>
      <c r="V1093" s="9" t="str">
        <f>IFERROR(IF($M1093="","",$M1093&amp;"・"&amp;INDEX(リスト!$F:$F,MATCH($L1093,リスト!$E:$E,0))),"")</f>
        <v/>
      </c>
    </row>
    <row r="1094" spans="1:22" ht="18" customHeight="1" x14ac:dyDescent="0.55000000000000004">
      <c r="O1094" s="9" t="str">
        <f>IFERROR(IF($B1094="","",INDEX(所属情報!$E:$E,MATCH($A1094,所属情報!$A:$A,0))),"")</f>
        <v/>
      </c>
      <c r="P1094" s="9" t="str">
        <f t="shared" si="51"/>
        <v/>
      </c>
      <c r="Q1094" s="9" t="str">
        <f t="shared" si="52"/>
        <v/>
      </c>
      <c r="R1094" s="9" t="str">
        <f t="shared" si="53"/>
        <v/>
      </c>
      <c r="S1094" s="9" t="str">
        <f>IFERROR(IF($F1094="","",INDEX(リスト!$G:$G,MATCH($F1094,リスト!$E:$E,0))),"")</f>
        <v/>
      </c>
      <c r="T1094" s="9" t="str">
        <f>IFERROR(IF($K1094="","",INDEX(リスト!$J:$J,MATCH($K1094,リスト!$I:$I,0))),"")</f>
        <v/>
      </c>
      <c r="U1094" s="9" t="str">
        <f>IF($B1094="","",RIGHT($G1094*1000+200+COUNTIF($G$2:$G1094,$G1094),9))</f>
        <v/>
      </c>
      <c r="V1094" s="9" t="str">
        <f>IFERROR(IF($M1094="","",$M1094&amp;"・"&amp;INDEX(リスト!$F:$F,MATCH($L1094,リスト!$E:$E,0))),"")</f>
        <v/>
      </c>
    </row>
    <row r="1095" spans="1:22" ht="18" customHeight="1" x14ac:dyDescent="0.55000000000000004">
      <c r="O1095" s="9" t="str">
        <f>IFERROR(IF($B1095="","",INDEX(所属情報!$E:$E,MATCH($A1095,所属情報!$A:$A,0))),"")</f>
        <v/>
      </c>
      <c r="P1095" s="9" t="str">
        <f t="shared" si="51"/>
        <v/>
      </c>
      <c r="Q1095" s="9" t="str">
        <f t="shared" si="52"/>
        <v/>
      </c>
      <c r="R1095" s="9" t="str">
        <f t="shared" si="53"/>
        <v/>
      </c>
      <c r="S1095" s="9" t="str">
        <f>IFERROR(IF($F1095="","",INDEX(リスト!$G:$G,MATCH($F1095,リスト!$E:$E,0))),"")</f>
        <v/>
      </c>
      <c r="T1095" s="9" t="str">
        <f>IFERROR(IF($K1095="","",INDEX(リスト!$J:$J,MATCH($K1095,リスト!$I:$I,0))),"")</f>
        <v/>
      </c>
      <c r="U1095" s="9" t="str">
        <f>IF($B1095="","",RIGHT($G1095*1000+200+COUNTIF($G$2:$G1095,$G1095),9))</f>
        <v/>
      </c>
      <c r="V1095" s="9" t="str">
        <f>IFERROR(IF($M1095="","",$M1095&amp;"・"&amp;INDEX(リスト!$F:$F,MATCH($L1095,リスト!$E:$E,0))),"")</f>
        <v/>
      </c>
    </row>
    <row r="1096" spans="1:22" ht="18" customHeight="1" x14ac:dyDescent="0.55000000000000004">
      <c r="O1096" s="9" t="str">
        <f>IFERROR(IF($B1096="","",INDEX(所属情報!$E:$E,MATCH($A1096,所属情報!$A:$A,0))),"")</f>
        <v/>
      </c>
      <c r="P1096" s="9" t="str">
        <f t="shared" si="51"/>
        <v/>
      </c>
      <c r="Q1096" s="9" t="str">
        <f t="shared" si="52"/>
        <v/>
      </c>
      <c r="R1096" s="9" t="str">
        <f t="shared" si="53"/>
        <v/>
      </c>
      <c r="S1096" s="9" t="str">
        <f>IFERROR(IF($F1096="","",INDEX(リスト!$G:$G,MATCH($F1096,リスト!$E:$E,0))),"")</f>
        <v/>
      </c>
      <c r="T1096" s="9" t="str">
        <f>IFERROR(IF($K1096="","",INDEX(リスト!$J:$J,MATCH($K1096,リスト!$I:$I,0))),"")</f>
        <v/>
      </c>
      <c r="U1096" s="9" t="str">
        <f>IF($B1096="","",RIGHT($G1096*1000+200+COUNTIF($G$2:$G1096,$G1096),9))</f>
        <v/>
      </c>
      <c r="V1096" s="9" t="str">
        <f>IFERROR(IF($M1096="","",$M1096&amp;"・"&amp;INDEX(リスト!$F:$F,MATCH($L1096,リスト!$E:$E,0))),"")</f>
        <v/>
      </c>
    </row>
    <row r="1097" spans="1:22" ht="18" customHeight="1" x14ac:dyDescent="0.55000000000000004">
      <c r="O1097" s="9" t="str">
        <f>IFERROR(IF($B1097="","",INDEX(所属情報!$E:$E,MATCH($A1097,所属情報!$A:$A,0))),"")</f>
        <v/>
      </c>
      <c r="P1097" s="9" t="str">
        <f t="shared" si="51"/>
        <v/>
      </c>
      <c r="Q1097" s="9" t="str">
        <f t="shared" si="52"/>
        <v/>
      </c>
      <c r="R1097" s="9" t="str">
        <f t="shared" si="53"/>
        <v/>
      </c>
      <c r="S1097" s="9" t="str">
        <f>IFERROR(IF($F1097="","",INDEX(リスト!$G:$G,MATCH($F1097,リスト!$E:$E,0))),"")</f>
        <v/>
      </c>
      <c r="T1097" s="9" t="str">
        <f>IFERROR(IF($K1097="","",INDEX(リスト!$J:$J,MATCH($K1097,リスト!$I:$I,0))),"")</f>
        <v/>
      </c>
      <c r="U1097" s="9" t="str">
        <f>IF($B1097="","",RIGHT($G1097*1000+200+COUNTIF($G$2:$G1097,$G1097),9))</f>
        <v/>
      </c>
      <c r="V1097" s="9" t="str">
        <f>IFERROR(IF($M1097="","",$M1097&amp;"・"&amp;INDEX(リスト!$F:$F,MATCH($L1097,リスト!$E:$E,0))),"")</f>
        <v/>
      </c>
    </row>
    <row r="1098" spans="1:22" ht="18" customHeight="1" x14ac:dyDescent="0.55000000000000004">
      <c r="O1098" s="9" t="str">
        <f>IFERROR(IF($B1098="","",INDEX(所属情報!$E:$E,MATCH($A1098,所属情報!$A:$A,0))),"")</f>
        <v/>
      </c>
      <c r="P1098" s="9" t="str">
        <f t="shared" si="51"/>
        <v/>
      </c>
      <c r="Q1098" s="9" t="str">
        <f t="shared" si="52"/>
        <v/>
      </c>
      <c r="R1098" s="9" t="str">
        <f t="shared" si="53"/>
        <v/>
      </c>
      <c r="S1098" s="9" t="str">
        <f>IFERROR(IF($F1098="","",INDEX(リスト!$G:$G,MATCH($F1098,リスト!$E:$E,0))),"")</f>
        <v/>
      </c>
      <c r="T1098" s="9" t="str">
        <f>IFERROR(IF($K1098="","",INDEX(リスト!$J:$J,MATCH($K1098,リスト!$I:$I,0))),"")</f>
        <v/>
      </c>
      <c r="U1098" s="9" t="str">
        <f>IF($B1098="","",RIGHT($G1098*1000+200+COUNTIF($G$2:$G1098,$G1098),9))</f>
        <v/>
      </c>
      <c r="V1098" s="9" t="str">
        <f>IFERROR(IF($M1098="","",$M1098&amp;"・"&amp;INDEX(リスト!$F:$F,MATCH($L1098,リスト!$E:$E,0))),"")</f>
        <v/>
      </c>
    </row>
    <row r="1099" spans="1:22" ht="18" customHeight="1" x14ac:dyDescent="0.55000000000000004">
      <c r="O1099" s="9" t="str">
        <f>IFERROR(IF($B1099="","",INDEX(所属情報!$E:$E,MATCH($A1099,所属情報!$A:$A,0))),"")</f>
        <v/>
      </c>
      <c r="P1099" s="9" t="str">
        <f t="shared" si="51"/>
        <v/>
      </c>
      <c r="Q1099" s="9" t="str">
        <f t="shared" si="52"/>
        <v/>
      </c>
      <c r="R1099" s="9" t="str">
        <f t="shared" si="53"/>
        <v/>
      </c>
      <c r="S1099" s="9" t="str">
        <f>IFERROR(IF($F1099="","",INDEX(リスト!$G:$G,MATCH($F1099,リスト!$E:$E,0))),"")</f>
        <v/>
      </c>
      <c r="T1099" s="9" t="str">
        <f>IFERROR(IF($K1099="","",INDEX(リスト!$J:$J,MATCH($K1099,リスト!$I:$I,0))),"")</f>
        <v/>
      </c>
      <c r="U1099" s="9" t="str">
        <f>IF($B1099="","",RIGHT($G1099*1000+200+COUNTIF($G$2:$G1099,$G1099),9))</f>
        <v/>
      </c>
      <c r="V1099" s="9" t="str">
        <f>IFERROR(IF($M1099="","",$M1099&amp;"・"&amp;INDEX(リスト!$F:$F,MATCH($L1099,リスト!$E:$E,0))),"")</f>
        <v/>
      </c>
    </row>
    <row r="1100" spans="1:22" ht="18" customHeight="1" x14ac:dyDescent="0.55000000000000004">
      <c r="O1100" s="9" t="str">
        <f>IFERROR(IF($B1100="","",INDEX(所属情報!$E:$E,MATCH($A1100,所属情報!$A:$A,0))),"")</f>
        <v/>
      </c>
      <c r="P1100" s="9" t="str">
        <f t="shared" si="51"/>
        <v/>
      </c>
      <c r="Q1100" s="9" t="str">
        <f t="shared" si="52"/>
        <v/>
      </c>
      <c r="R1100" s="9" t="str">
        <f t="shared" si="53"/>
        <v/>
      </c>
      <c r="S1100" s="9" t="str">
        <f>IFERROR(IF($F1100="","",INDEX(リスト!$G:$G,MATCH($F1100,リスト!$E:$E,0))),"")</f>
        <v/>
      </c>
      <c r="T1100" s="9" t="str">
        <f>IFERROR(IF($K1100="","",INDEX(リスト!$J:$J,MATCH($K1100,リスト!$I:$I,0))),"")</f>
        <v/>
      </c>
      <c r="U1100" s="9" t="str">
        <f>IF($B1100="","",RIGHT($G1100*1000+200+COUNTIF($G$2:$G1100,$G1100),9))</f>
        <v/>
      </c>
      <c r="V1100" s="9" t="str">
        <f>IFERROR(IF($M1100="","",$M1100&amp;"・"&amp;INDEX(リスト!$F:$F,MATCH($L1100,リスト!$E:$E,0))),"")</f>
        <v/>
      </c>
    </row>
    <row r="1101" spans="1:22" ht="18" customHeight="1" x14ac:dyDescent="0.55000000000000004">
      <c r="O1101" s="9" t="str">
        <f>IFERROR(IF($B1101="","",INDEX(所属情報!$E:$E,MATCH($A1101,所属情報!$A:$A,0))),"")</f>
        <v/>
      </c>
      <c r="P1101" s="9" t="str">
        <f t="shared" si="51"/>
        <v/>
      </c>
      <c r="Q1101" s="9" t="str">
        <f t="shared" si="52"/>
        <v/>
      </c>
      <c r="R1101" s="9" t="str">
        <f t="shared" si="53"/>
        <v/>
      </c>
      <c r="S1101" s="9" t="str">
        <f>IFERROR(IF($F1101="","",INDEX(リスト!$G:$G,MATCH($F1101,リスト!$E:$E,0))),"")</f>
        <v/>
      </c>
      <c r="T1101" s="9" t="str">
        <f>IFERROR(IF($K1101="","",INDEX(リスト!$J:$J,MATCH($K1101,リスト!$I:$I,0))),"")</f>
        <v/>
      </c>
      <c r="U1101" s="9" t="str">
        <f>IF($B1101="","",RIGHT($G1101*1000+200+COUNTIF($G$2:$G1101,$G1101),9))</f>
        <v/>
      </c>
      <c r="V1101" s="9" t="str">
        <f>IFERROR(IF($M1101="","",$M1101&amp;"・"&amp;INDEX(リスト!$F:$F,MATCH($L1101,リスト!$E:$E,0))),"")</f>
        <v/>
      </c>
    </row>
    <row r="1102" spans="1:22" ht="18" customHeight="1" x14ac:dyDescent="0.55000000000000004">
      <c r="O1102" s="9" t="str">
        <f>IFERROR(IF($B1102="","",INDEX(所属情報!$E:$E,MATCH($A1102,所属情報!$A:$A,0))),"")</f>
        <v/>
      </c>
      <c r="P1102" s="9" t="str">
        <f t="shared" si="51"/>
        <v/>
      </c>
      <c r="Q1102" s="9" t="str">
        <f t="shared" si="52"/>
        <v/>
      </c>
      <c r="R1102" s="9" t="str">
        <f t="shared" si="53"/>
        <v/>
      </c>
      <c r="S1102" s="9" t="str">
        <f>IFERROR(IF($F1102="","",INDEX(リスト!$G:$G,MATCH($F1102,リスト!$E:$E,0))),"")</f>
        <v/>
      </c>
      <c r="T1102" s="9" t="str">
        <f>IFERROR(IF($K1102="","",INDEX(リスト!$J:$J,MATCH($K1102,リスト!$I:$I,0))),"")</f>
        <v/>
      </c>
      <c r="U1102" s="9" t="str">
        <f>IF($B1102="","",RIGHT($G1102*1000+200+COUNTIF($G$2:$G1102,$G1102),9))</f>
        <v/>
      </c>
      <c r="V1102" s="9" t="str">
        <f>IFERROR(IF($M1102="","",$M1102&amp;"・"&amp;INDEX(リスト!$F:$F,MATCH($L1102,リスト!$E:$E,0))),"")</f>
        <v/>
      </c>
    </row>
    <row r="1103" spans="1:22" ht="18" customHeight="1" x14ac:dyDescent="0.55000000000000004">
      <c r="O1103" s="9" t="str">
        <f>IFERROR(IF($B1103="","",INDEX(所属情報!$E:$E,MATCH($A1103,所属情報!$A:$A,0))),"")</f>
        <v/>
      </c>
      <c r="P1103" s="9" t="str">
        <f t="shared" si="51"/>
        <v/>
      </c>
      <c r="Q1103" s="9" t="str">
        <f t="shared" si="52"/>
        <v/>
      </c>
      <c r="R1103" s="9" t="str">
        <f t="shared" si="53"/>
        <v/>
      </c>
      <c r="S1103" s="9" t="str">
        <f>IFERROR(IF($F1103="","",INDEX(リスト!$G:$G,MATCH($F1103,リスト!$E:$E,0))),"")</f>
        <v/>
      </c>
      <c r="T1103" s="9" t="str">
        <f>IFERROR(IF($K1103="","",INDEX(リスト!$J:$J,MATCH($K1103,リスト!$I:$I,0))),"")</f>
        <v/>
      </c>
      <c r="U1103" s="9" t="str">
        <f>IF($B1103="","",RIGHT($G1103*1000+200+COUNTIF($G$2:$G1103,$G1103),9))</f>
        <v/>
      </c>
      <c r="V1103" s="9" t="str">
        <f>IFERROR(IF($M1103="","",$M1103&amp;"・"&amp;INDEX(リスト!$F:$F,MATCH($L1103,リスト!$E:$E,0))),"")</f>
        <v/>
      </c>
    </row>
    <row r="1104" spans="1:22" ht="18" customHeight="1" x14ac:dyDescent="0.55000000000000004">
      <c r="O1104" s="9" t="str">
        <f>IFERROR(IF($B1104="","",INDEX(所属情報!$E:$E,MATCH($A1104,所属情報!$A:$A,0))),"")</f>
        <v/>
      </c>
      <c r="P1104" s="9" t="str">
        <f t="shared" si="51"/>
        <v/>
      </c>
      <c r="Q1104" s="9" t="str">
        <f t="shared" si="52"/>
        <v/>
      </c>
      <c r="R1104" s="9" t="str">
        <f t="shared" si="53"/>
        <v/>
      </c>
      <c r="S1104" s="9" t="str">
        <f>IFERROR(IF($F1104="","",INDEX(リスト!$G:$G,MATCH($F1104,リスト!$E:$E,0))),"")</f>
        <v/>
      </c>
      <c r="T1104" s="9" t="str">
        <f>IFERROR(IF($K1104="","",INDEX(リスト!$J:$J,MATCH($K1104,リスト!$I:$I,0))),"")</f>
        <v/>
      </c>
      <c r="U1104" s="9" t="str">
        <f>IF($B1104="","",RIGHT($G1104*1000+200+COUNTIF($G$2:$G1104,$G1104),9))</f>
        <v/>
      </c>
      <c r="V1104" s="9" t="str">
        <f>IFERROR(IF($M1104="","",$M1104&amp;"・"&amp;INDEX(リスト!$F:$F,MATCH($L1104,リスト!$E:$E,0))),"")</f>
        <v/>
      </c>
    </row>
    <row r="1105" spans="15:22" ht="18" customHeight="1" x14ac:dyDescent="0.55000000000000004">
      <c r="O1105" s="9" t="str">
        <f>IFERROR(IF($B1105="","",INDEX(所属情報!$E:$E,MATCH($A1105,所属情報!$A:$A,0))),"")</f>
        <v/>
      </c>
      <c r="P1105" s="9" t="str">
        <f t="shared" si="51"/>
        <v/>
      </c>
      <c r="Q1105" s="9" t="str">
        <f t="shared" si="52"/>
        <v/>
      </c>
      <c r="R1105" s="9" t="str">
        <f t="shared" si="53"/>
        <v/>
      </c>
      <c r="S1105" s="9" t="str">
        <f>IFERROR(IF($F1105="","",INDEX(リスト!$G:$G,MATCH($F1105,リスト!$E:$E,0))),"")</f>
        <v/>
      </c>
      <c r="T1105" s="9" t="str">
        <f>IFERROR(IF($K1105="","",INDEX(リスト!$J:$J,MATCH($K1105,リスト!$I:$I,0))),"")</f>
        <v/>
      </c>
      <c r="U1105" s="9" t="str">
        <f>IF($B1105="","",RIGHT($G1105*1000+200+COUNTIF($G$2:$G1105,$G1105),9))</f>
        <v/>
      </c>
      <c r="V1105" s="9" t="str">
        <f>IFERROR(IF($M1105="","",$M1105&amp;"・"&amp;INDEX(リスト!$F:$F,MATCH($L1105,リスト!$E:$E,0))),"")</f>
        <v/>
      </c>
    </row>
    <row r="1106" spans="15:22" ht="18" customHeight="1" x14ac:dyDescent="0.55000000000000004">
      <c r="O1106" s="9" t="str">
        <f>IFERROR(IF($B1106="","",INDEX(所属情報!$E:$E,MATCH($A1106,所属情報!$A:$A,0))),"")</f>
        <v/>
      </c>
      <c r="P1106" s="9" t="str">
        <f t="shared" si="51"/>
        <v/>
      </c>
      <c r="Q1106" s="9" t="str">
        <f t="shared" si="52"/>
        <v/>
      </c>
      <c r="R1106" s="9" t="str">
        <f t="shared" si="53"/>
        <v/>
      </c>
      <c r="S1106" s="9" t="str">
        <f>IFERROR(IF($F1106="","",INDEX(リスト!$G:$G,MATCH($F1106,リスト!$E:$E,0))),"")</f>
        <v/>
      </c>
      <c r="T1106" s="9" t="str">
        <f>IFERROR(IF($K1106="","",INDEX(リスト!$J:$J,MATCH($K1106,リスト!$I:$I,0))),"")</f>
        <v/>
      </c>
      <c r="U1106" s="9" t="str">
        <f>IF($B1106="","",RIGHT($G1106*1000+200+COUNTIF($G$2:$G1106,$G1106),9))</f>
        <v/>
      </c>
      <c r="V1106" s="9" t="str">
        <f>IFERROR(IF($M1106="","",$M1106&amp;"・"&amp;INDEX(リスト!$F:$F,MATCH($L1106,リスト!$E:$E,0))),"")</f>
        <v/>
      </c>
    </row>
    <row r="1107" spans="15:22" ht="18" customHeight="1" x14ac:dyDescent="0.55000000000000004">
      <c r="O1107" s="9" t="str">
        <f>IFERROR(IF($B1107="","",INDEX(所属情報!$E:$E,MATCH($A1107,所属情報!$A:$A,0))),"")</f>
        <v/>
      </c>
      <c r="P1107" s="9" t="str">
        <f t="shared" si="51"/>
        <v/>
      </c>
      <c r="Q1107" s="9" t="str">
        <f t="shared" si="52"/>
        <v/>
      </c>
      <c r="R1107" s="9" t="str">
        <f t="shared" si="53"/>
        <v/>
      </c>
      <c r="S1107" s="9" t="str">
        <f>IFERROR(IF($F1107="","",INDEX(リスト!$G:$G,MATCH($F1107,リスト!$E:$E,0))),"")</f>
        <v/>
      </c>
      <c r="T1107" s="9" t="str">
        <f>IFERROR(IF($K1107="","",INDEX(リスト!$J:$J,MATCH($K1107,リスト!$I:$I,0))),"")</f>
        <v/>
      </c>
      <c r="U1107" s="9" t="str">
        <f>IF($B1107="","",RIGHT($G1107*1000+200+COUNTIF($G$2:$G1107,$G1107),9))</f>
        <v/>
      </c>
      <c r="V1107" s="9" t="str">
        <f>IFERROR(IF($M1107="","",$M1107&amp;"・"&amp;INDEX(リスト!$F:$F,MATCH($L1107,リスト!$E:$E,0))),"")</f>
        <v/>
      </c>
    </row>
    <row r="1108" spans="15:22" ht="18" customHeight="1" x14ac:dyDescent="0.55000000000000004">
      <c r="O1108" s="9" t="str">
        <f>IFERROR(IF($B1108="","",INDEX(所属情報!$E:$E,MATCH($A1108,所属情報!$A:$A,0))),"")</f>
        <v/>
      </c>
      <c r="P1108" s="9" t="str">
        <f t="shared" si="51"/>
        <v/>
      </c>
      <c r="Q1108" s="9" t="str">
        <f t="shared" si="52"/>
        <v/>
      </c>
      <c r="R1108" s="9" t="str">
        <f t="shared" si="53"/>
        <v/>
      </c>
      <c r="S1108" s="9" t="str">
        <f>IFERROR(IF($F1108="","",INDEX(リスト!$G:$G,MATCH($F1108,リスト!$E:$E,0))),"")</f>
        <v/>
      </c>
      <c r="T1108" s="9" t="str">
        <f>IFERROR(IF($K1108="","",INDEX(リスト!$J:$J,MATCH($K1108,リスト!$I:$I,0))),"")</f>
        <v/>
      </c>
      <c r="U1108" s="9" t="str">
        <f>IF($B1108="","",RIGHT($G1108*1000+200+COUNTIF($G$2:$G1108,$G1108),9))</f>
        <v/>
      </c>
      <c r="V1108" s="9" t="str">
        <f>IFERROR(IF($M1108="","",$M1108&amp;"・"&amp;INDEX(リスト!$F:$F,MATCH($L1108,リスト!$E:$E,0))),"")</f>
        <v/>
      </c>
    </row>
    <row r="1109" spans="15:22" ht="18" customHeight="1" x14ac:dyDescent="0.55000000000000004">
      <c r="O1109" s="9" t="str">
        <f>IFERROR(IF($B1109="","",INDEX(所属情報!$E:$E,MATCH($A1109,所属情報!$A:$A,0))),"")</f>
        <v/>
      </c>
      <c r="P1109" s="9" t="str">
        <f t="shared" si="51"/>
        <v/>
      </c>
      <c r="Q1109" s="9" t="str">
        <f t="shared" si="52"/>
        <v/>
      </c>
      <c r="R1109" s="9" t="str">
        <f t="shared" si="53"/>
        <v/>
      </c>
      <c r="S1109" s="9" t="str">
        <f>IFERROR(IF($F1109="","",INDEX(リスト!$G:$G,MATCH($F1109,リスト!$E:$E,0))),"")</f>
        <v/>
      </c>
      <c r="T1109" s="9" t="str">
        <f>IFERROR(IF($K1109="","",INDEX(リスト!$J:$J,MATCH($K1109,リスト!$I:$I,0))),"")</f>
        <v/>
      </c>
      <c r="U1109" s="9" t="str">
        <f>IF($B1109="","",RIGHT($G1109*1000+200+COUNTIF($G$2:$G1109,$G1109),9))</f>
        <v/>
      </c>
      <c r="V1109" s="9" t="str">
        <f>IFERROR(IF($M1109="","",$M1109&amp;"・"&amp;INDEX(リスト!$F:$F,MATCH($L1109,リスト!$E:$E,0))),"")</f>
        <v/>
      </c>
    </row>
    <row r="1110" spans="15:22" ht="18" customHeight="1" x14ac:dyDescent="0.55000000000000004">
      <c r="O1110" s="9" t="str">
        <f>IFERROR(IF($B1110="","",INDEX(所属情報!$E:$E,MATCH($A1110,所属情報!$A:$A,0))),"")</f>
        <v/>
      </c>
      <c r="P1110" s="9" t="str">
        <f t="shared" si="51"/>
        <v/>
      </c>
      <c r="Q1110" s="9" t="str">
        <f t="shared" si="52"/>
        <v/>
      </c>
      <c r="R1110" s="9" t="str">
        <f t="shared" si="53"/>
        <v/>
      </c>
      <c r="S1110" s="9" t="str">
        <f>IFERROR(IF($F1110="","",INDEX(リスト!$G:$G,MATCH($F1110,リスト!$E:$E,0))),"")</f>
        <v/>
      </c>
      <c r="T1110" s="9" t="str">
        <f>IFERROR(IF($K1110="","",INDEX(リスト!$J:$J,MATCH($K1110,リスト!$I:$I,0))),"")</f>
        <v/>
      </c>
      <c r="U1110" s="9" t="str">
        <f>IF($B1110="","",RIGHT($G1110*1000+200+COUNTIF($G$2:$G1110,$G1110),9))</f>
        <v/>
      </c>
      <c r="V1110" s="9" t="str">
        <f>IFERROR(IF($M1110="","",$M1110&amp;"・"&amp;INDEX(リスト!$F:$F,MATCH($L1110,リスト!$E:$E,0))),"")</f>
        <v/>
      </c>
    </row>
    <row r="1111" spans="15:22" ht="18" customHeight="1" x14ac:dyDescent="0.55000000000000004">
      <c r="O1111" s="9" t="str">
        <f>IFERROR(IF($B1111="","",INDEX(所属情報!$E:$E,MATCH($A1111,所属情報!$A:$A,0))),"")</f>
        <v/>
      </c>
      <c r="P1111" s="9" t="str">
        <f t="shared" si="51"/>
        <v/>
      </c>
      <c r="Q1111" s="9" t="str">
        <f t="shared" si="52"/>
        <v/>
      </c>
      <c r="R1111" s="9" t="str">
        <f t="shared" si="53"/>
        <v/>
      </c>
      <c r="S1111" s="9" t="str">
        <f>IFERROR(IF($F1111="","",INDEX(リスト!$G:$G,MATCH($F1111,リスト!$E:$E,0))),"")</f>
        <v/>
      </c>
      <c r="T1111" s="9" t="str">
        <f>IFERROR(IF($K1111="","",INDEX(リスト!$J:$J,MATCH($K1111,リスト!$I:$I,0))),"")</f>
        <v/>
      </c>
      <c r="U1111" s="9" t="str">
        <f>IF($B1111="","",RIGHT($G1111*1000+200+COUNTIF($G$2:$G1111,$G1111),9))</f>
        <v/>
      </c>
      <c r="V1111" s="9" t="str">
        <f>IFERROR(IF($M1111="","",$M1111&amp;"・"&amp;INDEX(リスト!$F:$F,MATCH($L1111,リスト!$E:$E,0))),"")</f>
        <v/>
      </c>
    </row>
    <row r="1112" spans="15:22" ht="18" customHeight="1" x14ac:dyDescent="0.55000000000000004">
      <c r="O1112" s="9" t="str">
        <f>IFERROR(IF($B1112="","",INDEX(所属情報!$E:$E,MATCH($A1112,所属情報!$A:$A,0))),"")</f>
        <v/>
      </c>
      <c r="P1112" s="9" t="str">
        <f t="shared" si="51"/>
        <v/>
      </c>
      <c r="Q1112" s="9" t="str">
        <f t="shared" si="52"/>
        <v/>
      </c>
      <c r="R1112" s="9" t="str">
        <f t="shared" si="53"/>
        <v/>
      </c>
      <c r="S1112" s="9" t="str">
        <f>IFERROR(IF($F1112="","",INDEX(リスト!$G:$G,MATCH($F1112,リスト!$E:$E,0))),"")</f>
        <v/>
      </c>
      <c r="T1112" s="9" t="str">
        <f>IFERROR(IF($K1112="","",INDEX(リスト!$J:$J,MATCH($K1112,リスト!$I:$I,0))),"")</f>
        <v/>
      </c>
      <c r="U1112" s="9" t="str">
        <f>IF($B1112="","",RIGHT($G1112*1000+200+COUNTIF($G$2:$G1112,$G1112),9))</f>
        <v/>
      </c>
      <c r="V1112" s="9" t="str">
        <f>IFERROR(IF($M1112="","",$M1112&amp;"・"&amp;INDEX(リスト!$F:$F,MATCH($L1112,リスト!$E:$E,0))),"")</f>
        <v/>
      </c>
    </row>
    <row r="1113" spans="15:22" ht="18" customHeight="1" x14ac:dyDescent="0.55000000000000004">
      <c r="O1113" s="9" t="str">
        <f>IFERROR(IF($B1113="","",INDEX(所属情報!$E:$E,MATCH($A1113,所属情報!$A:$A,0))),"")</f>
        <v/>
      </c>
      <c r="P1113" s="9" t="str">
        <f t="shared" si="51"/>
        <v/>
      </c>
      <c r="Q1113" s="9" t="str">
        <f t="shared" si="52"/>
        <v/>
      </c>
      <c r="R1113" s="9" t="str">
        <f t="shared" si="53"/>
        <v/>
      </c>
      <c r="S1113" s="9" t="str">
        <f>IFERROR(IF($F1113="","",INDEX(リスト!$G:$G,MATCH($F1113,リスト!$E:$E,0))),"")</f>
        <v/>
      </c>
      <c r="T1113" s="9" t="str">
        <f>IFERROR(IF($K1113="","",INDEX(リスト!$J:$J,MATCH($K1113,リスト!$I:$I,0))),"")</f>
        <v/>
      </c>
      <c r="U1113" s="9" t="str">
        <f>IF($B1113="","",RIGHT($G1113*1000+200+COUNTIF($G$2:$G1113,$G1113),9))</f>
        <v/>
      </c>
      <c r="V1113" s="9" t="str">
        <f>IFERROR(IF($M1113="","",$M1113&amp;"・"&amp;INDEX(リスト!$F:$F,MATCH($L1113,リスト!$E:$E,0))),"")</f>
        <v/>
      </c>
    </row>
    <row r="1114" spans="15:22" ht="18" customHeight="1" x14ac:dyDescent="0.55000000000000004">
      <c r="O1114" s="9" t="str">
        <f>IFERROR(IF($B1114="","",INDEX(所属情報!$E:$E,MATCH($A1114,所属情報!$A:$A,0))),"")</f>
        <v/>
      </c>
      <c r="P1114" s="9" t="str">
        <f t="shared" si="51"/>
        <v/>
      </c>
      <c r="Q1114" s="9" t="str">
        <f t="shared" si="52"/>
        <v/>
      </c>
      <c r="R1114" s="9" t="str">
        <f t="shared" si="53"/>
        <v/>
      </c>
      <c r="S1114" s="9" t="str">
        <f>IFERROR(IF($F1114="","",INDEX(リスト!$G:$G,MATCH($F1114,リスト!$E:$E,0))),"")</f>
        <v/>
      </c>
      <c r="T1114" s="9" t="str">
        <f>IFERROR(IF($K1114="","",INDEX(リスト!$J:$J,MATCH($K1114,リスト!$I:$I,0))),"")</f>
        <v/>
      </c>
      <c r="U1114" s="9" t="str">
        <f>IF($B1114="","",RIGHT($G1114*1000+200+COUNTIF($G$2:$G1114,$G1114),9))</f>
        <v/>
      </c>
      <c r="V1114" s="9" t="str">
        <f>IFERROR(IF($M1114="","",$M1114&amp;"・"&amp;INDEX(リスト!$F:$F,MATCH($L1114,リスト!$E:$E,0))),"")</f>
        <v/>
      </c>
    </row>
    <row r="1115" spans="15:22" ht="18" customHeight="1" x14ac:dyDescent="0.55000000000000004">
      <c r="O1115" s="9" t="str">
        <f>IFERROR(IF($B1115="","",INDEX(所属情報!$E:$E,MATCH($A1115,所属情報!$A:$A,0))),"")</f>
        <v/>
      </c>
      <c r="P1115" s="9" t="str">
        <f t="shared" si="51"/>
        <v/>
      </c>
      <c r="Q1115" s="9" t="str">
        <f t="shared" si="52"/>
        <v/>
      </c>
      <c r="R1115" s="9" t="str">
        <f t="shared" si="53"/>
        <v/>
      </c>
      <c r="S1115" s="9" t="str">
        <f>IFERROR(IF($F1115="","",INDEX(リスト!$G:$G,MATCH($F1115,リスト!$E:$E,0))),"")</f>
        <v/>
      </c>
      <c r="T1115" s="9" t="str">
        <f>IFERROR(IF($K1115="","",INDEX(リスト!$J:$J,MATCH($K1115,リスト!$I:$I,0))),"")</f>
        <v/>
      </c>
      <c r="U1115" s="9" t="str">
        <f>IF($B1115="","",RIGHT($G1115*1000+200+COUNTIF($G$2:$G1115,$G1115),9))</f>
        <v/>
      </c>
      <c r="V1115" s="9" t="str">
        <f>IFERROR(IF($M1115="","",$M1115&amp;"・"&amp;INDEX(リスト!$F:$F,MATCH($L1115,リスト!$E:$E,0))),"")</f>
        <v/>
      </c>
    </row>
    <row r="1116" spans="15:22" ht="18" customHeight="1" x14ac:dyDescent="0.55000000000000004">
      <c r="O1116" s="9" t="str">
        <f>IFERROR(IF($B1116="","",INDEX(所属情報!$E:$E,MATCH($A1116,所属情報!$A:$A,0))),"")</f>
        <v/>
      </c>
      <c r="P1116" s="9" t="str">
        <f t="shared" si="51"/>
        <v/>
      </c>
      <c r="Q1116" s="9" t="str">
        <f t="shared" si="52"/>
        <v/>
      </c>
      <c r="R1116" s="9" t="str">
        <f t="shared" si="53"/>
        <v/>
      </c>
      <c r="S1116" s="9" t="str">
        <f>IFERROR(IF($F1116="","",INDEX(リスト!$G:$G,MATCH($F1116,リスト!$E:$E,0))),"")</f>
        <v/>
      </c>
      <c r="T1116" s="9" t="str">
        <f>IFERROR(IF($K1116="","",INDEX(リスト!$J:$J,MATCH($K1116,リスト!$I:$I,0))),"")</f>
        <v/>
      </c>
      <c r="U1116" s="9" t="str">
        <f>IF($B1116="","",RIGHT($G1116*1000+200+COUNTIF($G$2:$G1116,$G1116),9))</f>
        <v/>
      </c>
      <c r="V1116" s="9" t="str">
        <f>IFERROR(IF($M1116="","",$M1116&amp;"・"&amp;INDEX(リスト!$F:$F,MATCH($L1116,リスト!$E:$E,0))),"")</f>
        <v/>
      </c>
    </row>
    <row r="1117" spans="15:22" ht="18" customHeight="1" x14ac:dyDescent="0.55000000000000004">
      <c r="O1117" s="9" t="str">
        <f>IFERROR(IF($B1117="","",INDEX(所属情報!$E:$E,MATCH($A1117,所属情報!$A:$A,0))),"")</f>
        <v/>
      </c>
      <c r="P1117" s="9" t="str">
        <f t="shared" si="51"/>
        <v/>
      </c>
      <c r="Q1117" s="9" t="str">
        <f t="shared" si="52"/>
        <v/>
      </c>
      <c r="R1117" s="9" t="str">
        <f t="shared" si="53"/>
        <v/>
      </c>
      <c r="S1117" s="9" t="str">
        <f>IFERROR(IF($F1117="","",INDEX(リスト!$G:$G,MATCH($F1117,リスト!$E:$E,0))),"")</f>
        <v/>
      </c>
      <c r="T1117" s="9" t="str">
        <f>IFERROR(IF($K1117="","",INDEX(リスト!$J:$J,MATCH($K1117,リスト!$I:$I,0))),"")</f>
        <v/>
      </c>
      <c r="U1117" s="9" t="str">
        <f>IF($B1117="","",RIGHT($G1117*1000+200+COUNTIF($G$2:$G1117,$G1117),9))</f>
        <v/>
      </c>
      <c r="V1117" s="9" t="str">
        <f>IFERROR(IF($M1117="","",$M1117&amp;"・"&amp;INDEX(リスト!$F:$F,MATCH($L1117,リスト!$E:$E,0))),"")</f>
        <v/>
      </c>
    </row>
    <row r="1118" spans="15:22" ht="18" customHeight="1" x14ac:dyDescent="0.55000000000000004">
      <c r="O1118" s="9" t="str">
        <f>IFERROR(IF($B1118="","",INDEX(所属情報!$E:$E,MATCH($A1118,所属情報!$A:$A,0))),"")</f>
        <v/>
      </c>
      <c r="P1118" s="9" t="str">
        <f t="shared" si="51"/>
        <v/>
      </c>
      <c r="Q1118" s="9" t="str">
        <f t="shared" si="52"/>
        <v/>
      </c>
      <c r="R1118" s="9" t="str">
        <f t="shared" si="53"/>
        <v/>
      </c>
      <c r="S1118" s="9" t="str">
        <f>IFERROR(IF($F1118="","",INDEX(リスト!$G:$G,MATCH($F1118,リスト!$E:$E,0))),"")</f>
        <v/>
      </c>
      <c r="T1118" s="9" t="str">
        <f>IFERROR(IF($K1118="","",INDEX(リスト!$J:$J,MATCH($K1118,リスト!$I:$I,0))),"")</f>
        <v/>
      </c>
      <c r="U1118" s="9" t="str">
        <f>IF($B1118="","",RIGHT($G1118*1000+200+COUNTIF($G$2:$G1118,$G1118),9))</f>
        <v/>
      </c>
      <c r="V1118" s="9" t="str">
        <f>IFERROR(IF($M1118="","",$M1118&amp;"・"&amp;INDEX(リスト!$F:$F,MATCH($L1118,リスト!$E:$E,0))),"")</f>
        <v/>
      </c>
    </row>
    <row r="1119" spans="15:22" ht="18" customHeight="1" x14ac:dyDescent="0.55000000000000004">
      <c r="O1119" s="9" t="str">
        <f>IFERROR(IF($B1119="","",INDEX(所属情報!$E:$E,MATCH($A1119,所属情報!$A:$A,0))),"")</f>
        <v/>
      </c>
      <c r="P1119" s="9" t="str">
        <f t="shared" si="51"/>
        <v/>
      </c>
      <c r="Q1119" s="9" t="str">
        <f t="shared" si="52"/>
        <v/>
      </c>
      <c r="R1119" s="9" t="str">
        <f t="shared" si="53"/>
        <v/>
      </c>
      <c r="S1119" s="9" t="str">
        <f>IFERROR(IF($F1119="","",INDEX(リスト!$G:$G,MATCH($F1119,リスト!$E:$E,0))),"")</f>
        <v/>
      </c>
      <c r="T1119" s="9" t="str">
        <f>IFERROR(IF($K1119="","",INDEX(リスト!$J:$J,MATCH($K1119,リスト!$I:$I,0))),"")</f>
        <v/>
      </c>
      <c r="U1119" s="9" t="str">
        <f>IF($B1119="","",RIGHT($G1119*1000+200+COUNTIF($G$2:$G1119,$G1119),9))</f>
        <v/>
      </c>
      <c r="V1119" s="9" t="str">
        <f>IFERROR(IF($M1119="","",$M1119&amp;"・"&amp;INDEX(リスト!$F:$F,MATCH($L1119,リスト!$E:$E,0))),"")</f>
        <v/>
      </c>
    </row>
    <row r="1120" spans="15:22" ht="18" customHeight="1" x14ac:dyDescent="0.55000000000000004">
      <c r="O1120" s="9" t="str">
        <f>IFERROR(IF($B1120="","",INDEX(所属情報!$E:$E,MATCH($A1120,所属情報!$A:$A,0))),"")</f>
        <v/>
      </c>
      <c r="P1120" s="9" t="str">
        <f t="shared" si="51"/>
        <v/>
      </c>
      <c r="Q1120" s="9" t="str">
        <f t="shared" si="52"/>
        <v/>
      </c>
      <c r="R1120" s="9" t="str">
        <f t="shared" si="53"/>
        <v/>
      </c>
      <c r="S1120" s="9" t="str">
        <f>IFERROR(IF($F1120="","",INDEX(リスト!$G:$G,MATCH($F1120,リスト!$E:$E,0))),"")</f>
        <v/>
      </c>
      <c r="T1120" s="9" t="str">
        <f>IFERROR(IF($K1120="","",INDEX(リスト!$J:$J,MATCH($K1120,リスト!$I:$I,0))),"")</f>
        <v/>
      </c>
      <c r="U1120" s="9" t="str">
        <f>IF($B1120="","",RIGHT($G1120*1000+200+COUNTIF($G$2:$G1120,$G1120),9))</f>
        <v/>
      </c>
      <c r="V1120" s="9" t="str">
        <f>IFERROR(IF($M1120="","",$M1120&amp;"・"&amp;INDEX(リスト!$F:$F,MATCH($L1120,リスト!$E:$E,0))),"")</f>
        <v/>
      </c>
    </row>
    <row r="1121" spans="15:22" ht="18" customHeight="1" x14ac:dyDescent="0.55000000000000004">
      <c r="O1121" s="9" t="str">
        <f>IFERROR(IF($B1121="","",INDEX(所属情報!$E:$E,MATCH($A1121,所属情報!$A:$A,0))),"")</f>
        <v/>
      </c>
      <c r="P1121" s="9" t="str">
        <f t="shared" si="51"/>
        <v/>
      </c>
      <c r="Q1121" s="9" t="str">
        <f t="shared" si="52"/>
        <v/>
      </c>
      <c r="R1121" s="9" t="str">
        <f t="shared" si="53"/>
        <v/>
      </c>
      <c r="S1121" s="9" t="str">
        <f>IFERROR(IF($F1121="","",INDEX(リスト!$G:$G,MATCH($F1121,リスト!$E:$E,0))),"")</f>
        <v/>
      </c>
      <c r="T1121" s="9" t="str">
        <f>IFERROR(IF($K1121="","",INDEX(リスト!$J:$J,MATCH($K1121,リスト!$I:$I,0))),"")</f>
        <v/>
      </c>
      <c r="U1121" s="9" t="str">
        <f>IF($B1121="","",RIGHT($G1121*1000+200+COUNTIF($G$2:$G1121,$G1121),9))</f>
        <v/>
      </c>
      <c r="V1121" s="9" t="str">
        <f>IFERROR(IF($M1121="","",$M1121&amp;"・"&amp;INDEX(リスト!$F:$F,MATCH($L1121,リスト!$E:$E,0))),"")</f>
        <v/>
      </c>
    </row>
    <row r="1122" spans="15:22" ht="18" customHeight="1" x14ac:dyDescent="0.55000000000000004">
      <c r="O1122" s="9" t="str">
        <f>IFERROR(IF($B1122="","",INDEX(所属情報!$E:$E,MATCH($A1122,所属情報!$A:$A,0))),"")</f>
        <v/>
      </c>
      <c r="P1122" s="9" t="str">
        <f t="shared" si="51"/>
        <v/>
      </c>
      <c r="Q1122" s="9" t="str">
        <f t="shared" si="52"/>
        <v/>
      </c>
      <c r="R1122" s="9" t="str">
        <f t="shared" si="53"/>
        <v/>
      </c>
      <c r="S1122" s="9" t="str">
        <f>IFERROR(IF($F1122="","",INDEX(リスト!$G:$G,MATCH($F1122,リスト!$E:$E,0))),"")</f>
        <v/>
      </c>
      <c r="T1122" s="9" t="str">
        <f>IFERROR(IF($K1122="","",INDEX(リスト!$J:$J,MATCH($K1122,リスト!$I:$I,0))),"")</f>
        <v/>
      </c>
      <c r="U1122" s="9" t="str">
        <f>IF($B1122="","",RIGHT($G1122*1000+200+COUNTIF($G$2:$G1122,$G1122),9))</f>
        <v/>
      </c>
      <c r="V1122" s="9" t="str">
        <f>IFERROR(IF($M1122="","",$M1122&amp;"・"&amp;INDEX(リスト!$F:$F,MATCH($L1122,リスト!$E:$E,0))),"")</f>
        <v/>
      </c>
    </row>
    <row r="1123" spans="15:22" ht="18" customHeight="1" x14ac:dyDescent="0.55000000000000004">
      <c r="O1123" s="9" t="str">
        <f>IFERROR(IF($B1123="","",INDEX(所属情報!$E:$E,MATCH($A1123,所属情報!$A:$A,0))),"")</f>
        <v/>
      </c>
      <c r="P1123" s="9" t="str">
        <f t="shared" si="51"/>
        <v/>
      </c>
      <c r="Q1123" s="9" t="str">
        <f t="shared" si="52"/>
        <v/>
      </c>
      <c r="R1123" s="9" t="str">
        <f t="shared" si="53"/>
        <v/>
      </c>
      <c r="S1123" s="9" t="str">
        <f>IFERROR(IF($F1123="","",INDEX(リスト!$G:$G,MATCH($F1123,リスト!$E:$E,0))),"")</f>
        <v/>
      </c>
      <c r="T1123" s="9" t="str">
        <f>IFERROR(IF($K1123="","",INDEX(リスト!$J:$J,MATCH($K1123,リスト!$I:$I,0))),"")</f>
        <v/>
      </c>
      <c r="U1123" s="9" t="str">
        <f>IF($B1123="","",RIGHT($G1123*1000+200+COUNTIF($G$2:$G1123,$G1123),9))</f>
        <v/>
      </c>
      <c r="V1123" s="9" t="str">
        <f>IFERROR(IF($M1123="","",$M1123&amp;"・"&amp;INDEX(リスト!$F:$F,MATCH($L1123,リスト!$E:$E,0))),"")</f>
        <v/>
      </c>
    </row>
    <row r="1124" spans="15:22" ht="18" customHeight="1" x14ac:dyDescent="0.55000000000000004">
      <c r="O1124" s="9" t="str">
        <f>IFERROR(IF($B1124="","",INDEX(所属情報!$E:$E,MATCH($A1124,所属情報!$A:$A,0))),"")</f>
        <v/>
      </c>
      <c r="P1124" s="9" t="str">
        <f t="shared" si="51"/>
        <v/>
      </c>
      <c r="Q1124" s="9" t="str">
        <f t="shared" si="52"/>
        <v/>
      </c>
      <c r="R1124" s="9" t="str">
        <f t="shared" si="53"/>
        <v/>
      </c>
      <c r="S1124" s="9" t="str">
        <f>IFERROR(IF($F1124="","",INDEX(リスト!$G:$G,MATCH($F1124,リスト!$E:$E,0))),"")</f>
        <v/>
      </c>
      <c r="T1124" s="9" t="str">
        <f>IFERROR(IF($K1124="","",INDEX(リスト!$J:$J,MATCH($K1124,リスト!$I:$I,0))),"")</f>
        <v/>
      </c>
      <c r="U1124" s="9" t="str">
        <f>IF($B1124="","",RIGHT($G1124*1000+200+COUNTIF($G$2:$G1124,$G1124),9))</f>
        <v/>
      </c>
      <c r="V1124" s="9" t="str">
        <f>IFERROR(IF($M1124="","",$M1124&amp;"・"&amp;INDEX(リスト!$F:$F,MATCH($L1124,リスト!$E:$E,0))),"")</f>
        <v/>
      </c>
    </row>
    <row r="1125" spans="15:22" ht="18" customHeight="1" x14ac:dyDescent="0.55000000000000004">
      <c r="O1125" s="9" t="str">
        <f>IFERROR(IF($B1125="","",INDEX(所属情報!$E:$E,MATCH($A1125,所属情報!$A:$A,0))),"")</f>
        <v/>
      </c>
      <c r="P1125" s="9" t="str">
        <f t="shared" si="51"/>
        <v/>
      </c>
      <c r="Q1125" s="9" t="str">
        <f t="shared" si="52"/>
        <v/>
      </c>
      <c r="R1125" s="9" t="str">
        <f t="shared" si="53"/>
        <v/>
      </c>
      <c r="S1125" s="9" t="str">
        <f>IFERROR(IF($F1125="","",INDEX(リスト!$G:$G,MATCH($F1125,リスト!$E:$E,0))),"")</f>
        <v/>
      </c>
      <c r="T1125" s="9" t="str">
        <f>IFERROR(IF($K1125="","",INDEX(リスト!$J:$J,MATCH($K1125,リスト!$I:$I,0))),"")</f>
        <v/>
      </c>
      <c r="U1125" s="9" t="str">
        <f>IF($B1125="","",RIGHT($G1125*1000+200+COUNTIF($G$2:$G1125,$G1125),9))</f>
        <v/>
      </c>
      <c r="V1125" s="9" t="str">
        <f>IFERROR(IF($M1125="","",$M1125&amp;"・"&amp;INDEX(リスト!$F:$F,MATCH($L1125,リスト!$E:$E,0))),"")</f>
        <v/>
      </c>
    </row>
    <row r="1126" spans="15:22" ht="18" customHeight="1" x14ac:dyDescent="0.55000000000000004">
      <c r="O1126" s="9" t="str">
        <f>IFERROR(IF($B1126="","",INDEX(所属情報!$E:$E,MATCH($A1126,所属情報!$A:$A,0))),"")</f>
        <v/>
      </c>
      <c r="P1126" s="9" t="str">
        <f t="shared" si="51"/>
        <v/>
      </c>
      <c r="Q1126" s="9" t="str">
        <f t="shared" si="52"/>
        <v/>
      </c>
      <c r="R1126" s="9" t="str">
        <f t="shared" si="53"/>
        <v/>
      </c>
      <c r="S1126" s="9" t="str">
        <f>IFERROR(IF($F1126="","",INDEX(リスト!$G:$G,MATCH($F1126,リスト!$E:$E,0))),"")</f>
        <v/>
      </c>
      <c r="T1126" s="9" t="str">
        <f>IFERROR(IF($K1126="","",INDEX(リスト!$J:$J,MATCH($K1126,リスト!$I:$I,0))),"")</f>
        <v/>
      </c>
      <c r="U1126" s="9" t="str">
        <f>IF($B1126="","",RIGHT($G1126*1000+200+COUNTIF($G$2:$G1126,$G1126),9))</f>
        <v/>
      </c>
      <c r="V1126" s="9" t="str">
        <f>IFERROR(IF($M1126="","",$M1126&amp;"・"&amp;INDEX(リスト!$F:$F,MATCH($L1126,リスト!$E:$E,0))),"")</f>
        <v/>
      </c>
    </row>
    <row r="1127" spans="15:22" ht="18" customHeight="1" x14ac:dyDescent="0.55000000000000004">
      <c r="O1127" s="9" t="str">
        <f>IFERROR(IF($B1127="","",INDEX(所属情報!$E:$E,MATCH($A1127,所属情報!$A:$A,0))),"")</f>
        <v/>
      </c>
      <c r="P1127" s="9" t="str">
        <f t="shared" si="51"/>
        <v/>
      </c>
      <c r="Q1127" s="9" t="str">
        <f t="shared" si="52"/>
        <v/>
      </c>
      <c r="R1127" s="9" t="str">
        <f t="shared" si="53"/>
        <v/>
      </c>
      <c r="S1127" s="9" t="str">
        <f>IFERROR(IF($F1127="","",INDEX(リスト!$G:$G,MATCH($F1127,リスト!$E:$E,0))),"")</f>
        <v/>
      </c>
      <c r="T1127" s="9" t="str">
        <f>IFERROR(IF($K1127="","",INDEX(リスト!$J:$J,MATCH($K1127,リスト!$I:$I,0))),"")</f>
        <v/>
      </c>
      <c r="U1127" s="9" t="str">
        <f>IF($B1127="","",RIGHT($G1127*1000+200+COUNTIF($G$2:$G1127,$G1127),9))</f>
        <v/>
      </c>
      <c r="V1127" s="9" t="str">
        <f>IFERROR(IF($M1127="","",$M1127&amp;"・"&amp;INDEX(リスト!$F:$F,MATCH($L1127,リスト!$E:$E,0))),"")</f>
        <v/>
      </c>
    </row>
    <row r="1128" spans="15:22" ht="18" customHeight="1" x14ac:dyDescent="0.55000000000000004">
      <c r="O1128" s="9" t="str">
        <f>IFERROR(IF($B1128="","",INDEX(所属情報!$E:$E,MATCH($A1128,所属情報!$A:$A,0))),"")</f>
        <v/>
      </c>
      <c r="P1128" s="9" t="str">
        <f t="shared" si="51"/>
        <v/>
      </c>
      <c r="Q1128" s="9" t="str">
        <f t="shared" si="52"/>
        <v/>
      </c>
      <c r="R1128" s="9" t="str">
        <f t="shared" si="53"/>
        <v/>
      </c>
      <c r="S1128" s="9" t="str">
        <f>IFERROR(IF($F1128="","",INDEX(リスト!$G:$G,MATCH($F1128,リスト!$E:$E,0))),"")</f>
        <v/>
      </c>
      <c r="T1128" s="9" t="str">
        <f>IFERROR(IF($K1128="","",INDEX(リスト!$J:$J,MATCH($K1128,リスト!$I:$I,0))),"")</f>
        <v/>
      </c>
      <c r="U1128" s="9" t="str">
        <f>IF($B1128="","",RIGHT($G1128*1000+200+COUNTIF($G$2:$G1128,$G1128),9))</f>
        <v/>
      </c>
      <c r="V1128" s="9" t="str">
        <f>IFERROR(IF($M1128="","",$M1128&amp;"・"&amp;INDEX(リスト!$F:$F,MATCH($L1128,リスト!$E:$E,0))),"")</f>
        <v/>
      </c>
    </row>
    <row r="1129" spans="15:22" ht="18" customHeight="1" x14ac:dyDescent="0.55000000000000004">
      <c r="O1129" s="9" t="str">
        <f>IFERROR(IF($B1129="","",INDEX(所属情報!$E:$E,MATCH($A1129,所属情報!$A:$A,0))),"")</f>
        <v/>
      </c>
      <c r="P1129" s="9" t="str">
        <f t="shared" si="51"/>
        <v/>
      </c>
      <c r="Q1129" s="9" t="str">
        <f t="shared" si="52"/>
        <v/>
      </c>
      <c r="R1129" s="9" t="str">
        <f t="shared" si="53"/>
        <v/>
      </c>
      <c r="S1129" s="9" t="str">
        <f>IFERROR(IF($F1129="","",INDEX(リスト!$G:$G,MATCH($F1129,リスト!$E:$E,0))),"")</f>
        <v/>
      </c>
      <c r="T1129" s="9" t="str">
        <f>IFERROR(IF($K1129="","",INDEX(リスト!$J:$J,MATCH($K1129,リスト!$I:$I,0))),"")</f>
        <v/>
      </c>
      <c r="U1129" s="9" t="str">
        <f>IF($B1129="","",RIGHT($G1129*1000+200+COUNTIF($G$2:$G1129,$G1129),9))</f>
        <v/>
      </c>
      <c r="V1129" s="9" t="str">
        <f>IFERROR(IF($M1129="","",$M1129&amp;"・"&amp;INDEX(リスト!$F:$F,MATCH($L1129,リスト!$E:$E,0))),"")</f>
        <v/>
      </c>
    </row>
    <row r="1130" spans="15:22" ht="18" customHeight="1" x14ac:dyDescent="0.55000000000000004">
      <c r="O1130" s="9" t="str">
        <f>IFERROR(IF($B1130="","",INDEX(所属情報!$E:$E,MATCH($A1130,所属情報!$A:$A,0))),"")</f>
        <v/>
      </c>
      <c r="P1130" s="9" t="str">
        <f t="shared" si="51"/>
        <v/>
      </c>
      <c r="Q1130" s="9" t="str">
        <f t="shared" si="52"/>
        <v/>
      </c>
      <c r="R1130" s="9" t="str">
        <f t="shared" si="53"/>
        <v/>
      </c>
      <c r="S1130" s="9" t="str">
        <f>IFERROR(IF($F1130="","",INDEX(リスト!$G:$G,MATCH($F1130,リスト!$E:$E,0))),"")</f>
        <v/>
      </c>
      <c r="T1130" s="9" t="str">
        <f>IFERROR(IF($K1130="","",INDEX(リスト!$J:$J,MATCH($K1130,リスト!$I:$I,0))),"")</f>
        <v/>
      </c>
      <c r="U1130" s="9" t="str">
        <f>IF($B1130="","",RIGHT($G1130*1000+200+COUNTIF($G$2:$G1130,$G1130),9))</f>
        <v/>
      </c>
      <c r="V1130" s="9" t="str">
        <f>IFERROR(IF($M1130="","",$M1130&amp;"・"&amp;INDEX(リスト!$F:$F,MATCH($L1130,リスト!$E:$E,0))),"")</f>
        <v/>
      </c>
    </row>
    <row r="1131" spans="15:22" ht="18" customHeight="1" x14ac:dyDescent="0.55000000000000004">
      <c r="O1131" s="9" t="str">
        <f>IFERROR(IF($B1131="","",INDEX(所属情報!$E:$E,MATCH($A1131,所属情報!$A:$A,0))),"")</f>
        <v/>
      </c>
      <c r="P1131" s="9" t="str">
        <f t="shared" si="51"/>
        <v/>
      </c>
      <c r="Q1131" s="9" t="str">
        <f t="shared" si="52"/>
        <v/>
      </c>
      <c r="R1131" s="9" t="str">
        <f t="shared" si="53"/>
        <v/>
      </c>
      <c r="S1131" s="9" t="str">
        <f>IFERROR(IF($F1131="","",INDEX(リスト!$G:$G,MATCH($F1131,リスト!$E:$E,0))),"")</f>
        <v/>
      </c>
      <c r="T1131" s="9" t="str">
        <f>IFERROR(IF($K1131="","",INDEX(リスト!$J:$J,MATCH($K1131,リスト!$I:$I,0))),"")</f>
        <v/>
      </c>
      <c r="U1131" s="9" t="str">
        <f>IF($B1131="","",RIGHT($G1131*1000+200+COUNTIF($G$2:$G1131,$G1131),9))</f>
        <v/>
      </c>
      <c r="V1131" s="9" t="str">
        <f>IFERROR(IF($M1131="","",$M1131&amp;"・"&amp;INDEX(リスト!$F:$F,MATCH($L1131,リスト!$E:$E,0))),"")</f>
        <v/>
      </c>
    </row>
    <row r="1132" spans="15:22" ht="18" customHeight="1" x14ac:dyDescent="0.55000000000000004">
      <c r="O1132" s="9" t="str">
        <f>IFERROR(IF($B1132="","",INDEX(所属情報!$E:$E,MATCH($A1132,所属情報!$A:$A,0))),"")</f>
        <v/>
      </c>
      <c r="P1132" s="9" t="str">
        <f t="shared" si="51"/>
        <v/>
      </c>
      <c r="Q1132" s="9" t="str">
        <f t="shared" si="52"/>
        <v/>
      </c>
      <c r="R1132" s="9" t="str">
        <f t="shared" si="53"/>
        <v/>
      </c>
      <c r="S1132" s="9" t="str">
        <f>IFERROR(IF($F1132="","",INDEX(リスト!$G:$G,MATCH($F1132,リスト!$E:$E,0))),"")</f>
        <v/>
      </c>
      <c r="T1132" s="9" t="str">
        <f>IFERROR(IF($K1132="","",INDEX(リスト!$J:$J,MATCH($K1132,リスト!$I:$I,0))),"")</f>
        <v/>
      </c>
      <c r="U1132" s="9" t="str">
        <f>IF($B1132="","",RIGHT($G1132*1000+200+COUNTIF($G$2:$G1132,$G1132),9))</f>
        <v/>
      </c>
      <c r="V1132" s="9" t="str">
        <f>IFERROR(IF($M1132="","",$M1132&amp;"・"&amp;INDEX(リスト!$F:$F,MATCH($L1132,リスト!$E:$E,0))),"")</f>
        <v/>
      </c>
    </row>
    <row r="1133" spans="15:22" ht="18" customHeight="1" x14ac:dyDescent="0.55000000000000004">
      <c r="O1133" s="9" t="str">
        <f>IFERROR(IF($B1133="","",INDEX(所属情報!$E:$E,MATCH($A1133,所属情報!$A:$A,0))),"")</f>
        <v/>
      </c>
      <c r="P1133" s="9" t="str">
        <f t="shared" si="51"/>
        <v/>
      </c>
      <c r="Q1133" s="9" t="str">
        <f t="shared" si="52"/>
        <v/>
      </c>
      <c r="R1133" s="9" t="str">
        <f t="shared" si="53"/>
        <v/>
      </c>
      <c r="S1133" s="9" t="str">
        <f>IFERROR(IF($F1133="","",INDEX(リスト!$G:$G,MATCH($F1133,リスト!$E:$E,0))),"")</f>
        <v/>
      </c>
      <c r="T1133" s="9" t="str">
        <f>IFERROR(IF($K1133="","",INDEX(リスト!$J:$J,MATCH($K1133,リスト!$I:$I,0))),"")</f>
        <v/>
      </c>
      <c r="U1133" s="9" t="str">
        <f>IF($B1133="","",RIGHT($G1133*1000+200+COUNTIF($G$2:$G1133,$G1133),9))</f>
        <v/>
      </c>
      <c r="V1133" s="9" t="str">
        <f>IFERROR(IF($M1133="","",$M1133&amp;"・"&amp;INDEX(リスト!$F:$F,MATCH($L1133,リスト!$E:$E,0))),"")</f>
        <v/>
      </c>
    </row>
    <row r="1134" spans="15:22" ht="18" customHeight="1" x14ac:dyDescent="0.55000000000000004">
      <c r="O1134" s="9" t="str">
        <f>IFERROR(IF($B1134="","",INDEX(所属情報!$E:$E,MATCH($A1134,所属情報!$A:$A,0))),"")</f>
        <v/>
      </c>
      <c r="P1134" s="9" t="str">
        <f t="shared" si="51"/>
        <v/>
      </c>
      <c r="Q1134" s="9" t="str">
        <f t="shared" si="52"/>
        <v/>
      </c>
      <c r="R1134" s="9" t="str">
        <f t="shared" si="53"/>
        <v/>
      </c>
      <c r="S1134" s="9" t="str">
        <f>IFERROR(IF($F1134="","",INDEX(リスト!$G:$G,MATCH($F1134,リスト!$E:$E,0))),"")</f>
        <v/>
      </c>
      <c r="T1134" s="9" t="str">
        <f>IFERROR(IF($K1134="","",INDEX(リスト!$J:$J,MATCH($K1134,リスト!$I:$I,0))),"")</f>
        <v/>
      </c>
      <c r="U1134" s="9" t="str">
        <f>IF($B1134="","",RIGHT($G1134*1000+200+COUNTIF($G$2:$G1134,$G1134),9))</f>
        <v/>
      </c>
      <c r="V1134" s="9" t="str">
        <f>IFERROR(IF($M1134="","",$M1134&amp;"・"&amp;INDEX(リスト!$F:$F,MATCH($L1134,リスト!$E:$E,0))),"")</f>
        <v/>
      </c>
    </row>
    <row r="1135" spans="15:22" ht="18" customHeight="1" x14ac:dyDescent="0.55000000000000004">
      <c r="O1135" s="9" t="str">
        <f>IFERROR(IF($B1135="","",INDEX(所属情報!$E:$E,MATCH($A1135,所属情報!$A:$A,0))),"")</f>
        <v/>
      </c>
      <c r="P1135" s="9" t="str">
        <f t="shared" si="51"/>
        <v/>
      </c>
      <c r="Q1135" s="9" t="str">
        <f t="shared" si="52"/>
        <v/>
      </c>
      <c r="R1135" s="9" t="str">
        <f t="shared" si="53"/>
        <v/>
      </c>
      <c r="S1135" s="9" t="str">
        <f>IFERROR(IF($F1135="","",INDEX(リスト!$G:$G,MATCH($F1135,リスト!$E:$E,0))),"")</f>
        <v/>
      </c>
      <c r="T1135" s="9" t="str">
        <f>IFERROR(IF($K1135="","",INDEX(リスト!$J:$J,MATCH($K1135,リスト!$I:$I,0))),"")</f>
        <v/>
      </c>
      <c r="U1135" s="9" t="str">
        <f>IF($B1135="","",RIGHT($G1135*1000+200+COUNTIF($G$2:$G1135,$G1135),9))</f>
        <v/>
      </c>
      <c r="V1135" s="9" t="str">
        <f>IFERROR(IF($M1135="","",$M1135&amp;"・"&amp;INDEX(リスト!$F:$F,MATCH($L1135,リスト!$E:$E,0))),"")</f>
        <v/>
      </c>
    </row>
    <row r="1136" spans="15:22" ht="18" customHeight="1" x14ac:dyDescent="0.55000000000000004">
      <c r="O1136" s="9" t="str">
        <f>IFERROR(IF($B1136="","",INDEX(所属情報!$E:$E,MATCH($A1136,所属情報!$A:$A,0))),"")</f>
        <v/>
      </c>
      <c r="P1136" s="9" t="str">
        <f t="shared" si="51"/>
        <v/>
      </c>
      <c r="Q1136" s="9" t="str">
        <f t="shared" si="52"/>
        <v/>
      </c>
      <c r="R1136" s="9" t="str">
        <f t="shared" si="53"/>
        <v/>
      </c>
      <c r="S1136" s="9" t="str">
        <f>IFERROR(IF($F1136="","",INDEX(リスト!$G:$G,MATCH($F1136,リスト!$E:$E,0))),"")</f>
        <v/>
      </c>
      <c r="T1136" s="9" t="str">
        <f>IFERROR(IF($K1136="","",INDEX(リスト!$J:$J,MATCH($K1136,リスト!$I:$I,0))),"")</f>
        <v/>
      </c>
      <c r="U1136" s="9" t="str">
        <f>IF($B1136="","",RIGHT($G1136*1000+200+COUNTIF($G$2:$G1136,$G1136),9))</f>
        <v/>
      </c>
      <c r="V1136" s="9" t="str">
        <f>IFERROR(IF($M1136="","",$M1136&amp;"・"&amp;INDEX(リスト!$F:$F,MATCH($L1136,リスト!$E:$E,0))),"")</f>
        <v/>
      </c>
    </row>
    <row r="1137" spans="15:22" ht="18" customHeight="1" x14ac:dyDescent="0.55000000000000004">
      <c r="O1137" s="9" t="str">
        <f>IFERROR(IF($B1137="","",INDEX(所属情報!$E:$E,MATCH($A1137,所属情報!$A:$A,0))),"")</f>
        <v/>
      </c>
      <c r="P1137" s="9" t="str">
        <f t="shared" si="51"/>
        <v/>
      </c>
      <c r="Q1137" s="9" t="str">
        <f t="shared" si="52"/>
        <v/>
      </c>
      <c r="R1137" s="9" t="str">
        <f t="shared" si="53"/>
        <v/>
      </c>
      <c r="S1137" s="9" t="str">
        <f>IFERROR(IF($F1137="","",INDEX(リスト!$G:$G,MATCH($F1137,リスト!$E:$E,0))),"")</f>
        <v/>
      </c>
      <c r="T1137" s="9" t="str">
        <f>IFERROR(IF($K1137="","",INDEX(リスト!$J:$J,MATCH($K1137,リスト!$I:$I,0))),"")</f>
        <v/>
      </c>
      <c r="U1137" s="9" t="str">
        <f>IF($B1137="","",RIGHT($G1137*1000+200+COUNTIF($G$2:$G1137,$G1137),9))</f>
        <v/>
      </c>
      <c r="V1137" s="9" t="str">
        <f>IFERROR(IF($M1137="","",$M1137&amp;"・"&amp;INDEX(リスト!$F:$F,MATCH($L1137,リスト!$E:$E,0))),"")</f>
        <v/>
      </c>
    </row>
    <row r="1138" spans="15:22" ht="18" customHeight="1" x14ac:dyDescent="0.55000000000000004">
      <c r="O1138" s="9" t="str">
        <f>IFERROR(IF($B1138="","",INDEX(所属情報!$E:$E,MATCH($A1138,所属情報!$A:$A,0))),"")</f>
        <v/>
      </c>
      <c r="P1138" s="9" t="str">
        <f t="shared" si="51"/>
        <v/>
      </c>
      <c r="Q1138" s="9" t="str">
        <f t="shared" si="52"/>
        <v/>
      </c>
      <c r="R1138" s="9" t="str">
        <f t="shared" si="53"/>
        <v/>
      </c>
      <c r="S1138" s="9" t="str">
        <f>IFERROR(IF($F1138="","",INDEX(リスト!$G:$G,MATCH($F1138,リスト!$E:$E,0))),"")</f>
        <v/>
      </c>
      <c r="T1138" s="9" t="str">
        <f>IFERROR(IF($K1138="","",INDEX(リスト!$J:$J,MATCH($K1138,リスト!$I:$I,0))),"")</f>
        <v/>
      </c>
      <c r="U1138" s="9" t="str">
        <f>IF($B1138="","",RIGHT($G1138*1000+200+COUNTIF($G$2:$G1138,$G1138),9))</f>
        <v/>
      </c>
      <c r="V1138" s="9" t="str">
        <f>IFERROR(IF($M1138="","",$M1138&amp;"・"&amp;INDEX(リスト!$F:$F,MATCH($L1138,リスト!$E:$E,0))),"")</f>
        <v/>
      </c>
    </row>
    <row r="1139" spans="15:22" ht="18" customHeight="1" x14ac:dyDescent="0.55000000000000004">
      <c r="O1139" s="9" t="str">
        <f>IFERROR(IF($B1139="","",INDEX(所属情報!$E:$E,MATCH($A1139,所属情報!$A:$A,0))),"")</f>
        <v/>
      </c>
      <c r="P1139" s="9" t="str">
        <f t="shared" si="51"/>
        <v/>
      </c>
      <c r="Q1139" s="9" t="str">
        <f t="shared" si="52"/>
        <v/>
      </c>
      <c r="R1139" s="9" t="str">
        <f t="shared" si="53"/>
        <v/>
      </c>
      <c r="S1139" s="9" t="str">
        <f>IFERROR(IF($F1139="","",INDEX(リスト!$G:$G,MATCH($F1139,リスト!$E:$E,0))),"")</f>
        <v/>
      </c>
      <c r="T1139" s="9" t="str">
        <f>IFERROR(IF($K1139="","",INDEX(リスト!$J:$J,MATCH($K1139,リスト!$I:$I,0))),"")</f>
        <v/>
      </c>
      <c r="U1139" s="9" t="str">
        <f>IF($B1139="","",RIGHT($G1139*1000+200+COUNTIF($G$2:$G1139,$G1139),9))</f>
        <v/>
      </c>
      <c r="V1139" s="9" t="str">
        <f>IFERROR(IF($M1139="","",$M1139&amp;"・"&amp;INDEX(リスト!$F:$F,MATCH($L1139,リスト!$E:$E,0))),"")</f>
        <v/>
      </c>
    </row>
    <row r="1140" spans="15:22" ht="18" customHeight="1" x14ac:dyDescent="0.55000000000000004">
      <c r="O1140" s="9" t="str">
        <f>IFERROR(IF($B1140="","",INDEX(所属情報!$E:$E,MATCH($A1140,所属情報!$A:$A,0))),"")</f>
        <v/>
      </c>
      <c r="P1140" s="9" t="str">
        <f t="shared" si="51"/>
        <v/>
      </c>
      <c r="Q1140" s="9" t="str">
        <f t="shared" si="52"/>
        <v/>
      </c>
      <c r="R1140" s="9" t="str">
        <f t="shared" si="53"/>
        <v/>
      </c>
      <c r="S1140" s="9" t="str">
        <f>IFERROR(IF($F1140="","",INDEX(リスト!$G:$G,MATCH($F1140,リスト!$E:$E,0))),"")</f>
        <v/>
      </c>
      <c r="T1140" s="9" t="str">
        <f>IFERROR(IF($K1140="","",INDEX(リスト!$J:$J,MATCH($K1140,リスト!$I:$I,0))),"")</f>
        <v/>
      </c>
      <c r="U1140" s="9" t="str">
        <f>IF($B1140="","",RIGHT($G1140*1000+200+COUNTIF($G$2:$G1140,$G1140),9))</f>
        <v/>
      </c>
      <c r="V1140" s="9" t="str">
        <f>IFERROR(IF($M1140="","",$M1140&amp;"・"&amp;INDEX(リスト!$F:$F,MATCH($L1140,リスト!$E:$E,0))),"")</f>
        <v/>
      </c>
    </row>
    <row r="1141" spans="15:22" ht="18" customHeight="1" x14ac:dyDescent="0.55000000000000004">
      <c r="O1141" s="9" t="str">
        <f>IFERROR(IF($B1141="","",INDEX(所属情報!$E:$E,MATCH($A1141,所属情報!$A:$A,0))),"")</f>
        <v/>
      </c>
      <c r="P1141" s="9" t="str">
        <f t="shared" si="51"/>
        <v/>
      </c>
      <c r="Q1141" s="9" t="str">
        <f t="shared" si="52"/>
        <v/>
      </c>
      <c r="R1141" s="9" t="str">
        <f t="shared" si="53"/>
        <v/>
      </c>
      <c r="S1141" s="9" t="str">
        <f>IFERROR(IF($F1141="","",INDEX(リスト!$G:$G,MATCH($F1141,リスト!$E:$E,0))),"")</f>
        <v/>
      </c>
      <c r="T1141" s="9" t="str">
        <f>IFERROR(IF($K1141="","",INDEX(リスト!$J:$J,MATCH($K1141,リスト!$I:$I,0))),"")</f>
        <v/>
      </c>
      <c r="U1141" s="9" t="str">
        <f>IF($B1141="","",RIGHT($G1141*1000+200+COUNTIF($G$2:$G1141,$G1141),9))</f>
        <v/>
      </c>
      <c r="V1141" s="9" t="str">
        <f>IFERROR(IF($M1141="","",$M1141&amp;"・"&amp;INDEX(リスト!$F:$F,MATCH($L1141,リスト!$E:$E,0))),"")</f>
        <v/>
      </c>
    </row>
    <row r="1142" spans="15:22" ht="18" customHeight="1" x14ac:dyDescent="0.55000000000000004">
      <c r="O1142" s="9" t="str">
        <f>IFERROR(IF($B1142="","",INDEX(所属情報!$E:$E,MATCH($A1142,所属情報!$A:$A,0))),"")</f>
        <v/>
      </c>
      <c r="P1142" s="9" t="str">
        <f t="shared" si="51"/>
        <v/>
      </c>
      <c r="Q1142" s="9" t="str">
        <f t="shared" si="52"/>
        <v/>
      </c>
      <c r="R1142" s="9" t="str">
        <f t="shared" si="53"/>
        <v/>
      </c>
      <c r="S1142" s="9" t="str">
        <f>IFERROR(IF($F1142="","",INDEX(リスト!$G:$G,MATCH($F1142,リスト!$E:$E,0))),"")</f>
        <v/>
      </c>
      <c r="T1142" s="9" t="str">
        <f>IFERROR(IF($K1142="","",INDEX(リスト!$J:$J,MATCH($K1142,リスト!$I:$I,0))),"")</f>
        <v/>
      </c>
      <c r="U1142" s="9" t="str">
        <f>IF($B1142="","",RIGHT($G1142*1000+200+COUNTIF($G$2:$G1142,$G1142),9))</f>
        <v/>
      </c>
      <c r="V1142" s="9" t="str">
        <f>IFERROR(IF($M1142="","",$M1142&amp;"・"&amp;INDEX(リスト!$F:$F,MATCH($L1142,リスト!$E:$E,0))),"")</f>
        <v/>
      </c>
    </row>
    <row r="1143" spans="15:22" ht="18" customHeight="1" x14ac:dyDescent="0.55000000000000004">
      <c r="O1143" s="9" t="str">
        <f>IFERROR(IF($B1143="","",INDEX(所属情報!$E:$E,MATCH($A1143,所属情報!$A:$A,0))),"")</f>
        <v/>
      </c>
      <c r="P1143" s="9" t="str">
        <f t="shared" si="51"/>
        <v/>
      </c>
      <c r="Q1143" s="9" t="str">
        <f t="shared" si="52"/>
        <v/>
      </c>
      <c r="R1143" s="9" t="str">
        <f t="shared" si="53"/>
        <v/>
      </c>
      <c r="S1143" s="9" t="str">
        <f>IFERROR(IF($F1143="","",INDEX(リスト!$G:$G,MATCH($F1143,リスト!$E:$E,0))),"")</f>
        <v/>
      </c>
      <c r="T1143" s="9" t="str">
        <f>IFERROR(IF($K1143="","",INDEX(リスト!$J:$J,MATCH($K1143,リスト!$I:$I,0))),"")</f>
        <v/>
      </c>
      <c r="U1143" s="9" t="str">
        <f>IF($B1143="","",RIGHT($G1143*1000+200+COUNTIF($G$2:$G1143,$G1143),9))</f>
        <v/>
      </c>
      <c r="V1143" s="9" t="str">
        <f>IFERROR(IF($M1143="","",$M1143&amp;"・"&amp;INDEX(リスト!$F:$F,MATCH($L1143,リスト!$E:$E,0))),"")</f>
        <v/>
      </c>
    </row>
    <row r="1144" spans="15:22" ht="18" customHeight="1" x14ac:dyDescent="0.55000000000000004">
      <c r="O1144" s="9" t="str">
        <f>IFERROR(IF($B1144="","",INDEX(所属情報!$E:$E,MATCH($A1144,所属情報!$A:$A,0))),"")</f>
        <v/>
      </c>
      <c r="P1144" s="9" t="str">
        <f t="shared" si="51"/>
        <v/>
      </c>
      <c r="Q1144" s="9" t="str">
        <f t="shared" si="52"/>
        <v/>
      </c>
      <c r="R1144" s="9" t="str">
        <f t="shared" si="53"/>
        <v/>
      </c>
      <c r="S1144" s="9" t="str">
        <f>IFERROR(IF($F1144="","",INDEX(リスト!$G:$G,MATCH($F1144,リスト!$E:$E,0))),"")</f>
        <v/>
      </c>
      <c r="T1144" s="9" t="str">
        <f>IFERROR(IF($K1144="","",INDEX(リスト!$J:$J,MATCH($K1144,リスト!$I:$I,0))),"")</f>
        <v/>
      </c>
      <c r="U1144" s="9" t="str">
        <f>IF($B1144="","",RIGHT($G1144*1000+200+COUNTIF($G$2:$G1144,$G1144),9))</f>
        <v/>
      </c>
      <c r="V1144" s="9" t="str">
        <f>IFERROR(IF($M1144="","",$M1144&amp;"・"&amp;INDEX(リスト!$F:$F,MATCH($L1144,リスト!$E:$E,0))),"")</f>
        <v/>
      </c>
    </row>
    <row r="1145" spans="15:22" ht="18" customHeight="1" x14ac:dyDescent="0.55000000000000004">
      <c r="O1145" s="9" t="str">
        <f>IFERROR(IF($B1145="","",INDEX(所属情報!$E:$E,MATCH($A1145,所属情報!$A:$A,0))),"")</f>
        <v/>
      </c>
      <c r="P1145" s="9" t="str">
        <f t="shared" si="51"/>
        <v/>
      </c>
      <c r="Q1145" s="9" t="str">
        <f t="shared" si="52"/>
        <v/>
      </c>
      <c r="R1145" s="9" t="str">
        <f t="shared" si="53"/>
        <v/>
      </c>
      <c r="S1145" s="9" t="str">
        <f>IFERROR(IF($F1145="","",INDEX(リスト!$G:$G,MATCH($F1145,リスト!$E:$E,0))),"")</f>
        <v/>
      </c>
      <c r="T1145" s="9" t="str">
        <f>IFERROR(IF($K1145="","",INDEX(リスト!$J:$J,MATCH($K1145,リスト!$I:$I,0))),"")</f>
        <v/>
      </c>
      <c r="U1145" s="9" t="str">
        <f>IF($B1145="","",RIGHT($G1145*1000+200+COUNTIF($G$2:$G1145,$G1145),9))</f>
        <v/>
      </c>
      <c r="V1145" s="9" t="str">
        <f>IFERROR(IF($M1145="","",$M1145&amp;"・"&amp;INDEX(リスト!$F:$F,MATCH($L1145,リスト!$E:$E,0))),"")</f>
        <v/>
      </c>
    </row>
    <row r="1146" spans="15:22" ht="18" customHeight="1" x14ac:dyDescent="0.55000000000000004">
      <c r="O1146" s="9" t="str">
        <f>IFERROR(IF($B1146="","",INDEX(所属情報!$E:$E,MATCH($A1146,所属情報!$A:$A,0))),"")</f>
        <v/>
      </c>
      <c r="P1146" s="9" t="str">
        <f t="shared" si="51"/>
        <v/>
      </c>
      <c r="Q1146" s="9" t="str">
        <f t="shared" si="52"/>
        <v/>
      </c>
      <c r="R1146" s="9" t="str">
        <f t="shared" si="53"/>
        <v/>
      </c>
      <c r="S1146" s="9" t="str">
        <f>IFERROR(IF($F1146="","",INDEX(リスト!$G:$G,MATCH($F1146,リスト!$E:$E,0))),"")</f>
        <v/>
      </c>
      <c r="T1146" s="9" t="str">
        <f>IFERROR(IF($K1146="","",INDEX(リスト!$J:$J,MATCH($K1146,リスト!$I:$I,0))),"")</f>
        <v/>
      </c>
      <c r="U1146" s="9" t="str">
        <f>IF($B1146="","",RIGHT($G1146*1000+200+COUNTIF($G$2:$G1146,$G1146),9))</f>
        <v/>
      </c>
      <c r="V1146" s="9" t="str">
        <f>IFERROR(IF($M1146="","",$M1146&amp;"・"&amp;INDEX(リスト!$F:$F,MATCH($L1146,リスト!$E:$E,0))),"")</f>
        <v/>
      </c>
    </row>
    <row r="1147" spans="15:22" ht="18" customHeight="1" x14ac:dyDescent="0.55000000000000004">
      <c r="O1147" s="9" t="str">
        <f>IFERROR(IF($B1147="","",INDEX(所属情報!$E:$E,MATCH($A1147,所属情報!$A:$A,0))),"")</f>
        <v/>
      </c>
      <c r="P1147" s="9" t="str">
        <f t="shared" si="51"/>
        <v/>
      </c>
      <c r="Q1147" s="9" t="str">
        <f t="shared" si="52"/>
        <v/>
      </c>
      <c r="R1147" s="9" t="str">
        <f t="shared" si="53"/>
        <v/>
      </c>
      <c r="S1147" s="9" t="str">
        <f>IFERROR(IF($F1147="","",INDEX(リスト!$G:$G,MATCH($F1147,リスト!$E:$E,0))),"")</f>
        <v/>
      </c>
      <c r="T1147" s="9" t="str">
        <f>IFERROR(IF($K1147="","",INDEX(リスト!$J:$J,MATCH($K1147,リスト!$I:$I,0))),"")</f>
        <v/>
      </c>
      <c r="U1147" s="9" t="str">
        <f>IF($B1147="","",RIGHT($G1147*1000+200+COUNTIF($G$2:$G1147,$G1147),9))</f>
        <v/>
      </c>
      <c r="V1147" s="9" t="str">
        <f>IFERROR(IF($M1147="","",$M1147&amp;"・"&amp;INDEX(リスト!$F:$F,MATCH($L1147,リスト!$E:$E,0))),"")</f>
        <v/>
      </c>
    </row>
    <row r="1148" spans="15:22" ht="18" customHeight="1" x14ac:dyDescent="0.55000000000000004">
      <c r="O1148" s="9" t="str">
        <f>IFERROR(IF($B1148="","",INDEX(所属情報!$E:$E,MATCH($A1148,所属情報!$A:$A,0))),"")</f>
        <v/>
      </c>
      <c r="P1148" s="9" t="str">
        <f t="shared" si="51"/>
        <v/>
      </c>
      <c r="Q1148" s="9" t="str">
        <f t="shared" si="52"/>
        <v/>
      </c>
      <c r="R1148" s="9" t="str">
        <f t="shared" si="53"/>
        <v/>
      </c>
      <c r="S1148" s="9" t="str">
        <f>IFERROR(IF($F1148="","",INDEX(リスト!$G:$G,MATCH($F1148,リスト!$E:$E,0))),"")</f>
        <v/>
      </c>
      <c r="T1148" s="9" t="str">
        <f>IFERROR(IF($K1148="","",INDEX(リスト!$J:$J,MATCH($K1148,リスト!$I:$I,0))),"")</f>
        <v/>
      </c>
      <c r="U1148" s="9" t="str">
        <f>IF($B1148="","",RIGHT($G1148*1000+200+COUNTIF($G$2:$G1148,$G1148),9))</f>
        <v/>
      </c>
      <c r="V1148" s="9" t="str">
        <f>IFERROR(IF($M1148="","",$M1148&amp;"・"&amp;INDEX(リスト!$F:$F,MATCH($L1148,リスト!$E:$E,0))),"")</f>
        <v/>
      </c>
    </row>
    <row r="1149" spans="15:22" ht="18" customHeight="1" x14ac:dyDescent="0.55000000000000004">
      <c r="O1149" s="9" t="str">
        <f>IFERROR(IF($B1149="","",INDEX(所属情報!$E:$E,MATCH($A1149,所属情報!$A:$A,0))),"")</f>
        <v/>
      </c>
      <c r="P1149" s="9" t="str">
        <f t="shared" si="51"/>
        <v/>
      </c>
      <c r="Q1149" s="9" t="str">
        <f t="shared" si="52"/>
        <v/>
      </c>
      <c r="R1149" s="9" t="str">
        <f t="shared" si="53"/>
        <v/>
      </c>
      <c r="S1149" s="9" t="str">
        <f>IFERROR(IF($F1149="","",INDEX(リスト!$G:$G,MATCH($F1149,リスト!$E:$E,0))),"")</f>
        <v/>
      </c>
      <c r="T1149" s="9" t="str">
        <f>IFERROR(IF($K1149="","",INDEX(リスト!$J:$J,MATCH($K1149,リスト!$I:$I,0))),"")</f>
        <v/>
      </c>
      <c r="U1149" s="9" t="str">
        <f>IF($B1149="","",RIGHT($G1149*1000+200+COUNTIF($G$2:$G1149,$G1149),9))</f>
        <v/>
      </c>
      <c r="V1149" s="9" t="str">
        <f>IFERROR(IF($M1149="","",$M1149&amp;"・"&amp;INDEX(リスト!$F:$F,MATCH($L1149,リスト!$E:$E,0))),"")</f>
        <v/>
      </c>
    </row>
    <row r="1150" spans="15:22" ht="18" customHeight="1" x14ac:dyDescent="0.55000000000000004">
      <c r="O1150" s="9" t="str">
        <f>IFERROR(IF($B1150="","",INDEX(所属情報!$E:$E,MATCH($A1150,所属情報!$A:$A,0))),"")</f>
        <v/>
      </c>
      <c r="P1150" s="9" t="str">
        <f t="shared" si="51"/>
        <v/>
      </c>
      <c r="Q1150" s="9" t="str">
        <f t="shared" si="52"/>
        <v/>
      </c>
      <c r="R1150" s="9" t="str">
        <f t="shared" si="53"/>
        <v/>
      </c>
      <c r="S1150" s="9" t="str">
        <f>IFERROR(IF($F1150="","",INDEX(リスト!$G:$G,MATCH($F1150,リスト!$E:$E,0))),"")</f>
        <v/>
      </c>
      <c r="T1150" s="9" t="str">
        <f>IFERROR(IF($K1150="","",INDEX(リスト!$J:$J,MATCH($K1150,リスト!$I:$I,0))),"")</f>
        <v/>
      </c>
      <c r="U1150" s="9" t="str">
        <f>IF($B1150="","",RIGHT($G1150*1000+200+COUNTIF($G$2:$G1150,$G1150),9))</f>
        <v/>
      </c>
      <c r="V1150" s="9" t="str">
        <f>IFERROR(IF($M1150="","",$M1150&amp;"・"&amp;INDEX(リスト!$F:$F,MATCH($L1150,リスト!$E:$E,0))),"")</f>
        <v/>
      </c>
    </row>
    <row r="1151" spans="15:22" ht="18" customHeight="1" x14ac:dyDescent="0.55000000000000004">
      <c r="O1151" s="9" t="str">
        <f>IFERROR(IF($B1151="","",INDEX(所属情報!$E:$E,MATCH($A1151,所属情報!$A:$A,0))),"")</f>
        <v/>
      </c>
      <c r="P1151" s="9" t="str">
        <f t="shared" si="51"/>
        <v/>
      </c>
      <c r="Q1151" s="9" t="str">
        <f t="shared" si="52"/>
        <v/>
      </c>
      <c r="R1151" s="9" t="str">
        <f t="shared" si="53"/>
        <v/>
      </c>
      <c r="S1151" s="9" t="str">
        <f>IFERROR(IF($F1151="","",INDEX(リスト!$G:$G,MATCH($F1151,リスト!$E:$E,0))),"")</f>
        <v/>
      </c>
      <c r="T1151" s="9" t="str">
        <f>IFERROR(IF($K1151="","",INDEX(リスト!$J:$J,MATCH($K1151,リスト!$I:$I,0))),"")</f>
        <v/>
      </c>
      <c r="U1151" s="9" t="str">
        <f>IF($B1151="","",RIGHT($G1151*1000+200+COUNTIF($G$2:$G1151,$G1151),9))</f>
        <v/>
      </c>
      <c r="V1151" s="9" t="str">
        <f>IFERROR(IF($M1151="","",$M1151&amp;"・"&amp;INDEX(リスト!$F:$F,MATCH($L1151,リスト!$E:$E,0))),"")</f>
        <v/>
      </c>
    </row>
    <row r="1152" spans="15:22" ht="18" customHeight="1" x14ac:dyDescent="0.55000000000000004">
      <c r="O1152" s="9" t="str">
        <f>IFERROR(IF($B1152="","",INDEX(所属情報!$E:$E,MATCH($A1152,所属情報!$A:$A,0))),"")</f>
        <v/>
      </c>
      <c r="P1152" s="9" t="str">
        <f t="shared" si="51"/>
        <v/>
      </c>
      <c r="Q1152" s="9" t="str">
        <f t="shared" si="52"/>
        <v/>
      </c>
      <c r="R1152" s="9" t="str">
        <f t="shared" si="53"/>
        <v/>
      </c>
      <c r="S1152" s="9" t="str">
        <f>IFERROR(IF($F1152="","",INDEX(リスト!$G:$G,MATCH($F1152,リスト!$E:$E,0))),"")</f>
        <v/>
      </c>
      <c r="T1152" s="9" t="str">
        <f>IFERROR(IF($K1152="","",INDEX(リスト!$J:$J,MATCH($K1152,リスト!$I:$I,0))),"")</f>
        <v/>
      </c>
      <c r="U1152" s="9" t="str">
        <f>IF($B1152="","",RIGHT($G1152*1000+200+COUNTIF($G$2:$G1152,$G1152),9))</f>
        <v/>
      </c>
      <c r="V1152" s="9" t="str">
        <f>IFERROR(IF($M1152="","",$M1152&amp;"・"&amp;INDEX(リスト!$F:$F,MATCH($L1152,リスト!$E:$E,0))),"")</f>
        <v/>
      </c>
    </row>
    <row r="1153" spans="15:22" ht="18" customHeight="1" x14ac:dyDescent="0.55000000000000004">
      <c r="O1153" s="9" t="str">
        <f>IFERROR(IF($B1153="","",INDEX(所属情報!$E:$E,MATCH($A1153,所属情報!$A:$A,0))),"")</f>
        <v/>
      </c>
      <c r="P1153" s="9" t="str">
        <f t="shared" si="51"/>
        <v/>
      </c>
      <c r="Q1153" s="9" t="str">
        <f t="shared" si="52"/>
        <v/>
      </c>
      <c r="R1153" s="9" t="str">
        <f t="shared" si="53"/>
        <v/>
      </c>
      <c r="S1153" s="9" t="str">
        <f>IFERROR(IF($F1153="","",INDEX(リスト!$G:$G,MATCH($F1153,リスト!$E:$E,0))),"")</f>
        <v/>
      </c>
      <c r="T1153" s="9" t="str">
        <f>IFERROR(IF($K1153="","",INDEX(リスト!$J:$J,MATCH($K1153,リスト!$I:$I,0))),"")</f>
        <v/>
      </c>
      <c r="U1153" s="9" t="str">
        <f>IF($B1153="","",RIGHT($G1153*1000+200+COUNTIF($G$2:$G1153,$G1153),9))</f>
        <v/>
      </c>
      <c r="V1153" s="9" t="str">
        <f>IFERROR(IF($M1153="","",$M1153&amp;"・"&amp;INDEX(リスト!$F:$F,MATCH($L1153,リスト!$E:$E,0))),"")</f>
        <v/>
      </c>
    </row>
    <row r="1154" spans="15:22" ht="18" customHeight="1" x14ac:dyDescent="0.55000000000000004">
      <c r="O1154" s="9" t="str">
        <f>IFERROR(IF($B1154="","",INDEX(所属情報!$E:$E,MATCH($A1154,所属情報!$A:$A,0))),"")</f>
        <v/>
      </c>
      <c r="P1154" s="9" t="str">
        <f t="shared" si="51"/>
        <v/>
      </c>
      <c r="Q1154" s="9" t="str">
        <f t="shared" si="52"/>
        <v/>
      </c>
      <c r="R1154" s="9" t="str">
        <f t="shared" si="53"/>
        <v/>
      </c>
      <c r="S1154" s="9" t="str">
        <f>IFERROR(IF($F1154="","",INDEX(リスト!$G:$G,MATCH($F1154,リスト!$E:$E,0))),"")</f>
        <v/>
      </c>
      <c r="T1154" s="9" t="str">
        <f>IFERROR(IF($K1154="","",INDEX(リスト!$J:$J,MATCH($K1154,リスト!$I:$I,0))),"")</f>
        <v/>
      </c>
      <c r="U1154" s="9" t="str">
        <f>IF($B1154="","",RIGHT($G1154*1000+200+COUNTIF($G$2:$G1154,$G1154),9))</f>
        <v/>
      </c>
      <c r="V1154" s="9" t="str">
        <f>IFERROR(IF($M1154="","",$M1154&amp;"・"&amp;INDEX(リスト!$F:$F,MATCH($L1154,リスト!$E:$E,0))),"")</f>
        <v/>
      </c>
    </row>
    <row r="1155" spans="15:22" ht="18" customHeight="1" x14ac:dyDescent="0.55000000000000004">
      <c r="O1155" s="9" t="str">
        <f>IFERROR(IF($B1155="","",INDEX(所属情報!$E:$E,MATCH($A1155,所属情報!$A:$A,0))),"")</f>
        <v/>
      </c>
      <c r="P1155" s="9" t="str">
        <f t="shared" ref="P1155:P1218" si="54">IF($C1155="","",IF($E1155="",$C1155,$C1155&amp;" ("&amp;$E1155&amp;")"))</f>
        <v/>
      </c>
      <c r="Q1155" s="9" t="str">
        <f t="shared" ref="Q1155:Q1218" si="55">IF($D1155="","",ASC($D1155))</f>
        <v/>
      </c>
      <c r="R1155" s="9" t="str">
        <f t="shared" ref="R1155:R1218" si="56">IF($I1155="","",UPPER($I1155)&amp;" "&amp;UPPER(LEFT($J1155,1))&amp;LOWER(RIGHT($J1155,LEN($J1155)-1))&amp;" ("&amp;MID($G1155,3,2)&amp;")")</f>
        <v/>
      </c>
      <c r="S1155" s="9" t="str">
        <f>IFERROR(IF($F1155="","",INDEX(リスト!$G:$G,MATCH($F1155,リスト!$E:$E,0))),"")</f>
        <v/>
      </c>
      <c r="T1155" s="9" t="str">
        <f>IFERROR(IF($K1155="","",INDEX(リスト!$J:$J,MATCH($K1155,リスト!$I:$I,0))),"")</f>
        <v/>
      </c>
      <c r="U1155" s="9" t="str">
        <f>IF($B1155="","",RIGHT($G1155*1000+200+COUNTIF($G$2:$G1155,$G1155),9))</f>
        <v/>
      </c>
      <c r="V1155" s="9" t="str">
        <f>IFERROR(IF($M1155="","",$M1155&amp;"・"&amp;INDEX(リスト!$F:$F,MATCH($L1155,リスト!$E:$E,0))),"")</f>
        <v/>
      </c>
    </row>
    <row r="1156" spans="15:22" ht="18" customHeight="1" x14ac:dyDescent="0.55000000000000004">
      <c r="O1156" s="9" t="str">
        <f>IFERROR(IF($B1156="","",INDEX(所属情報!$E:$E,MATCH($A1156,所属情報!$A:$A,0))),"")</f>
        <v/>
      </c>
      <c r="P1156" s="9" t="str">
        <f t="shared" si="54"/>
        <v/>
      </c>
      <c r="Q1156" s="9" t="str">
        <f t="shared" si="55"/>
        <v/>
      </c>
      <c r="R1156" s="9" t="str">
        <f t="shared" si="56"/>
        <v/>
      </c>
      <c r="S1156" s="9" t="str">
        <f>IFERROR(IF($F1156="","",INDEX(リスト!$G:$G,MATCH($F1156,リスト!$E:$E,0))),"")</f>
        <v/>
      </c>
      <c r="T1156" s="9" t="str">
        <f>IFERROR(IF($K1156="","",INDEX(リスト!$J:$J,MATCH($K1156,リスト!$I:$I,0))),"")</f>
        <v/>
      </c>
      <c r="U1156" s="9" t="str">
        <f>IF($B1156="","",RIGHT($G1156*1000+200+COUNTIF($G$2:$G1156,$G1156),9))</f>
        <v/>
      </c>
      <c r="V1156" s="9" t="str">
        <f>IFERROR(IF($M1156="","",$M1156&amp;"・"&amp;INDEX(リスト!$F:$F,MATCH($L1156,リスト!$E:$E,0))),"")</f>
        <v/>
      </c>
    </row>
    <row r="1157" spans="15:22" ht="18" customHeight="1" x14ac:dyDescent="0.55000000000000004">
      <c r="O1157" s="9" t="str">
        <f>IFERROR(IF($B1157="","",INDEX(所属情報!$E:$E,MATCH($A1157,所属情報!$A:$A,0))),"")</f>
        <v/>
      </c>
      <c r="P1157" s="9" t="str">
        <f t="shared" si="54"/>
        <v/>
      </c>
      <c r="Q1157" s="9" t="str">
        <f t="shared" si="55"/>
        <v/>
      </c>
      <c r="R1157" s="9" t="str">
        <f t="shared" si="56"/>
        <v/>
      </c>
      <c r="S1157" s="9" t="str">
        <f>IFERROR(IF($F1157="","",INDEX(リスト!$G:$G,MATCH($F1157,リスト!$E:$E,0))),"")</f>
        <v/>
      </c>
      <c r="T1157" s="9" t="str">
        <f>IFERROR(IF($K1157="","",INDEX(リスト!$J:$J,MATCH($K1157,リスト!$I:$I,0))),"")</f>
        <v/>
      </c>
      <c r="U1157" s="9" t="str">
        <f>IF($B1157="","",RIGHT($G1157*1000+200+COUNTIF($G$2:$G1157,$G1157),9))</f>
        <v/>
      </c>
      <c r="V1157" s="9" t="str">
        <f>IFERROR(IF($M1157="","",$M1157&amp;"・"&amp;INDEX(リスト!$F:$F,MATCH($L1157,リスト!$E:$E,0))),"")</f>
        <v/>
      </c>
    </row>
    <row r="1158" spans="15:22" ht="18" customHeight="1" x14ac:dyDescent="0.55000000000000004">
      <c r="O1158" s="9" t="str">
        <f>IFERROR(IF($B1158="","",INDEX(所属情報!$E:$E,MATCH($A1158,所属情報!$A:$A,0))),"")</f>
        <v/>
      </c>
      <c r="P1158" s="9" t="str">
        <f t="shared" si="54"/>
        <v/>
      </c>
      <c r="Q1158" s="9" t="str">
        <f t="shared" si="55"/>
        <v/>
      </c>
      <c r="R1158" s="9" t="str">
        <f t="shared" si="56"/>
        <v/>
      </c>
      <c r="S1158" s="9" t="str">
        <f>IFERROR(IF($F1158="","",INDEX(リスト!$G:$G,MATCH($F1158,リスト!$E:$E,0))),"")</f>
        <v/>
      </c>
      <c r="T1158" s="9" t="str">
        <f>IFERROR(IF($K1158="","",INDEX(リスト!$J:$J,MATCH($K1158,リスト!$I:$I,0))),"")</f>
        <v/>
      </c>
      <c r="U1158" s="9" t="str">
        <f>IF($B1158="","",RIGHT($G1158*1000+200+COUNTIF($G$2:$G1158,$G1158),9))</f>
        <v/>
      </c>
      <c r="V1158" s="9" t="str">
        <f>IFERROR(IF($M1158="","",$M1158&amp;"・"&amp;INDEX(リスト!$F:$F,MATCH($L1158,リスト!$E:$E,0))),"")</f>
        <v/>
      </c>
    </row>
    <row r="1159" spans="15:22" ht="18" customHeight="1" x14ac:dyDescent="0.55000000000000004">
      <c r="O1159" s="9" t="str">
        <f>IFERROR(IF($B1159="","",INDEX(所属情報!$E:$E,MATCH($A1159,所属情報!$A:$A,0))),"")</f>
        <v/>
      </c>
      <c r="P1159" s="9" t="str">
        <f t="shared" si="54"/>
        <v/>
      </c>
      <c r="Q1159" s="9" t="str">
        <f t="shared" si="55"/>
        <v/>
      </c>
      <c r="R1159" s="9" t="str">
        <f t="shared" si="56"/>
        <v/>
      </c>
      <c r="S1159" s="9" t="str">
        <f>IFERROR(IF($F1159="","",INDEX(リスト!$G:$G,MATCH($F1159,リスト!$E:$E,0))),"")</f>
        <v/>
      </c>
      <c r="T1159" s="9" t="str">
        <f>IFERROR(IF($K1159="","",INDEX(リスト!$J:$J,MATCH($K1159,リスト!$I:$I,0))),"")</f>
        <v/>
      </c>
      <c r="U1159" s="9" t="str">
        <f>IF($B1159="","",RIGHT($G1159*1000+200+COUNTIF($G$2:$G1159,$G1159),9))</f>
        <v/>
      </c>
      <c r="V1159" s="9" t="str">
        <f>IFERROR(IF($M1159="","",$M1159&amp;"・"&amp;INDEX(リスト!$F:$F,MATCH($L1159,リスト!$E:$E,0))),"")</f>
        <v/>
      </c>
    </row>
    <row r="1160" spans="15:22" ht="18" customHeight="1" x14ac:dyDescent="0.55000000000000004">
      <c r="O1160" s="9" t="str">
        <f>IFERROR(IF($B1160="","",INDEX(所属情報!$E:$E,MATCH($A1160,所属情報!$A:$A,0))),"")</f>
        <v/>
      </c>
      <c r="P1160" s="9" t="str">
        <f t="shared" si="54"/>
        <v/>
      </c>
      <c r="Q1160" s="9" t="str">
        <f t="shared" si="55"/>
        <v/>
      </c>
      <c r="R1160" s="9" t="str">
        <f t="shared" si="56"/>
        <v/>
      </c>
      <c r="S1160" s="9" t="str">
        <f>IFERROR(IF($F1160="","",INDEX(リスト!$G:$G,MATCH($F1160,リスト!$E:$E,0))),"")</f>
        <v/>
      </c>
      <c r="T1160" s="9" t="str">
        <f>IFERROR(IF($K1160="","",INDEX(リスト!$J:$J,MATCH($K1160,リスト!$I:$I,0))),"")</f>
        <v/>
      </c>
      <c r="U1160" s="9" t="str">
        <f>IF($B1160="","",RIGHT($G1160*1000+200+COUNTIF($G$2:$G1160,$G1160),9))</f>
        <v/>
      </c>
      <c r="V1160" s="9" t="str">
        <f>IFERROR(IF($M1160="","",$M1160&amp;"・"&amp;INDEX(リスト!$F:$F,MATCH($L1160,リスト!$E:$E,0))),"")</f>
        <v/>
      </c>
    </row>
    <row r="1161" spans="15:22" ht="18" customHeight="1" x14ac:dyDescent="0.55000000000000004">
      <c r="O1161" s="9" t="str">
        <f>IFERROR(IF($B1161="","",INDEX(所属情報!$E:$E,MATCH($A1161,所属情報!$A:$A,0))),"")</f>
        <v/>
      </c>
      <c r="P1161" s="9" t="str">
        <f t="shared" si="54"/>
        <v/>
      </c>
      <c r="Q1161" s="9" t="str">
        <f t="shared" si="55"/>
        <v/>
      </c>
      <c r="R1161" s="9" t="str">
        <f t="shared" si="56"/>
        <v/>
      </c>
      <c r="S1161" s="9" t="str">
        <f>IFERROR(IF($F1161="","",INDEX(リスト!$G:$G,MATCH($F1161,リスト!$E:$E,0))),"")</f>
        <v/>
      </c>
      <c r="T1161" s="9" t="str">
        <f>IFERROR(IF($K1161="","",INDEX(リスト!$J:$J,MATCH($K1161,リスト!$I:$I,0))),"")</f>
        <v/>
      </c>
      <c r="U1161" s="9" t="str">
        <f>IF($B1161="","",RIGHT($G1161*1000+200+COUNTIF($G$2:$G1161,$G1161),9))</f>
        <v/>
      </c>
      <c r="V1161" s="9" t="str">
        <f>IFERROR(IF($M1161="","",$M1161&amp;"・"&amp;INDEX(リスト!$F:$F,MATCH($L1161,リスト!$E:$E,0))),"")</f>
        <v/>
      </c>
    </row>
    <row r="1162" spans="15:22" ht="18" customHeight="1" x14ac:dyDescent="0.55000000000000004">
      <c r="O1162" s="9" t="str">
        <f>IFERROR(IF($B1162="","",INDEX(所属情報!$E:$E,MATCH($A1162,所属情報!$A:$A,0))),"")</f>
        <v/>
      </c>
      <c r="P1162" s="9" t="str">
        <f t="shared" si="54"/>
        <v/>
      </c>
      <c r="Q1162" s="9" t="str">
        <f t="shared" si="55"/>
        <v/>
      </c>
      <c r="R1162" s="9" t="str">
        <f t="shared" si="56"/>
        <v/>
      </c>
      <c r="S1162" s="9" t="str">
        <f>IFERROR(IF($F1162="","",INDEX(リスト!$G:$G,MATCH($F1162,リスト!$E:$E,0))),"")</f>
        <v/>
      </c>
      <c r="T1162" s="9" t="str">
        <f>IFERROR(IF($K1162="","",INDEX(リスト!$J:$J,MATCH($K1162,リスト!$I:$I,0))),"")</f>
        <v/>
      </c>
      <c r="U1162" s="9" t="str">
        <f>IF($B1162="","",RIGHT($G1162*1000+200+COUNTIF($G$2:$G1162,$G1162),9))</f>
        <v/>
      </c>
      <c r="V1162" s="9" t="str">
        <f>IFERROR(IF($M1162="","",$M1162&amp;"・"&amp;INDEX(リスト!$F:$F,MATCH($L1162,リスト!$E:$E,0))),"")</f>
        <v/>
      </c>
    </row>
    <row r="1163" spans="15:22" ht="18" customHeight="1" x14ac:dyDescent="0.55000000000000004">
      <c r="O1163" s="9" t="str">
        <f>IFERROR(IF($B1163="","",INDEX(所属情報!$E:$E,MATCH($A1163,所属情報!$A:$A,0))),"")</f>
        <v/>
      </c>
      <c r="P1163" s="9" t="str">
        <f t="shared" si="54"/>
        <v/>
      </c>
      <c r="Q1163" s="9" t="str">
        <f t="shared" si="55"/>
        <v/>
      </c>
      <c r="R1163" s="9" t="str">
        <f t="shared" si="56"/>
        <v/>
      </c>
      <c r="S1163" s="9" t="str">
        <f>IFERROR(IF($F1163="","",INDEX(リスト!$G:$G,MATCH($F1163,リスト!$E:$E,0))),"")</f>
        <v/>
      </c>
      <c r="T1163" s="9" t="str">
        <f>IFERROR(IF($K1163="","",INDEX(リスト!$J:$J,MATCH($K1163,リスト!$I:$I,0))),"")</f>
        <v/>
      </c>
      <c r="U1163" s="9" t="str">
        <f>IF($B1163="","",RIGHT($G1163*1000+200+COUNTIF($G$2:$G1163,$G1163),9))</f>
        <v/>
      </c>
      <c r="V1163" s="9" t="str">
        <f>IFERROR(IF($M1163="","",$M1163&amp;"・"&amp;INDEX(リスト!$F:$F,MATCH($L1163,リスト!$E:$E,0))),"")</f>
        <v/>
      </c>
    </row>
    <row r="1164" spans="15:22" ht="18" customHeight="1" x14ac:dyDescent="0.55000000000000004">
      <c r="O1164" s="9" t="str">
        <f>IFERROR(IF($B1164="","",INDEX(所属情報!$E:$E,MATCH($A1164,所属情報!$A:$A,0))),"")</f>
        <v/>
      </c>
      <c r="P1164" s="9" t="str">
        <f t="shared" si="54"/>
        <v/>
      </c>
      <c r="Q1164" s="9" t="str">
        <f t="shared" si="55"/>
        <v/>
      </c>
      <c r="R1164" s="9" t="str">
        <f t="shared" si="56"/>
        <v/>
      </c>
      <c r="S1164" s="9" t="str">
        <f>IFERROR(IF($F1164="","",INDEX(リスト!$G:$G,MATCH($F1164,リスト!$E:$E,0))),"")</f>
        <v/>
      </c>
      <c r="T1164" s="9" t="str">
        <f>IFERROR(IF($K1164="","",INDEX(リスト!$J:$J,MATCH($K1164,リスト!$I:$I,0))),"")</f>
        <v/>
      </c>
      <c r="U1164" s="9" t="str">
        <f>IF($B1164="","",RIGHT($G1164*1000+200+COUNTIF($G$2:$G1164,$G1164),9))</f>
        <v/>
      </c>
      <c r="V1164" s="9" t="str">
        <f>IFERROR(IF($M1164="","",$M1164&amp;"・"&amp;INDEX(リスト!$F:$F,MATCH($L1164,リスト!$E:$E,0))),"")</f>
        <v/>
      </c>
    </row>
    <row r="1165" spans="15:22" ht="18" customHeight="1" x14ac:dyDescent="0.55000000000000004">
      <c r="O1165" s="9" t="str">
        <f>IFERROR(IF($B1165="","",INDEX(所属情報!$E:$E,MATCH($A1165,所属情報!$A:$A,0))),"")</f>
        <v/>
      </c>
      <c r="P1165" s="9" t="str">
        <f t="shared" si="54"/>
        <v/>
      </c>
      <c r="Q1165" s="9" t="str">
        <f t="shared" si="55"/>
        <v/>
      </c>
      <c r="R1165" s="9" t="str">
        <f t="shared" si="56"/>
        <v/>
      </c>
      <c r="S1165" s="9" t="str">
        <f>IFERROR(IF($F1165="","",INDEX(リスト!$G:$G,MATCH($F1165,リスト!$E:$E,0))),"")</f>
        <v/>
      </c>
      <c r="T1165" s="9" t="str">
        <f>IFERROR(IF($K1165="","",INDEX(リスト!$J:$J,MATCH($K1165,リスト!$I:$I,0))),"")</f>
        <v/>
      </c>
      <c r="U1165" s="9" t="str">
        <f>IF($B1165="","",RIGHT($G1165*1000+200+COUNTIF($G$2:$G1165,$G1165),9))</f>
        <v/>
      </c>
      <c r="V1165" s="9" t="str">
        <f>IFERROR(IF($M1165="","",$M1165&amp;"・"&amp;INDEX(リスト!$F:$F,MATCH($L1165,リスト!$E:$E,0))),"")</f>
        <v/>
      </c>
    </row>
    <row r="1166" spans="15:22" ht="18" customHeight="1" x14ac:dyDescent="0.55000000000000004">
      <c r="O1166" s="9" t="str">
        <f>IFERROR(IF($B1166="","",INDEX(所属情報!$E:$E,MATCH($A1166,所属情報!$A:$A,0))),"")</f>
        <v/>
      </c>
      <c r="P1166" s="9" t="str">
        <f t="shared" si="54"/>
        <v/>
      </c>
      <c r="Q1166" s="9" t="str">
        <f t="shared" si="55"/>
        <v/>
      </c>
      <c r="R1166" s="9" t="str">
        <f t="shared" si="56"/>
        <v/>
      </c>
      <c r="S1166" s="9" t="str">
        <f>IFERROR(IF($F1166="","",INDEX(リスト!$G:$G,MATCH($F1166,リスト!$E:$E,0))),"")</f>
        <v/>
      </c>
      <c r="T1166" s="9" t="str">
        <f>IFERROR(IF($K1166="","",INDEX(リスト!$J:$J,MATCH($K1166,リスト!$I:$I,0))),"")</f>
        <v/>
      </c>
      <c r="U1166" s="9" t="str">
        <f>IF($B1166="","",RIGHT($G1166*1000+200+COUNTIF($G$2:$G1166,$G1166),9))</f>
        <v/>
      </c>
      <c r="V1166" s="9" t="str">
        <f>IFERROR(IF($M1166="","",$M1166&amp;"・"&amp;INDEX(リスト!$F:$F,MATCH($L1166,リスト!$E:$E,0))),"")</f>
        <v/>
      </c>
    </row>
    <row r="1167" spans="15:22" ht="18" customHeight="1" x14ac:dyDescent="0.55000000000000004">
      <c r="O1167" s="9" t="str">
        <f>IFERROR(IF($B1167="","",INDEX(所属情報!$E:$E,MATCH($A1167,所属情報!$A:$A,0))),"")</f>
        <v/>
      </c>
      <c r="P1167" s="9" t="str">
        <f t="shared" si="54"/>
        <v/>
      </c>
      <c r="Q1167" s="9" t="str">
        <f t="shared" si="55"/>
        <v/>
      </c>
      <c r="R1167" s="9" t="str">
        <f t="shared" si="56"/>
        <v/>
      </c>
      <c r="S1167" s="9" t="str">
        <f>IFERROR(IF($F1167="","",INDEX(リスト!$G:$G,MATCH($F1167,リスト!$E:$E,0))),"")</f>
        <v/>
      </c>
      <c r="T1167" s="9" t="str">
        <f>IFERROR(IF($K1167="","",INDEX(リスト!$J:$J,MATCH($K1167,リスト!$I:$I,0))),"")</f>
        <v/>
      </c>
      <c r="U1167" s="9" t="str">
        <f>IF($B1167="","",RIGHT($G1167*1000+200+COUNTIF($G$2:$G1167,$G1167),9))</f>
        <v/>
      </c>
      <c r="V1167" s="9" t="str">
        <f>IFERROR(IF($M1167="","",$M1167&amp;"・"&amp;INDEX(リスト!$F:$F,MATCH($L1167,リスト!$E:$E,0))),"")</f>
        <v/>
      </c>
    </row>
    <row r="1168" spans="15:22" ht="18" customHeight="1" x14ac:dyDescent="0.55000000000000004">
      <c r="O1168" s="9" t="str">
        <f>IFERROR(IF($B1168="","",INDEX(所属情報!$E:$E,MATCH($A1168,所属情報!$A:$A,0))),"")</f>
        <v/>
      </c>
      <c r="P1168" s="9" t="str">
        <f t="shared" si="54"/>
        <v/>
      </c>
      <c r="Q1168" s="9" t="str">
        <f t="shared" si="55"/>
        <v/>
      </c>
      <c r="R1168" s="9" t="str">
        <f t="shared" si="56"/>
        <v/>
      </c>
      <c r="S1168" s="9" t="str">
        <f>IFERROR(IF($F1168="","",INDEX(リスト!$G:$G,MATCH($F1168,リスト!$E:$E,0))),"")</f>
        <v/>
      </c>
      <c r="T1168" s="9" t="str">
        <f>IFERROR(IF($K1168="","",INDEX(リスト!$J:$J,MATCH($K1168,リスト!$I:$I,0))),"")</f>
        <v/>
      </c>
      <c r="U1168" s="9" t="str">
        <f>IF($B1168="","",RIGHT($G1168*1000+200+COUNTIF($G$2:$G1168,$G1168),9))</f>
        <v/>
      </c>
      <c r="V1168" s="9" t="str">
        <f>IFERROR(IF($M1168="","",$M1168&amp;"・"&amp;INDEX(リスト!$F:$F,MATCH($L1168,リスト!$E:$E,0))),"")</f>
        <v/>
      </c>
    </row>
    <row r="1169" spans="15:22" ht="18" customHeight="1" x14ac:dyDescent="0.55000000000000004">
      <c r="O1169" s="9" t="str">
        <f>IFERROR(IF($B1169="","",INDEX(所属情報!$E:$E,MATCH($A1169,所属情報!$A:$A,0))),"")</f>
        <v/>
      </c>
      <c r="P1169" s="9" t="str">
        <f t="shared" si="54"/>
        <v/>
      </c>
      <c r="Q1169" s="9" t="str">
        <f t="shared" si="55"/>
        <v/>
      </c>
      <c r="R1169" s="9" t="str">
        <f t="shared" si="56"/>
        <v/>
      </c>
      <c r="S1169" s="9" t="str">
        <f>IFERROR(IF($F1169="","",INDEX(リスト!$G:$G,MATCH($F1169,リスト!$E:$E,0))),"")</f>
        <v/>
      </c>
      <c r="T1169" s="9" t="str">
        <f>IFERROR(IF($K1169="","",INDEX(リスト!$J:$J,MATCH($K1169,リスト!$I:$I,0))),"")</f>
        <v/>
      </c>
      <c r="U1169" s="9" t="str">
        <f>IF($B1169="","",RIGHT($G1169*1000+200+COUNTIF($G$2:$G1169,$G1169),9))</f>
        <v/>
      </c>
      <c r="V1169" s="9" t="str">
        <f>IFERROR(IF($M1169="","",$M1169&amp;"・"&amp;INDEX(リスト!$F:$F,MATCH($L1169,リスト!$E:$E,0))),"")</f>
        <v/>
      </c>
    </row>
    <row r="1170" spans="15:22" ht="18" customHeight="1" x14ac:dyDescent="0.55000000000000004">
      <c r="O1170" s="9" t="str">
        <f>IFERROR(IF($B1170="","",INDEX(所属情報!$E:$E,MATCH($A1170,所属情報!$A:$A,0))),"")</f>
        <v/>
      </c>
      <c r="P1170" s="9" t="str">
        <f t="shared" si="54"/>
        <v/>
      </c>
      <c r="Q1170" s="9" t="str">
        <f t="shared" si="55"/>
        <v/>
      </c>
      <c r="R1170" s="9" t="str">
        <f t="shared" si="56"/>
        <v/>
      </c>
      <c r="S1170" s="9" t="str">
        <f>IFERROR(IF($F1170="","",INDEX(リスト!$G:$G,MATCH($F1170,リスト!$E:$E,0))),"")</f>
        <v/>
      </c>
      <c r="T1170" s="9" t="str">
        <f>IFERROR(IF($K1170="","",INDEX(リスト!$J:$J,MATCH($K1170,リスト!$I:$I,0))),"")</f>
        <v/>
      </c>
      <c r="U1170" s="9" t="str">
        <f>IF($B1170="","",RIGHT($G1170*1000+200+COUNTIF($G$2:$G1170,$G1170),9))</f>
        <v/>
      </c>
      <c r="V1170" s="9" t="str">
        <f>IFERROR(IF($M1170="","",$M1170&amp;"・"&amp;INDEX(リスト!$F:$F,MATCH($L1170,リスト!$E:$E,0))),"")</f>
        <v/>
      </c>
    </row>
    <row r="1171" spans="15:22" ht="18" customHeight="1" x14ac:dyDescent="0.55000000000000004">
      <c r="O1171" s="9" t="str">
        <f>IFERROR(IF($B1171="","",INDEX(所属情報!$E:$E,MATCH($A1171,所属情報!$A:$A,0))),"")</f>
        <v/>
      </c>
      <c r="P1171" s="9" t="str">
        <f t="shared" si="54"/>
        <v/>
      </c>
      <c r="Q1171" s="9" t="str">
        <f t="shared" si="55"/>
        <v/>
      </c>
      <c r="R1171" s="9" t="str">
        <f t="shared" si="56"/>
        <v/>
      </c>
      <c r="S1171" s="9" t="str">
        <f>IFERROR(IF($F1171="","",INDEX(リスト!$G:$G,MATCH($F1171,リスト!$E:$E,0))),"")</f>
        <v/>
      </c>
      <c r="T1171" s="9" t="str">
        <f>IFERROR(IF($K1171="","",INDEX(リスト!$J:$J,MATCH($K1171,リスト!$I:$I,0))),"")</f>
        <v/>
      </c>
      <c r="U1171" s="9" t="str">
        <f>IF($B1171="","",RIGHT($G1171*1000+200+COUNTIF($G$2:$G1171,$G1171),9))</f>
        <v/>
      </c>
      <c r="V1171" s="9" t="str">
        <f>IFERROR(IF($M1171="","",$M1171&amp;"・"&amp;INDEX(リスト!$F:$F,MATCH($L1171,リスト!$E:$E,0))),"")</f>
        <v/>
      </c>
    </row>
    <row r="1172" spans="15:22" ht="18" customHeight="1" x14ac:dyDescent="0.55000000000000004">
      <c r="O1172" s="9" t="str">
        <f>IFERROR(IF($B1172="","",INDEX(所属情報!$E:$E,MATCH($A1172,所属情報!$A:$A,0))),"")</f>
        <v/>
      </c>
      <c r="P1172" s="9" t="str">
        <f t="shared" si="54"/>
        <v/>
      </c>
      <c r="Q1172" s="9" t="str">
        <f t="shared" si="55"/>
        <v/>
      </c>
      <c r="R1172" s="9" t="str">
        <f t="shared" si="56"/>
        <v/>
      </c>
      <c r="S1172" s="9" t="str">
        <f>IFERROR(IF($F1172="","",INDEX(リスト!$G:$G,MATCH($F1172,リスト!$E:$E,0))),"")</f>
        <v/>
      </c>
      <c r="T1172" s="9" t="str">
        <f>IFERROR(IF($K1172="","",INDEX(リスト!$J:$J,MATCH($K1172,リスト!$I:$I,0))),"")</f>
        <v/>
      </c>
      <c r="U1172" s="9" t="str">
        <f>IF($B1172="","",RIGHT($G1172*1000+200+COUNTIF($G$2:$G1172,$G1172),9))</f>
        <v/>
      </c>
      <c r="V1172" s="9" t="str">
        <f>IFERROR(IF($M1172="","",$M1172&amp;"・"&amp;INDEX(リスト!$F:$F,MATCH($L1172,リスト!$E:$E,0))),"")</f>
        <v/>
      </c>
    </row>
    <row r="1173" spans="15:22" ht="18" customHeight="1" x14ac:dyDescent="0.55000000000000004">
      <c r="O1173" s="9" t="str">
        <f>IFERROR(IF($B1173="","",INDEX(所属情報!$E:$E,MATCH($A1173,所属情報!$A:$A,0))),"")</f>
        <v/>
      </c>
      <c r="P1173" s="9" t="str">
        <f t="shared" si="54"/>
        <v/>
      </c>
      <c r="Q1173" s="9" t="str">
        <f t="shared" si="55"/>
        <v/>
      </c>
      <c r="R1173" s="9" t="str">
        <f t="shared" si="56"/>
        <v/>
      </c>
      <c r="S1173" s="9" t="str">
        <f>IFERROR(IF($F1173="","",INDEX(リスト!$G:$G,MATCH($F1173,リスト!$E:$E,0))),"")</f>
        <v/>
      </c>
      <c r="T1173" s="9" t="str">
        <f>IFERROR(IF($K1173="","",INDEX(リスト!$J:$J,MATCH($K1173,リスト!$I:$I,0))),"")</f>
        <v/>
      </c>
      <c r="U1173" s="9" t="str">
        <f>IF($B1173="","",RIGHT($G1173*1000+200+COUNTIF($G$2:$G1173,$G1173),9))</f>
        <v/>
      </c>
      <c r="V1173" s="9" t="str">
        <f>IFERROR(IF($M1173="","",$M1173&amp;"・"&amp;INDEX(リスト!$F:$F,MATCH($L1173,リスト!$E:$E,0))),"")</f>
        <v/>
      </c>
    </row>
    <row r="1174" spans="15:22" ht="18" customHeight="1" x14ac:dyDescent="0.55000000000000004">
      <c r="O1174" s="9" t="str">
        <f>IFERROR(IF($B1174="","",INDEX(所属情報!$E:$E,MATCH($A1174,所属情報!$A:$A,0))),"")</f>
        <v/>
      </c>
      <c r="P1174" s="9" t="str">
        <f t="shared" si="54"/>
        <v/>
      </c>
      <c r="Q1174" s="9" t="str">
        <f t="shared" si="55"/>
        <v/>
      </c>
      <c r="R1174" s="9" t="str">
        <f t="shared" si="56"/>
        <v/>
      </c>
      <c r="S1174" s="9" t="str">
        <f>IFERROR(IF($F1174="","",INDEX(リスト!$G:$G,MATCH($F1174,リスト!$E:$E,0))),"")</f>
        <v/>
      </c>
      <c r="T1174" s="9" t="str">
        <f>IFERROR(IF($K1174="","",INDEX(リスト!$J:$J,MATCH($K1174,リスト!$I:$I,0))),"")</f>
        <v/>
      </c>
      <c r="U1174" s="9" t="str">
        <f>IF($B1174="","",RIGHT($G1174*1000+200+COUNTIF($G$2:$G1174,$G1174),9))</f>
        <v/>
      </c>
      <c r="V1174" s="9" t="str">
        <f>IFERROR(IF($M1174="","",$M1174&amp;"・"&amp;INDEX(リスト!$F:$F,MATCH($L1174,リスト!$E:$E,0))),"")</f>
        <v/>
      </c>
    </row>
    <row r="1175" spans="15:22" ht="18" customHeight="1" x14ac:dyDescent="0.55000000000000004">
      <c r="O1175" s="9" t="str">
        <f>IFERROR(IF($B1175="","",INDEX(所属情報!$E:$E,MATCH($A1175,所属情報!$A:$A,0))),"")</f>
        <v/>
      </c>
      <c r="P1175" s="9" t="str">
        <f t="shared" si="54"/>
        <v/>
      </c>
      <c r="Q1175" s="9" t="str">
        <f t="shared" si="55"/>
        <v/>
      </c>
      <c r="R1175" s="9" t="str">
        <f t="shared" si="56"/>
        <v/>
      </c>
      <c r="S1175" s="9" t="str">
        <f>IFERROR(IF($F1175="","",INDEX(リスト!$G:$G,MATCH($F1175,リスト!$E:$E,0))),"")</f>
        <v/>
      </c>
      <c r="T1175" s="9" t="str">
        <f>IFERROR(IF($K1175="","",INDEX(リスト!$J:$J,MATCH($K1175,リスト!$I:$I,0))),"")</f>
        <v/>
      </c>
      <c r="U1175" s="9" t="str">
        <f>IF($B1175="","",RIGHT($G1175*1000+200+COUNTIF($G$2:$G1175,$G1175),9))</f>
        <v/>
      </c>
      <c r="V1175" s="9" t="str">
        <f>IFERROR(IF($M1175="","",$M1175&amp;"・"&amp;INDEX(リスト!$F:$F,MATCH($L1175,リスト!$E:$E,0))),"")</f>
        <v/>
      </c>
    </row>
    <row r="1176" spans="15:22" ht="18" customHeight="1" x14ac:dyDescent="0.55000000000000004">
      <c r="O1176" s="9" t="str">
        <f>IFERROR(IF($B1176="","",INDEX(所属情報!$E:$E,MATCH($A1176,所属情報!$A:$A,0))),"")</f>
        <v/>
      </c>
      <c r="P1176" s="9" t="str">
        <f t="shared" si="54"/>
        <v/>
      </c>
      <c r="Q1176" s="9" t="str">
        <f t="shared" si="55"/>
        <v/>
      </c>
      <c r="R1176" s="9" t="str">
        <f t="shared" si="56"/>
        <v/>
      </c>
      <c r="S1176" s="9" t="str">
        <f>IFERROR(IF($F1176="","",INDEX(リスト!$G:$G,MATCH($F1176,リスト!$E:$E,0))),"")</f>
        <v/>
      </c>
      <c r="T1176" s="9" t="str">
        <f>IFERROR(IF($K1176="","",INDEX(リスト!$J:$J,MATCH($K1176,リスト!$I:$I,0))),"")</f>
        <v/>
      </c>
      <c r="U1176" s="9" t="str">
        <f>IF($B1176="","",RIGHT($G1176*1000+200+COUNTIF($G$2:$G1176,$G1176),9))</f>
        <v/>
      </c>
      <c r="V1176" s="9" t="str">
        <f>IFERROR(IF($M1176="","",$M1176&amp;"・"&amp;INDEX(リスト!$F:$F,MATCH($L1176,リスト!$E:$E,0))),"")</f>
        <v/>
      </c>
    </row>
    <row r="1177" spans="15:22" ht="18" customHeight="1" x14ac:dyDescent="0.55000000000000004">
      <c r="O1177" s="9" t="str">
        <f>IFERROR(IF($B1177="","",INDEX(所属情報!$E:$E,MATCH($A1177,所属情報!$A:$A,0))),"")</f>
        <v/>
      </c>
      <c r="P1177" s="9" t="str">
        <f t="shared" si="54"/>
        <v/>
      </c>
      <c r="Q1177" s="9" t="str">
        <f t="shared" si="55"/>
        <v/>
      </c>
      <c r="R1177" s="9" t="str">
        <f t="shared" si="56"/>
        <v/>
      </c>
      <c r="S1177" s="9" t="str">
        <f>IFERROR(IF($F1177="","",INDEX(リスト!$G:$G,MATCH($F1177,リスト!$E:$E,0))),"")</f>
        <v/>
      </c>
      <c r="T1177" s="9" t="str">
        <f>IFERROR(IF($K1177="","",INDEX(リスト!$J:$J,MATCH($K1177,リスト!$I:$I,0))),"")</f>
        <v/>
      </c>
      <c r="U1177" s="9" t="str">
        <f>IF($B1177="","",RIGHT($G1177*1000+200+COUNTIF($G$2:$G1177,$G1177),9))</f>
        <v/>
      </c>
      <c r="V1177" s="9" t="str">
        <f>IFERROR(IF($M1177="","",$M1177&amp;"・"&amp;INDEX(リスト!$F:$F,MATCH($L1177,リスト!$E:$E,0))),"")</f>
        <v/>
      </c>
    </row>
    <row r="1178" spans="15:22" ht="18" customHeight="1" x14ac:dyDescent="0.55000000000000004">
      <c r="O1178" s="9" t="str">
        <f>IFERROR(IF($B1178="","",INDEX(所属情報!$E:$E,MATCH($A1178,所属情報!$A:$A,0))),"")</f>
        <v/>
      </c>
      <c r="P1178" s="9" t="str">
        <f t="shared" si="54"/>
        <v/>
      </c>
      <c r="Q1178" s="9" t="str">
        <f t="shared" si="55"/>
        <v/>
      </c>
      <c r="R1178" s="9" t="str">
        <f t="shared" si="56"/>
        <v/>
      </c>
      <c r="S1178" s="9" t="str">
        <f>IFERROR(IF($F1178="","",INDEX(リスト!$G:$G,MATCH($F1178,リスト!$E:$E,0))),"")</f>
        <v/>
      </c>
      <c r="T1178" s="9" t="str">
        <f>IFERROR(IF($K1178="","",INDEX(リスト!$J:$J,MATCH($K1178,リスト!$I:$I,0))),"")</f>
        <v/>
      </c>
      <c r="U1178" s="9" t="str">
        <f>IF($B1178="","",RIGHT($G1178*1000+200+COUNTIF($G$2:$G1178,$G1178),9))</f>
        <v/>
      </c>
      <c r="V1178" s="9" t="str">
        <f>IFERROR(IF($M1178="","",$M1178&amp;"・"&amp;INDEX(リスト!$F:$F,MATCH($L1178,リスト!$E:$E,0))),"")</f>
        <v/>
      </c>
    </row>
    <row r="1179" spans="15:22" ht="18" customHeight="1" x14ac:dyDescent="0.55000000000000004">
      <c r="O1179" s="9" t="str">
        <f>IFERROR(IF($B1179="","",INDEX(所属情報!$E:$E,MATCH($A1179,所属情報!$A:$A,0))),"")</f>
        <v/>
      </c>
      <c r="P1179" s="9" t="str">
        <f t="shared" si="54"/>
        <v/>
      </c>
      <c r="Q1179" s="9" t="str">
        <f t="shared" si="55"/>
        <v/>
      </c>
      <c r="R1179" s="9" t="str">
        <f t="shared" si="56"/>
        <v/>
      </c>
      <c r="S1179" s="9" t="str">
        <f>IFERROR(IF($F1179="","",INDEX(リスト!$G:$G,MATCH($F1179,リスト!$E:$E,0))),"")</f>
        <v/>
      </c>
      <c r="T1179" s="9" t="str">
        <f>IFERROR(IF($K1179="","",INDEX(リスト!$J:$J,MATCH($K1179,リスト!$I:$I,0))),"")</f>
        <v/>
      </c>
      <c r="U1179" s="9" t="str">
        <f>IF($B1179="","",RIGHT($G1179*1000+200+COUNTIF($G$2:$G1179,$G1179),9))</f>
        <v/>
      </c>
      <c r="V1179" s="9" t="str">
        <f>IFERROR(IF($M1179="","",$M1179&amp;"・"&amp;INDEX(リスト!$F:$F,MATCH($L1179,リスト!$E:$E,0))),"")</f>
        <v/>
      </c>
    </row>
    <row r="1180" spans="15:22" ht="18" customHeight="1" x14ac:dyDescent="0.55000000000000004">
      <c r="O1180" s="9" t="str">
        <f>IFERROR(IF($B1180="","",INDEX(所属情報!$E:$E,MATCH($A1180,所属情報!$A:$A,0))),"")</f>
        <v/>
      </c>
      <c r="P1180" s="9" t="str">
        <f t="shared" si="54"/>
        <v/>
      </c>
      <c r="Q1180" s="9" t="str">
        <f t="shared" si="55"/>
        <v/>
      </c>
      <c r="R1180" s="9" t="str">
        <f t="shared" si="56"/>
        <v/>
      </c>
      <c r="S1180" s="9" t="str">
        <f>IFERROR(IF($F1180="","",INDEX(リスト!$G:$G,MATCH($F1180,リスト!$E:$E,0))),"")</f>
        <v/>
      </c>
      <c r="T1180" s="9" t="str">
        <f>IFERROR(IF($K1180="","",INDEX(リスト!$J:$J,MATCH($K1180,リスト!$I:$I,0))),"")</f>
        <v/>
      </c>
      <c r="U1180" s="9" t="str">
        <f>IF($B1180="","",RIGHT($G1180*1000+200+COUNTIF($G$2:$G1180,$G1180),9))</f>
        <v/>
      </c>
      <c r="V1180" s="9" t="str">
        <f>IFERROR(IF($M1180="","",$M1180&amp;"・"&amp;INDEX(リスト!$F:$F,MATCH($L1180,リスト!$E:$E,0))),"")</f>
        <v/>
      </c>
    </row>
    <row r="1181" spans="15:22" ht="18" customHeight="1" x14ac:dyDescent="0.55000000000000004">
      <c r="O1181" s="9" t="str">
        <f>IFERROR(IF($B1181="","",INDEX(所属情報!$E:$E,MATCH($A1181,所属情報!$A:$A,0))),"")</f>
        <v/>
      </c>
      <c r="P1181" s="9" t="str">
        <f t="shared" si="54"/>
        <v/>
      </c>
      <c r="Q1181" s="9" t="str">
        <f t="shared" si="55"/>
        <v/>
      </c>
      <c r="R1181" s="9" t="str">
        <f t="shared" si="56"/>
        <v/>
      </c>
      <c r="S1181" s="9" t="str">
        <f>IFERROR(IF($F1181="","",INDEX(リスト!$G:$G,MATCH($F1181,リスト!$E:$E,0))),"")</f>
        <v/>
      </c>
      <c r="T1181" s="9" t="str">
        <f>IFERROR(IF($K1181="","",INDEX(リスト!$J:$J,MATCH($K1181,リスト!$I:$I,0))),"")</f>
        <v/>
      </c>
      <c r="U1181" s="9" t="str">
        <f>IF($B1181="","",RIGHT($G1181*1000+200+COUNTIF($G$2:$G1181,$G1181),9))</f>
        <v/>
      </c>
      <c r="V1181" s="9" t="str">
        <f>IFERROR(IF($M1181="","",$M1181&amp;"・"&amp;INDEX(リスト!$F:$F,MATCH($L1181,リスト!$E:$E,0))),"")</f>
        <v/>
      </c>
    </row>
    <row r="1182" spans="15:22" ht="18" customHeight="1" x14ac:dyDescent="0.55000000000000004">
      <c r="O1182" s="9" t="str">
        <f>IFERROR(IF($B1182="","",INDEX(所属情報!$E:$E,MATCH($A1182,所属情報!$A:$A,0))),"")</f>
        <v/>
      </c>
      <c r="P1182" s="9" t="str">
        <f t="shared" si="54"/>
        <v/>
      </c>
      <c r="Q1182" s="9" t="str">
        <f t="shared" si="55"/>
        <v/>
      </c>
      <c r="R1182" s="9" t="str">
        <f t="shared" si="56"/>
        <v/>
      </c>
      <c r="S1182" s="9" t="str">
        <f>IFERROR(IF($F1182="","",INDEX(リスト!$G:$G,MATCH($F1182,リスト!$E:$E,0))),"")</f>
        <v/>
      </c>
      <c r="T1182" s="9" t="str">
        <f>IFERROR(IF($K1182="","",INDEX(リスト!$J:$J,MATCH($K1182,リスト!$I:$I,0))),"")</f>
        <v/>
      </c>
      <c r="U1182" s="9" t="str">
        <f>IF($B1182="","",RIGHT($G1182*1000+200+COUNTIF($G$2:$G1182,$G1182),9))</f>
        <v/>
      </c>
      <c r="V1182" s="9" t="str">
        <f>IFERROR(IF($M1182="","",$M1182&amp;"・"&amp;INDEX(リスト!$F:$F,MATCH($L1182,リスト!$E:$E,0))),"")</f>
        <v/>
      </c>
    </row>
    <row r="1183" spans="15:22" ht="18" customHeight="1" x14ac:dyDescent="0.55000000000000004">
      <c r="O1183" s="9" t="str">
        <f>IFERROR(IF($B1183="","",INDEX(所属情報!$E:$E,MATCH($A1183,所属情報!$A:$A,0))),"")</f>
        <v/>
      </c>
      <c r="P1183" s="9" t="str">
        <f t="shared" si="54"/>
        <v/>
      </c>
      <c r="Q1183" s="9" t="str">
        <f t="shared" si="55"/>
        <v/>
      </c>
      <c r="R1183" s="9" t="str">
        <f t="shared" si="56"/>
        <v/>
      </c>
      <c r="S1183" s="9" t="str">
        <f>IFERROR(IF($F1183="","",INDEX(リスト!$G:$G,MATCH($F1183,リスト!$E:$E,0))),"")</f>
        <v/>
      </c>
      <c r="T1183" s="9" t="str">
        <f>IFERROR(IF($K1183="","",INDEX(リスト!$J:$J,MATCH($K1183,リスト!$I:$I,0))),"")</f>
        <v/>
      </c>
      <c r="U1183" s="9" t="str">
        <f>IF($B1183="","",RIGHT($G1183*1000+200+COUNTIF($G$2:$G1183,$G1183),9))</f>
        <v/>
      </c>
      <c r="V1183" s="9" t="str">
        <f>IFERROR(IF($M1183="","",$M1183&amp;"・"&amp;INDEX(リスト!$F:$F,MATCH($L1183,リスト!$E:$E,0))),"")</f>
        <v/>
      </c>
    </row>
    <row r="1184" spans="15:22" ht="18" customHeight="1" x14ac:dyDescent="0.55000000000000004">
      <c r="O1184" s="9" t="str">
        <f>IFERROR(IF($B1184="","",INDEX(所属情報!$E:$E,MATCH($A1184,所属情報!$A:$A,0))),"")</f>
        <v/>
      </c>
      <c r="P1184" s="9" t="str">
        <f t="shared" si="54"/>
        <v/>
      </c>
      <c r="Q1184" s="9" t="str">
        <f t="shared" si="55"/>
        <v/>
      </c>
      <c r="R1184" s="9" t="str">
        <f t="shared" si="56"/>
        <v/>
      </c>
      <c r="S1184" s="9" t="str">
        <f>IFERROR(IF($F1184="","",INDEX(リスト!$G:$G,MATCH($F1184,リスト!$E:$E,0))),"")</f>
        <v/>
      </c>
      <c r="T1184" s="9" t="str">
        <f>IFERROR(IF($K1184="","",INDEX(リスト!$J:$J,MATCH($K1184,リスト!$I:$I,0))),"")</f>
        <v/>
      </c>
      <c r="U1184" s="9" t="str">
        <f>IF($B1184="","",RIGHT($G1184*1000+200+COUNTIF($G$2:$G1184,$G1184),9))</f>
        <v/>
      </c>
      <c r="V1184" s="9" t="str">
        <f>IFERROR(IF($M1184="","",$M1184&amp;"・"&amp;INDEX(リスト!$F:$F,MATCH($L1184,リスト!$E:$E,0))),"")</f>
        <v/>
      </c>
    </row>
    <row r="1185" spans="15:22" ht="18" customHeight="1" x14ac:dyDescent="0.55000000000000004">
      <c r="O1185" s="9" t="str">
        <f>IFERROR(IF($B1185="","",INDEX(所属情報!$E:$E,MATCH($A1185,所属情報!$A:$A,0))),"")</f>
        <v/>
      </c>
      <c r="P1185" s="9" t="str">
        <f t="shared" si="54"/>
        <v/>
      </c>
      <c r="Q1185" s="9" t="str">
        <f t="shared" si="55"/>
        <v/>
      </c>
      <c r="R1185" s="9" t="str">
        <f t="shared" si="56"/>
        <v/>
      </c>
      <c r="S1185" s="9" t="str">
        <f>IFERROR(IF($F1185="","",INDEX(リスト!$G:$G,MATCH($F1185,リスト!$E:$E,0))),"")</f>
        <v/>
      </c>
      <c r="T1185" s="9" t="str">
        <f>IFERROR(IF($K1185="","",INDEX(リスト!$J:$J,MATCH($K1185,リスト!$I:$I,0))),"")</f>
        <v/>
      </c>
      <c r="U1185" s="9" t="str">
        <f>IF($B1185="","",RIGHT($G1185*1000+200+COUNTIF($G$2:$G1185,$G1185),9))</f>
        <v/>
      </c>
      <c r="V1185" s="9" t="str">
        <f>IFERROR(IF($M1185="","",$M1185&amp;"・"&amp;INDEX(リスト!$F:$F,MATCH($L1185,リスト!$E:$E,0))),"")</f>
        <v/>
      </c>
    </row>
    <row r="1186" spans="15:22" ht="18" customHeight="1" x14ac:dyDescent="0.55000000000000004">
      <c r="O1186" s="9" t="str">
        <f>IFERROR(IF($B1186="","",INDEX(所属情報!$E:$E,MATCH($A1186,所属情報!$A:$A,0))),"")</f>
        <v/>
      </c>
      <c r="P1186" s="9" t="str">
        <f t="shared" si="54"/>
        <v/>
      </c>
      <c r="Q1186" s="9" t="str">
        <f t="shared" si="55"/>
        <v/>
      </c>
      <c r="R1186" s="9" t="str">
        <f t="shared" si="56"/>
        <v/>
      </c>
      <c r="S1186" s="9" t="str">
        <f>IFERROR(IF($F1186="","",INDEX(リスト!$G:$G,MATCH($F1186,リスト!$E:$E,0))),"")</f>
        <v/>
      </c>
      <c r="T1186" s="9" t="str">
        <f>IFERROR(IF($K1186="","",INDEX(リスト!$J:$J,MATCH($K1186,リスト!$I:$I,0))),"")</f>
        <v/>
      </c>
      <c r="U1186" s="9" t="str">
        <f>IF($B1186="","",RIGHT($G1186*1000+200+COUNTIF($G$2:$G1186,$G1186),9))</f>
        <v/>
      </c>
      <c r="V1186" s="9" t="str">
        <f>IFERROR(IF($M1186="","",$M1186&amp;"・"&amp;INDEX(リスト!$F:$F,MATCH($L1186,リスト!$E:$E,0))),"")</f>
        <v/>
      </c>
    </row>
    <row r="1187" spans="15:22" ht="18" customHeight="1" x14ac:dyDescent="0.55000000000000004">
      <c r="O1187" s="9" t="str">
        <f>IFERROR(IF($B1187="","",INDEX(所属情報!$E:$E,MATCH($A1187,所属情報!$A:$A,0))),"")</f>
        <v/>
      </c>
      <c r="P1187" s="9" t="str">
        <f t="shared" si="54"/>
        <v/>
      </c>
      <c r="Q1187" s="9" t="str">
        <f t="shared" si="55"/>
        <v/>
      </c>
      <c r="R1187" s="9" t="str">
        <f t="shared" si="56"/>
        <v/>
      </c>
      <c r="S1187" s="9" t="str">
        <f>IFERROR(IF($F1187="","",INDEX(リスト!$G:$G,MATCH($F1187,リスト!$E:$E,0))),"")</f>
        <v/>
      </c>
      <c r="T1187" s="9" t="str">
        <f>IFERROR(IF($K1187="","",INDEX(リスト!$J:$J,MATCH($K1187,リスト!$I:$I,0))),"")</f>
        <v/>
      </c>
      <c r="U1187" s="9" t="str">
        <f>IF($B1187="","",RIGHT($G1187*1000+200+COUNTIF($G$2:$G1187,$G1187),9))</f>
        <v/>
      </c>
      <c r="V1187" s="9" t="str">
        <f>IFERROR(IF($M1187="","",$M1187&amp;"・"&amp;INDEX(リスト!$F:$F,MATCH($L1187,リスト!$E:$E,0))),"")</f>
        <v/>
      </c>
    </row>
    <row r="1188" spans="15:22" ht="18" customHeight="1" x14ac:dyDescent="0.55000000000000004">
      <c r="O1188" s="9" t="str">
        <f>IFERROR(IF($B1188="","",INDEX(所属情報!$E:$E,MATCH($A1188,所属情報!$A:$A,0))),"")</f>
        <v/>
      </c>
      <c r="P1188" s="9" t="str">
        <f t="shared" si="54"/>
        <v/>
      </c>
      <c r="Q1188" s="9" t="str">
        <f t="shared" si="55"/>
        <v/>
      </c>
      <c r="R1188" s="9" t="str">
        <f t="shared" si="56"/>
        <v/>
      </c>
      <c r="S1188" s="9" t="str">
        <f>IFERROR(IF($F1188="","",INDEX(リスト!$G:$G,MATCH($F1188,リスト!$E:$E,0))),"")</f>
        <v/>
      </c>
      <c r="T1188" s="9" t="str">
        <f>IFERROR(IF($K1188="","",INDEX(リスト!$J:$J,MATCH($K1188,リスト!$I:$I,0))),"")</f>
        <v/>
      </c>
      <c r="U1188" s="9" t="str">
        <f>IF($B1188="","",RIGHT($G1188*1000+200+COUNTIF($G$2:$G1188,$G1188),9))</f>
        <v/>
      </c>
      <c r="V1188" s="9" t="str">
        <f>IFERROR(IF($M1188="","",$M1188&amp;"・"&amp;INDEX(リスト!$F:$F,MATCH($L1188,リスト!$E:$E,0))),"")</f>
        <v/>
      </c>
    </row>
    <row r="1189" spans="15:22" ht="18" customHeight="1" x14ac:dyDescent="0.55000000000000004">
      <c r="O1189" s="9" t="str">
        <f>IFERROR(IF($B1189="","",INDEX(所属情報!$E:$E,MATCH($A1189,所属情報!$A:$A,0))),"")</f>
        <v/>
      </c>
      <c r="P1189" s="9" t="str">
        <f t="shared" si="54"/>
        <v/>
      </c>
      <c r="Q1189" s="9" t="str">
        <f t="shared" si="55"/>
        <v/>
      </c>
      <c r="R1189" s="9" t="str">
        <f t="shared" si="56"/>
        <v/>
      </c>
      <c r="S1189" s="9" t="str">
        <f>IFERROR(IF($F1189="","",INDEX(リスト!$G:$G,MATCH($F1189,リスト!$E:$E,0))),"")</f>
        <v/>
      </c>
      <c r="T1189" s="9" t="str">
        <f>IFERROR(IF($K1189="","",INDEX(リスト!$J:$J,MATCH($K1189,リスト!$I:$I,0))),"")</f>
        <v/>
      </c>
      <c r="U1189" s="9" t="str">
        <f>IF($B1189="","",RIGHT($G1189*1000+200+COUNTIF($G$2:$G1189,$G1189),9))</f>
        <v/>
      </c>
      <c r="V1189" s="9" t="str">
        <f>IFERROR(IF($M1189="","",$M1189&amp;"・"&amp;INDEX(リスト!$F:$F,MATCH($L1189,リスト!$E:$E,0))),"")</f>
        <v/>
      </c>
    </row>
    <row r="1190" spans="15:22" ht="18" customHeight="1" x14ac:dyDescent="0.55000000000000004">
      <c r="O1190" s="9" t="str">
        <f>IFERROR(IF($B1190="","",INDEX(所属情報!$E:$E,MATCH($A1190,所属情報!$A:$A,0))),"")</f>
        <v/>
      </c>
      <c r="P1190" s="9" t="str">
        <f t="shared" si="54"/>
        <v/>
      </c>
      <c r="Q1190" s="9" t="str">
        <f t="shared" si="55"/>
        <v/>
      </c>
      <c r="R1190" s="9" t="str">
        <f t="shared" si="56"/>
        <v/>
      </c>
      <c r="S1190" s="9" t="str">
        <f>IFERROR(IF($F1190="","",INDEX(リスト!$G:$G,MATCH($F1190,リスト!$E:$E,0))),"")</f>
        <v/>
      </c>
      <c r="T1190" s="9" t="str">
        <f>IFERROR(IF($K1190="","",INDEX(リスト!$J:$J,MATCH($K1190,リスト!$I:$I,0))),"")</f>
        <v/>
      </c>
      <c r="U1190" s="9" t="str">
        <f>IF($B1190="","",RIGHT($G1190*1000+200+COUNTIF($G$2:$G1190,$G1190),9))</f>
        <v/>
      </c>
      <c r="V1190" s="9" t="str">
        <f>IFERROR(IF($M1190="","",$M1190&amp;"・"&amp;INDEX(リスト!$F:$F,MATCH($L1190,リスト!$E:$E,0))),"")</f>
        <v/>
      </c>
    </row>
    <row r="1191" spans="15:22" ht="18" customHeight="1" x14ac:dyDescent="0.55000000000000004">
      <c r="O1191" s="9" t="str">
        <f>IFERROR(IF($B1191="","",INDEX(所属情報!$E:$E,MATCH($A1191,所属情報!$A:$A,0))),"")</f>
        <v/>
      </c>
      <c r="P1191" s="9" t="str">
        <f t="shared" si="54"/>
        <v/>
      </c>
      <c r="Q1191" s="9" t="str">
        <f t="shared" si="55"/>
        <v/>
      </c>
      <c r="R1191" s="9" t="str">
        <f t="shared" si="56"/>
        <v/>
      </c>
      <c r="S1191" s="9" t="str">
        <f>IFERROR(IF($F1191="","",INDEX(リスト!$G:$G,MATCH($F1191,リスト!$E:$E,0))),"")</f>
        <v/>
      </c>
      <c r="T1191" s="9" t="str">
        <f>IFERROR(IF($K1191="","",INDEX(リスト!$J:$J,MATCH($K1191,リスト!$I:$I,0))),"")</f>
        <v/>
      </c>
      <c r="U1191" s="9" t="str">
        <f>IF($B1191="","",RIGHT($G1191*1000+200+COUNTIF($G$2:$G1191,$G1191),9))</f>
        <v/>
      </c>
      <c r="V1191" s="9" t="str">
        <f>IFERROR(IF($M1191="","",$M1191&amp;"・"&amp;INDEX(リスト!$F:$F,MATCH($L1191,リスト!$E:$E,0))),"")</f>
        <v/>
      </c>
    </row>
    <row r="1192" spans="15:22" ht="18" customHeight="1" x14ac:dyDescent="0.55000000000000004">
      <c r="O1192" s="9" t="str">
        <f>IFERROR(IF($B1192="","",INDEX(所属情報!$E:$E,MATCH($A1192,所属情報!$A:$A,0))),"")</f>
        <v/>
      </c>
      <c r="P1192" s="9" t="str">
        <f t="shared" si="54"/>
        <v/>
      </c>
      <c r="Q1192" s="9" t="str">
        <f t="shared" si="55"/>
        <v/>
      </c>
      <c r="R1192" s="9" t="str">
        <f t="shared" si="56"/>
        <v/>
      </c>
      <c r="S1192" s="9" t="str">
        <f>IFERROR(IF($F1192="","",INDEX(リスト!$G:$G,MATCH($F1192,リスト!$E:$E,0))),"")</f>
        <v/>
      </c>
      <c r="T1192" s="9" t="str">
        <f>IFERROR(IF($K1192="","",INDEX(リスト!$J:$J,MATCH($K1192,リスト!$I:$I,0))),"")</f>
        <v/>
      </c>
      <c r="U1192" s="9" t="str">
        <f>IF($B1192="","",RIGHT($G1192*1000+200+COUNTIF($G$2:$G1192,$G1192),9))</f>
        <v/>
      </c>
      <c r="V1192" s="9" t="str">
        <f>IFERROR(IF($M1192="","",$M1192&amp;"・"&amp;INDEX(リスト!$F:$F,MATCH($L1192,リスト!$E:$E,0))),"")</f>
        <v/>
      </c>
    </row>
    <row r="1193" spans="15:22" ht="18" customHeight="1" x14ac:dyDescent="0.55000000000000004">
      <c r="O1193" s="9" t="str">
        <f>IFERROR(IF($B1193="","",INDEX(所属情報!$E:$E,MATCH($A1193,所属情報!$A:$A,0))),"")</f>
        <v/>
      </c>
      <c r="P1193" s="9" t="str">
        <f t="shared" si="54"/>
        <v/>
      </c>
      <c r="Q1193" s="9" t="str">
        <f t="shared" si="55"/>
        <v/>
      </c>
      <c r="R1193" s="9" t="str">
        <f t="shared" si="56"/>
        <v/>
      </c>
      <c r="S1193" s="9" t="str">
        <f>IFERROR(IF($F1193="","",INDEX(リスト!$G:$G,MATCH($F1193,リスト!$E:$E,0))),"")</f>
        <v/>
      </c>
      <c r="T1193" s="9" t="str">
        <f>IFERROR(IF($K1193="","",INDEX(リスト!$J:$J,MATCH($K1193,リスト!$I:$I,0))),"")</f>
        <v/>
      </c>
      <c r="U1193" s="9" t="str">
        <f>IF($B1193="","",RIGHT($G1193*1000+200+COUNTIF($G$2:$G1193,$G1193),9))</f>
        <v/>
      </c>
      <c r="V1193" s="9" t="str">
        <f>IFERROR(IF($M1193="","",$M1193&amp;"・"&amp;INDEX(リスト!$F:$F,MATCH($L1193,リスト!$E:$E,0))),"")</f>
        <v/>
      </c>
    </row>
    <row r="1194" spans="15:22" ht="18" customHeight="1" x14ac:dyDescent="0.55000000000000004">
      <c r="O1194" s="9" t="str">
        <f>IFERROR(IF($B1194="","",INDEX(所属情報!$E:$E,MATCH($A1194,所属情報!$A:$A,0))),"")</f>
        <v/>
      </c>
      <c r="P1194" s="9" t="str">
        <f t="shared" si="54"/>
        <v/>
      </c>
      <c r="Q1194" s="9" t="str">
        <f t="shared" si="55"/>
        <v/>
      </c>
      <c r="R1194" s="9" t="str">
        <f t="shared" si="56"/>
        <v/>
      </c>
      <c r="S1194" s="9" t="str">
        <f>IFERROR(IF($F1194="","",INDEX(リスト!$G:$G,MATCH($F1194,リスト!$E:$E,0))),"")</f>
        <v/>
      </c>
      <c r="T1194" s="9" t="str">
        <f>IFERROR(IF($K1194="","",INDEX(リスト!$J:$J,MATCH($K1194,リスト!$I:$I,0))),"")</f>
        <v/>
      </c>
      <c r="U1194" s="9" t="str">
        <f>IF($B1194="","",RIGHT($G1194*1000+200+COUNTIF($G$2:$G1194,$G1194),9))</f>
        <v/>
      </c>
      <c r="V1194" s="9" t="str">
        <f>IFERROR(IF($M1194="","",$M1194&amp;"・"&amp;INDEX(リスト!$F:$F,MATCH($L1194,リスト!$E:$E,0))),"")</f>
        <v/>
      </c>
    </row>
    <row r="1195" spans="15:22" ht="18" customHeight="1" x14ac:dyDescent="0.55000000000000004">
      <c r="O1195" s="9" t="str">
        <f>IFERROR(IF($B1195="","",INDEX(所属情報!$E:$E,MATCH($A1195,所属情報!$A:$A,0))),"")</f>
        <v/>
      </c>
      <c r="P1195" s="9" t="str">
        <f t="shared" si="54"/>
        <v/>
      </c>
      <c r="Q1195" s="9" t="str">
        <f t="shared" si="55"/>
        <v/>
      </c>
      <c r="R1195" s="9" t="str">
        <f t="shared" si="56"/>
        <v/>
      </c>
      <c r="S1195" s="9" t="str">
        <f>IFERROR(IF($F1195="","",INDEX(リスト!$G:$G,MATCH($F1195,リスト!$E:$E,0))),"")</f>
        <v/>
      </c>
      <c r="T1195" s="9" t="str">
        <f>IFERROR(IF($K1195="","",INDEX(リスト!$J:$J,MATCH($K1195,リスト!$I:$I,0))),"")</f>
        <v/>
      </c>
      <c r="U1195" s="9" t="str">
        <f>IF($B1195="","",RIGHT($G1195*1000+200+COUNTIF($G$2:$G1195,$G1195),9))</f>
        <v/>
      </c>
      <c r="V1195" s="9" t="str">
        <f>IFERROR(IF($M1195="","",$M1195&amp;"・"&amp;INDEX(リスト!$F:$F,MATCH($L1195,リスト!$E:$E,0))),"")</f>
        <v/>
      </c>
    </row>
    <row r="1196" spans="15:22" ht="18" customHeight="1" x14ac:dyDescent="0.55000000000000004">
      <c r="O1196" s="9" t="str">
        <f>IFERROR(IF($B1196="","",INDEX(所属情報!$E:$E,MATCH($A1196,所属情報!$A:$A,0))),"")</f>
        <v/>
      </c>
      <c r="P1196" s="9" t="str">
        <f t="shared" si="54"/>
        <v/>
      </c>
      <c r="Q1196" s="9" t="str">
        <f t="shared" si="55"/>
        <v/>
      </c>
      <c r="R1196" s="9" t="str">
        <f t="shared" si="56"/>
        <v/>
      </c>
      <c r="S1196" s="9" t="str">
        <f>IFERROR(IF($F1196="","",INDEX(リスト!$G:$G,MATCH($F1196,リスト!$E:$E,0))),"")</f>
        <v/>
      </c>
      <c r="T1196" s="9" t="str">
        <f>IFERROR(IF($K1196="","",INDEX(リスト!$J:$J,MATCH($K1196,リスト!$I:$I,0))),"")</f>
        <v/>
      </c>
      <c r="U1196" s="9" t="str">
        <f>IF($B1196="","",RIGHT($G1196*1000+200+COUNTIF($G$2:$G1196,$G1196),9))</f>
        <v/>
      </c>
      <c r="V1196" s="9" t="str">
        <f>IFERROR(IF($M1196="","",$M1196&amp;"・"&amp;INDEX(リスト!$F:$F,MATCH($L1196,リスト!$E:$E,0))),"")</f>
        <v/>
      </c>
    </row>
    <row r="1197" spans="15:22" ht="18" customHeight="1" x14ac:dyDescent="0.55000000000000004">
      <c r="O1197" s="9" t="str">
        <f>IFERROR(IF($B1197="","",INDEX(所属情報!$E:$E,MATCH($A1197,所属情報!$A:$A,0))),"")</f>
        <v/>
      </c>
      <c r="P1197" s="9" t="str">
        <f t="shared" si="54"/>
        <v/>
      </c>
      <c r="Q1197" s="9" t="str">
        <f t="shared" si="55"/>
        <v/>
      </c>
      <c r="R1197" s="9" t="str">
        <f t="shared" si="56"/>
        <v/>
      </c>
      <c r="S1197" s="9" t="str">
        <f>IFERROR(IF($F1197="","",INDEX(リスト!$G:$G,MATCH($F1197,リスト!$E:$E,0))),"")</f>
        <v/>
      </c>
      <c r="T1197" s="9" t="str">
        <f>IFERROR(IF($K1197="","",INDEX(リスト!$J:$J,MATCH($K1197,リスト!$I:$I,0))),"")</f>
        <v/>
      </c>
      <c r="U1197" s="9" t="str">
        <f>IF($B1197="","",RIGHT($G1197*1000+200+COUNTIF($G$2:$G1197,$G1197),9))</f>
        <v/>
      </c>
      <c r="V1197" s="9" t="str">
        <f>IFERROR(IF($M1197="","",$M1197&amp;"・"&amp;INDEX(リスト!$F:$F,MATCH($L1197,リスト!$E:$E,0))),"")</f>
        <v/>
      </c>
    </row>
    <row r="1198" spans="15:22" ht="18" customHeight="1" x14ac:dyDescent="0.55000000000000004">
      <c r="O1198" s="9" t="str">
        <f>IFERROR(IF($B1198="","",INDEX(所属情報!$E:$E,MATCH($A1198,所属情報!$A:$A,0))),"")</f>
        <v/>
      </c>
      <c r="P1198" s="9" t="str">
        <f t="shared" si="54"/>
        <v/>
      </c>
      <c r="Q1198" s="9" t="str">
        <f t="shared" si="55"/>
        <v/>
      </c>
      <c r="R1198" s="9" t="str">
        <f t="shared" si="56"/>
        <v/>
      </c>
      <c r="S1198" s="9" t="str">
        <f>IFERROR(IF($F1198="","",INDEX(リスト!$G:$G,MATCH($F1198,リスト!$E:$E,0))),"")</f>
        <v/>
      </c>
      <c r="T1198" s="9" t="str">
        <f>IFERROR(IF($K1198="","",INDEX(リスト!$J:$J,MATCH($K1198,リスト!$I:$I,0))),"")</f>
        <v/>
      </c>
      <c r="U1198" s="9" t="str">
        <f>IF($B1198="","",RIGHT($G1198*1000+200+COUNTIF($G$2:$G1198,$G1198),9))</f>
        <v/>
      </c>
      <c r="V1198" s="9" t="str">
        <f>IFERROR(IF($M1198="","",$M1198&amp;"・"&amp;INDEX(リスト!$F:$F,MATCH($L1198,リスト!$E:$E,0))),"")</f>
        <v/>
      </c>
    </row>
    <row r="1199" spans="15:22" ht="18" customHeight="1" x14ac:dyDescent="0.55000000000000004">
      <c r="O1199" s="9" t="str">
        <f>IFERROR(IF($B1199="","",INDEX(所属情報!$E:$E,MATCH($A1199,所属情報!$A:$A,0))),"")</f>
        <v/>
      </c>
      <c r="P1199" s="9" t="str">
        <f t="shared" si="54"/>
        <v/>
      </c>
      <c r="Q1199" s="9" t="str">
        <f t="shared" si="55"/>
        <v/>
      </c>
      <c r="R1199" s="9" t="str">
        <f t="shared" si="56"/>
        <v/>
      </c>
      <c r="S1199" s="9" t="str">
        <f>IFERROR(IF($F1199="","",INDEX(リスト!$G:$G,MATCH($F1199,リスト!$E:$E,0))),"")</f>
        <v/>
      </c>
      <c r="T1199" s="9" t="str">
        <f>IFERROR(IF($K1199="","",INDEX(リスト!$J:$J,MATCH($K1199,リスト!$I:$I,0))),"")</f>
        <v/>
      </c>
      <c r="U1199" s="9" t="str">
        <f>IF($B1199="","",RIGHT($G1199*1000+200+COUNTIF($G$2:$G1199,$G1199),9))</f>
        <v/>
      </c>
      <c r="V1199" s="9" t="str">
        <f>IFERROR(IF($M1199="","",$M1199&amp;"・"&amp;INDEX(リスト!$F:$F,MATCH($L1199,リスト!$E:$E,0))),"")</f>
        <v/>
      </c>
    </row>
    <row r="1200" spans="15:22" ht="18" customHeight="1" x14ac:dyDescent="0.55000000000000004">
      <c r="O1200" s="9" t="str">
        <f>IFERROR(IF($B1200="","",INDEX(所属情報!$E:$E,MATCH($A1200,所属情報!$A:$A,0))),"")</f>
        <v/>
      </c>
      <c r="P1200" s="9" t="str">
        <f t="shared" si="54"/>
        <v/>
      </c>
      <c r="Q1200" s="9" t="str">
        <f t="shared" si="55"/>
        <v/>
      </c>
      <c r="R1200" s="9" t="str">
        <f t="shared" si="56"/>
        <v/>
      </c>
      <c r="S1200" s="9" t="str">
        <f>IFERROR(IF($F1200="","",INDEX(リスト!$G:$G,MATCH($F1200,リスト!$E:$E,0))),"")</f>
        <v/>
      </c>
      <c r="T1200" s="9" t="str">
        <f>IFERROR(IF($K1200="","",INDEX(リスト!$J:$J,MATCH($K1200,リスト!$I:$I,0))),"")</f>
        <v/>
      </c>
      <c r="U1200" s="9" t="str">
        <f>IF($B1200="","",RIGHT($G1200*1000+200+COUNTIF($G$2:$G1200,$G1200),9))</f>
        <v/>
      </c>
      <c r="V1200" s="9" t="str">
        <f>IFERROR(IF($M1200="","",$M1200&amp;"・"&amp;INDEX(リスト!$F:$F,MATCH($L1200,リスト!$E:$E,0))),"")</f>
        <v/>
      </c>
    </row>
    <row r="1201" spans="15:22" ht="18" customHeight="1" x14ac:dyDescent="0.55000000000000004">
      <c r="O1201" s="9" t="str">
        <f>IFERROR(IF($B1201="","",INDEX(所属情報!$E:$E,MATCH($A1201,所属情報!$A:$A,0))),"")</f>
        <v/>
      </c>
      <c r="P1201" s="9" t="str">
        <f t="shared" si="54"/>
        <v/>
      </c>
      <c r="Q1201" s="9" t="str">
        <f t="shared" si="55"/>
        <v/>
      </c>
      <c r="R1201" s="9" t="str">
        <f t="shared" si="56"/>
        <v/>
      </c>
      <c r="S1201" s="9" t="str">
        <f>IFERROR(IF($F1201="","",INDEX(リスト!$G:$G,MATCH($F1201,リスト!$E:$E,0))),"")</f>
        <v/>
      </c>
      <c r="T1201" s="9" t="str">
        <f>IFERROR(IF($K1201="","",INDEX(リスト!$J:$J,MATCH($K1201,リスト!$I:$I,0))),"")</f>
        <v/>
      </c>
      <c r="U1201" s="9" t="str">
        <f>IF($B1201="","",RIGHT($G1201*1000+200+COUNTIF($G$2:$G1201,$G1201),9))</f>
        <v/>
      </c>
      <c r="V1201" s="9" t="str">
        <f>IFERROR(IF($M1201="","",$M1201&amp;"・"&amp;INDEX(リスト!$F:$F,MATCH($L1201,リスト!$E:$E,0))),"")</f>
        <v/>
      </c>
    </row>
    <row r="1202" spans="15:22" ht="18" customHeight="1" x14ac:dyDescent="0.55000000000000004">
      <c r="O1202" s="9" t="str">
        <f>IFERROR(IF($B1202="","",INDEX(所属情報!$E:$E,MATCH($A1202,所属情報!$A:$A,0))),"")</f>
        <v/>
      </c>
      <c r="P1202" s="9" t="str">
        <f t="shared" si="54"/>
        <v/>
      </c>
      <c r="Q1202" s="9" t="str">
        <f t="shared" si="55"/>
        <v/>
      </c>
      <c r="R1202" s="9" t="str">
        <f t="shared" si="56"/>
        <v/>
      </c>
      <c r="S1202" s="9" t="str">
        <f>IFERROR(IF($F1202="","",INDEX(リスト!$G:$G,MATCH($F1202,リスト!$E:$E,0))),"")</f>
        <v/>
      </c>
      <c r="T1202" s="9" t="str">
        <f>IFERROR(IF($K1202="","",INDEX(リスト!$J:$J,MATCH($K1202,リスト!$I:$I,0))),"")</f>
        <v/>
      </c>
      <c r="U1202" s="9" t="str">
        <f>IF($B1202="","",RIGHT($G1202*1000+200+COUNTIF($G$2:$G1202,$G1202),9))</f>
        <v/>
      </c>
      <c r="V1202" s="9" t="str">
        <f>IFERROR(IF($M1202="","",$M1202&amp;"・"&amp;INDEX(リスト!$F:$F,MATCH($L1202,リスト!$E:$E,0))),"")</f>
        <v/>
      </c>
    </row>
    <row r="1203" spans="15:22" ht="18" customHeight="1" x14ac:dyDescent="0.55000000000000004">
      <c r="O1203" s="9" t="str">
        <f>IFERROR(IF($B1203="","",INDEX(所属情報!$E:$E,MATCH($A1203,所属情報!$A:$A,0))),"")</f>
        <v/>
      </c>
      <c r="P1203" s="9" t="str">
        <f t="shared" si="54"/>
        <v/>
      </c>
      <c r="Q1203" s="9" t="str">
        <f t="shared" si="55"/>
        <v/>
      </c>
      <c r="R1203" s="9" t="str">
        <f t="shared" si="56"/>
        <v/>
      </c>
      <c r="S1203" s="9" t="str">
        <f>IFERROR(IF($F1203="","",INDEX(リスト!$G:$G,MATCH($F1203,リスト!$E:$E,0))),"")</f>
        <v/>
      </c>
      <c r="T1203" s="9" t="str">
        <f>IFERROR(IF($K1203="","",INDEX(リスト!$J:$J,MATCH($K1203,リスト!$I:$I,0))),"")</f>
        <v/>
      </c>
      <c r="U1203" s="9" t="str">
        <f>IF($B1203="","",RIGHT($G1203*1000+200+COUNTIF($G$2:$G1203,$G1203),9))</f>
        <v/>
      </c>
      <c r="V1203" s="9" t="str">
        <f>IFERROR(IF($M1203="","",$M1203&amp;"・"&amp;INDEX(リスト!$F:$F,MATCH($L1203,リスト!$E:$E,0))),"")</f>
        <v/>
      </c>
    </row>
    <row r="1204" spans="15:22" ht="18" customHeight="1" x14ac:dyDescent="0.55000000000000004">
      <c r="O1204" s="9" t="str">
        <f>IFERROR(IF($B1204="","",INDEX(所属情報!$E:$E,MATCH($A1204,所属情報!$A:$A,0))),"")</f>
        <v/>
      </c>
      <c r="P1204" s="9" t="str">
        <f t="shared" si="54"/>
        <v/>
      </c>
      <c r="Q1204" s="9" t="str">
        <f t="shared" si="55"/>
        <v/>
      </c>
      <c r="R1204" s="9" t="str">
        <f t="shared" si="56"/>
        <v/>
      </c>
      <c r="S1204" s="9" t="str">
        <f>IFERROR(IF($F1204="","",INDEX(リスト!$G:$G,MATCH($F1204,リスト!$E:$E,0))),"")</f>
        <v/>
      </c>
      <c r="T1204" s="9" t="str">
        <f>IFERROR(IF($K1204="","",INDEX(リスト!$J:$J,MATCH($K1204,リスト!$I:$I,0))),"")</f>
        <v/>
      </c>
      <c r="U1204" s="9" t="str">
        <f>IF($B1204="","",RIGHT($G1204*1000+200+COUNTIF($G$2:$G1204,$G1204),9))</f>
        <v/>
      </c>
      <c r="V1204" s="9" t="str">
        <f>IFERROR(IF($M1204="","",$M1204&amp;"・"&amp;INDEX(リスト!$F:$F,MATCH($L1204,リスト!$E:$E,0))),"")</f>
        <v/>
      </c>
    </row>
    <row r="1205" spans="15:22" ht="18" customHeight="1" x14ac:dyDescent="0.55000000000000004">
      <c r="O1205" s="9" t="str">
        <f>IFERROR(IF($B1205="","",INDEX(所属情報!$E:$E,MATCH($A1205,所属情報!$A:$A,0))),"")</f>
        <v/>
      </c>
      <c r="P1205" s="9" t="str">
        <f t="shared" si="54"/>
        <v/>
      </c>
      <c r="Q1205" s="9" t="str">
        <f t="shared" si="55"/>
        <v/>
      </c>
      <c r="R1205" s="9" t="str">
        <f t="shared" si="56"/>
        <v/>
      </c>
      <c r="S1205" s="9" t="str">
        <f>IFERROR(IF($F1205="","",INDEX(リスト!$G:$G,MATCH($F1205,リスト!$E:$E,0))),"")</f>
        <v/>
      </c>
      <c r="T1205" s="9" t="str">
        <f>IFERROR(IF($K1205="","",INDEX(リスト!$J:$J,MATCH($K1205,リスト!$I:$I,0))),"")</f>
        <v/>
      </c>
      <c r="U1205" s="9" t="str">
        <f>IF($B1205="","",RIGHT($G1205*1000+200+COUNTIF($G$2:$G1205,$G1205),9))</f>
        <v/>
      </c>
      <c r="V1205" s="9" t="str">
        <f>IFERROR(IF($M1205="","",$M1205&amp;"・"&amp;INDEX(リスト!$F:$F,MATCH($L1205,リスト!$E:$E,0))),"")</f>
        <v/>
      </c>
    </row>
    <row r="1206" spans="15:22" ht="18" customHeight="1" x14ac:dyDescent="0.55000000000000004">
      <c r="O1206" s="9" t="str">
        <f>IFERROR(IF($B1206="","",INDEX(所属情報!$E:$E,MATCH($A1206,所属情報!$A:$A,0))),"")</f>
        <v/>
      </c>
      <c r="P1206" s="9" t="str">
        <f t="shared" si="54"/>
        <v/>
      </c>
      <c r="Q1206" s="9" t="str">
        <f t="shared" si="55"/>
        <v/>
      </c>
      <c r="R1206" s="9" t="str">
        <f t="shared" si="56"/>
        <v/>
      </c>
      <c r="S1206" s="9" t="str">
        <f>IFERROR(IF($F1206="","",INDEX(リスト!$G:$G,MATCH($F1206,リスト!$E:$E,0))),"")</f>
        <v/>
      </c>
      <c r="T1206" s="9" t="str">
        <f>IFERROR(IF($K1206="","",INDEX(リスト!$J:$J,MATCH($K1206,リスト!$I:$I,0))),"")</f>
        <v/>
      </c>
      <c r="U1206" s="9" t="str">
        <f>IF($B1206="","",RIGHT($G1206*1000+200+COUNTIF($G$2:$G1206,$G1206),9))</f>
        <v/>
      </c>
      <c r="V1206" s="9" t="str">
        <f>IFERROR(IF($M1206="","",$M1206&amp;"・"&amp;INDEX(リスト!$F:$F,MATCH($L1206,リスト!$E:$E,0))),"")</f>
        <v/>
      </c>
    </row>
    <row r="1207" spans="15:22" ht="18" customHeight="1" x14ac:dyDescent="0.55000000000000004">
      <c r="O1207" s="9" t="str">
        <f>IFERROR(IF($B1207="","",INDEX(所属情報!$E:$E,MATCH($A1207,所属情報!$A:$A,0))),"")</f>
        <v/>
      </c>
      <c r="P1207" s="9" t="str">
        <f t="shared" si="54"/>
        <v/>
      </c>
      <c r="Q1207" s="9" t="str">
        <f t="shared" si="55"/>
        <v/>
      </c>
      <c r="R1207" s="9" t="str">
        <f t="shared" si="56"/>
        <v/>
      </c>
      <c r="S1207" s="9" t="str">
        <f>IFERROR(IF($F1207="","",INDEX(リスト!$G:$G,MATCH($F1207,リスト!$E:$E,0))),"")</f>
        <v/>
      </c>
      <c r="T1207" s="9" t="str">
        <f>IFERROR(IF($K1207="","",INDEX(リスト!$J:$J,MATCH($K1207,リスト!$I:$I,0))),"")</f>
        <v/>
      </c>
      <c r="U1207" s="9" t="str">
        <f>IF($B1207="","",RIGHT($G1207*1000+200+COUNTIF($G$2:$G1207,$G1207),9))</f>
        <v/>
      </c>
      <c r="V1207" s="9" t="str">
        <f>IFERROR(IF($M1207="","",$M1207&amp;"・"&amp;INDEX(リスト!$F:$F,MATCH($L1207,リスト!$E:$E,0))),"")</f>
        <v/>
      </c>
    </row>
    <row r="1208" spans="15:22" ht="18" customHeight="1" x14ac:dyDescent="0.55000000000000004">
      <c r="O1208" s="9" t="str">
        <f>IFERROR(IF($B1208="","",INDEX(所属情報!$E:$E,MATCH($A1208,所属情報!$A:$A,0))),"")</f>
        <v/>
      </c>
      <c r="P1208" s="9" t="str">
        <f t="shared" si="54"/>
        <v/>
      </c>
      <c r="Q1208" s="9" t="str">
        <f t="shared" si="55"/>
        <v/>
      </c>
      <c r="R1208" s="9" t="str">
        <f t="shared" si="56"/>
        <v/>
      </c>
      <c r="S1208" s="9" t="str">
        <f>IFERROR(IF($F1208="","",INDEX(リスト!$G:$G,MATCH($F1208,リスト!$E:$E,0))),"")</f>
        <v/>
      </c>
      <c r="T1208" s="9" t="str">
        <f>IFERROR(IF($K1208="","",INDEX(リスト!$J:$J,MATCH($K1208,リスト!$I:$I,0))),"")</f>
        <v/>
      </c>
      <c r="U1208" s="9" t="str">
        <f>IF($B1208="","",RIGHT($G1208*1000+200+COUNTIF($G$2:$G1208,$G1208),9))</f>
        <v/>
      </c>
      <c r="V1208" s="9" t="str">
        <f>IFERROR(IF($M1208="","",$M1208&amp;"・"&amp;INDEX(リスト!$F:$F,MATCH($L1208,リスト!$E:$E,0))),"")</f>
        <v/>
      </c>
    </row>
    <row r="1209" spans="15:22" ht="18" customHeight="1" x14ac:dyDescent="0.55000000000000004">
      <c r="O1209" s="9" t="str">
        <f>IFERROR(IF($B1209="","",INDEX(所属情報!$E:$E,MATCH($A1209,所属情報!$A:$A,0))),"")</f>
        <v/>
      </c>
      <c r="P1209" s="9" t="str">
        <f t="shared" si="54"/>
        <v/>
      </c>
      <c r="Q1209" s="9" t="str">
        <f t="shared" si="55"/>
        <v/>
      </c>
      <c r="R1209" s="9" t="str">
        <f t="shared" si="56"/>
        <v/>
      </c>
      <c r="S1209" s="9" t="str">
        <f>IFERROR(IF($F1209="","",INDEX(リスト!$G:$G,MATCH($F1209,リスト!$E:$E,0))),"")</f>
        <v/>
      </c>
      <c r="T1209" s="9" t="str">
        <f>IFERROR(IF($K1209="","",INDEX(リスト!$J:$J,MATCH($K1209,リスト!$I:$I,0))),"")</f>
        <v/>
      </c>
      <c r="U1209" s="9" t="str">
        <f>IF($B1209="","",RIGHT($G1209*1000+200+COUNTIF($G$2:$G1209,$G1209),9))</f>
        <v/>
      </c>
      <c r="V1209" s="9" t="str">
        <f>IFERROR(IF($M1209="","",$M1209&amp;"・"&amp;INDEX(リスト!$F:$F,MATCH($L1209,リスト!$E:$E,0))),"")</f>
        <v/>
      </c>
    </row>
    <row r="1210" spans="15:22" ht="18" customHeight="1" x14ac:dyDescent="0.55000000000000004">
      <c r="O1210" s="9" t="str">
        <f>IFERROR(IF($B1210="","",INDEX(所属情報!$E:$E,MATCH($A1210,所属情報!$A:$A,0))),"")</f>
        <v/>
      </c>
      <c r="P1210" s="9" t="str">
        <f t="shared" si="54"/>
        <v/>
      </c>
      <c r="Q1210" s="9" t="str">
        <f t="shared" si="55"/>
        <v/>
      </c>
      <c r="R1210" s="9" t="str">
        <f t="shared" si="56"/>
        <v/>
      </c>
      <c r="S1210" s="9" t="str">
        <f>IFERROR(IF($F1210="","",INDEX(リスト!$G:$G,MATCH($F1210,リスト!$E:$E,0))),"")</f>
        <v/>
      </c>
      <c r="T1210" s="9" t="str">
        <f>IFERROR(IF($K1210="","",INDEX(リスト!$J:$J,MATCH($K1210,リスト!$I:$I,0))),"")</f>
        <v/>
      </c>
      <c r="U1210" s="9" t="str">
        <f>IF($B1210="","",RIGHT($G1210*1000+200+COUNTIF($G$2:$G1210,$G1210),9))</f>
        <v/>
      </c>
      <c r="V1210" s="9" t="str">
        <f>IFERROR(IF($M1210="","",$M1210&amp;"・"&amp;INDEX(リスト!$F:$F,MATCH($L1210,リスト!$E:$E,0))),"")</f>
        <v/>
      </c>
    </row>
    <row r="1211" spans="15:22" ht="18" customHeight="1" x14ac:dyDescent="0.55000000000000004">
      <c r="O1211" s="9" t="str">
        <f>IFERROR(IF($B1211="","",INDEX(所属情報!$E:$E,MATCH($A1211,所属情報!$A:$A,0))),"")</f>
        <v/>
      </c>
      <c r="P1211" s="9" t="str">
        <f t="shared" si="54"/>
        <v/>
      </c>
      <c r="Q1211" s="9" t="str">
        <f t="shared" si="55"/>
        <v/>
      </c>
      <c r="R1211" s="9" t="str">
        <f t="shared" si="56"/>
        <v/>
      </c>
      <c r="S1211" s="9" t="str">
        <f>IFERROR(IF($F1211="","",INDEX(リスト!$G:$G,MATCH($F1211,リスト!$E:$E,0))),"")</f>
        <v/>
      </c>
      <c r="T1211" s="9" t="str">
        <f>IFERROR(IF($K1211="","",INDEX(リスト!$J:$J,MATCH($K1211,リスト!$I:$I,0))),"")</f>
        <v/>
      </c>
      <c r="U1211" s="9" t="str">
        <f>IF($B1211="","",RIGHT($G1211*1000+200+COUNTIF($G$2:$G1211,$G1211),9))</f>
        <v/>
      </c>
      <c r="V1211" s="9" t="str">
        <f>IFERROR(IF($M1211="","",$M1211&amp;"・"&amp;INDEX(リスト!$F:$F,MATCH($L1211,リスト!$E:$E,0))),"")</f>
        <v/>
      </c>
    </row>
    <row r="1212" spans="15:22" ht="18" customHeight="1" x14ac:dyDescent="0.55000000000000004">
      <c r="O1212" s="9" t="str">
        <f>IFERROR(IF($B1212="","",INDEX(所属情報!$E:$E,MATCH($A1212,所属情報!$A:$A,0))),"")</f>
        <v/>
      </c>
      <c r="P1212" s="9" t="str">
        <f t="shared" si="54"/>
        <v/>
      </c>
      <c r="Q1212" s="9" t="str">
        <f t="shared" si="55"/>
        <v/>
      </c>
      <c r="R1212" s="9" t="str">
        <f t="shared" si="56"/>
        <v/>
      </c>
      <c r="S1212" s="9" t="str">
        <f>IFERROR(IF($F1212="","",INDEX(リスト!$G:$G,MATCH($F1212,リスト!$E:$E,0))),"")</f>
        <v/>
      </c>
      <c r="T1212" s="9" t="str">
        <f>IFERROR(IF($K1212="","",INDEX(リスト!$J:$J,MATCH($K1212,リスト!$I:$I,0))),"")</f>
        <v/>
      </c>
      <c r="U1212" s="9" t="str">
        <f>IF($B1212="","",RIGHT($G1212*1000+200+COUNTIF($G$2:$G1212,$G1212),9))</f>
        <v/>
      </c>
      <c r="V1212" s="9" t="str">
        <f>IFERROR(IF($M1212="","",$M1212&amp;"・"&amp;INDEX(リスト!$F:$F,MATCH($L1212,リスト!$E:$E,0))),"")</f>
        <v/>
      </c>
    </row>
    <row r="1213" spans="15:22" ht="18" customHeight="1" x14ac:dyDescent="0.55000000000000004">
      <c r="O1213" s="9" t="str">
        <f>IFERROR(IF($B1213="","",INDEX(所属情報!$E:$E,MATCH($A1213,所属情報!$A:$A,0))),"")</f>
        <v/>
      </c>
      <c r="P1213" s="9" t="str">
        <f t="shared" si="54"/>
        <v/>
      </c>
      <c r="Q1213" s="9" t="str">
        <f t="shared" si="55"/>
        <v/>
      </c>
      <c r="R1213" s="9" t="str">
        <f t="shared" si="56"/>
        <v/>
      </c>
      <c r="S1213" s="9" t="str">
        <f>IFERROR(IF($F1213="","",INDEX(リスト!$G:$G,MATCH($F1213,リスト!$E:$E,0))),"")</f>
        <v/>
      </c>
      <c r="T1213" s="9" t="str">
        <f>IFERROR(IF($K1213="","",INDEX(リスト!$J:$J,MATCH($K1213,リスト!$I:$I,0))),"")</f>
        <v/>
      </c>
      <c r="U1213" s="9" t="str">
        <f>IF($B1213="","",RIGHT($G1213*1000+200+COUNTIF($G$2:$G1213,$G1213),9))</f>
        <v/>
      </c>
      <c r="V1213" s="9" t="str">
        <f>IFERROR(IF($M1213="","",$M1213&amp;"・"&amp;INDEX(リスト!$F:$F,MATCH($L1213,リスト!$E:$E,0))),"")</f>
        <v/>
      </c>
    </row>
    <row r="1214" spans="15:22" ht="18" customHeight="1" x14ac:dyDescent="0.55000000000000004">
      <c r="O1214" s="9" t="str">
        <f>IFERROR(IF($B1214="","",INDEX(所属情報!$E:$E,MATCH($A1214,所属情報!$A:$A,0))),"")</f>
        <v/>
      </c>
      <c r="P1214" s="9" t="str">
        <f t="shared" si="54"/>
        <v/>
      </c>
      <c r="Q1214" s="9" t="str">
        <f t="shared" si="55"/>
        <v/>
      </c>
      <c r="R1214" s="9" t="str">
        <f t="shared" si="56"/>
        <v/>
      </c>
      <c r="S1214" s="9" t="str">
        <f>IFERROR(IF($F1214="","",INDEX(リスト!$G:$G,MATCH($F1214,リスト!$E:$E,0))),"")</f>
        <v/>
      </c>
      <c r="T1214" s="9" t="str">
        <f>IFERROR(IF($K1214="","",INDEX(リスト!$J:$J,MATCH($K1214,リスト!$I:$I,0))),"")</f>
        <v/>
      </c>
      <c r="U1214" s="9" t="str">
        <f>IF($B1214="","",RIGHT($G1214*1000+200+COUNTIF($G$2:$G1214,$G1214),9))</f>
        <v/>
      </c>
      <c r="V1214" s="9" t="str">
        <f>IFERROR(IF($M1214="","",$M1214&amp;"・"&amp;INDEX(リスト!$F:$F,MATCH($L1214,リスト!$E:$E,0))),"")</f>
        <v/>
      </c>
    </row>
    <row r="1215" spans="15:22" ht="18" customHeight="1" x14ac:dyDescent="0.55000000000000004">
      <c r="O1215" s="9" t="str">
        <f>IFERROR(IF($B1215="","",INDEX(所属情報!$E:$E,MATCH($A1215,所属情報!$A:$A,0))),"")</f>
        <v/>
      </c>
      <c r="P1215" s="9" t="str">
        <f t="shared" si="54"/>
        <v/>
      </c>
      <c r="Q1215" s="9" t="str">
        <f t="shared" si="55"/>
        <v/>
      </c>
      <c r="R1215" s="9" t="str">
        <f t="shared" si="56"/>
        <v/>
      </c>
      <c r="S1215" s="9" t="str">
        <f>IFERROR(IF($F1215="","",INDEX(リスト!$G:$G,MATCH($F1215,リスト!$E:$E,0))),"")</f>
        <v/>
      </c>
      <c r="T1215" s="9" t="str">
        <f>IFERROR(IF($K1215="","",INDEX(リスト!$J:$J,MATCH($K1215,リスト!$I:$I,0))),"")</f>
        <v/>
      </c>
      <c r="U1215" s="9" t="str">
        <f>IF($B1215="","",RIGHT($G1215*1000+200+COUNTIF($G$2:$G1215,$G1215),9))</f>
        <v/>
      </c>
      <c r="V1215" s="9" t="str">
        <f>IFERROR(IF($M1215="","",$M1215&amp;"・"&amp;INDEX(リスト!$F:$F,MATCH($L1215,リスト!$E:$E,0))),"")</f>
        <v/>
      </c>
    </row>
    <row r="1216" spans="15:22" ht="18" customHeight="1" x14ac:dyDescent="0.55000000000000004">
      <c r="O1216" s="9" t="str">
        <f>IFERROR(IF($B1216="","",INDEX(所属情報!$E:$E,MATCH($A1216,所属情報!$A:$A,0))),"")</f>
        <v/>
      </c>
      <c r="P1216" s="9" t="str">
        <f t="shared" si="54"/>
        <v/>
      </c>
      <c r="Q1216" s="9" t="str">
        <f t="shared" si="55"/>
        <v/>
      </c>
      <c r="R1216" s="9" t="str">
        <f t="shared" si="56"/>
        <v/>
      </c>
      <c r="S1216" s="9" t="str">
        <f>IFERROR(IF($F1216="","",INDEX(リスト!$G:$G,MATCH($F1216,リスト!$E:$E,0))),"")</f>
        <v/>
      </c>
      <c r="T1216" s="9" t="str">
        <f>IFERROR(IF($K1216="","",INDEX(リスト!$J:$J,MATCH($K1216,リスト!$I:$I,0))),"")</f>
        <v/>
      </c>
      <c r="U1216" s="9" t="str">
        <f>IF($B1216="","",RIGHT($G1216*1000+200+COUNTIF($G$2:$G1216,$G1216),9))</f>
        <v/>
      </c>
      <c r="V1216" s="9" t="str">
        <f>IFERROR(IF($M1216="","",$M1216&amp;"・"&amp;INDEX(リスト!$F:$F,MATCH($L1216,リスト!$E:$E,0))),"")</f>
        <v/>
      </c>
    </row>
    <row r="1217" spans="15:22" ht="18" customHeight="1" x14ac:dyDescent="0.55000000000000004">
      <c r="O1217" s="9" t="str">
        <f>IFERROR(IF($B1217="","",INDEX(所属情報!$E:$E,MATCH($A1217,所属情報!$A:$A,0))),"")</f>
        <v/>
      </c>
      <c r="P1217" s="9" t="str">
        <f t="shared" si="54"/>
        <v/>
      </c>
      <c r="Q1217" s="9" t="str">
        <f t="shared" si="55"/>
        <v/>
      </c>
      <c r="R1217" s="9" t="str">
        <f t="shared" si="56"/>
        <v/>
      </c>
      <c r="S1217" s="9" t="str">
        <f>IFERROR(IF($F1217="","",INDEX(リスト!$G:$G,MATCH($F1217,リスト!$E:$E,0))),"")</f>
        <v/>
      </c>
      <c r="T1217" s="9" t="str">
        <f>IFERROR(IF($K1217="","",INDEX(リスト!$J:$J,MATCH($K1217,リスト!$I:$I,0))),"")</f>
        <v/>
      </c>
      <c r="U1217" s="9" t="str">
        <f>IF($B1217="","",RIGHT($G1217*1000+200+COUNTIF($G$2:$G1217,$G1217),9))</f>
        <v/>
      </c>
      <c r="V1217" s="9" t="str">
        <f>IFERROR(IF($M1217="","",$M1217&amp;"・"&amp;INDEX(リスト!$F:$F,MATCH($L1217,リスト!$E:$E,0))),"")</f>
        <v/>
      </c>
    </row>
    <row r="1218" spans="15:22" ht="18" customHeight="1" x14ac:dyDescent="0.55000000000000004">
      <c r="O1218" s="9" t="str">
        <f>IFERROR(IF($B1218="","",INDEX(所属情報!$E:$E,MATCH($A1218,所属情報!$A:$A,0))),"")</f>
        <v/>
      </c>
      <c r="P1218" s="9" t="str">
        <f t="shared" si="54"/>
        <v/>
      </c>
      <c r="Q1218" s="9" t="str">
        <f t="shared" si="55"/>
        <v/>
      </c>
      <c r="R1218" s="9" t="str">
        <f t="shared" si="56"/>
        <v/>
      </c>
      <c r="S1218" s="9" t="str">
        <f>IFERROR(IF($F1218="","",INDEX(リスト!$G:$G,MATCH($F1218,リスト!$E:$E,0))),"")</f>
        <v/>
      </c>
      <c r="T1218" s="9" t="str">
        <f>IFERROR(IF($K1218="","",INDEX(リスト!$J:$J,MATCH($K1218,リスト!$I:$I,0))),"")</f>
        <v/>
      </c>
      <c r="U1218" s="9" t="str">
        <f>IF($B1218="","",RIGHT($G1218*1000+200+COUNTIF($G$2:$G1218,$G1218),9))</f>
        <v/>
      </c>
      <c r="V1218" s="9" t="str">
        <f>IFERROR(IF($M1218="","",$M1218&amp;"・"&amp;INDEX(リスト!$F:$F,MATCH($L1218,リスト!$E:$E,0))),"")</f>
        <v/>
      </c>
    </row>
    <row r="1219" spans="15:22" ht="18" customHeight="1" x14ac:dyDescent="0.55000000000000004">
      <c r="O1219" s="9" t="str">
        <f>IFERROR(IF($B1219="","",INDEX(所属情報!$E:$E,MATCH($A1219,所属情報!$A:$A,0))),"")</f>
        <v/>
      </c>
      <c r="P1219" s="9" t="str">
        <f t="shared" ref="P1219:P1282" si="57">IF($C1219="","",IF($E1219="",$C1219,$C1219&amp;" ("&amp;$E1219&amp;")"))</f>
        <v/>
      </c>
      <c r="Q1219" s="9" t="str">
        <f t="shared" ref="Q1219:Q1282" si="58">IF($D1219="","",ASC($D1219))</f>
        <v/>
      </c>
      <c r="R1219" s="9" t="str">
        <f t="shared" ref="R1219:R1282" si="59">IF($I1219="","",UPPER($I1219)&amp;" "&amp;UPPER(LEFT($J1219,1))&amp;LOWER(RIGHT($J1219,LEN($J1219)-1))&amp;" ("&amp;MID($G1219,3,2)&amp;")")</f>
        <v/>
      </c>
      <c r="S1219" s="9" t="str">
        <f>IFERROR(IF($F1219="","",INDEX(リスト!$G:$G,MATCH($F1219,リスト!$E:$E,0))),"")</f>
        <v/>
      </c>
      <c r="T1219" s="9" t="str">
        <f>IFERROR(IF($K1219="","",INDEX(リスト!$J:$J,MATCH($K1219,リスト!$I:$I,0))),"")</f>
        <v/>
      </c>
      <c r="U1219" s="9" t="str">
        <f>IF($B1219="","",RIGHT($G1219*1000+200+COUNTIF($G$2:$G1219,$G1219),9))</f>
        <v/>
      </c>
      <c r="V1219" s="9" t="str">
        <f>IFERROR(IF($M1219="","",$M1219&amp;"・"&amp;INDEX(リスト!$F:$F,MATCH($L1219,リスト!$E:$E,0))),"")</f>
        <v/>
      </c>
    </row>
    <row r="1220" spans="15:22" ht="18" customHeight="1" x14ac:dyDescent="0.55000000000000004">
      <c r="O1220" s="9" t="str">
        <f>IFERROR(IF($B1220="","",INDEX(所属情報!$E:$E,MATCH($A1220,所属情報!$A:$A,0))),"")</f>
        <v/>
      </c>
      <c r="P1220" s="9" t="str">
        <f t="shared" si="57"/>
        <v/>
      </c>
      <c r="Q1220" s="9" t="str">
        <f t="shared" si="58"/>
        <v/>
      </c>
      <c r="R1220" s="9" t="str">
        <f t="shared" si="59"/>
        <v/>
      </c>
      <c r="S1220" s="9" t="str">
        <f>IFERROR(IF($F1220="","",INDEX(リスト!$G:$G,MATCH($F1220,リスト!$E:$E,0))),"")</f>
        <v/>
      </c>
      <c r="T1220" s="9" t="str">
        <f>IFERROR(IF($K1220="","",INDEX(リスト!$J:$J,MATCH($K1220,リスト!$I:$I,0))),"")</f>
        <v/>
      </c>
      <c r="U1220" s="9" t="str">
        <f>IF($B1220="","",RIGHT($G1220*1000+200+COUNTIF($G$2:$G1220,$G1220),9))</f>
        <v/>
      </c>
      <c r="V1220" s="9" t="str">
        <f>IFERROR(IF($M1220="","",$M1220&amp;"・"&amp;INDEX(リスト!$F:$F,MATCH($L1220,リスト!$E:$E,0))),"")</f>
        <v/>
      </c>
    </row>
    <row r="1221" spans="15:22" ht="18" customHeight="1" x14ac:dyDescent="0.55000000000000004">
      <c r="O1221" s="9" t="str">
        <f>IFERROR(IF($B1221="","",INDEX(所属情報!$E:$E,MATCH($A1221,所属情報!$A:$A,0))),"")</f>
        <v/>
      </c>
      <c r="P1221" s="9" t="str">
        <f t="shared" si="57"/>
        <v/>
      </c>
      <c r="Q1221" s="9" t="str">
        <f t="shared" si="58"/>
        <v/>
      </c>
      <c r="R1221" s="9" t="str">
        <f t="shared" si="59"/>
        <v/>
      </c>
      <c r="S1221" s="9" t="str">
        <f>IFERROR(IF($F1221="","",INDEX(リスト!$G:$G,MATCH($F1221,リスト!$E:$E,0))),"")</f>
        <v/>
      </c>
      <c r="T1221" s="9" t="str">
        <f>IFERROR(IF($K1221="","",INDEX(リスト!$J:$J,MATCH($K1221,リスト!$I:$I,0))),"")</f>
        <v/>
      </c>
      <c r="U1221" s="9" t="str">
        <f>IF($B1221="","",RIGHT($G1221*1000+200+COUNTIF($G$2:$G1221,$G1221),9))</f>
        <v/>
      </c>
      <c r="V1221" s="9" t="str">
        <f>IFERROR(IF($M1221="","",$M1221&amp;"・"&amp;INDEX(リスト!$F:$F,MATCH($L1221,リスト!$E:$E,0))),"")</f>
        <v/>
      </c>
    </row>
    <row r="1222" spans="15:22" ht="18" customHeight="1" x14ac:dyDescent="0.55000000000000004">
      <c r="O1222" s="9" t="str">
        <f>IFERROR(IF($B1222="","",INDEX(所属情報!$E:$E,MATCH($A1222,所属情報!$A:$A,0))),"")</f>
        <v/>
      </c>
      <c r="P1222" s="9" t="str">
        <f t="shared" si="57"/>
        <v/>
      </c>
      <c r="Q1222" s="9" t="str">
        <f t="shared" si="58"/>
        <v/>
      </c>
      <c r="R1222" s="9" t="str">
        <f t="shared" si="59"/>
        <v/>
      </c>
      <c r="S1222" s="9" t="str">
        <f>IFERROR(IF($F1222="","",INDEX(リスト!$G:$G,MATCH($F1222,リスト!$E:$E,0))),"")</f>
        <v/>
      </c>
      <c r="T1222" s="9" t="str">
        <f>IFERROR(IF($K1222="","",INDEX(リスト!$J:$J,MATCH($K1222,リスト!$I:$I,0))),"")</f>
        <v/>
      </c>
      <c r="U1222" s="9" t="str">
        <f>IF($B1222="","",RIGHT($G1222*1000+200+COUNTIF($G$2:$G1222,$G1222),9))</f>
        <v/>
      </c>
      <c r="V1222" s="9" t="str">
        <f>IFERROR(IF($M1222="","",$M1222&amp;"・"&amp;INDEX(リスト!$F:$F,MATCH($L1222,リスト!$E:$E,0))),"")</f>
        <v/>
      </c>
    </row>
    <row r="1223" spans="15:22" ht="18" customHeight="1" x14ac:dyDescent="0.55000000000000004">
      <c r="O1223" s="9" t="str">
        <f>IFERROR(IF($B1223="","",INDEX(所属情報!$E:$E,MATCH($A1223,所属情報!$A:$A,0))),"")</f>
        <v/>
      </c>
      <c r="P1223" s="9" t="str">
        <f t="shared" si="57"/>
        <v/>
      </c>
      <c r="Q1223" s="9" t="str">
        <f t="shared" si="58"/>
        <v/>
      </c>
      <c r="R1223" s="9" t="str">
        <f t="shared" si="59"/>
        <v/>
      </c>
      <c r="S1223" s="9" t="str">
        <f>IFERROR(IF($F1223="","",INDEX(リスト!$G:$G,MATCH($F1223,リスト!$E:$E,0))),"")</f>
        <v/>
      </c>
      <c r="T1223" s="9" t="str">
        <f>IFERROR(IF($K1223="","",INDEX(リスト!$J:$J,MATCH($K1223,リスト!$I:$I,0))),"")</f>
        <v/>
      </c>
      <c r="U1223" s="9" t="str">
        <f>IF($B1223="","",RIGHT($G1223*1000+200+COUNTIF($G$2:$G1223,$G1223),9))</f>
        <v/>
      </c>
      <c r="V1223" s="9" t="str">
        <f>IFERROR(IF($M1223="","",$M1223&amp;"・"&amp;INDEX(リスト!$F:$F,MATCH($L1223,リスト!$E:$E,0))),"")</f>
        <v/>
      </c>
    </row>
    <row r="1224" spans="15:22" ht="18" customHeight="1" x14ac:dyDescent="0.55000000000000004">
      <c r="O1224" s="9" t="str">
        <f>IFERROR(IF($B1224="","",INDEX(所属情報!$E:$E,MATCH($A1224,所属情報!$A:$A,0))),"")</f>
        <v/>
      </c>
      <c r="P1224" s="9" t="str">
        <f t="shared" si="57"/>
        <v/>
      </c>
      <c r="Q1224" s="9" t="str">
        <f t="shared" si="58"/>
        <v/>
      </c>
      <c r="R1224" s="9" t="str">
        <f t="shared" si="59"/>
        <v/>
      </c>
      <c r="S1224" s="9" t="str">
        <f>IFERROR(IF($F1224="","",INDEX(リスト!$G:$G,MATCH($F1224,リスト!$E:$E,0))),"")</f>
        <v/>
      </c>
      <c r="T1224" s="9" t="str">
        <f>IFERROR(IF($K1224="","",INDEX(リスト!$J:$J,MATCH($K1224,リスト!$I:$I,0))),"")</f>
        <v/>
      </c>
      <c r="U1224" s="9" t="str">
        <f>IF($B1224="","",RIGHT($G1224*1000+200+COUNTIF($G$2:$G1224,$G1224),9))</f>
        <v/>
      </c>
      <c r="V1224" s="9" t="str">
        <f>IFERROR(IF($M1224="","",$M1224&amp;"・"&amp;INDEX(リスト!$F:$F,MATCH($L1224,リスト!$E:$E,0))),"")</f>
        <v/>
      </c>
    </row>
    <row r="1225" spans="15:22" ht="18" customHeight="1" x14ac:dyDescent="0.55000000000000004">
      <c r="O1225" s="9" t="str">
        <f>IFERROR(IF($B1225="","",INDEX(所属情報!$E:$E,MATCH($A1225,所属情報!$A:$A,0))),"")</f>
        <v/>
      </c>
      <c r="P1225" s="9" t="str">
        <f t="shared" si="57"/>
        <v/>
      </c>
      <c r="Q1225" s="9" t="str">
        <f t="shared" si="58"/>
        <v/>
      </c>
      <c r="R1225" s="9" t="str">
        <f t="shared" si="59"/>
        <v/>
      </c>
      <c r="S1225" s="9" t="str">
        <f>IFERROR(IF($F1225="","",INDEX(リスト!$G:$G,MATCH($F1225,リスト!$E:$E,0))),"")</f>
        <v/>
      </c>
      <c r="T1225" s="9" t="str">
        <f>IFERROR(IF($K1225="","",INDEX(リスト!$J:$J,MATCH($K1225,リスト!$I:$I,0))),"")</f>
        <v/>
      </c>
      <c r="U1225" s="9" t="str">
        <f>IF($B1225="","",RIGHT($G1225*1000+200+COUNTIF($G$2:$G1225,$G1225),9))</f>
        <v/>
      </c>
      <c r="V1225" s="9" t="str">
        <f>IFERROR(IF($M1225="","",$M1225&amp;"・"&amp;INDEX(リスト!$F:$F,MATCH($L1225,リスト!$E:$E,0))),"")</f>
        <v/>
      </c>
    </row>
    <row r="1226" spans="15:22" ht="18" customHeight="1" x14ac:dyDescent="0.55000000000000004">
      <c r="O1226" s="9" t="str">
        <f>IFERROR(IF($B1226="","",INDEX(所属情報!$E:$E,MATCH($A1226,所属情報!$A:$A,0))),"")</f>
        <v/>
      </c>
      <c r="P1226" s="9" t="str">
        <f t="shared" si="57"/>
        <v/>
      </c>
      <c r="Q1226" s="9" t="str">
        <f t="shared" si="58"/>
        <v/>
      </c>
      <c r="R1226" s="9" t="str">
        <f t="shared" si="59"/>
        <v/>
      </c>
      <c r="S1226" s="9" t="str">
        <f>IFERROR(IF($F1226="","",INDEX(リスト!$G:$G,MATCH($F1226,リスト!$E:$E,0))),"")</f>
        <v/>
      </c>
      <c r="T1226" s="9" t="str">
        <f>IFERROR(IF($K1226="","",INDEX(リスト!$J:$J,MATCH($K1226,リスト!$I:$I,0))),"")</f>
        <v/>
      </c>
      <c r="U1226" s="9" t="str">
        <f>IF($B1226="","",RIGHT($G1226*1000+200+COUNTIF($G$2:$G1226,$G1226),9))</f>
        <v/>
      </c>
      <c r="V1226" s="9" t="str">
        <f>IFERROR(IF($M1226="","",$M1226&amp;"・"&amp;INDEX(リスト!$F:$F,MATCH($L1226,リスト!$E:$E,0))),"")</f>
        <v/>
      </c>
    </row>
    <row r="1227" spans="15:22" ht="18" customHeight="1" x14ac:dyDescent="0.55000000000000004">
      <c r="O1227" s="9" t="str">
        <f>IFERROR(IF($B1227="","",INDEX(所属情報!$E:$E,MATCH($A1227,所属情報!$A:$A,0))),"")</f>
        <v/>
      </c>
      <c r="P1227" s="9" t="str">
        <f t="shared" si="57"/>
        <v/>
      </c>
      <c r="Q1227" s="9" t="str">
        <f t="shared" si="58"/>
        <v/>
      </c>
      <c r="R1227" s="9" t="str">
        <f t="shared" si="59"/>
        <v/>
      </c>
      <c r="S1227" s="9" t="str">
        <f>IFERROR(IF($F1227="","",INDEX(リスト!$G:$G,MATCH($F1227,リスト!$E:$E,0))),"")</f>
        <v/>
      </c>
      <c r="T1227" s="9" t="str">
        <f>IFERROR(IF($K1227="","",INDEX(リスト!$J:$J,MATCH($K1227,リスト!$I:$I,0))),"")</f>
        <v/>
      </c>
      <c r="U1227" s="9" t="str">
        <f>IF($B1227="","",RIGHT($G1227*1000+200+COUNTIF($G$2:$G1227,$G1227),9))</f>
        <v/>
      </c>
      <c r="V1227" s="9" t="str">
        <f>IFERROR(IF($M1227="","",$M1227&amp;"・"&amp;INDEX(リスト!$F:$F,MATCH($L1227,リスト!$E:$E,0))),"")</f>
        <v/>
      </c>
    </row>
    <row r="1228" spans="15:22" ht="18" customHeight="1" x14ac:dyDescent="0.55000000000000004">
      <c r="O1228" s="9" t="str">
        <f>IFERROR(IF($B1228="","",INDEX(所属情報!$E:$E,MATCH($A1228,所属情報!$A:$A,0))),"")</f>
        <v/>
      </c>
      <c r="P1228" s="9" t="str">
        <f t="shared" si="57"/>
        <v/>
      </c>
      <c r="Q1228" s="9" t="str">
        <f t="shared" si="58"/>
        <v/>
      </c>
      <c r="R1228" s="9" t="str">
        <f t="shared" si="59"/>
        <v/>
      </c>
      <c r="S1228" s="9" t="str">
        <f>IFERROR(IF($F1228="","",INDEX(リスト!$G:$G,MATCH($F1228,リスト!$E:$E,0))),"")</f>
        <v/>
      </c>
      <c r="T1228" s="9" t="str">
        <f>IFERROR(IF($K1228="","",INDEX(リスト!$J:$J,MATCH($K1228,リスト!$I:$I,0))),"")</f>
        <v/>
      </c>
      <c r="U1228" s="9" t="str">
        <f>IF($B1228="","",RIGHT($G1228*1000+200+COUNTIF($G$2:$G1228,$G1228),9))</f>
        <v/>
      </c>
      <c r="V1228" s="9" t="str">
        <f>IFERROR(IF($M1228="","",$M1228&amp;"・"&amp;INDEX(リスト!$F:$F,MATCH($L1228,リスト!$E:$E,0))),"")</f>
        <v/>
      </c>
    </row>
    <row r="1229" spans="15:22" ht="18" customHeight="1" x14ac:dyDescent="0.55000000000000004">
      <c r="O1229" s="9" t="str">
        <f>IFERROR(IF($B1229="","",INDEX(所属情報!$E:$E,MATCH($A1229,所属情報!$A:$A,0))),"")</f>
        <v/>
      </c>
      <c r="P1229" s="9" t="str">
        <f t="shared" si="57"/>
        <v/>
      </c>
      <c r="Q1229" s="9" t="str">
        <f t="shared" si="58"/>
        <v/>
      </c>
      <c r="R1229" s="9" t="str">
        <f t="shared" si="59"/>
        <v/>
      </c>
      <c r="S1229" s="9" t="str">
        <f>IFERROR(IF($F1229="","",INDEX(リスト!$G:$G,MATCH($F1229,リスト!$E:$E,0))),"")</f>
        <v/>
      </c>
      <c r="T1229" s="9" t="str">
        <f>IFERROR(IF($K1229="","",INDEX(リスト!$J:$J,MATCH($K1229,リスト!$I:$I,0))),"")</f>
        <v/>
      </c>
      <c r="U1229" s="9" t="str">
        <f>IF($B1229="","",RIGHT($G1229*1000+200+COUNTIF($G$2:$G1229,$G1229),9))</f>
        <v/>
      </c>
      <c r="V1229" s="9" t="str">
        <f>IFERROR(IF($M1229="","",$M1229&amp;"・"&amp;INDEX(リスト!$F:$F,MATCH($L1229,リスト!$E:$E,0))),"")</f>
        <v/>
      </c>
    </row>
    <row r="1230" spans="15:22" ht="18" customHeight="1" x14ac:dyDescent="0.55000000000000004">
      <c r="O1230" s="9" t="str">
        <f>IFERROR(IF($B1230="","",INDEX(所属情報!$E:$E,MATCH($A1230,所属情報!$A:$A,0))),"")</f>
        <v/>
      </c>
      <c r="P1230" s="9" t="str">
        <f t="shared" si="57"/>
        <v/>
      </c>
      <c r="Q1230" s="9" t="str">
        <f t="shared" si="58"/>
        <v/>
      </c>
      <c r="R1230" s="9" t="str">
        <f t="shared" si="59"/>
        <v/>
      </c>
      <c r="S1230" s="9" t="str">
        <f>IFERROR(IF($F1230="","",INDEX(リスト!$G:$G,MATCH($F1230,リスト!$E:$E,0))),"")</f>
        <v/>
      </c>
      <c r="T1230" s="9" t="str">
        <f>IFERROR(IF($K1230="","",INDEX(リスト!$J:$J,MATCH($K1230,リスト!$I:$I,0))),"")</f>
        <v/>
      </c>
      <c r="U1230" s="9" t="str">
        <f>IF($B1230="","",RIGHT($G1230*1000+200+COUNTIF($G$2:$G1230,$G1230),9))</f>
        <v/>
      </c>
      <c r="V1230" s="9" t="str">
        <f>IFERROR(IF($M1230="","",$M1230&amp;"・"&amp;INDEX(リスト!$F:$F,MATCH($L1230,リスト!$E:$E,0))),"")</f>
        <v/>
      </c>
    </row>
    <row r="1231" spans="15:22" ht="18" customHeight="1" x14ac:dyDescent="0.55000000000000004">
      <c r="O1231" s="9" t="str">
        <f>IFERROR(IF($B1231="","",INDEX(所属情報!$E:$E,MATCH($A1231,所属情報!$A:$A,0))),"")</f>
        <v/>
      </c>
      <c r="P1231" s="9" t="str">
        <f t="shared" si="57"/>
        <v/>
      </c>
      <c r="Q1231" s="9" t="str">
        <f t="shared" si="58"/>
        <v/>
      </c>
      <c r="R1231" s="9" t="str">
        <f t="shared" si="59"/>
        <v/>
      </c>
      <c r="S1231" s="9" t="str">
        <f>IFERROR(IF($F1231="","",INDEX(リスト!$G:$G,MATCH($F1231,リスト!$E:$E,0))),"")</f>
        <v/>
      </c>
      <c r="T1231" s="9" t="str">
        <f>IFERROR(IF($K1231="","",INDEX(リスト!$J:$J,MATCH($K1231,リスト!$I:$I,0))),"")</f>
        <v/>
      </c>
      <c r="U1231" s="9" t="str">
        <f>IF($B1231="","",RIGHT($G1231*1000+200+COUNTIF($G$2:$G1231,$G1231),9))</f>
        <v/>
      </c>
      <c r="V1231" s="9" t="str">
        <f>IFERROR(IF($M1231="","",$M1231&amp;"・"&amp;INDEX(リスト!$F:$F,MATCH($L1231,リスト!$E:$E,0))),"")</f>
        <v/>
      </c>
    </row>
    <row r="1232" spans="15:22" ht="18" customHeight="1" x14ac:dyDescent="0.55000000000000004">
      <c r="O1232" s="9" t="str">
        <f>IFERROR(IF($B1232="","",INDEX(所属情報!$E:$E,MATCH($A1232,所属情報!$A:$A,0))),"")</f>
        <v/>
      </c>
      <c r="P1232" s="9" t="str">
        <f t="shared" si="57"/>
        <v/>
      </c>
      <c r="Q1232" s="9" t="str">
        <f t="shared" si="58"/>
        <v/>
      </c>
      <c r="R1232" s="9" t="str">
        <f t="shared" si="59"/>
        <v/>
      </c>
      <c r="S1232" s="9" t="str">
        <f>IFERROR(IF($F1232="","",INDEX(リスト!$G:$G,MATCH($F1232,リスト!$E:$E,0))),"")</f>
        <v/>
      </c>
      <c r="T1232" s="9" t="str">
        <f>IFERROR(IF($K1232="","",INDEX(リスト!$J:$J,MATCH($K1232,リスト!$I:$I,0))),"")</f>
        <v/>
      </c>
      <c r="U1232" s="9" t="str">
        <f>IF($B1232="","",RIGHT($G1232*1000+200+COUNTIF($G$2:$G1232,$G1232),9))</f>
        <v/>
      </c>
      <c r="V1232" s="9" t="str">
        <f>IFERROR(IF($M1232="","",$M1232&amp;"・"&amp;INDEX(リスト!$F:$F,MATCH($L1232,リスト!$E:$E,0))),"")</f>
        <v/>
      </c>
    </row>
    <row r="1233" spans="15:22" ht="18" customHeight="1" x14ac:dyDescent="0.55000000000000004">
      <c r="O1233" s="9" t="str">
        <f>IFERROR(IF($B1233="","",INDEX(所属情報!$E:$E,MATCH($A1233,所属情報!$A:$A,0))),"")</f>
        <v/>
      </c>
      <c r="P1233" s="9" t="str">
        <f t="shared" si="57"/>
        <v/>
      </c>
      <c r="Q1233" s="9" t="str">
        <f t="shared" si="58"/>
        <v/>
      </c>
      <c r="R1233" s="9" t="str">
        <f t="shared" si="59"/>
        <v/>
      </c>
      <c r="S1233" s="9" t="str">
        <f>IFERROR(IF($F1233="","",INDEX(リスト!$G:$G,MATCH($F1233,リスト!$E:$E,0))),"")</f>
        <v/>
      </c>
      <c r="T1233" s="9" t="str">
        <f>IFERROR(IF($K1233="","",INDEX(リスト!$J:$J,MATCH($K1233,リスト!$I:$I,0))),"")</f>
        <v/>
      </c>
      <c r="U1233" s="9" t="str">
        <f>IF($B1233="","",RIGHT($G1233*1000+200+COUNTIF($G$2:$G1233,$G1233),9))</f>
        <v/>
      </c>
      <c r="V1233" s="9" t="str">
        <f>IFERROR(IF($M1233="","",$M1233&amp;"・"&amp;INDEX(リスト!$F:$F,MATCH($L1233,リスト!$E:$E,0))),"")</f>
        <v/>
      </c>
    </row>
    <row r="1234" spans="15:22" ht="18" customHeight="1" x14ac:dyDescent="0.55000000000000004">
      <c r="O1234" s="9" t="str">
        <f>IFERROR(IF($B1234="","",INDEX(所属情報!$E:$E,MATCH($A1234,所属情報!$A:$A,0))),"")</f>
        <v/>
      </c>
      <c r="P1234" s="9" t="str">
        <f t="shared" si="57"/>
        <v/>
      </c>
      <c r="Q1234" s="9" t="str">
        <f t="shared" si="58"/>
        <v/>
      </c>
      <c r="R1234" s="9" t="str">
        <f t="shared" si="59"/>
        <v/>
      </c>
      <c r="S1234" s="9" t="str">
        <f>IFERROR(IF($F1234="","",INDEX(リスト!$G:$G,MATCH($F1234,リスト!$E:$E,0))),"")</f>
        <v/>
      </c>
      <c r="T1234" s="9" t="str">
        <f>IFERROR(IF($K1234="","",INDEX(リスト!$J:$J,MATCH($K1234,リスト!$I:$I,0))),"")</f>
        <v/>
      </c>
      <c r="U1234" s="9" t="str">
        <f>IF($B1234="","",RIGHT($G1234*1000+200+COUNTIF($G$2:$G1234,$G1234),9))</f>
        <v/>
      </c>
      <c r="V1234" s="9" t="str">
        <f>IFERROR(IF($M1234="","",$M1234&amp;"・"&amp;INDEX(リスト!$F:$F,MATCH($L1234,リスト!$E:$E,0))),"")</f>
        <v/>
      </c>
    </row>
    <row r="1235" spans="15:22" ht="18" customHeight="1" x14ac:dyDescent="0.55000000000000004">
      <c r="O1235" s="9" t="str">
        <f>IFERROR(IF($B1235="","",INDEX(所属情報!$E:$E,MATCH($A1235,所属情報!$A:$A,0))),"")</f>
        <v/>
      </c>
      <c r="P1235" s="9" t="str">
        <f t="shared" si="57"/>
        <v/>
      </c>
      <c r="Q1235" s="9" t="str">
        <f t="shared" si="58"/>
        <v/>
      </c>
      <c r="R1235" s="9" t="str">
        <f t="shared" si="59"/>
        <v/>
      </c>
      <c r="S1235" s="9" t="str">
        <f>IFERROR(IF($F1235="","",INDEX(リスト!$G:$G,MATCH($F1235,リスト!$E:$E,0))),"")</f>
        <v/>
      </c>
      <c r="T1235" s="9" t="str">
        <f>IFERROR(IF($K1235="","",INDEX(リスト!$J:$J,MATCH($K1235,リスト!$I:$I,0))),"")</f>
        <v/>
      </c>
      <c r="U1235" s="9" t="str">
        <f>IF($B1235="","",RIGHT($G1235*1000+200+COUNTIF($G$2:$G1235,$G1235),9))</f>
        <v/>
      </c>
      <c r="V1235" s="9" t="str">
        <f>IFERROR(IF($M1235="","",$M1235&amp;"・"&amp;INDEX(リスト!$F:$F,MATCH($L1235,リスト!$E:$E,0))),"")</f>
        <v/>
      </c>
    </row>
    <row r="1236" spans="15:22" ht="18" customHeight="1" x14ac:dyDescent="0.55000000000000004">
      <c r="O1236" s="9" t="str">
        <f>IFERROR(IF($B1236="","",INDEX(所属情報!$E:$E,MATCH($A1236,所属情報!$A:$A,0))),"")</f>
        <v/>
      </c>
      <c r="P1236" s="9" t="str">
        <f t="shared" si="57"/>
        <v/>
      </c>
      <c r="Q1236" s="9" t="str">
        <f t="shared" si="58"/>
        <v/>
      </c>
      <c r="R1236" s="9" t="str">
        <f t="shared" si="59"/>
        <v/>
      </c>
      <c r="S1236" s="9" t="str">
        <f>IFERROR(IF($F1236="","",INDEX(リスト!$G:$G,MATCH($F1236,リスト!$E:$E,0))),"")</f>
        <v/>
      </c>
      <c r="T1236" s="9" t="str">
        <f>IFERROR(IF($K1236="","",INDEX(リスト!$J:$J,MATCH($K1236,リスト!$I:$I,0))),"")</f>
        <v/>
      </c>
      <c r="U1236" s="9" t="str">
        <f>IF($B1236="","",RIGHT($G1236*1000+200+COUNTIF($G$2:$G1236,$G1236),9))</f>
        <v/>
      </c>
      <c r="V1236" s="9" t="str">
        <f>IFERROR(IF($M1236="","",$M1236&amp;"・"&amp;INDEX(リスト!$F:$F,MATCH($L1236,リスト!$E:$E,0))),"")</f>
        <v/>
      </c>
    </row>
    <row r="1237" spans="15:22" ht="18" customHeight="1" x14ac:dyDescent="0.55000000000000004">
      <c r="O1237" s="9" t="str">
        <f>IFERROR(IF($B1237="","",INDEX(所属情報!$E:$E,MATCH($A1237,所属情報!$A:$A,0))),"")</f>
        <v/>
      </c>
      <c r="P1237" s="9" t="str">
        <f t="shared" si="57"/>
        <v/>
      </c>
      <c r="Q1237" s="9" t="str">
        <f t="shared" si="58"/>
        <v/>
      </c>
      <c r="R1237" s="9" t="str">
        <f t="shared" si="59"/>
        <v/>
      </c>
      <c r="S1237" s="9" t="str">
        <f>IFERROR(IF($F1237="","",INDEX(リスト!$G:$G,MATCH($F1237,リスト!$E:$E,0))),"")</f>
        <v/>
      </c>
      <c r="T1237" s="9" t="str">
        <f>IFERROR(IF($K1237="","",INDEX(リスト!$J:$J,MATCH($K1237,リスト!$I:$I,0))),"")</f>
        <v/>
      </c>
      <c r="U1237" s="9" t="str">
        <f>IF($B1237="","",RIGHT($G1237*1000+200+COUNTIF($G$2:$G1237,$G1237),9))</f>
        <v/>
      </c>
      <c r="V1237" s="9" t="str">
        <f>IFERROR(IF($M1237="","",$M1237&amp;"・"&amp;INDEX(リスト!$F:$F,MATCH($L1237,リスト!$E:$E,0))),"")</f>
        <v/>
      </c>
    </row>
    <row r="1238" spans="15:22" ht="18" customHeight="1" x14ac:dyDescent="0.55000000000000004">
      <c r="O1238" s="9" t="str">
        <f>IFERROR(IF($B1238="","",INDEX(所属情報!$E:$E,MATCH($A1238,所属情報!$A:$A,0))),"")</f>
        <v/>
      </c>
      <c r="P1238" s="9" t="str">
        <f t="shared" si="57"/>
        <v/>
      </c>
      <c r="Q1238" s="9" t="str">
        <f t="shared" si="58"/>
        <v/>
      </c>
      <c r="R1238" s="9" t="str">
        <f t="shared" si="59"/>
        <v/>
      </c>
      <c r="S1238" s="9" t="str">
        <f>IFERROR(IF($F1238="","",INDEX(リスト!$G:$G,MATCH($F1238,リスト!$E:$E,0))),"")</f>
        <v/>
      </c>
      <c r="T1238" s="9" t="str">
        <f>IFERROR(IF($K1238="","",INDEX(リスト!$J:$J,MATCH($K1238,リスト!$I:$I,0))),"")</f>
        <v/>
      </c>
      <c r="U1238" s="9" t="str">
        <f>IF($B1238="","",RIGHT($G1238*1000+200+COUNTIF($G$2:$G1238,$G1238),9))</f>
        <v/>
      </c>
      <c r="V1238" s="9" t="str">
        <f>IFERROR(IF($M1238="","",$M1238&amp;"・"&amp;INDEX(リスト!$F:$F,MATCH($L1238,リスト!$E:$E,0))),"")</f>
        <v/>
      </c>
    </row>
    <row r="1239" spans="15:22" ht="18" customHeight="1" x14ac:dyDescent="0.55000000000000004">
      <c r="O1239" s="9" t="str">
        <f>IFERROR(IF($B1239="","",INDEX(所属情報!$E:$E,MATCH($A1239,所属情報!$A:$A,0))),"")</f>
        <v/>
      </c>
      <c r="P1239" s="9" t="str">
        <f t="shared" si="57"/>
        <v/>
      </c>
      <c r="Q1239" s="9" t="str">
        <f t="shared" si="58"/>
        <v/>
      </c>
      <c r="R1239" s="9" t="str">
        <f t="shared" si="59"/>
        <v/>
      </c>
      <c r="S1239" s="9" t="str">
        <f>IFERROR(IF($F1239="","",INDEX(リスト!$G:$G,MATCH($F1239,リスト!$E:$E,0))),"")</f>
        <v/>
      </c>
      <c r="T1239" s="9" t="str">
        <f>IFERROR(IF($K1239="","",INDEX(リスト!$J:$J,MATCH($K1239,リスト!$I:$I,0))),"")</f>
        <v/>
      </c>
      <c r="U1239" s="9" t="str">
        <f>IF($B1239="","",RIGHT($G1239*1000+200+COUNTIF($G$2:$G1239,$G1239),9))</f>
        <v/>
      </c>
      <c r="V1239" s="9" t="str">
        <f>IFERROR(IF($M1239="","",$M1239&amp;"・"&amp;INDEX(リスト!$F:$F,MATCH($L1239,リスト!$E:$E,0))),"")</f>
        <v/>
      </c>
    </row>
    <row r="1240" spans="15:22" ht="18" customHeight="1" x14ac:dyDescent="0.55000000000000004">
      <c r="O1240" s="9" t="str">
        <f>IFERROR(IF($B1240="","",INDEX(所属情報!$E:$E,MATCH($A1240,所属情報!$A:$A,0))),"")</f>
        <v/>
      </c>
      <c r="P1240" s="9" t="str">
        <f t="shared" si="57"/>
        <v/>
      </c>
      <c r="Q1240" s="9" t="str">
        <f t="shared" si="58"/>
        <v/>
      </c>
      <c r="R1240" s="9" t="str">
        <f t="shared" si="59"/>
        <v/>
      </c>
      <c r="S1240" s="9" t="str">
        <f>IFERROR(IF($F1240="","",INDEX(リスト!$G:$G,MATCH($F1240,リスト!$E:$E,0))),"")</f>
        <v/>
      </c>
      <c r="T1240" s="9" t="str">
        <f>IFERROR(IF($K1240="","",INDEX(リスト!$J:$J,MATCH($K1240,リスト!$I:$I,0))),"")</f>
        <v/>
      </c>
      <c r="U1240" s="9" t="str">
        <f>IF($B1240="","",RIGHT($G1240*1000+200+COUNTIF($G$2:$G1240,$G1240),9))</f>
        <v/>
      </c>
      <c r="V1240" s="9" t="str">
        <f>IFERROR(IF($M1240="","",$M1240&amp;"・"&amp;INDEX(リスト!$F:$F,MATCH($L1240,リスト!$E:$E,0))),"")</f>
        <v/>
      </c>
    </row>
    <row r="1241" spans="15:22" ht="18" customHeight="1" x14ac:dyDescent="0.55000000000000004">
      <c r="O1241" s="9" t="str">
        <f>IFERROR(IF($B1241="","",INDEX(所属情報!$E:$E,MATCH($A1241,所属情報!$A:$A,0))),"")</f>
        <v/>
      </c>
      <c r="P1241" s="9" t="str">
        <f t="shared" si="57"/>
        <v/>
      </c>
      <c r="Q1241" s="9" t="str">
        <f t="shared" si="58"/>
        <v/>
      </c>
      <c r="R1241" s="9" t="str">
        <f t="shared" si="59"/>
        <v/>
      </c>
      <c r="S1241" s="9" t="str">
        <f>IFERROR(IF($F1241="","",INDEX(リスト!$G:$G,MATCH($F1241,リスト!$E:$E,0))),"")</f>
        <v/>
      </c>
      <c r="T1241" s="9" t="str">
        <f>IFERROR(IF($K1241="","",INDEX(リスト!$J:$J,MATCH($K1241,リスト!$I:$I,0))),"")</f>
        <v/>
      </c>
      <c r="U1241" s="9" t="str">
        <f>IF($B1241="","",RIGHT($G1241*1000+200+COUNTIF($G$2:$G1241,$G1241),9))</f>
        <v/>
      </c>
      <c r="V1241" s="9" t="str">
        <f>IFERROR(IF($M1241="","",$M1241&amp;"・"&amp;INDEX(リスト!$F:$F,MATCH($L1241,リスト!$E:$E,0))),"")</f>
        <v/>
      </c>
    </row>
    <row r="1242" spans="15:22" ht="18" customHeight="1" x14ac:dyDescent="0.55000000000000004">
      <c r="O1242" s="9" t="str">
        <f>IFERROR(IF($B1242="","",INDEX(所属情報!$E:$E,MATCH($A1242,所属情報!$A:$A,0))),"")</f>
        <v/>
      </c>
      <c r="P1242" s="9" t="str">
        <f t="shared" si="57"/>
        <v/>
      </c>
      <c r="Q1242" s="9" t="str">
        <f t="shared" si="58"/>
        <v/>
      </c>
      <c r="R1242" s="9" t="str">
        <f t="shared" si="59"/>
        <v/>
      </c>
      <c r="S1242" s="9" t="str">
        <f>IFERROR(IF($F1242="","",INDEX(リスト!$G:$G,MATCH($F1242,リスト!$E:$E,0))),"")</f>
        <v/>
      </c>
      <c r="T1242" s="9" t="str">
        <f>IFERROR(IF($K1242="","",INDEX(リスト!$J:$J,MATCH($K1242,リスト!$I:$I,0))),"")</f>
        <v/>
      </c>
      <c r="U1242" s="9" t="str">
        <f>IF($B1242="","",RIGHT($G1242*1000+200+COUNTIF($G$2:$G1242,$G1242),9))</f>
        <v/>
      </c>
      <c r="V1242" s="9" t="str">
        <f>IFERROR(IF($M1242="","",$M1242&amp;"・"&amp;INDEX(リスト!$F:$F,MATCH($L1242,リスト!$E:$E,0))),"")</f>
        <v/>
      </c>
    </row>
    <row r="1243" spans="15:22" ht="18" customHeight="1" x14ac:dyDescent="0.55000000000000004">
      <c r="O1243" s="9" t="str">
        <f>IFERROR(IF($B1243="","",INDEX(所属情報!$E:$E,MATCH($A1243,所属情報!$A:$A,0))),"")</f>
        <v/>
      </c>
      <c r="P1243" s="9" t="str">
        <f t="shared" si="57"/>
        <v/>
      </c>
      <c r="Q1243" s="9" t="str">
        <f t="shared" si="58"/>
        <v/>
      </c>
      <c r="R1243" s="9" t="str">
        <f t="shared" si="59"/>
        <v/>
      </c>
      <c r="S1243" s="9" t="str">
        <f>IFERROR(IF($F1243="","",INDEX(リスト!$G:$G,MATCH($F1243,リスト!$E:$E,0))),"")</f>
        <v/>
      </c>
      <c r="T1243" s="9" t="str">
        <f>IFERROR(IF($K1243="","",INDEX(リスト!$J:$J,MATCH($K1243,リスト!$I:$I,0))),"")</f>
        <v/>
      </c>
      <c r="U1243" s="9" t="str">
        <f>IF($B1243="","",RIGHT($G1243*1000+200+COUNTIF($G$2:$G1243,$G1243),9))</f>
        <v/>
      </c>
      <c r="V1243" s="9" t="str">
        <f>IFERROR(IF($M1243="","",$M1243&amp;"・"&amp;INDEX(リスト!$F:$F,MATCH($L1243,リスト!$E:$E,0))),"")</f>
        <v/>
      </c>
    </row>
    <row r="1244" spans="15:22" ht="18" customHeight="1" x14ac:dyDescent="0.55000000000000004">
      <c r="O1244" s="9" t="str">
        <f>IFERROR(IF($B1244="","",INDEX(所属情報!$E:$E,MATCH($A1244,所属情報!$A:$A,0))),"")</f>
        <v/>
      </c>
      <c r="P1244" s="9" t="str">
        <f t="shared" si="57"/>
        <v/>
      </c>
      <c r="Q1244" s="9" t="str">
        <f t="shared" si="58"/>
        <v/>
      </c>
      <c r="R1244" s="9" t="str">
        <f t="shared" si="59"/>
        <v/>
      </c>
      <c r="S1244" s="9" t="str">
        <f>IFERROR(IF($F1244="","",INDEX(リスト!$G:$G,MATCH($F1244,リスト!$E:$E,0))),"")</f>
        <v/>
      </c>
      <c r="T1244" s="9" t="str">
        <f>IFERROR(IF($K1244="","",INDEX(リスト!$J:$J,MATCH($K1244,リスト!$I:$I,0))),"")</f>
        <v/>
      </c>
      <c r="U1244" s="9" t="str">
        <f>IF($B1244="","",RIGHT($G1244*1000+200+COUNTIF($G$2:$G1244,$G1244),9))</f>
        <v/>
      </c>
      <c r="V1244" s="9" t="str">
        <f>IFERROR(IF($M1244="","",$M1244&amp;"・"&amp;INDEX(リスト!$F:$F,MATCH($L1244,リスト!$E:$E,0))),"")</f>
        <v/>
      </c>
    </row>
    <row r="1245" spans="15:22" ht="18" customHeight="1" x14ac:dyDescent="0.55000000000000004">
      <c r="O1245" s="9" t="str">
        <f>IFERROR(IF($B1245="","",INDEX(所属情報!$E:$E,MATCH($A1245,所属情報!$A:$A,0))),"")</f>
        <v/>
      </c>
      <c r="P1245" s="9" t="str">
        <f t="shared" si="57"/>
        <v/>
      </c>
      <c r="Q1245" s="9" t="str">
        <f t="shared" si="58"/>
        <v/>
      </c>
      <c r="R1245" s="9" t="str">
        <f t="shared" si="59"/>
        <v/>
      </c>
      <c r="S1245" s="9" t="str">
        <f>IFERROR(IF($F1245="","",INDEX(リスト!$G:$G,MATCH($F1245,リスト!$E:$E,0))),"")</f>
        <v/>
      </c>
      <c r="T1245" s="9" t="str">
        <f>IFERROR(IF($K1245="","",INDEX(リスト!$J:$J,MATCH($K1245,リスト!$I:$I,0))),"")</f>
        <v/>
      </c>
      <c r="U1245" s="9" t="str">
        <f>IF($B1245="","",RIGHT($G1245*1000+200+COUNTIF($G$2:$G1245,$G1245),9))</f>
        <v/>
      </c>
      <c r="V1245" s="9" t="str">
        <f>IFERROR(IF($M1245="","",$M1245&amp;"・"&amp;INDEX(リスト!$F:$F,MATCH($L1245,リスト!$E:$E,0))),"")</f>
        <v/>
      </c>
    </row>
    <row r="1246" spans="15:22" ht="18" customHeight="1" x14ac:dyDescent="0.55000000000000004">
      <c r="O1246" s="9" t="str">
        <f>IFERROR(IF($B1246="","",INDEX(所属情報!$E:$E,MATCH($A1246,所属情報!$A:$A,0))),"")</f>
        <v/>
      </c>
      <c r="P1246" s="9" t="str">
        <f t="shared" si="57"/>
        <v/>
      </c>
      <c r="Q1246" s="9" t="str">
        <f t="shared" si="58"/>
        <v/>
      </c>
      <c r="R1246" s="9" t="str">
        <f t="shared" si="59"/>
        <v/>
      </c>
      <c r="S1246" s="9" t="str">
        <f>IFERROR(IF($F1246="","",INDEX(リスト!$G:$G,MATCH($F1246,リスト!$E:$E,0))),"")</f>
        <v/>
      </c>
      <c r="T1246" s="9" t="str">
        <f>IFERROR(IF($K1246="","",INDEX(リスト!$J:$J,MATCH($K1246,リスト!$I:$I,0))),"")</f>
        <v/>
      </c>
      <c r="U1246" s="9" t="str">
        <f>IF($B1246="","",RIGHT($G1246*1000+200+COUNTIF($G$2:$G1246,$G1246),9))</f>
        <v/>
      </c>
      <c r="V1246" s="9" t="str">
        <f>IFERROR(IF($M1246="","",$M1246&amp;"・"&amp;INDEX(リスト!$F:$F,MATCH($L1246,リスト!$E:$E,0))),"")</f>
        <v/>
      </c>
    </row>
    <row r="1247" spans="15:22" ht="18" customHeight="1" x14ac:dyDescent="0.55000000000000004">
      <c r="O1247" s="9" t="str">
        <f>IFERROR(IF($B1247="","",INDEX(所属情報!$E:$E,MATCH($A1247,所属情報!$A:$A,0))),"")</f>
        <v/>
      </c>
      <c r="P1247" s="9" t="str">
        <f t="shared" si="57"/>
        <v/>
      </c>
      <c r="Q1247" s="9" t="str">
        <f t="shared" si="58"/>
        <v/>
      </c>
      <c r="R1247" s="9" t="str">
        <f t="shared" si="59"/>
        <v/>
      </c>
      <c r="S1247" s="9" t="str">
        <f>IFERROR(IF($F1247="","",INDEX(リスト!$G:$G,MATCH($F1247,リスト!$E:$E,0))),"")</f>
        <v/>
      </c>
      <c r="T1247" s="9" t="str">
        <f>IFERROR(IF($K1247="","",INDEX(リスト!$J:$J,MATCH($K1247,リスト!$I:$I,0))),"")</f>
        <v/>
      </c>
      <c r="U1247" s="9" t="str">
        <f>IF($B1247="","",RIGHT($G1247*1000+200+COUNTIF($G$2:$G1247,$G1247),9))</f>
        <v/>
      </c>
      <c r="V1247" s="9" t="str">
        <f>IFERROR(IF($M1247="","",$M1247&amp;"・"&amp;INDEX(リスト!$F:$F,MATCH($L1247,リスト!$E:$E,0))),"")</f>
        <v/>
      </c>
    </row>
    <row r="1248" spans="15:22" ht="18" customHeight="1" x14ac:dyDescent="0.55000000000000004">
      <c r="O1248" s="9" t="str">
        <f>IFERROR(IF($B1248="","",INDEX(所属情報!$E:$E,MATCH($A1248,所属情報!$A:$A,0))),"")</f>
        <v/>
      </c>
      <c r="P1248" s="9" t="str">
        <f t="shared" si="57"/>
        <v/>
      </c>
      <c r="Q1248" s="9" t="str">
        <f t="shared" si="58"/>
        <v/>
      </c>
      <c r="R1248" s="9" t="str">
        <f t="shared" si="59"/>
        <v/>
      </c>
      <c r="S1248" s="9" t="str">
        <f>IFERROR(IF($F1248="","",INDEX(リスト!$G:$G,MATCH($F1248,リスト!$E:$E,0))),"")</f>
        <v/>
      </c>
      <c r="T1248" s="9" t="str">
        <f>IFERROR(IF($K1248="","",INDEX(リスト!$J:$J,MATCH($K1248,リスト!$I:$I,0))),"")</f>
        <v/>
      </c>
      <c r="U1248" s="9" t="str">
        <f>IF($B1248="","",RIGHT($G1248*1000+200+COUNTIF($G$2:$G1248,$G1248),9))</f>
        <v/>
      </c>
      <c r="V1248" s="9" t="str">
        <f>IFERROR(IF($M1248="","",$M1248&amp;"・"&amp;INDEX(リスト!$F:$F,MATCH($L1248,リスト!$E:$E,0))),"")</f>
        <v/>
      </c>
    </row>
    <row r="1249" spans="15:22" ht="18" customHeight="1" x14ac:dyDescent="0.55000000000000004">
      <c r="O1249" s="9" t="str">
        <f>IFERROR(IF($B1249="","",INDEX(所属情報!$E:$E,MATCH($A1249,所属情報!$A:$A,0))),"")</f>
        <v/>
      </c>
      <c r="P1249" s="9" t="str">
        <f t="shared" si="57"/>
        <v/>
      </c>
      <c r="Q1249" s="9" t="str">
        <f t="shared" si="58"/>
        <v/>
      </c>
      <c r="R1249" s="9" t="str">
        <f t="shared" si="59"/>
        <v/>
      </c>
      <c r="S1249" s="9" t="str">
        <f>IFERROR(IF($F1249="","",INDEX(リスト!$G:$G,MATCH($F1249,リスト!$E:$E,0))),"")</f>
        <v/>
      </c>
      <c r="T1249" s="9" t="str">
        <f>IFERROR(IF($K1249="","",INDEX(リスト!$J:$J,MATCH($K1249,リスト!$I:$I,0))),"")</f>
        <v/>
      </c>
      <c r="U1249" s="9" t="str">
        <f>IF($B1249="","",RIGHT($G1249*1000+200+COUNTIF($G$2:$G1249,$G1249),9))</f>
        <v/>
      </c>
      <c r="V1249" s="9" t="str">
        <f>IFERROR(IF($M1249="","",$M1249&amp;"・"&amp;INDEX(リスト!$F:$F,MATCH($L1249,リスト!$E:$E,0))),"")</f>
        <v/>
      </c>
    </row>
    <row r="1250" spans="15:22" ht="18" customHeight="1" x14ac:dyDescent="0.55000000000000004">
      <c r="O1250" s="9" t="str">
        <f>IFERROR(IF($B1250="","",INDEX(所属情報!$E:$E,MATCH($A1250,所属情報!$A:$A,0))),"")</f>
        <v/>
      </c>
      <c r="P1250" s="9" t="str">
        <f t="shared" si="57"/>
        <v/>
      </c>
      <c r="Q1250" s="9" t="str">
        <f t="shared" si="58"/>
        <v/>
      </c>
      <c r="R1250" s="9" t="str">
        <f t="shared" si="59"/>
        <v/>
      </c>
      <c r="S1250" s="9" t="str">
        <f>IFERROR(IF($F1250="","",INDEX(リスト!$G:$G,MATCH($F1250,リスト!$E:$E,0))),"")</f>
        <v/>
      </c>
      <c r="T1250" s="9" t="str">
        <f>IFERROR(IF($K1250="","",INDEX(リスト!$J:$J,MATCH($K1250,リスト!$I:$I,0))),"")</f>
        <v/>
      </c>
      <c r="U1250" s="9" t="str">
        <f>IF($B1250="","",RIGHT($G1250*1000+200+COUNTIF($G$2:$G1250,$G1250),9))</f>
        <v/>
      </c>
      <c r="V1250" s="9" t="str">
        <f>IFERROR(IF($M1250="","",$M1250&amp;"・"&amp;INDEX(リスト!$F:$F,MATCH($L1250,リスト!$E:$E,0))),"")</f>
        <v/>
      </c>
    </row>
    <row r="1251" spans="15:22" ht="18" customHeight="1" x14ac:dyDescent="0.55000000000000004">
      <c r="O1251" s="9" t="str">
        <f>IFERROR(IF($B1251="","",INDEX(所属情報!$E:$E,MATCH($A1251,所属情報!$A:$A,0))),"")</f>
        <v/>
      </c>
      <c r="P1251" s="9" t="str">
        <f t="shared" si="57"/>
        <v/>
      </c>
      <c r="Q1251" s="9" t="str">
        <f t="shared" si="58"/>
        <v/>
      </c>
      <c r="R1251" s="9" t="str">
        <f t="shared" si="59"/>
        <v/>
      </c>
      <c r="S1251" s="9" t="str">
        <f>IFERROR(IF($F1251="","",INDEX(リスト!$G:$G,MATCH($F1251,リスト!$E:$E,0))),"")</f>
        <v/>
      </c>
      <c r="T1251" s="9" t="str">
        <f>IFERROR(IF($K1251="","",INDEX(リスト!$J:$J,MATCH($K1251,リスト!$I:$I,0))),"")</f>
        <v/>
      </c>
      <c r="U1251" s="9" t="str">
        <f>IF($B1251="","",RIGHT($G1251*1000+200+COUNTIF($G$2:$G1251,$G1251),9))</f>
        <v/>
      </c>
      <c r="V1251" s="9" t="str">
        <f>IFERROR(IF($M1251="","",$M1251&amp;"・"&amp;INDEX(リスト!$F:$F,MATCH($L1251,リスト!$E:$E,0))),"")</f>
        <v/>
      </c>
    </row>
    <row r="1252" spans="15:22" ht="18" customHeight="1" x14ac:dyDescent="0.55000000000000004">
      <c r="O1252" s="9" t="str">
        <f>IFERROR(IF($B1252="","",INDEX(所属情報!$E:$E,MATCH($A1252,所属情報!$A:$A,0))),"")</f>
        <v/>
      </c>
      <c r="P1252" s="9" t="str">
        <f t="shared" si="57"/>
        <v/>
      </c>
      <c r="Q1252" s="9" t="str">
        <f t="shared" si="58"/>
        <v/>
      </c>
      <c r="R1252" s="9" t="str">
        <f t="shared" si="59"/>
        <v/>
      </c>
      <c r="S1252" s="9" t="str">
        <f>IFERROR(IF($F1252="","",INDEX(リスト!$G:$G,MATCH($F1252,リスト!$E:$E,0))),"")</f>
        <v/>
      </c>
      <c r="T1252" s="9" t="str">
        <f>IFERROR(IF($K1252="","",INDEX(リスト!$J:$J,MATCH($K1252,リスト!$I:$I,0))),"")</f>
        <v/>
      </c>
      <c r="U1252" s="9" t="str">
        <f>IF($B1252="","",RIGHT($G1252*1000+200+COUNTIF($G$2:$G1252,$G1252),9))</f>
        <v/>
      </c>
      <c r="V1252" s="9" t="str">
        <f>IFERROR(IF($M1252="","",$M1252&amp;"・"&amp;INDEX(リスト!$F:$F,MATCH($L1252,リスト!$E:$E,0))),"")</f>
        <v/>
      </c>
    </row>
    <row r="1253" spans="15:22" ht="18" customHeight="1" x14ac:dyDescent="0.55000000000000004">
      <c r="O1253" s="9" t="str">
        <f>IFERROR(IF($B1253="","",INDEX(所属情報!$E:$E,MATCH($A1253,所属情報!$A:$A,0))),"")</f>
        <v/>
      </c>
      <c r="P1253" s="9" t="str">
        <f t="shared" si="57"/>
        <v/>
      </c>
      <c r="Q1253" s="9" t="str">
        <f t="shared" si="58"/>
        <v/>
      </c>
      <c r="R1253" s="9" t="str">
        <f t="shared" si="59"/>
        <v/>
      </c>
      <c r="S1253" s="9" t="str">
        <f>IFERROR(IF($F1253="","",INDEX(リスト!$G:$G,MATCH($F1253,リスト!$E:$E,0))),"")</f>
        <v/>
      </c>
      <c r="T1253" s="9" t="str">
        <f>IFERROR(IF($K1253="","",INDEX(リスト!$J:$J,MATCH($K1253,リスト!$I:$I,0))),"")</f>
        <v/>
      </c>
      <c r="U1253" s="9" t="str">
        <f>IF($B1253="","",RIGHT($G1253*1000+200+COUNTIF($G$2:$G1253,$G1253),9))</f>
        <v/>
      </c>
      <c r="V1253" s="9" t="str">
        <f>IFERROR(IF($M1253="","",$M1253&amp;"・"&amp;INDEX(リスト!$F:$F,MATCH($L1253,リスト!$E:$E,0))),"")</f>
        <v/>
      </c>
    </row>
    <row r="1254" spans="15:22" ht="18" customHeight="1" x14ac:dyDescent="0.55000000000000004">
      <c r="O1254" s="9" t="str">
        <f>IFERROR(IF($B1254="","",INDEX(所属情報!$E:$E,MATCH($A1254,所属情報!$A:$A,0))),"")</f>
        <v/>
      </c>
      <c r="P1254" s="9" t="str">
        <f t="shared" si="57"/>
        <v/>
      </c>
      <c r="Q1254" s="9" t="str">
        <f t="shared" si="58"/>
        <v/>
      </c>
      <c r="R1254" s="9" t="str">
        <f t="shared" si="59"/>
        <v/>
      </c>
      <c r="S1254" s="9" t="str">
        <f>IFERROR(IF($F1254="","",INDEX(リスト!$G:$G,MATCH($F1254,リスト!$E:$E,0))),"")</f>
        <v/>
      </c>
      <c r="T1254" s="9" t="str">
        <f>IFERROR(IF($K1254="","",INDEX(リスト!$J:$J,MATCH($K1254,リスト!$I:$I,0))),"")</f>
        <v/>
      </c>
      <c r="U1254" s="9" t="str">
        <f>IF($B1254="","",RIGHT($G1254*1000+200+COUNTIF($G$2:$G1254,$G1254),9))</f>
        <v/>
      </c>
      <c r="V1254" s="9" t="str">
        <f>IFERROR(IF($M1254="","",$M1254&amp;"・"&amp;INDEX(リスト!$F:$F,MATCH($L1254,リスト!$E:$E,0))),"")</f>
        <v/>
      </c>
    </row>
    <row r="1255" spans="15:22" ht="18" customHeight="1" x14ac:dyDescent="0.55000000000000004">
      <c r="O1255" s="9" t="str">
        <f>IFERROR(IF($B1255="","",INDEX(所属情報!$E:$E,MATCH($A1255,所属情報!$A:$A,0))),"")</f>
        <v/>
      </c>
      <c r="P1255" s="9" t="str">
        <f t="shared" si="57"/>
        <v/>
      </c>
      <c r="Q1255" s="9" t="str">
        <f t="shared" si="58"/>
        <v/>
      </c>
      <c r="R1255" s="9" t="str">
        <f t="shared" si="59"/>
        <v/>
      </c>
      <c r="S1255" s="9" t="str">
        <f>IFERROR(IF($F1255="","",INDEX(リスト!$G:$G,MATCH($F1255,リスト!$E:$E,0))),"")</f>
        <v/>
      </c>
      <c r="T1255" s="9" t="str">
        <f>IFERROR(IF($K1255="","",INDEX(リスト!$J:$J,MATCH($K1255,リスト!$I:$I,0))),"")</f>
        <v/>
      </c>
      <c r="U1255" s="9" t="str">
        <f>IF($B1255="","",RIGHT($G1255*1000+200+COUNTIF($G$2:$G1255,$G1255),9))</f>
        <v/>
      </c>
      <c r="V1255" s="9" t="str">
        <f>IFERROR(IF($M1255="","",$M1255&amp;"・"&amp;INDEX(リスト!$F:$F,MATCH($L1255,リスト!$E:$E,0))),"")</f>
        <v/>
      </c>
    </row>
    <row r="1256" spans="15:22" ht="18" customHeight="1" x14ac:dyDescent="0.55000000000000004">
      <c r="O1256" s="9" t="str">
        <f>IFERROR(IF($B1256="","",INDEX(所属情報!$E:$E,MATCH($A1256,所属情報!$A:$A,0))),"")</f>
        <v/>
      </c>
      <c r="P1256" s="9" t="str">
        <f t="shared" si="57"/>
        <v/>
      </c>
      <c r="Q1256" s="9" t="str">
        <f t="shared" si="58"/>
        <v/>
      </c>
      <c r="R1256" s="9" t="str">
        <f t="shared" si="59"/>
        <v/>
      </c>
      <c r="S1256" s="9" t="str">
        <f>IFERROR(IF($F1256="","",INDEX(リスト!$G:$G,MATCH($F1256,リスト!$E:$E,0))),"")</f>
        <v/>
      </c>
      <c r="T1256" s="9" t="str">
        <f>IFERROR(IF($K1256="","",INDEX(リスト!$J:$J,MATCH($K1256,リスト!$I:$I,0))),"")</f>
        <v/>
      </c>
      <c r="U1256" s="9" t="str">
        <f>IF($B1256="","",RIGHT($G1256*1000+200+COUNTIF($G$2:$G1256,$G1256),9))</f>
        <v/>
      </c>
      <c r="V1256" s="9" t="str">
        <f>IFERROR(IF($M1256="","",$M1256&amp;"・"&amp;INDEX(リスト!$F:$F,MATCH($L1256,リスト!$E:$E,0))),"")</f>
        <v/>
      </c>
    </row>
    <row r="1257" spans="15:22" ht="18" customHeight="1" x14ac:dyDescent="0.55000000000000004">
      <c r="O1257" s="9" t="str">
        <f>IFERROR(IF($B1257="","",INDEX(所属情報!$E:$E,MATCH($A1257,所属情報!$A:$A,0))),"")</f>
        <v/>
      </c>
      <c r="P1257" s="9" t="str">
        <f t="shared" si="57"/>
        <v/>
      </c>
      <c r="Q1257" s="9" t="str">
        <f t="shared" si="58"/>
        <v/>
      </c>
      <c r="R1257" s="9" t="str">
        <f t="shared" si="59"/>
        <v/>
      </c>
      <c r="S1257" s="9" t="str">
        <f>IFERROR(IF($F1257="","",INDEX(リスト!$G:$G,MATCH($F1257,リスト!$E:$E,0))),"")</f>
        <v/>
      </c>
      <c r="T1257" s="9" t="str">
        <f>IFERROR(IF($K1257="","",INDEX(リスト!$J:$J,MATCH($K1257,リスト!$I:$I,0))),"")</f>
        <v/>
      </c>
      <c r="U1257" s="9" t="str">
        <f>IF($B1257="","",RIGHT($G1257*1000+200+COUNTIF($G$2:$G1257,$G1257),9))</f>
        <v/>
      </c>
      <c r="V1257" s="9" t="str">
        <f>IFERROR(IF($M1257="","",$M1257&amp;"・"&amp;INDEX(リスト!$F:$F,MATCH($L1257,リスト!$E:$E,0))),"")</f>
        <v/>
      </c>
    </row>
    <row r="1258" spans="15:22" ht="18" customHeight="1" x14ac:dyDescent="0.55000000000000004">
      <c r="O1258" s="9" t="str">
        <f>IFERROR(IF($B1258="","",INDEX(所属情報!$E:$E,MATCH($A1258,所属情報!$A:$A,0))),"")</f>
        <v/>
      </c>
      <c r="P1258" s="9" t="str">
        <f t="shared" si="57"/>
        <v/>
      </c>
      <c r="Q1258" s="9" t="str">
        <f t="shared" si="58"/>
        <v/>
      </c>
      <c r="R1258" s="9" t="str">
        <f t="shared" si="59"/>
        <v/>
      </c>
      <c r="S1258" s="9" t="str">
        <f>IFERROR(IF($F1258="","",INDEX(リスト!$G:$G,MATCH($F1258,リスト!$E:$E,0))),"")</f>
        <v/>
      </c>
      <c r="T1258" s="9" t="str">
        <f>IFERROR(IF($K1258="","",INDEX(リスト!$J:$J,MATCH($K1258,リスト!$I:$I,0))),"")</f>
        <v/>
      </c>
      <c r="U1258" s="9" t="str">
        <f>IF($B1258="","",RIGHT($G1258*1000+200+COUNTIF($G$2:$G1258,$G1258),9))</f>
        <v/>
      </c>
      <c r="V1258" s="9" t="str">
        <f>IFERROR(IF($M1258="","",$M1258&amp;"・"&amp;INDEX(リスト!$F:$F,MATCH($L1258,リスト!$E:$E,0))),"")</f>
        <v/>
      </c>
    </row>
    <row r="1259" spans="15:22" ht="18" customHeight="1" x14ac:dyDescent="0.55000000000000004">
      <c r="O1259" s="9" t="str">
        <f>IFERROR(IF($B1259="","",INDEX(所属情報!$E:$E,MATCH($A1259,所属情報!$A:$A,0))),"")</f>
        <v/>
      </c>
      <c r="P1259" s="9" t="str">
        <f t="shared" si="57"/>
        <v/>
      </c>
      <c r="Q1259" s="9" t="str">
        <f t="shared" si="58"/>
        <v/>
      </c>
      <c r="R1259" s="9" t="str">
        <f t="shared" si="59"/>
        <v/>
      </c>
      <c r="S1259" s="9" t="str">
        <f>IFERROR(IF($F1259="","",INDEX(リスト!$G:$G,MATCH($F1259,リスト!$E:$E,0))),"")</f>
        <v/>
      </c>
      <c r="T1259" s="9" t="str">
        <f>IFERROR(IF($K1259="","",INDEX(リスト!$J:$J,MATCH($K1259,リスト!$I:$I,0))),"")</f>
        <v/>
      </c>
      <c r="U1259" s="9" t="str">
        <f>IF($B1259="","",RIGHT($G1259*1000+200+COUNTIF($G$2:$G1259,$G1259),9))</f>
        <v/>
      </c>
      <c r="V1259" s="9" t="str">
        <f>IFERROR(IF($M1259="","",$M1259&amp;"・"&amp;INDEX(リスト!$F:$F,MATCH($L1259,リスト!$E:$E,0))),"")</f>
        <v/>
      </c>
    </row>
    <row r="1260" spans="15:22" ht="18" customHeight="1" x14ac:dyDescent="0.55000000000000004">
      <c r="O1260" s="9" t="str">
        <f>IFERROR(IF($B1260="","",INDEX(所属情報!$E:$E,MATCH($A1260,所属情報!$A:$A,0))),"")</f>
        <v/>
      </c>
      <c r="P1260" s="9" t="str">
        <f t="shared" si="57"/>
        <v/>
      </c>
      <c r="Q1260" s="9" t="str">
        <f t="shared" si="58"/>
        <v/>
      </c>
      <c r="R1260" s="9" t="str">
        <f t="shared" si="59"/>
        <v/>
      </c>
      <c r="S1260" s="9" t="str">
        <f>IFERROR(IF($F1260="","",INDEX(リスト!$G:$G,MATCH($F1260,リスト!$E:$E,0))),"")</f>
        <v/>
      </c>
      <c r="T1260" s="9" t="str">
        <f>IFERROR(IF($K1260="","",INDEX(リスト!$J:$J,MATCH($K1260,リスト!$I:$I,0))),"")</f>
        <v/>
      </c>
      <c r="U1260" s="9" t="str">
        <f>IF($B1260="","",RIGHT($G1260*1000+200+COUNTIF($G$2:$G1260,$G1260),9))</f>
        <v/>
      </c>
      <c r="V1260" s="9" t="str">
        <f>IFERROR(IF($M1260="","",$M1260&amp;"・"&amp;INDEX(リスト!$F:$F,MATCH($L1260,リスト!$E:$E,0))),"")</f>
        <v/>
      </c>
    </row>
    <row r="1261" spans="15:22" ht="18" customHeight="1" x14ac:dyDescent="0.55000000000000004">
      <c r="O1261" s="9" t="str">
        <f>IFERROR(IF($B1261="","",INDEX(所属情報!$E:$E,MATCH($A1261,所属情報!$A:$A,0))),"")</f>
        <v/>
      </c>
      <c r="P1261" s="9" t="str">
        <f t="shared" si="57"/>
        <v/>
      </c>
      <c r="Q1261" s="9" t="str">
        <f t="shared" si="58"/>
        <v/>
      </c>
      <c r="R1261" s="9" t="str">
        <f t="shared" si="59"/>
        <v/>
      </c>
      <c r="S1261" s="9" t="str">
        <f>IFERROR(IF($F1261="","",INDEX(リスト!$G:$G,MATCH($F1261,リスト!$E:$E,0))),"")</f>
        <v/>
      </c>
      <c r="T1261" s="9" t="str">
        <f>IFERROR(IF($K1261="","",INDEX(リスト!$J:$J,MATCH($K1261,リスト!$I:$I,0))),"")</f>
        <v/>
      </c>
      <c r="U1261" s="9" t="str">
        <f>IF($B1261="","",RIGHT($G1261*1000+200+COUNTIF($G$2:$G1261,$G1261),9))</f>
        <v/>
      </c>
      <c r="V1261" s="9" t="str">
        <f>IFERROR(IF($M1261="","",$M1261&amp;"・"&amp;INDEX(リスト!$F:$F,MATCH($L1261,リスト!$E:$E,0))),"")</f>
        <v/>
      </c>
    </row>
    <row r="1262" spans="15:22" ht="18" customHeight="1" x14ac:dyDescent="0.55000000000000004">
      <c r="O1262" s="9" t="str">
        <f>IFERROR(IF($B1262="","",INDEX(所属情報!$E:$E,MATCH($A1262,所属情報!$A:$A,0))),"")</f>
        <v/>
      </c>
      <c r="P1262" s="9" t="str">
        <f t="shared" si="57"/>
        <v/>
      </c>
      <c r="Q1262" s="9" t="str">
        <f t="shared" si="58"/>
        <v/>
      </c>
      <c r="R1262" s="9" t="str">
        <f t="shared" si="59"/>
        <v/>
      </c>
      <c r="S1262" s="9" t="str">
        <f>IFERROR(IF($F1262="","",INDEX(リスト!$G:$G,MATCH($F1262,リスト!$E:$E,0))),"")</f>
        <v/>
      </c>
      <c r="T1262" s="9" t="str">
        <f>IFERROR(IF($K1262="","",INDEX(リスト!$J:$J,MATCH($K1262,リスト!$I:$I,0))),"")</f>
        <v/>
      </c>
      <c r="U1262" s="9" t="str">
        <f>IF($B1262="","",RIGHT($G1262*1000+200+COUNTIF($G$2:$G1262,$G1262),9))</f>
        <v/>
      </c>
      <c r="V1262" s="9" t="str">
        <f>IFERROR(IF($M1262="","",$M1262&amp;"・"&amp;INDEX(リスト!$F:$F,MATCH($L1262,リスト!$E:$E,0))),"")</f>
        <v/>
      </c>
    </row>
    <row r="1263" spans="15:22" ht="18" customHeight="1" x14ac:dyDescent="0.55000000000000004">
      <c r="O1263" s="9" t="str">
        <f>IFERROR(IF($B1263="","",INDEX(所属情報!$E:$E,MATCH($A1263,所属情報!$A:$A,0))),"")</f>
        <v/>
      </c>
      <c r="P1263" s="9" t="str">
        <f t="shared" si="57"/>
        <v/>
      </c>
      <c r="Q1263" s="9" t="str">
        <f t="shared" si="58"/>
        <v/>
      </c>
      <c r="R1263" s="9" t="str">
        <f t="shared" si="59"/>
        <v/>
      </c>
      <c r="S1263" s="9" t="str">
        <f>IFERROR(IF($F1263="","",INDEX(リスト!$G:$G,MATCH($F1263,リスト!$E:$E,0))),"")</f>
        <v/>
      </c>
      <c r="T1263" s="9" t="str">
        <f>IFERROR(IF($K1263="","",INDEX(リスト!$J:$J,MATCH($K1263,リスト!$I:$I,0))),"")</f>
        <v/>
      </c>
      <c r="U1263" s="9" t="str">
        <f>IF($B1263="","",RIGHT($G1263*1000+200+COUNTIF($G$2:$G1263,$G1263),9))</f>
        <v/>
      </c>
      <c r="V1263" s="9" t="str">
        <f>IFERROR(IF($M1263="","",$M1263&amp;"・"&amp;INDEX(リスト!$F:$F,MATCH($L1263,リスト!$E:$E,0))),"")</f>
        <v/>
      </c>
    </row>
    <row r="1264" spans="15:22" ht="18" customHeight="1" x14ac:dyDescent="0.55000000000000004">
      <c r="O1264" s="9" t="str">
        <f>IFERROR(IF($B1264="","",INDEX(所属情報!$E:$E,MATCH($A1264,所属情報!$A:$A,0))),"")</f>
        <v/>
      </c>
      <c r="P1264" s="9" t="str">
        <f t="shared" si="57"/>
        <v/>
      </c>
      <c r="Q1264" s="9" t="str">
        <f t="shared" si="58"/>
        <v/>
      </c>
      <c r="R1264" s="9" t="str">
        <f t="shared" si="59"/>
        <v/>
      </c>
      <c r="S1264" s="9" t="str">
        <f>IFERROR(IF($F1264="","",INDEX(リスト!$G:$G,MATCH($F1264,リスト!$E:$E,0))),"")</f>
        <v/>
      </c>
      <c r="T1264" s="9" t="str">
        <f>IFERROR(IF($K1264="","",INDEX(リスト!$J:$J,MATCH($K1264,リスト!$I:$I,0))),"")</f>
        <v/>
      </c>
      <c r="U1264" s="9" t="str">
        <f>IF($B1264="","",RIGHT($G1264*1000+200+COUNTIF($G$2:$G1264,$G1264),9))</f>
        <v/>
      </c>
      <c r="V1264" s="9" t="str">
        <f>IFERROR(IF($M1264="","",$M1264&amp;"・"&amp;INDEX(リスト!$F:$F,MATCH($L1264,リスト!$E:$E,0))),"")</f>
        <v/>
      </c>
    </row>
    <row r="1265" spans="15:22" ht="18" customHeight="1" x14ac:dyDescent="0.55000000000000004">
      <c r="O1265" s="9" t="str">
        <f>IFERROR(IF($B1265="","",INDEX(所属情報!$E:$E,MATCH($A1265,所属情報!$A:$A,0))),"")</f>
        <v/>
      </c>
      <c r="P1265" s="9" t="str">
        <f t="shared" si="57"/>
        <v/>
      </c>
      <c r="Q1265" s="9" t="str">
        <f t="shared" si="58"/>
        <v/>
      </c>
      <c r="R1265" s="9" t="str">
        <f t="shared" si="59"/>
        <v/>
      </c>
      <c r="S1265" s="9" t="str">
        <f>IFERROR(IF($F1265="","",INDEX(リスト!$G:$G,MATCH($F1265,リスト!$E:$E,0))),"")</f>
        <v/>
      </c>
      <c r="T1265" s="9" t="str">
        <f>IFERROR(IF($K1265="","",INDEX(リスト!$J:$J,MATCH($K1265,リスト!$I:$I,0))),"")</f>
        <v/>
      </c>
      <c r="U1265" s="9" t="str">
        <f>IF($B1265="","",RIGHT($G1265*1000+200+COUNTIF($G$2:$G1265,$G1265),9))</f>
        <v/>
      </c>
      <c r="V1265" s="9" t="str">
        <f>IFERROR(IF($M1265="","",$M1265&amp;"・"&amp;INDEX(リスト!$F:$F,MATCH($L1265,リスト!$E:$E,0))),"")</f>
        <v/>
      </c>
    </row>
    <row r="1266" spans="15:22" ht="18" customHeight="1" x14ac:dyDescent="0.55000000000000004">
      <c r="O1266" s="9" t="str">
        <f>IFERROR(IF($B1266="","",INDEX(所属情報!$E:$E,MATCH($A1266,所属情報!$A:$A,0))),"")</f>
        <v/>
      </c>
      <c r="P1266" s="9" t="str">
        <f t="shared" si="57"/>
        <v/>
      </c>
      <c r="Q1266" s="9" t="str">
        <f t="shared" si="58"/>
        <v/>
      </c>
      <c r="R1266" s="9" t="str">
        <f t="shared" si="59"/>
        <v/>
      </c>
      <c r="S1266" s="9" t="str">
        <f>IFERROR(IF($F1266="","",INDEX(リスト!$G:$G,MATCH($F1266,リスト!$E:$E,0))),"")</f>
        <v/>
      </c>
      <c r="T1266" s="9" t="str">
        <f>IFERROR(IF($K1266="","",INDEX(リスト!$J:$J,MATCH($K1266,リスト!$I:$I,0))),"")</f>
        <v/>
      </c>
      <c r="U1266" s="9" t="str">
        <f>IF($B1266="","",RIGHT($G1266*1000+200+COUNTIF($G$2:$G1266,$G1266),9))</f>
        <v/>
      </c>
      <c r="V1266" s="9" t="str">
        <f>IFERROR(IF($M1266="","",$M1266&amp;"・"&amp;INDEX(リスト!$F:$F,MATCH($L1266,リスト!$E:$E,0))),"")</f>
        <v/>
      </c>
    </row>
    <row r="1267" spans="15:22" ht="18" customHeight="1" x14ac:dyDescent="0.55000000000000004">
      <c r="O1267" s="9" t="str">
        <f>IFERROR(IF($B1267="","",INDEX(所属情報!$E:$E,MATCH($A1267,所属情報!$A:$A,0))),"")</f>
        <v/>
      </c>
      <c r="P1267" s="9" t="str">
        <f t="shared" si="57"/>
        <v/>
      </c>
      <c r="Q1267" s="9" t="str">
        <f t="shared" si="58"/>
        <v/>
      </c>
      <c r="R1267" s="9" t="str">
        <f t="shared" si="59"/>
        <v/>
      </c>
      <c r="S1267" s="9" t="str">
        <f>IFERROR(IF($F1267="","",INDEX(リスト!$G:$G,MATCH($F1267,リスト!$E:$E,0))),"")</f>
        <v/>
      </c>
      <c r="T1267" s="9" t="str">
        <f>IFERROR(IF($K1267="","",INDEX(リスト!$J:$J,MATCH($K1267,リスト!$I:$I,0))),"")</f>
        <v/>
      </c>
      <c r="U1267" s="9" t="str">
        <f>IF($B1267="","",RIGHT($G1267*1000+200+COUNTIF($G$2:$G1267,$G1267),9))</f>
        <v/>
      </c>
      <c r="V1267" s="9" t="str">
        <f>IFERROR(IF($M1267="","",$M1267&amp;"・"&amp;INDEX(リスト!$F:$F,MATCH($L1267,リスト!$E:$E,0))),"")</f>
        <v/>
      </c>
    </row>
    <row r="1268" spans="15:22" ht="18" customHeight="1" x14ac:dyDescent="0.55000000000000004">
      <c r="O1268" s="9" t="str">
        <f>IFERROR(IF($B1268="","",INDEX(所属情報!$E:$E,MATCH($A1268,所属情報!$A:$A,0))),"")</f>
        <v/>
      </c>
      <c r="P1268" s="9" t="str">
        <f t="shared" si="57"/>
        <v/>
      </c>
      <c r="Q1268" s="9" t="str">
        <f t="shared" si="58"/>
        <v/>
      </c>
      <c r="R1268" s="9" t="str">
        <f t="shared" si="59"/>
        <v/>
      </c>
      <c r="S1268" s="9" t="str">
        <f>IFERROR(IF($F1268="","",INDEX(リスト!$G:$G,MATCH($F1268,リスト!$E:$E,0))),"")</f>
        <v/>
      </c>
      <c r="T1268" s="9" t="str">
        <f>IFERROR(IF($K1268="","",INDEX(リスト!$J:$J,MATCH($K1268,リスト!$I:$I,0))),"")</f>
        <v/>
      </c>
      <c r="U1268" s="9" t="str">
        <f>IF($B1268="","",RIGHT($G1268*1000+200+COUNTIF($G$2:$G1268,$G1268),9))</f>
        <v/>
      </c>
      <c r="V1268" s="9" t="str">
        <f>IFERROR(IF($M1268="","",$M1268&amp;"・"&amp;INDEX(リスト!$F:$F,MATCH($L1268,リスト!$E:$E,0))),"")</f>
        <v/>
      </c>
    </row>
    <row r="1269" spans="15:22" ht="18" customHeight="1" x14ac:dyDescent="0.55000000000000004">
      <c r="O1269" s="9" t="str">
        <f>IFERROR(IF($B1269="","",INDEX(所属情報!$E:$E,MATCH($A1269,所属情報!$A:$A,0))),"")</f>
        <v/>
      </c>
      <c r="P1269" s="9" t="str">
        <f t="shared" si="57"/>
        <v/>
      </c>
      <c r="Q1269" s="9" t="str">
        <f t="shared" si="58"/>
        <v/>
      </c>
      <c r="R1269" s="9" t="str">
        <f t="shared" si="59"/>
        <v/>
      </c>
      <c r="S1269" s="9" t="str">
        <f>IFERROR(IF($F1269="","",INDEX(リスト!$G:$G,MATCH($F1269,リスト!$E:$E,0))),"")</f>
        <v/>
      </c>
      <c r="T1269" s="9" t="str">
        <f>IFERROR(IF($K1269="","",INDEX(リスト!$J:$J,MATCH($K1269,リスト!$I:$I,0))),"")</f>
        <v/>
      </c>
      <c r="U1269" s="9" t="str">
        <f>IF($B1269="","",RIGHT($G1269*1000+200+COUNTIF($G$2:$G1269,$G1269),9))</f>
        <v/>
      </c>
      <c r="V1269" s="9" t="str">
        <f>IFERROR(IF($M1269="","",$M1269&amp;"・"&amp;INDEX(リスト!$F:$F,MATCH($L1269,リスト!$E:$E,0))),"")</f>
        <v/>
      </c>
    </row>
    <row r="1270" spans="15:22" ht="18" customHeight="1" x14ac:dyDescent="0.55000000000000004">
      <c r="O1270" s="9" t="str">
        <f>IFERROR(IF($B1270="","",INDEX(所属情報!$E:$E,MATCH($A1270,所属情報!$A:$A,0))),"")</f>
        <v/>
      </c>
      <c r="P1270" s="9" t="str">
        <f t="shared" si="57"/>
        <v/>
      </c>
      <c r="Q1270" s="9" t="str">
        <f t="shared" si="58"/>
        <v/>
      </c>
      <c r="R1270" s="9" t="str">
        <f t="shared" si="59"/>
        <v/>
      </c>
      <c r="S1270" s="9" t="str">
        <f>IFERROR(IF($F1270="","",INDEX(リスト!$G:$G,MATCH($F1270,リスト!$E:$E,0))),"")</f>
        <v/>
      </c>
      <c r="T1270" s="9" t="str">
        <f>IFERROR(IF($K1270="","",INDEX(リスト!$J:$J,MATCH($K1270,リスト!$I:$I,0))),"")</f>
        <v/>
      </c>
      <c r="U1270" s="9" t="str">
        <f>IF($B1270="","",RIGHT($G1270*1000+200+COUNTIF($G$2:$G1270,$G1270),9))</f>
        <v/>
      </c>
      <c r="V1270" s="9" t="str">
        <f>IFERROR(IF($M1270="","",$M1270&amp;"・"&amp;INDEX(リスト!$F:$F,MATCH($L1270,リスト!$E:$E,0))),"")</f>
        <v/>
      </c>
    </row>
    <row r="1271" spans="15:22" ht="18" customHeight="1" x14ac:dyDescent="0.55000000000000004">
      <c r="O1271" s="9" t="str">
        <f>IFERROR(IF($B1271="","",INDEX(所属情報!$E:$E,MATCH($A1271,所属情報!$A:$A,0))),"")</f>
        <v/>
      </c>
      <c r="P1271" s="9" t="str">
        <f t="shared" si="57"/>
        <v/>
      </c>
      <c r="Q1271" s="9" t="str">
        <f t="shared" si="58"/>
        <v/>
      </c>
      <c r="R1271" s="9" t="str">
        <f t="shared" si="59"/>
        <v/>
      </c>
      <c r="S1271" s="9" t="str">
        <f>IFERROR(IF($F1271="","",INDEX(リスト!$G:$G,MATCH($F1271,リスト!$E:$E,0))),"")</f>
        <v/>
      </c>
      <c r="T1271" s="9" t="str">
        <f>IFERROR(IF($K1271="","",INDEX(リスト!$J:$J,MATCH($K1271,リスト!$I:$I,0))),"")</f>
        <v/>
      </c>
      <c r="U1271" s="9" t="str">
        <f>IF($B1271="","",RIGHT($G1271*1000+200+COUNTIF($G$2:$G1271,$G1271),9))</f>
        <v/>
      </c>
      <c r="V1271" s="9" t="str">
        <f>IFERROR(IF($M1271="","",$M1271&amp;"・"&amp;INDEX(リスト!$F:$F,MATCH($L1271,リスト!$E:$E,0))),"")</f>
        <v/>
      </c>
    </row>
    <row r="1272" spans="15:22" ht="18" customHeight="1" x14ac:dyDescent="0.55000000000000004">
      <c r="O1272" s="9" t="str">
        <f>IFERROR(IF($B1272="","",INDEX(所属情報!$E:$E,MATCH($A1272,所属情報!$A:$A,0))),"")</f>
        <v/>
      </c>
      <c r="P1272" s="9" t="str">
        <f t="shared" si="57"/>
        <v/>
      </c>
      <c r="Q1272" s="9" t="str">
        <f t="shared" si="58"/>
        <v/>
      </c>
      <c r="R1272" s="9" t="str">
        <f t="shared" si="59"/>
        <v/>
      </c>
      <c r="S1272" s="9" t="str">
        <f>IFERROR(IF($F1272="","",INDEX(リスト!$G:$G,MATCH($F1272,リスト!$E:$E,0))),"")</f>
        <v/>
      </c>
      <c r="T1272" s="9" t="str">
        <f>IFERROR(IF($K1272="","",INDEX(リスト!$J:$J,MATCH($K1272,リスト!$I:$I,0))),"")</f>
        <v/>
      </c>
      <c r="U1272" s="9" t="str">
        <f>IF($B1272="","",RIGHT($G1272*1000+200+COUNTIF($G$2:$G1272,$G1272),9))</f>
        <v/>
      </c>
      <c r="V1272" s="9" t="str">
        <f>IFERROR(IF($M1272="","",$M1272&amp;"・"&amp;INDEX(リスト!$F:$F,MATCH($L1272,リスト!$E:$E,0))),"")</f>
        <v/>
      </c>
    </row>
    <row r="1273" spans="15:22" ht="18" customHeight="1" x14ac:dyDescent="0.55000000000000004">
      <c r="O1273" s="9" t="str">
        <f>IFERROR(IF($B1273="","",INDEX(所属情報!$E:$E,MATCH($A1273,所属情報!$A:$A,0))),"")</f>
        <v/>
      </c>
      <c r="P1273" s="9" t="str">
        <f t="shared" si="57"/>
        <v/>
      </c>
      <c r="Q1273" s="9" t="str">
        <f t="shared" si="58"/>
        <v/>
      </c>
      <c r="R1273" s="9" t="str">
        <f t="shared" si="59"/>
        <v/>
      </c>
      <c r="S1273" s="9" t="str">
        <f>IFERROR(IF($F1273="","",INDEX(リスト!$G:$G,MATCH($F1273,リスト!$E:$E,0))),"")</f>
        <v/>
      </c>
      <c r="T1273" s="9" t="str">
        <f>IFERROR(IF($K1273="","",INDEX(リスト!$J:$J,MATCH($K1273,リスト!$I:$I,0))),"")</f>
        <v/>
      </c>
      <c r="U1273" s="9" t="str">
        <f>IF($B1273="","",RIGHT($G1273*1000+200+COUNTIF($G$2:$G1273,$G1273),9))</f>
        <v/>
      </c>
      <c r="V1273" s="9" t="str">
        <f>IFERROR(IF($M1273="","",$M1273&amp;"・"&amp;INDEX(リスト!$F:$F,MATCH($L1273,リスト!$E:$E,0))),"")</f>
        <v/>
      </c>
    </row>
    <row r="1274" spans="15:22" ht="18" customHeight="1" x14ac:dyDescent="0.55000000000000004">
      <c r="O1274" s="9" t="str">
        <f>IFERROR(IF($B1274="","",INDEX(所属情報!$E:$E,MATCH($A1274,所属情報!$A:$A,0))),"")</f>
        <v/>
      </c>
      <c r="P1274" s="9" t="str">
        <f t="shared" si="57"/>
        <v/>
      </c>
      <c r="Q1274" s="9" t="str">
        <f t="shared" si="58"/>
        <v/>
      </c>
      <c r="R1274" s="9" t="str">
        <f t="shared" si="59"/>
        <v/>
      </c>
      <c r="S1274" s="9" t="str">
        <f>IFERROR(IF($F1274="","",INDEX(リスト!$G:$G,MATCH($F1274,リスト!$E:$E,0))),"")</f>
        <v/>
      </c>
      <c r="T1274" s="9" t="str">
        <f>IFERROR(IF($K1274="","",INDEX(リスト!$J:$J,MATCH($K1274,リスト!$I:$I,0))),"")</f>
        <v/>
      </c>
      <c r="U1274" s="9" t="str">
        <f>IF($B1274="","",RIGHT($G1274*1000+200+COUNTIF($G$2:$G1274,$G1274),9))</f>
        <v/>
      </c>
      <c r="V1274" s="9" t="str">
        <f>IFERROR(IF($M1274="","",$M1274&amp;"・"&amp;INDEX(リスト!$F:$F,MATCH($L1274,リスト!$E:$E,0))),"")</f>
        <v/>
      </c>
    </row>
    <row r="1275" spans="15:22" ht="18" customHeight="1" x14ac:dyDescent="0.55000000000000004">
      <c r="O1275" s="9" t="str">
        <f>IFERROR(IF($B1275="","",INDEX(所属情報!$E:$E,MATCH($A1275,所属情報!$A:$A,0))),"")</f>
        <v/>
      </c>
      <c r="P1275" s="9" t="str">
        <f t="shared" si="57"/>
        <v/>
      </c>
      <c r="Q1275" s="9" t="str">
        <f t="shared" si="58"/>
        <v/>
      </c>
      <c r="R1275" s="9" t="str">
        <f t="shared" si="59"/>
        <v/>
      </c>
      <c r="S1275" s="9" t="str">
        <f>IFERROR(IF($F1275="","",INDEX(リスト!$G:$G,MATCH($F1275,リスト!$E:$E,0))),"")</f>
        <v/>
      </c>
      <c r="T1275" s="9" t="str">
        <f>IFERROR(IF($K1275="","",INDEX(リスト!$J:$J,MATCH($K1275,リスト!$I:$I,0))),"")</f>
        <v/>
      </c>
      <c r="U1275" s="9" t="str">
        <f>IF($B1275="","",RIGHT($G1275*1000+200+COUNTIF($G$2:$G1275,$G1275),9))</f>
        <v/>
      </c>
      <c r="V1275" s="9" t="str">
        <f>IFERROR(IF($M1275="","",$M1275&amp;"・"&amp;INDEX(リスト!$F:$F,MATCH($L1275,リスト!$E:$E,0))),"")</f>
        <v/>
      </c>
    </row>
    <row r="1276" spans="15:22" ht="18" customHeight="1" x14ac:dyDescent="0.55000000000000004">
      <c r="O1276" s="9" t="str">
        <f>IFERROR(IF($B1276="","",INDEX(所属情報!$E:$E,MATCH($A1276,所属情報!$A:$A,0))),"")</f>
        <v/>
      </c>
      <c r="P1276" s="9" t="str">
        <f t="shared" si="57"/>
        <v/>
      </c>
      <c r="Q1276" s="9" t="str">
        <f t="shared" si="58"/>
        <v/>
      </c>
      <c r="R1276" s="9" t="str">
        <f t="shared" si="59"/>
        <v/>
      </c>
      <c r="S1276" s="9" t="str">
        <f>IFERROR(IF($F1276="","",INDEX(リスト!$G:$G,MATCH($F1276,リスト!$E:$E,0))),"")</f>
        <v/>
      </c>
      <c r="T1276" s="9" t="str">
        <f>IFERROR(IF($K1276="","",INDEX(リスト!$J:$J,MATCH($K1276,リスト!$I:$I,0))),"")</f>
        <v/>
      </c>
      <c r="U1276" s="9" t="str">
        <f>IF($B1276="","",RIGHT($G1276*1000+200+COUNTIF($G$2:$G1276,$G1276),9))</f>
        <v/>
      </c>
      <c r="V1276" s="9" t="str">
        <f>IFERROR(IF($M1276="","",$M1276&amp;"・"&amp;INDEX(リスト!$F:$F,MATCH($L1276,リスト!$E:$E,0))),"")</f>
        <v/>
      </c>
    </row>
    <row r="1277" spans="15:22" ht="18" customHeight="1" x14ac:dyDescent="0.55000000000000004">
      <c r="O1277" s="9" t="str">
        <f>IFERROR(IF($B1277="","",INDEX(所属情報!$E:$E,MATCH($A1277,所属情報!$A:$A,0))),"")</f>
        <v/>
      </c>
      <c r="P1277" s="9" t="str">
        <f t="shared" si="57"/>
        <v/>
      </c>
      <c r="Q1277" s="9" t="str">
        <f t="shared" si="58"/>
        <v/>
      </c>
      <c r="R1277" s="9" t="str">
        <f t="shared" si="59"/>
        <v/>
      </c>
      <c r="S1277" s="9" t="str">
        <f>IFERROR(IF($F1277="","",INDEX(リスト!$G:$G,MATCH($F1277,リスト!$E:$E,0))),"")</f>
        <v/>
      </c>
      <c r="T1277" s="9" t="str">
        <f>IFERROR(IF($K1277="","",INDEX(リスト!$J:$J,MATCH($K1277,リスト!$I:$I,0))),"")</f>
        <v/>
      </c>
      <c r="U1277" s="9" t="str">
        <f>IF($B1277="","",RIGHT($G1277*1000+200+COUNTIF($G$2:$G1277,$G1277),9))</f>
        <v/>
      </c>
      <c r="V1277" s="9" t="str">
        <f>IFERROR(IF($M1277="","",$M1277&amp;"・"&amp;INDEX(リスト!$F:$F,MATCH($L1277,リスト!$E:$E,0))),"")</f>
        <v/>
      </c>
    </row>
    <row r="1278" spans="15:22" ht="18" customHeight="1" x14ac:dyDescent="0.55000000000000004">
      <c r="O1278" s="9" t="str">
        <f>IFERROR(IF($B1278="","",INDEX(所属情報!$E:$E,MATCH($A1278,所属情報!$A:$A,0))),"")</f>
        <v/>
      </c>
      <c r="P1278" s="9" t="str">
        <f t="shared" si="57"/>
        <v/>
      </c>
      <c r="Q1278" s="9" t="str">
        <f t="shared" si="58"/>
        <v/>
      </c>
      <c r="R1278" s="9" t="str">
        <f t="shared" si="59"/>
        <v/>
      </c>
      <c r="S1278" s="9" t="str">
        <f>IFERROR(IF($F1278="","",INDEX(リスト!$G:$G,MATCH($F1278,リスト!$E:$E,0))),"")</f>
        <v/>
      </c>
      <c r="T1278" s="9" t="str">
        <f>IFERROR(IF($K1278="","",INDEX(リスト!$J:$J,MATCH($K1278,リスト!$I:$I,0))),"")</f>
        <v/>
      </c>
      <c r="U1278" s="9" t="str">
        <f>IF($B1278="","",RIGHT($G1278*1000+200+COUNTIF($G$2:$G1278,$G1278),9))</f>
        <v/>
      </c>
      <c r="V1278" s="9" t="str">
        <f>IFERROR(IF($M1278="","",$M1278&amp;"・"&amp;INDEX(リスト!$F:$F,MATCH($L1278,リスト!$E:$E,0))),"")</f>
        <v/>
      </c>
    </row>
    <row r="1279" spans="15:22" ht="18" customHeight="1" x14ac:dyDescent="0.55000000000000004">
      <c r="O1279" s="9" t="str">
        <f>IFERROR(IF($B1279="","",INDEX(所属情報!$E:$E,MATCH($A1279,所属情報!$A:$A,0))),"")</f>
        <v/>
      </c>
      <c r="P1279" s="9" t="str">
        <f t="shared" si="57"/>
        <v/>
      </c>
      <c r="Q1279" s="9" t="str">
        <f t="shared" si="58"/>
        <v/>
      </c>
      <c r="R1279" s="9" t="str">
        <f t="shared" si="59"/>
        <v/>
      </c>
      <c r="S1279" s="9" t="str">
        <f>IFERROR(IF($F1279="","",INDEX(リスト!$G:$G,MATCH($F1279,リスト!$E:$E,0))),"")</f>
        <v/>
      </c>
      <c r="T1279" s="9" t="str">
        <f>IFERROR(IF($K1279="","",INDEX(リスト!$J:$J,MATCH($K1279,リスト!$I:$I,0))),"")</f>
        <v/>
      </c>
      <c r="U1279" s="9" t="str">
        <f>IF($B1279="","",RIGHT($G1279*1000+200+COUNTIF($G$2:$G1279,$G1279),9))</f>
        <v/>
      </c>
      <c r="V1279" s="9" t="str">
        <f>IFERROR(IF($M1279="","",$M1279&amp;"・"&amp;INDEX(リスト!$F:$F,MATCH($L1279,リスト!$E:$E,0))),"")</f>
        <v/>
      </c>
    </row>
    <row r="1280" spans="15:22" ht="18" customHeight="1" x14ac:dyDescent="0.55000000000000004">
      <c r="O1280" s="9" t="str">
        <f>IFERROR(IF($B1280="","",INDEX(所属情報!$E:$E,MATCH($A1280,所属情報!$A:$A,0))),"")</f>
        <v/>
      </c>
      <c r="P1280" s="9" t="str">
        <f t="shared" si="57"/>
        <v/>
      </c>
      <c r="Q1280" s="9" t="str">
        <f t="shared" si="58"/>
        <v/>
      </c>
      <c r="R1280" s="9" t="str">
        <f t="shared" si="59"/>
        <v/>
      </c>
      <c r="S1280" s="9" t="str">
        <f>IFERROR(IF($F1280="","",INDEX(リスト!$G:$G,MATCH($F1280,リスト!$E:$E,0))),"")</f>
        <v/>
      </c>
      <c r="T1280" s="9" t="str">
        <f>IFERROR(IF($K1280="","",INDEX(リスト!$J:$J,MATCH($K1280,リスト!$I:$I,0))),"")</f>
        <v/>
      </c>
      <c r="U1280" s="9" t="str">
        <f>IF($B1280="","",RIGHT($G1280*1000+200+COUNTIF($G$2:$G1280,$G1280),9))</f>
        <v/>
      </c>
      <c r="V1280" s="9" t="str">
        <f>IFERROR(IF($M1280="","",$M1280&amp;"・"&amp;INDEX(リスト!$F:$F,MATCH($L1280,リスト!$E:$E,0))),"")</f>
        <v/>
      </c>
    </row>
    <row r="1281" spans="15:22" ht="18" customHeight="1" x14ac:dyDescent="0.55000000000000004">
      <c r="O1281" s="9" t="str">
        <f>IFERROR(IF($B1281="","",INDEX(所属情報!$E:$E,MATCH($A1281,所属情報!$A:$A,0))),"")</f>
        <v/>
      </c>
      <c r="P1281" s="9" t="str">
        <f t="shared" si="57"/>
        <v/>
      </c>
      <c r="Q1281" s="9" t="str">
        <f t="shared" si="58"/>
        <v/>
      </c>
      <c r="R1281" s="9" t="str">
        <f t="shared" si="59"/>
        <v/>
      </c>
      <c r="S1281" s="9" t="str">
        <f>IFERROR(IF($F1281="","",INDEX(リスト!$G:$G,MATCH($F1281,リスト!$E:$E,0))),"")</f>
        <v/>
      </c>
      <c r="T1281" s="9" t="str">
        <f>IFERROR(IF($K1281="","",INDEX(リスト!$J:$J,MATCH($K1281,リスト!$I:$I,0))),"")</f>
        <v/>
      </c>
      <c r="U1281" s="9" t="str">
        <f>IF($B1281="","",RIGHT($G1281*1000+200+COUNTIF($G$2:$G1281,$G1281),9))</f>
        <v/>
      </c>
      <c r="V1281" s="9" t="str">
        <f>IFERROR(IF($M1281="","",$M1281&amp;"・"&amp;INDEX(リスト!$F:$F,MATCH($L1281,リスト!$E:$E,0))),"")</f>
        <v/>
      </c>
    </row>
    <row r="1282" spans="15:22" ht="18" customHeight="1" x14ac:dyDescent="0.55000000000000004">
      <c r="O1282" s="9" t="str">
        <f>IFERROR(IF($B1282="","",INDEX(所属情報!$E:$E,MATCH($A1282,所属情報!$A:$A,0))),"")</f>
        <v/>
      </c>
      <c r="P1282" s="9" t="str">
        <f t="shared" si="57"/>
        <v/>
      </c>
      <c r="Q1282" s="9" t="str">
        <f t="shared" si="58"/>
        <v/>
      </c>
      <c r="R1282" s="9" t="str">
        <f t="shared" si="59"/>
        <v/>
      </c>
      <c r="S1282" s="9" t="str">
        <f>IFERROR(IF($F1282="","",INDEX(リスト!$G:$G,MATCH($F1282,リスト!$E:$E,0))),"")</f>
        <v/>
      </c>
      <c r="T1282" s="9" t="str">
        <f>IFERROR(IF($K1282="","",INDEX(リスト!$J:$J,MATCH($K1282,リスト!$I:$I,0))),"")</f>
        <v/>
      </c>
      <c r="U1282" s="9" t="str">
        <f>IF($B1282="","",RIGHT($G1282*1000+200+COUNTIF($G$2:$G1282,$G1282),9))</f>
        <v/>
      </c>
      <c r="V1282" s="9" t="str">
        <f>IFERROR(IF($M1282="","",$M1282&amp;"・"&amp;INDEX(リスト!$F:$F,MATCH($L1282,リスト!$E:$E,0))),"")</f>
        <v/>
      </c>
    </row>
    <row r="1283" spans="15:22" ht="18" customHeight="1" x14ac:dyDescent="0.55000000000000004">
      <c r="O1283" s="9" t="str">
        <f>IFERROR(IF($B1283="","",INDEX(所属情報!$E:$E,MATCH($A1283,所属情報!$A:$A,0))),"")</f>
        <v/>
      </c>
      <c r="P1283" s="9" t="str">
        <f t="shared" ref="P1283:P1346" si="60">IF($C1283="","",IF($E1283="",$C1283,$C1283&amp;" ("&amp;$E1283&amp;")"))</f>
        <v/>
      </c>
      <c r="Q1283" s="9" t="str">
        <f t="shared" ref="Q1283:Q1346" si="61">IF($D1283="","",ASC($D1283))</f>
        <v/>
      </c>
      <c r="R1283" s="9" t="str">
        <f t="shared" ref="R1283:R1346" si="62">IF($I1283="","",UPPER($I1283)&amp;" "&amp;UPPER(LEFT($J1283,1))&amp;LOWER(RIGHT($J1283,LEN($J1283)-1))&amp;" ("&amp;MID($G1283,3,2)&amp;")")</f>
        <v/>
      </c>
      <c r="S1283" s="9" t="str">
        <f>IFERROR(IF($F1283="","",INDEX(リスト!$G:$G,MATCH($F1283,リスト!$E:$E,0))),"")</f>
        <v/>
      </c>
      <c r="T1283" s="9" t="str">
        <f>IFERROR(IF($K1283="","",INDEX(リスト!$J:$J,MATCH($K1283,リスト!$I:$I,0))),"")</f>
        <v/>
      </c>
      <c r="U1283" s="9" t="str">
        <f>IF($B1283="","",RIGHT($G1283*1000+200+COUNTIF($G$2:$G1283,$G1283),9))</f>
        <v/>
      </c>
      <c r="V1283" s="9" t="str">
        <f>IFERROR(IF($M1283="","",$M1283&amp;"・"&amp;INDEX(リスト!$F:$F,MATCH($L1283,リスト!$E:$E,0))),"")</f>
        <v/>
      </c>
    </row>
    <row r="1284" spans="15:22" ht="18" customHeight="1" x14ac:dyDescent="0.55000000000000004">
      <c r="O1284" s="9" t="str">
        <f>IFERROR(IF($B1284="","",INDEX(所属情報!$E:$E,MATCH($A1284,所属情報!$A:$A,0))),"")</f>
        <v/>
      </c>
      <c r="P1284" s="9" t="str">
        <f t="shared" si="60"/>
        <v/>
      </c>
      <c r="Q1284" s="9" t="str">
        <f t="shared" si="61"/>
        <v/>
      </c>
      <c r="R1284" s="9" t="str">
        <f t="shared" si="62"/>
        <v/>
      </c>
      <c r="S1284" s="9" t="str">
        <f>IFERROR(IF($F1284="","",INDEX(リスト!$G:$G,MATCH($F1284,リスト!$E:$E,0))),"")</f>
        <v/>
      </c>
      <c r="T1284" s="9" t="str">
        <f>IFERROR(IF($K1284="","",INDEX(リスト!$J:$J,MATCH($K1284,リスト!$I:$I,0))),"")</f>
        <v/>
      </c>
      <c r="U1284" s="9" t="str">
        <f>IF($B1284="","",RIGHT($G1284*1000+200+COUNTIF($G$2:$G1284,$G1284),9))</f>
        <v/>
      </c>
      <c r="V1284" s="9" t="str">
        <f>IFERROR(IF($M1284="","",$M1284&amp;"・"&amp;INDEX(リスト!$F:$F,MATCH($L1284,リスト!$E:$E,0))),"")</f>
        <v/>
      </c>
    </row>
    <row r="1285" spans="15:22" ht="18" customHeight="1" x14ac:dyDescent="0.55000000000000004">
      <c r="O1285" s="9" t="str">
        <f>IFERROR(IF($B1285="","",INDEX(所属情報!$E:$E,MATCH($A1285,所属情報!$A:$A,0))),"")</f>
        <v/>
      </c>
      <c r="P1285" s="9" t="str">
        <f t="shared" si="60"/>
        <v/>
      </c>
      <c r="Q1285" s="9" t="str">
        <f t="shared" si="61"/>
        <v/>
      </c>
      <c r="R1285" s="9" t="str">
        <f t="shared" si="62"/>
        <v/>
      </c>
      <c r="S1285" s="9" t="str">
        <f>IFERROR(IF($F1285="","",INDEX(リスト!$G:$G,MATCH($F1285,リスト!$E:$E,0))),"")</f>
        <v/>
      </c>
      <c r="T1285" s="9" t="str">
        <f>IFERROR(IF($K1285="","",INDEX(リスト!$J:$J,MATCH($K1285,リスト!$I:$I,0))),"")</f>
        <v/>
      </c>
      <c r="U1285" s="9" t="str">
        <f>IF($B1285="","",RIGHT($G1285*1000+200+COUNTIF($G$2:$G1285,$G1285),9))</f>
        <v/>
      </c>
      <c r="V1285" s="9" t="str">
        <f>IFERROR(IF($M1285="","",$M1285&amp;"・"&amp;INDEX(リスト!$F:$F,MATCH($L1285,リスト!$E:$E,0))),"")</f>
        <v/>
      </c>
    </row>
    <row r="1286" spans="15:22" ht="18" customHeight="1" x14ac:dyDescent="0.55000000000000004">
      <c r="O1286" s="9" t="str">
        <f>IFERROR(IF($B1286="","",INDEX(所属情報!$E:$E,MATCH($A1286,所属情報!$A:$A,0))),"")</f>
        <v/>
      </c>
      <c r="P1286" s="9" t="str">
        <f t="shared" si="60"/>
        <v/>
      </c>
      <c r="Q1286" s="9" t="str">
        <f t="shared" si="61"/>
        <v/>
      </c>
      <c r="R1286" s="9" t="str">
        <f t="shared" si="62"/>
        <v/>
      </c>
      <c r="S1286" s="9" t="str">
        <f>IFERROR(IF($F1286="","",INDEX(リスト!$G:$G,MATCH($F1286,リスト!$E:$E,0))),"")</f>
        <v/>
      </c>
      <c r="T1286" s="9" t="str">
        <f>IFERROR(IF($K1286="","",INDEX(リスト!$J:$J,MATCH($K1286,リスト!$I:$I,0))),"")</f>
        <v/>
      </c>
      <c r="U1286" s="9" t="str">
        <f>IF($B1286="","",RIGHT($G1286*1000+200+COUNTIF($G$2:$G1286,$G1286),9))</f>
        <v/>
      </c>
      <c r="V1286" s="9" t="str">
        <f>IFERROR(IF($M1286="","",$M1286&amp;"・"&amp;INDEX(リスト!$F:$F,MATCH($L1286,リスト!$E:$E,0))),"")</f>
        <v/>
      </c>
    </row>
    <row r="1287" spans="15:22" ht="18" customHeight="1" x14ac:dyDescent="0.55000000000000004">
      <c r="O1287" s="9" t="str">
        <f>IFERROR(IF($B1287="","",INDEX(所属情報!$E:$E,MATCH($A1287,所属情報!$A:$A,0))),"")</f>
        <v/>
      </c>
      <c r="P1287" s="9" t="str">
        <f t="shared" si="60"/>
        <v/>
      </c>
      <c r="Q1287" s="9" t="str">
        <f t="shared" si="61"/>
        <v/>
      </c>
      <c r="R1287" s="9" t="str">
        <f t="shared" si="62"/>
        <v/>
      </c>
      <c r="S1287" s="9" t="str">
        <f>IFERROR(IF($F1287="","",INDEX(リスト!$G:$G,MATCH($F1287,リスト!$E:$E,0))),"")</f>
        <v/>
      </c>
      <c r="T1287" s="9" t="str">
        <f>IFERROR(IF($K1287="","",INDEX(リスト!$J:$J,MATCH($K1287,リスト!$I:$I,0))),"")</f>
        <v/>
      </c>
      <c r="U1287" s="9" t="str">
        <f>IF($B1287="","",RIGHT($G1287*1000+200+COUNTIF($G$2:$G1287,$G1287),9))</f>
        <v/>
      </c>
      <c r="V1287" s="9" t="str">
        <f>IFERROR(IF($M1287="","",$M1287&amp;"・"&amp;INDEX(リスト!$F:$F,MATCH($L1287,リスト!$E:$E,0))),"")</f>
        <v/>
      </c>
    </row>
    <row r="1288" spans="15:22" ht="18" customHeight="1" x14ac:dyDescent="0.55000000000000004">
      <c r="O1288" s="9" t="str">
        <f>IFERROR(IF($B1288="","",INDEX(所属情報!$E:$E,MATCH($A1288,所属情報!$A:$A,0))),"")</f>
        <v/>
      </c>
      <c r="P1288" s="9" t="str">
        <f t="shared" si="60"/>
        <v/>
      </c>
      <c r="Q1288" s="9" t="str">
        <f t="shared" si="61"/>
        <v/>
      </c>
      <c r="R1288" s="9" t="str">
        <f t="shared" si="62"/>
        <v/>
      </c>
      <c r="S1288" s="9" t="str">
        <f>IFERROR(IF($F1288="","",INDEX(リスト!$G:$G,MATCH($F1288,リスト!$E:$E,0))),"")</f>
        <v/>
      </c>
      <c r="T1288" s="9" t="str">
        <f>IFERROR(IF($K1288="","",INDEX(リスト!$J:$J,MATCH($K1288,リスト!$I:$I,0))),"")</f>
        <v/>
      </c>
      <c r="U1288" s="9" t="str">
        <f>IF($B1288="","",RIGHT($G1288*1000+200+COUNTIF($G$2:$G1288,$G1288),9))</f>
        <v/>
      </c>
      <c r="V1288" s="9" t="str">
        <f>IFERROR(IF($M1288="","",$M1288&amp;"・"&amp;INDEX(リスト!$F:$F,MATCH($L1288,リスト!$E:$E,0))),"")</f>
        <v/>
      </c>
    </row>
    <row r="1289" spans="15:22" ht="18" customHeight="1" x14ac:dyDescent="0.55000000000000004">
      <c r="O1289" s="9" t="str">
        <f>IFERROR(IF($B1289="","",INDEX(所属情報!$E:$E,MATCH($A1289,所属情報!$A:$A,0))),"")</f>
        <v/>
      </c>
      <c r="P1289" s="9" t="str">
        <f t="shared" si="60"/>
        <v/>
      </c>
      <c r="Q1289" s="9" t="str">
        <f t="shared" si="61"/>
        <v/>
      </c>
      <c r="R1289" s="9" t="str">
        <f t="shared" si="62"/>
        <v/>
      </c>
      <c r="S1289" s="9" t="str">
        <f>IFERROR(IF($F1289="","",INDEX(リスト!$G:$G,MATCH($F1289,リスト!$E:$E,0))),"")</f>
        <v/>
      </c>
      <c r="T1289" s="9" t="str">
        <f>IFERROR(IF($K1289="","",INDEX(リスト!$J:$J,MATCH($K1289,リスト!$I:$I,0))),"")</f>
        <v/>
      </c>
      <c r="U1289" s="9" t="str">
        <f>IF($B1289="","",RIGHT($G1289*1000+200+COUNTIF($G$2:$G1289,$G1289),9))</f>
        <v/>
      </c>
      <c r="V1289" s="9" t="str">
        <f>IFERROR(IF($M1289="","",$M1289&amp;"・"&amp;INDEX(リスト!$F:$F,MATCH($L1289,リスト!$E:$E,0))),"")</f>
        <v/>
      </c>
    </row>
    <row r="1290" spans="15:22" ht="18" customHeight="1" x14ac:dyDescent="0.55000000000000004">
      <c r="O1290" s="9" t="str">
        <f>IFERROR(IF($B1290="","",INDEX(所属情報!$E:$E,MATCH($A1290,所属情報!$A:$A,0))),"")</f>
        <v/>
      </c>
      <c r="P1290" s="9" t="str">
        <f t="shared" si="60"/>
        <v/>
      </c>
      <c r="Q1290" s="9" t="str">
        <f t="shared" si="61"/>
        <v/>
      </c>
      <c r="R1290" s="9" t="str">
        <f t="shared" si="62"/>
        <v/>
      </c>
      <c r="S1290" s="9" t="str">
        <f>IFERROR(IF($F1290="","",INDEX(リスト!$G:$G,MATCH($F1290,リスト!$E:$E,0))),"")</f>
        <v/>
      </c>
      <c r="T1290" s="9" t="str">
        <f>IFERROR(IF($K1290="","",INDEX(リスト!$J:$J,MATCH($K1290,リスト!$I:$I,0))),"")</f>
        <v/>
      </c>
      <c r="U1290" s="9" t="str">
        <f>IF($B1290="","",RIGHT($G1290*1000+200+COUNTIF($G$2:$G1290,$G1290),9))</f>
        <v/>
      </c>
      <c r="V1290" s="9" t="str">
        <f>IFERROR(IF($M1290="","",$M1290&amp;"・"&amp;INDEX(リスト!$F:$F,MATCH($L1290,リスト!$E:$E,0))),"")</f>
        <v/>
      </c>
    </row>
    <row r="1291" spans="15:22" ht="18" customHeight="1" x14ac:dyDescent="0.55000000000000004">
      <c r="O1291" s="9" t="str">
        <f>IFERROR(IF($B1291="","",INDEX(所属情報!$E:$E,MATCH($A1291,所属情報!$A:$A,0))),"")</f>
        <v/>
      </c>
      <c r="P1291" s="9" t="str">
        <f t="shared" si="60"/>
        <v/>
      </c>
      <c r="Q1291" s="9" t="str">
        <f t="shared" si="61"/>
        <v/>
      </c>
      <c r="R1291" s="9" t="str">
        <f t="shared" si="62"/>
        <v/>
      </c>
      <c r="S1291" s="9" t="str">
        <f>IFERROR(IF($F1291="","",INDEX(リスト!$G:$G,MATCH($F1291,リスト!$E:$E,0))),"")</f>
        <v/>
      </c>
      <c r="T1291" s="9" t="str">
        <f>IFERROR(IF($K1291="","",INDEX(リスト!$J:$J,MATCH($K1291,リスト!$I:$I,0))),"")</f>
        <v/>
      </c>
      <c r="U1291" s="9" t="str">
        <f>IF($B1291="","",RIGHT($G1291*1000+200+COUNTIF($G$2:$G1291,$G1291),9))</f>
        <v/>
      </c>
      <c r="V1291" s="9" t="str">
        <f>IFERROR(IF($M1291="","",$M1291&amp;"・"&amp;INDEX(リスト!$F:$F,MATCH($L1291,リスト!$E:$E,0))),"")</f>
        <v/>
      </c>
    </row>
    <row r="1292" spans="15:22" ht="18" customHeight="1" x14ac:dyDescent="0.55000000000000004">
      <c r="O1292" s="9" t="str">
        <f>IFERROR(IF($B1292="","",INDEX(所属情報!$E:$E,MATCH($A1292,所属情報!$A:$A,0))),"")</f>
        <v/>
      </c>
      <c r="P1292" s="9" t="str">
        <f t="shared" si="60"/>
        <v/>
      </c>
      <c r="Q1292" s="9" t="str">
        <f t="shared" si="61"/>
        <v/>
      </c>
      <c r="R1292" s="9" t="str">
        <f t="shared" si="62"/>
        <v/>
      </c>
      <c r="S1292" s="9" t="str">
        <f>IFERROR(IF($F1292="","",INDEX(リスト!$G:$G,MATCH($F1292,リスト!$E:$E,0))),"")</f>
        <v/>
      </c>
      <c r="T1292" s="9" t="str">
        <f>IFERROR(IF($K1292="","",INDEX(リスト!$J:$J,MATCH($K1292,リスト!$I:$I,0))),"")</f>
        <v/>
      </c>
      <c r="U1292" s="9" t="str">
        <f>IF($B1292="","",RIGHT($G1292*1000+200+COUNTIF($G$2:$G1292,$G1292),9))</f>
        <v/>
      </c>
      <c r="V1292" s="9" t="str">
        <f>IFERROR(IF($M1292="","",$M1292&amp;"・"&amp;INDEX(リスト!$F:$F,MATCH($L1292,リスト!$E:$E,0))),"")</f>
        <v/>
      </c>
    </row>
    <row r="1293" spans="15:22" ht="18" customHeight="1" x14ac:dyDescent="0.55000000000000004">
      <c r="O1293" s="9" t="str">
        <f>IFERROR(IF($B1293="","",INDEX(所属情報!$E:$E,MATCH($A1293,所属情報!$A:$A,0))),"")</f>
        <v/>
      </c>
      <c r="P1293" s="9" t="str">
        <f t="shared" si="60"/>
        <v/>
      </c>
      <c r="Q1293" s="9" t="str">
        <f t="shared" si="61"/>
        <v/>
      </c>
      <c r="R1293" s="9" t="str">
        <f t="shared" si="62"/>
        <v/>
      </c>
      <c r="S1293" s="9" t="str">
        <f>IFERROR(IF($F1293="","",INDEX(リスト!$G:$G,MATCH($F1293,リスト!$E:$E,0))),"")</f>
        <v/>
      </c>
      <c r="T1293" s="9" t="str">
        <f>IFERROR(IF($K1293="","",INDEX(リスト!$J:$J,MATCH($K1293,リスト!$I:$I,0))),"")</f>
        <v/>
      </c>
      <c r="U1293" s="9" t="str">
        <f>IF($B1293="","",RIGHT($G1293*1000+200+COUNTIF($G$2:$G1293,$G1293),9))</f>
        <v/>
      </c>
      <c r="V1293" s="9" t="str">
        <f>IFERROR(IF($M1293="","",$M1293&amp;"・"&amp;INDEX(リスト!$F:$F,MATCH($L1293,リスト!$E:$E,0))),"")</f>
        <v/>
      </c>
    </row>
    <row r="1294" spans="15:22" ht="18" customHeight="1" x14ac:dyDescent="0.55000000000000004">
      <c r="O1294" s="9" t="str">
        <f>IFERROR(IF($B1294="","",INDEX(所属情報!$E:$E,MATCH($A1294,所属情報!$A:$A,0))),"")</f>
        <v/>
      </c>
      <c r="P1294" s="9" t="str">
        <f t="shared" si="60"/>
        <v/>
      </c>
      <c r="Q1294" s="9" t="str">
        <f t="shared" si="61"/>
        <v/>
      </c>
      <c r="R1294" s="9" t="str">
        <f t="shared" si="62"/>
        <v/>
      </c>
      <c r="S1294" s="9" t="str">
        <f>IFERROR(IF($F1294="","",INDEX(リスト!$G:$G,MATCH($F1294,リスト!$E:$E,0))),"")</f>
        <v/>
      </c>
      <c r="T1294" s="9" t="str">
        <f>IFERROR(IF($K1294="","",INDEX(リスト!$J:$J,MATCH($K1294,リスト!$I:$I,0))),"")</f>
        <v/>
      </c>
      <c r="U1294" s="9" t="str">
        <f>IF($B1294="","",RIGHT($G1294*1000+200+COUNTIF($G$2:$G1294,$G1294),9))</f>
        <v/>
      </c>
      <c r="V1294" s="9" t="str">
        <f>IFERROR(IF($M1294="","",$M1294&amp;"・"&amp;INDEX(リスト!$F:$F,MATCH($L1294,リスト!$E:$E,0))),"")</f>
        <v/>
      </c>
    </row>
    <row r="1295" spans="15:22" ht="18" customHeight="1" x14ac:dyDescent="0.55000000000000004">
      <c r="O1295" s="9" t="str">
        <f>IFERROR(IF($B1295="","",INDEX(所属情報!$E:$E,MATCH($A1295,所属情報!$A:$A,0))),"")</f>
        <v/>
      </c>
      <c r="P1295" s="9" t="str">
        <f t="shared" si="60"/>
        <v/>
      </c>
      <c r="Q1295" s="9" t="str">
        <f t="shared" si="61"/>
        <v/>
      </c>
      <c r="R1295" s="9" t="str">
        <f t="shared" si="62"/>
        <v/>
      </c>
      <c r="S1295" s="9" t="str">
        <f>IFERROR(IF($F1295="","",INDEX(リスト!$G:$G,MATCH($F1295,リスト!$E:$E,0))),"")</f>
        <v/>
      </c>
      <c r="T1295" s="9" t="str">
        <f>IFERROR(IF($K1295="","",INDEX(リスト!$J:$J,MATCH($K1295,リスト!$I:$I,0))),"")</f>
        <v/>
      </c>
      <c r="U1295" s="9" t="str">
        <f>IF($B1295="","",RIGHT($G1295*1000+200+COUNTIF($G$2:$G1295,$G1295),9))</f>
        <v/>
      </c>
      <c r="V1295" s="9" t="str">
        <f>IFERROR(IF($M1295="","",$M1295&amp;"・"&amp;INDEX(リスト!$F:$F,MATCH($L1295,リスト!$E:$E,0))),"")</f>
        <v/>
      </c>
    </row>
    <row r="1296" spans="15:22" ht="18" customHeight="1" x14ac:dyDescent="0.55000000000000004">
      <c r="O1296" s="9" t="str">
        <f>IFERROR(IF($B1296="","",INDEX(所属情報!$E:$E,MATCH($A1296,所属情報!$A:$A,0))),"")</f>
        <v/>
      </c>
      <c r="P1296" s="9" t="str">
        <f t="shared" si="60"/>
        <v/>
      </c>
      <c r="Q1296" s="9" t="str">
        <f t="shared" si="61"/>
        <v/>
      </c>
      <c r="R1296" s="9" t="str">
        <f t="shared" si="62"/>
        <v/>
      </c>
      <c r="S1296" s="9" t="str">
        <f>IFERROR(IF($F1296="","",INDEX(リスト!$G:$G,MATCH($F1296,リスト!$E:$E,0))),"")</f>
        <v/>
      </c>
      <c r="T1296" s="9" t="str">
        <f>IFERROR(IF($K1296="","",INDEX(リスト!$J:$J,MATCH($K1296,リスト!$I:$I,0))),"")</f>
        <v/>
      </c>
      <c r="U1296" s="9" t="str">
        <f>IF($B1296="","",RIGHT($G1296*1000+200+COUNTIF($G$2:$G1296,$G1296),9))</f>
        <v/>
      </c>
      <c r="V1296" s="9" t="str">
        <f>IFERROR(IF($M1296="","",$M1296&amp;"・"&amp;INDEX(リスト!$F:$F,MATCH($L1296,リスト!$E:$E,0))),"")</f>
        <v/>
      </c>
    </row>
    <row r="1297" spans="15:22" ht="18" customHeight="1" x14ac:dyDescent="0.55000000000000004">
      <c r="O1297" s="9" t="str">
        <f>IFERROR(IF($B1297="","",INDEX(所属情報!$E:$E,MATCH($A1297,所属情報!$A:$A,0))),"")</f>
        <v/>
      </c>
      <c r="P1297" s="9" t="str">
        <f t="shared" si="60"/>
        <v/>
      </c>
      <c r="Q1297" s="9" t="str">
        <f t="shared" si="61"/>
        <v/>
      </c>
      <c r="R1297" s="9" t="str">
        <f t="shared" si="62"/>
        <v/>
      </c>
      <c r="S1297" s="9" t="str">
        <f>IFERROR(IF($F1297="","",INDEX(リスト!$G:$G,MATCH($F1297,リスト!$E:$E,0))),"")</f>
        <v/>
      </c>
      <c r="T1297" s="9" t="str">
        <f>IFERROR(IF($K1297="","",INDEX(リスト!$J:$J,MATCH($K1297,リスト!$I:$I,0))),"")</f>
        <v/>
      </c>
      <c r="U1297" s="9" t="str">
        <f>IF($B1297="","",RIGHT($G1297*1000+200+COUNTIF($G$2:$G1297,$G1297),9))</f>
        <v/>
      </c>
      <c r="V1297" s="9" t="str">
        <f>IFERROR(IF($M1297="","",$M1297&amp;"・"&amp;INDEX(リスト!$F:$F,MATCH($L1297,リスト!$E:$E,0))),"")</f>
        <v/>
      </c>
    </row>
    <row r="1298" spans="15:22" ht="18" customHeight="1" x14ac:dyDescent="0.55000000000000004">
      <c r="O1298" s="9" t="str">
        <f>IFERROR(IF($B1298="","",INDEX(所属情報!$E:$E,MATCH($A1298,所属情報!$A:$A,0))),"")</f>
        <v/>
      </c>
      <c r="P1298" s="9" t="str">
        <f t="shared" si="60"/>
        <v/>
      </c>
      <c r="Q1298" s="9" t="str">
        <f t="shared" si="61"/>
        <v/>
      </c>
      <c r="R1298" s="9" t="str">
        <f t="shared" si="62"/>
        <v/>
      </c>
      <c r="S1298" s="9" t="str">
        <f>IFERROR(IF($F1298="","",INDEX(リスト!$G:$G,MATCH($F1298,リスト!$E:$E,0))),"")</f>
        <v/>
      </c>
      <c r="T1298" s="9" t="str">
        <f>IFERROR(IF($K1298="","",INDEX(リスト!$J:$J,MATCH($K1298,リスト!$I:$I,0))),"")</f>
        <v/>
      </c>
      <c r="U1298" s="9" t="str">
        <f>IF($B1298="","",RIGHT($G1298*1000+200+COUNTIF($G$2:$G1298,$G1298),9))</f>
        <v/>
      </c>
      <c r="V1298" s="9" t="str">
        <f>IFERROR(IF($M1298="","",$M1298&amp;"・"&amp;INDEX(リスト!$F:$F,MATCH($L1298,リスト!$E:$E,0))),"")</f>
        <v/>
      </c>
    </row>
    <row r="1299" spans="15:22" ht="18" customHeight="1" x14ac:dyDescent="0.55000000000000004">
      <c r="O1299" s="9" t="str">
        <f>IFERROR(IF($B1299="","",INDEX(所属情報!$E:$E,MATCH($A1299,所属情報!$A:$A,0))),"")</f>
        <v/>
      </c>
      <c r="P1299" s="9" t="str">
        <f t="shared" si="60"/>
        <v/>
      </c>
      <c r="Q1299" s="9" t="str">
        <f t="shared" si="61"/>
        <v/>
      </c>
      <c r="R1299" s="9" t="str">
        <f t="shared" si="62"/>
        <v/>
      </c>
      <c r="S1299" s="9" t="str">
        <f>IFERROR(IF($F1299="","",INDEX(リスト!$G:$G,MATCH($F1299,リスト!$E:$E,0))),"")</f>
        <v/>
      </c>
      <c r="T1299" s="9" t="str">
        <f>IFERROR(IF($K1299="","",INDEX(リスト!$J:$J,MATCH($K1299,リスト!$I:$I,0))),"")</f>
        <v/>
      </c>
      <c r="U1299" s="9" t="str">
        <f>IF($B1299="","",RIGHT($G1299*1000+200+COUNTIF($G$2:$G1299,$G1299),9))</f>
        <v/>
      </c>
      <c r="V1299" s="9" t="str">
        <f>IFERROR(IF($M1299="","",$M1299&amp;"・"&amp;INDEX(リスト!$F:$F,MATCH($L1299,リスト!$E:$E,0))),"")</f>
        <v/>
      </c>
    </row>
    <row r="1300" spans="15:22" ht="18" customHeight="1" x14ac:dyDescent="0.55000000000000004">
      <c r="O1300" s="9" t="str">
        <f>IFERROR(IF($B1300="","",INDEX(所属情報!$E:$E,MATCH($A1300,所属情報!$A:$A,0))),"")</f>
        <v/>
      </c>
      <c r="P1300" s="9" t="str">
        <f t="shared" si="60"/>
        <v/>
      </c>
      <c r="Q1300" s="9" t="str">
        <f t="shared" si="61"/>
        <v/>
      </c>
      <c r="R1300" s="9" t="str">
        <f t="shared" si="62"/>
        <v/>
      </c>
      <c r="S1300" s="9" t="str">
        <f>IFERROR(IF($F1300="","",INDEX(リスト!$G:$G,MATCH($F1300,リスト!$E:$E,0))),"")</f>
        <v/>
      </c>
      <c r="T1300" s="9" t="str">
        <f>IFERROR(IF($K1300="","",INDEX(リスト!$J:$J,MATCH($K1300,リスト!$I:$I,0))),"")</f>
        <v/>
      </c>
      <c r="U1300" s="9" t="str">
        <f>IF($B1300="","",RIGHT($G1300*1000+200+COUNTIF($G$2:$G1300,$G1300),9))</f>
        <v/>
      </c>
      <c r="V1300" s="9" t="str">
        <f>IFERROR(IF($M1300="","",$M1300&amp;"・"&amp;INDEX(リスト!$F:$F,MATCH($L1300,リスト!$E:$E,0))),"")</f>
        <v/>
      </c>
    </row>
    <row r="1301" spans="15:22" ht="18" customHeight="1" x14ac:dyDescent="0.55000000000000004">
      <c r="O1301" s="9" t="str">
        <f>IFERROR(IF($B1301="","",INDEX(所属情報!$E:$E,MATCH($A1301,所属情報!$A:$A,0))),"")</f>
        <v/>
      </c>
      <c r="P1301" s="9" t="str">
        <f t="shared" si="60"/>
        <v/>
      </c>
      <c r="Q1301" s="9" t="str">
        <f t="shared" si="61"/>
        <v/>
      </c>
      <c r="R1301" s="9" t="str">
        <f t="shared" si="62"/>
        <v/>
      </c>
      <c r="S1301" s="9" t="str">
        <f>IFERROR(IF($F1301="","",INDEX(リスト!$G:$G,MATCH($F1301,リスト!$E:$E,0))),"")</f>
        <v/>
      </c>
      <c r="T1301" s="9" t="str">
        <f>IFERROR(IF($K1301="","",INDEX(リスト!$J:$J,MATCH($K1301,リスト!$I:$I,0))),"")</f>
        <v/>
      </c>
      <c r="U1301" s="9" t="str">
        <f>IF($B1301="","",RIGHT($G1301*1000+200+COUNTIF($G$2:$G1301,$G1301),9))</f>
        <v/>
      </c>
      <c r="V1301" s="9" t="str">
        <f>IFERROR(IF($M1301="","",$M1301&amp;"・"&amp;INDEX(リスト!$F:$F,MATCH($L1301,リスト!$E:$E,0))),"")</f>
        <v/>
      </c>
    </row>
    <row r="1302" spans="15:22" ht="18" customHeight="1" x14ac:dyDescent="0.55000000000000004">
      <c r="O1302" s="9" t="str">
        <f>IFERROR(IF($B1302="","",INDEX(所属情報!$E:$E,MATCH($A1302,所属情報!$A:$A,0))),"")</f>
        <v/>
      </c>
      <c r="P1302" s="9" t="str">
        <f t="shared" si="60"/>
        <v/>
      </c>
      <c r="Q1302" s="9" t="str">
        <f t="shared" si="61"/>
        <v/>
      </c>
      <c r="R1302" s="9" t="str">
        <f t="shared" si="62"/>
        <v/>
      </c>
      <c r="S1302" s="9" t="str">
        <f>IFERROR(IF($F1302="","",INDEX(リスト!$G:$G,MATCH($F1302,リスト!$E:$E,0))),"")</f>
        <v/>
      </c>
      <c r="T1302" s="9" t="str">
        <f>IFERROR(IF($K1302="","",INDEX(リスト!$J:$J,MATCH($K1302,リスト!$I:$I,0))),"")</f>
        <v/>
      </c>
      <c r="U1302" s="9" t="str">
        <f>IF($B1302="","",RIGHT($G1302*1000+200+COUNTIF($G$2:$G1302,$G1302),9))</f>
        <v/>
      </c>
      <c r="V1302" s="9" t="str">
        <f>IFERROR(IF($M1302="","",$M1302&amp;"・"&amp;INDEX(リスト!$F:$F,MATCH($L1302,リスト!$E:$E,0))),"")</f>
        <v/>
      </c>
    </row>
    <row r="1303" spans="15:22" ht="18" customHeight="1" x14ac:dyDescent="0.55000000000000004">
      <c r="O1303" s="9" t="str">
        <f>IFERROR(IF($B1303="","",INDEX(所属情報!$E:$E,MATCH($A1303,所属情報!$A:$A,0))),"")</f>
        <v/>
      </c>
      <c r="P1303" s="9" t="str">
        <f t="shared" si="60"/>
        <v/>
      </c>
      <c r="Q1303" s="9" t="str">
        <f t="shared" si="61"/>
        <v/>
      </c>
      <c r="R1303" s="9" t="str">
        <f t="shared" si="62"/>
        <v/>
      </c>
      <c r="S1303" s="9" t="str">
        <f>IFERROR(IF($F1303="","",INDEX(リスト!$G:$G,MATCH($F1303,リスト!$E:$E,0))),"")</f>
        <v/>
      </c>
      <c r="T1303" s="9" t="str">
        <f>IFERROR(IF($K1303="","",INDEX(リスト!$J:$J,MATCH($K1303,リスト!$I:$I,0))),"")</f>
        <v/>
      </c>
      <c r="U1303" s="9" t="str">
        <f>IF($B1303="","",RIGHT($G1303*1000+200+COUNTIF($G$2:$G1303,$G1303),9))</f>
        <v/>
      </c>
      <c r="V1303" s="9" t="str">
        <f>IFERROR(IF($M1303="","",$M1303&amp;"・"&amp;INDEX(リスト!$F:$F,MATCH($L1303,リスト!$E:$E,0))),"")</f>
        <v/>
      </c>
    </row>
    <row r="1304" spans="15:22" ht="18" customHeight="1" x14ac:dyDescent="0.55000000000000004">
      <c r="O1304" s="9" t="str">
        <f>IFERROR(IF($B1304="","",INDEX(所属情報!$E:$E,MATCH($A1304,所属情報!$A:$A,0))),"")</f>
        <v/>
      </c>
      <c r="P1304" s="9" t="str">
        <f t="shared" si="60"/>
        <v/>
      </c>
      <c r="Q1304" s="9" t="str">
        <f t="shared" si="61"/>
        <v/>
      </c>
      <c r="R1304" s="9" t="str">
        <f t="shared" si="62"/>
        <v/>
      </c>
      <c r="S1304" s="9" t="str">
        <f>IFERROR(IF($F1304="","",INDEX(リスト!$G:$G,MATCH($F1304,リスト!$E:$E,0))),"")</f>
        <v/>
      </c>
      <c r="T1304" s="9" t="str">
        <f>IFERROR(IF($K1304="","",INDEX(リスト!$J:$J,MATCH($K1304,リスト!$I:$I,0))),"")</f>
        <v/>
      </c>
      <c r="U1304" s="9" t="str">
        <f>IF($B1304="","",RIGHT($G1304*1000+200+COUNTIF($G$2:$G1304,$G1304),9))</f>
        <v/>
      </c>
      <c r="V1304" s="9" t="str">
        <f>IFERROR(IF($M1304="","",$M1304&amp;"・"&amp;INDEX(リスト!$F:$F,MATCH($L1304,リスト!$E:$E,0))),"")</f>
        <v/>
      </c>
    </row>
    <row r="1305" spans="15:22" ht="18" customHeight="1" x14ac:dyDescent="0.55000000000000004">
      <c r="O1305" s="9" t="str">
        <f>IFERROR(IF($B1305="","",INDEX(所属情報!$E:$E,MATCH($A1305,所属情報!$A:$A,0))),"")</f>
        <v/>
      </c>
      <c r="P1305" s="9" t="str">
        <f t="shared" si="60"/>
        <v/>
      </c>
      <c r="Q1305" s="9" t="str">
        <f t="shared" si="61"/>
        <v/>
      </c>
      <c r="R1305" s="9" t="str">
        <f t="shared" si="62"/>
        <v/>
      </c>
      <c r="S1305" s="9" t="str">
        <f>IFERROR(IF($F1305="","",INDEX(リスト!$G:$G,MATCH($F1305,リスト!$E:$E,0))),"")</f>
        <v/>
      </c>
      <c r="T1305" s="9" t="str">
        <f>IFERROR(IF($K1305="","",INDEX(リスト!$J:$J,MATCH($K1305,リスト!$I:$I,0))),"")</f>
        <v/>
      </c>
      <c r="U1305" s="9" t="str">
        <f>IF($B1305="","",RIGHT($G1305*1000+200+COUNTIF($G$2:$G1305,$G1305),9))</f>
        <v/>
      </c>
      <c r="V1305" s="9" t="str">
        <f>IFERROR(IF($M1305="","",$M1305&amp;"・"&amp;INDEX(リスト!$F:$F,MATCH($L1305,リスト!$E:$E,0))),"")</f>
        <v/>
      </c>
    </row>
    <row r="1306" spans="15:22" ht="18" customHeight="1" x14ac:dyDescent="0.55000000000000004">
      <c r="O1306" s="9" t="str">
        <f>IFERROR(IF($B1306="","",INDEX(所属情報!$E:$E,MATCH($A1306,所属情報!$A:$A,0))),"")</f>
        <v/>
      </c>
      <c r="P1306" s="9" t="str">
        <f t="shared" si="60"/>
        <v/>
      </c>
      <c r="Q1306" s="9" t="str">
        <f t="shared" si="61"/>
        <v/>
      </c>
      <c r="R1306" s="9" t="str">
        <f t="shared" si="62"/>
        <v/>
      </c>
      <c r="S1306" s="9" t="str">
        <f>IFERROR(IF($F1306="","",INDEX(リスト!$G:$G,MATCH($F1306,リスト!$E:$E,0))),"")</f>
        <v/>
      </c>
      <c r="T1306" s="9" t="str">
        <f>IFERROR(IF($K1306="","",INDEX(リスト!$J:$J,MATCH($K1306,リスト!$I:$I,0))),"")</f>
        <v/>
      </c>
      <c r="U1306" s="9" t="str">
        <f>IF($B1306="","",RIGHT($G1306*1000+200+COUNTIF($G$2:$G1306,$G1306),9))</f>
        <v/>
      </c>
      <c r="V1306" s="9" t="str">
        <f>IFERROR(IF($M1306="","",$M1306&amp;"・"&amp;INDEX(リスト!$F:$F,MATCH($L1306,リスト!$E:$E,0))),"")</f>
        <v/>
      </c>
    </row>
    <row r="1307" spans="15:22" ht="18" customHeight="1" x14ac:dyDescent="0.55000000000000004">
      <c r="O1307" s="9" t="str">
        <f>IFERROR(IF($B1307="","",INDEX(所属情報!$E:$E,MATCH($A1307,所属情報!$A:$A,0))),"")</f>
        <v/>
      </c>
      <c r="P1307" s="9" t="str">
        <f t="shared" si="60"/>
        <v/>
      </c>
      <c r="Q1307" s="9" t="str">
        <f t="shared" si="61"/>
        <v/>
      </c>
      <c r="R1307" s="9" t="str">
        <f t="shared" si="62"/>
        <v/>
      </c>
      <c r="S1307" s="9" t="str">
        <f>IFERROR(IF($F1307="","",INDEX(リスト!$G:$G,MATCH($F1307,リスト!$E:$E,0))),"")</f>
        <v/>
      </c>
      <c r="T1307" s="9" t="str">
        <f>IFERROR(IF($K1307="","",INDEX(リスト!$J:$J,MATCH($K1307,リスト!$I:$I,0))),"")</f>
        <v/>
      </c>
      <c r="U1307" s="9" t="str">
        <f>IF($B1307="","",RIGHT($G1307*1000+200+COUNTIF($G$2:$G1307,$G1307),9))</f>
        <v/>
      </c>
      <c r="V1307" s="9" t="str">
        <f>IFERROR(IF($M1307="","",$M1307&amp;"・"&amp;INDEX(リスト!$F:$F,MATCH($L1307,リスト!$E:$E,0))),"")</f>
        <v/>
      </c>
    </row>
    <row r="1308" spans="15:22" ht="18" customHeight="1" x14ac:dyDescent="0.55000000000000004">
      <c r="O1308" s="9" t="str">
        <f>IFERROR(IF($B1308="","",INDEX(所属情報!$E:$E,MATCH($A1308,所属情報!$A:$A,0))),"")</f>
        <v/>
      </c>
      <c r="P1308" s="9" t="str">
        <f t="shared" si="60"/>
        <v/>
      </c>
      <c r="Q1308" s="9" t="str">
        <f t="shared" si="61"/>
        <v/>
      </c>
      <c r="R1308" s="9" t="str">
        <f t="shared" si="62"/>
        <v/>
      </c>
      <c r="S1308" s="9" t="str">
        <f>IFERROR(IF($F1308="","",INDEX(リスト!$G:$G,MATCH($F1308,リスト!$E:$E,0))),"")</f>
        <v/>
      </c>
      <c r="T1308" s="9" t="str">
        <f>IFERROR(IF($K1308="","",INDEX(リスト!$J:$J,MATCH($K1308,リスト!$I:$I,0))),"")</f>
        <v/>
      </c>
      <c r="U1308" s="9" t="str">
        <f>IF($B1308="","",RIGHT($G1308*1000+200+COUNTIF($G$2:$G1308,$G1308),9))</f>
        <v/>
      </c>
      <c r="V1308" s="9" t="str">
        <f>IFERROR(IF($M1308="","",$M1308&amp;"・"&amp;INDEX(リスト!$F:$F,MATCH($L1308,リスト!$E:$E,0))),"")</f>
        <v/>
      </c>
    </row>
    <row r="1309" spans="15:22" ht="18" customHeight="1" x14ac:dyDescent="0.55000000000000004">
      <c r="O1309" s="9" t="str">
        <f>IFERROR(IF($B1309="","",INDEX(所属情報!$E:$E,MATCH($A1309,所属情報!$A:$A,0))),"")</f>
        <v/>
      </c>
      <c r="P1309" s="9" t="str">
        <f t="shared" si="60"/>
        <v/>
      </c>
      <c r="Q1309" s="9" t="str">
        <f t="shared" si="61"/>
        <v/>
      </c>
      <c r="R1309" s="9" t="str">
        <f t="shared" si="62"/>
        <v/>
      </c>
      <c r="S1309" s="9" t="str">
        <f>IFERROR(IF($F1309="","",INDEX(リスト!$G:$G,MATCH($F1309,リスト!$E:$E,0))),"")</f>
        <v/>
      </c>
      <c r="T1309" s="9" t="str">
        <f>IFERROR(IF($K1309="","",INDEX(リスト!$J:$J,MATCH($K1309,リスト!$I:$I,0))),"")</f>
        <v/>
      </c>
      <c r="U1309" s="9" t="str">
        <f>IF($B1309="","",RIGHT($G1309*1000+200+COUNTIF($G$2:$G1309,$G1309),9))</f>
        <v/>
      </c>
      <c r="V1309" s="9" t="str">
        <f>IFERROR(IF($M1309="","",$M1309&amp;"・"&amp;INDEX(リスト!$F:$F,MATCH($L1309,リスト!$E:$E,0))),"")</f>
        <v/>
      </c>
    </row>
    <row r="1310" spans="15:22" ht="18" customHeight="1" x14ac:dyDescent="0.55000000000000004">
      <c r="O1310" s="9" t="str">
        <f>IFERROR(IF($B1310="","",INDEX(所属情報!$E:$E,MATCH($A1310,所属情報!$A:$A,0))),"")</f>
        <v/>
      </c>
      <c r="P1310" s="9" t="str">
        <f t="shared" si="60"/>
        <v/>
      </c>
      <c r="Q1310" s="9" t="str">
        <f t="shared" si="61"/>
        <v/>
      </c>
      <c r="R1310" s="9" t="str">
        <f t="shared" si="62"/>
        <v/>
      </c>
      <c r="S1310" s="9" t="str">
        <f>IFERROR(IF($F1310="","",INDEX(リスト!$G:$G,MATCH($F1310,リスト!$E:$E,0))),"")</f>
        <v/>
      </c>
      <c r="T1310" s="9" t="str">
        <f>IFERROR(IF($K1310="","",INDEX(リスト!$J:$J,MATCH($K1310,リスト!$I:$I,0))),"")</f>
        <v/>
      </c>
      <c r="U1310" s="9" t="str">
        <f>IF($B1310="","",RIGHT($G1310*1000+200+COUNTIF($G$2:$G1310,$G1310),9))</f>
        <v/>
      </c>
      <c r="V1310" s="9" t="str">
        <f>IFERROR(IF($M1310="","",$M1310&amp;"・"&amp;INDEX(リスト!$F:$F,MATCH($L1310,リスト!$E:$E,0))),"")</f>
        <v/>
      </c>
    </row>
    <row r="1311" spans="15:22" ht="18" customHeight="1" x14ac:dyDescent="0.55000000000000004">
      <c r="O1311" s="9" t="str">
        <f>IFERROR(IF($B1311="","",INDEX(所属情報!$E:$E,MATCH($A1311,所属情報!$A:$A,0))),"")</f>
        <v/>
      </c>
      <c r="P1311" s="9" t="str">
        <f t="shared" si="60"/>
        <v/>
      </c>
      <c r="Q1311" s="9" t="str">
        <f t="shared" si="61"/>
        <v/>
      </c>
      <c r="R1311" s="9" t="str">
        <f t="shared" si="62"/>
        <v/>
      </c>
      <c r="S1311" s="9" t="str">
        <f>IFERROR(IF($F1311="","",INDEX(リスト!$G:$G,MATCH($F1311,リスト!$E:$E,0))),"")</f>
        <v/>
      </c>
      <c r="T1311" s="9" t="str">
        <f>IFERROR(IF($K1311="","",INDEX(リスト!$J:$J,MATCH($K1311,リスト!$I:$I,0))),"")</f>
        <v/>
      </c>
      <c r="U1311" s="9" t="str">
        <f>IF($B1311="","",RIGHT($G1311*1000+200+COUNTIF($G$2:$G1311,$G1311),9))</f>
        <v/>
      </c>
      <c r="V1311" s="9" t="str">
        <f>IFERROR(IF($M1311="","",$M1311&amp;"・"&amp;INDEX(リスト!$F:$F,MATCH($L1311,リスト!$E:$E,0))),"")</f>
        <v/>
      </c>
    </row>
    <row r="1312" spans="15:22" ht="18" customHeight="1" x14ac:dyDescent="0.55000000000000004">
      <c r="O1312" s="9" t="str">
        <f>IFERROR(IF($B1312="","",INDEX(所属情報!$E:$E,MATCH($A1312,所属情報!$A:$A,0))),"")</f>
        <v/>
      </c>
      <c r="P1312" s="9" t="str">
        <f t="shared" si="60"/>
        <v/>
      </c>
      <c r="Q1312" s="9" t="str">
        <f t="shared" si="61"/>
        <v/>
      </c>
      <c r="R1312" s="9" t="str">
        <f t="shared" si="62"/>
        <v/>
      </c>
      <c r="S1312" s="9" t="str">
        <f>IFERROR(IF($F1312="","",INDEX(リスト!$G:$G,MATCH($F1312,リスト!$E:$E,0))),"")</f>
        <v/>
      </c>
      <c r="T1312" s="9" t="str">
        <f>IFERROR(IF($K1312="","",INDEX(リスト!$J:$J,MATCH($K1312,リスト!$I:$I,0))),"")</f>
        <v/>
      </c>
      <c r="U1312" s="9" t="str">
        <f>IF($B1312="","",RIGHT($G1312*1000+200+COUNTIF($G$2:$G1312,$G1312),9))</f>
        <v/>
      </c>
      <c r="V1312" s="9" t="str">
        <f>IFERROR(IF($M1312="","",$M1312&amp;"・"&amp;INDEX(リスト!$F:$F,MATCH($L1312,リスト!$E:$E,0))),"")</f>
        <v/>
      </c>
    </row>
    <row r="1313" spans="15:22" ht="18" customHeight="1" x14ac:dyDescent="0.55000000000000004">
      <c r="O1313" s="9" t="str">
        <f>IFERROR(IF($B1313="","",INDEX(所属情報!$E:$E,MATCH($A1313,所属情報!$A:$A,0))),"")</f>
        <v/>
      </c>
      <c r="P1313" s="9" t="str">
        <f t="shared" si="60"/>
        <v/>
      </c>
      <c r="Q1313" s="9" t="str">
        <f t="shared" si="61"/>
        <v/>
      </c>
      <c r="R1313" s="9" t="str">
        <f t="shared" si="62"/>
        <v/>
      </c>
      <c r="S1313" s="9" t="str">
        <f>IFERROR(IF($F1313="","",INDEX(リスト!$G:$G,MATCH($F1313,リスト!$E:$E,0))),"")</f>
        <v/>
      </c>
      <c r="T1313" s="9" t="str">
        <f>IFERROR(IF($K1313="","",INDEX(リスト!$J:$J,MATCH($K1313,リスト!$I:$I,0))),"")</f>
        <v/>
      </c>
      <c r="U1313" s="9" t="str">
        <f>IF($B1313="","",RIGHT($G1313*1000+200+COUNTIF($G$2:$G1313,$G1313),9))</f>
        <v/>
      </c>
      <c r="V1313" s="9" t="str">
        <f>IFERROR(IF($M1313="","",$M1313&amp;"・"&amp;INDEX(リスト!$F:$F,MATCH($L1313,リスト!$E:$E,0))),"")</f>
        <v/>
      </c>
    </row>
    <row r="1314" spans="15:22" ht="18" customHeight="1" x14ac:dyDescent="0.55000000000000004">
      <c r="O1314" s="9" t="str">
        <f>IFERROR(IF($B1314="","",INDEX(所属情報!$E:$E,MATCH($A1314,所属情報!$A:$A,0))),"")</f>
        <v/>
      </c>
      <c r="P1314" s="9" t="str">
        <f t="shared" si="60"/>
        <v/>
      </c>
      <c r="Q1314" s="9" t="str">
        <f t="shared" si="61"/>
        <v/>
      </c>
      <c r="R1314" s="9" t="str">
        <f t="shared" si="62"/>
        <v/>
      </c>
      <c r="S1314" s="9" t="str">
        <f>IFERROR(IF($F1314="","",INDEX(リスト!$G:$G,MATCH($F1314,リスト!$E:$E,0))),"")</f>
        <v/>
      </c>
      <c r="T1314" s="9" t="str">
        <f>IFERROR(IF($K1314="","",INDEX(リスト!$J:$J,MATCH($K1314,リスト!$I:$I,0))),"")</f>
        <v/>
      </c>
      <c r="U1314" s="9" t="str">
        <f>IF($B1314="","",RIGHT($G1314*1000+200+COUNTIF($G$2:$G1314,$G1314),9))</f>
        <v/>
      </c>
      <c r="V1314" s="9" t="str">
        <f>IFERROR(IF($M1314="","",$M1314&amp;"・"&amp;INDEX(リスト!$F:$F,MATCH($L1314,リスト!$E:$E,0))),"")</f>
        <v/>
      </c>
    </row>
    <row r="1315" spans="15:22" ht="18" customHeight="1" x14ac:dyDescent="0.55000000000000004">
      <c r="O1315" s="9" t="str">
        <f>IFERROR(IF($B1315="","",INDEX(所属情報!$E:$E,MATCH($A1315,所属情報!$A:$A,0))),"")</f>
        <v/>
      </c>
      <c r="P1315" s="9" t="str">
        <f t="shared" si="60"/>
        <v/>
      </c>
      <c r="Q1315" s="9" t="str">
        <f t="shared" si="61"/>
        <v/>
      </c>
      <c r="R1315" s="9" t="str">
        <f t="shared" si="62"/>
        <v/>
      </c>
      <c r="S1315" s="9" t="str">
        <f>IFERROR(IF($F1315="","",INDEX(リスト!$G:$G,MATCH($F1315,リスト!$E:$E,0))),"")</f>
        <v/>
      </c>
      <c r="T1315" s="9" t="str">
        <f>IFERROR(IF($K1315="","",INDEX(リスト!$J:$J,MATCH($K1315,リスト!$I:$I,0))),"")</f>
        <v/>
      </c>
      <c r="U1315" s="9" t="str">
        <f>IF($B1315="","",RIGHT($G1315*1000+200+COUNTIF($G$2:$G1315,$G1315),9))</f>
        <v/>
      </c>
      <c r="V1315" s="9" t="str">
        <f>IFERROR(IF($M1315="","",$M1315&amp;"・"&amp;INDEX(リスト!$F:$F,MATCH($L1315,リスト!$E:$E,0))),"")</f>
        <v/>
      </c>
    </row>
    <row r="1316" spans="15:22" ht="18" customHeight="1" x14ac:dyDescent="0.55000000000000004">
      <c r="O1316" s="9" t="str">
        <f>IFERROR(IF($B1316="","",INDEX(所属情報!$E:$E,MATCH($A1316,所属情報!$A:$A,0))),"")</f>
        <v/>
      </c>
      <c r="P1316" s="9" t="str">
        <f t="shared" si="60"/>
        <v/>
      </c>
      <c r="Q1316" s="9" t="str">
        <f t="shared" si="61"/>
        <v/>
      </c>
      <c r="R1316" s="9" t="str">
        <f t="shared" si="62"/>
        <v/>
      </c>
      <c r="S1316" s="9" t="str">
        <f>IFERROR(IF($F1316="","",INDEX(リスト!$G:$G,MATCH($F1316,リスト!$E:$E,0))),"")</f>
        <v/>
      </c>
      <c r="T1316" s="9" t="str">
        <f>IFERROR(IF($K1316="","",INDEX(リスト!$J:$J,MATCH($K1316,リスト!$I:$I,0))),"")</f>
        <v/>
      </c>
      <c r="U1316" s="9" t="str">
        <f>IF($B1316="","",RIGHT($G1316*1000+200+COUNTIF($G$2:$G1316,$G1316),9))</f>
        <v/>
      </c>
      <c r="V1316" s="9" t="str">
        <f>IFERROR(IF($M1316="","",$M1316&amp;"・"&amp;INDEX(リスト!$F:$F,MATCH($L1316,リスト!$E:$E,0))),"")</f>
        <v/>
      </c>
    </row>
    <row r="1317" spans="15:22" ht="18" customHeight="1" x14ac:dyDescent="0.55000000000000004">
      <c r="O1317" s="9" t="str">
        <f>IFERROR(IF($B1317="","",INDEX(所属情報!$E:$E,MATCH($A1317,所属情報!$A:$A,0))),"")</f>
        <v/>
      </c>
      <c r="P1317" s="9" t="str">
        <f t="shared" si="60"/>
        <v/>
      </c>
      <c r="Q1317" s="9" t="str">
        <f t="shared" si="61"/>
        <v/>
      </c>
      <c r="R1317" s="9" t="str">
        <f t="shared" si="62"/>
        <v/>
      </c>
      <c r="S1317" s="9" t="str">
        <f>IFERROR(IF($F1317="","",INDEX(リスト!$G:$G,MATCH($F1317,リスト!$E:$E,0))),"")</f>
        <v/>
      </c>
      <c r="T1317" s="9" t="str">
        <f>IFERROR(IF($K1317="","",INDEX(リスト!$J:$J,MATCH($K1317,リスト!$I:$I,0))),"")</f>
        <v/>
      </c>
      <c r="U1317" s="9" t="str">
        <f>IF($B1317="","",RIGHT($G1317*1000+200+COUNTIF($G$2:$G1317,$G1317),9))</f>
        <v/>
      </c>
      <c r="V1317" s="9" t="str">
        <f>IFERROR(IF($M1317="","",$M1317&amp;"・"&amp;INDEX(リスト!$F:$F,MATCH($L1317,リスト!$E:$E,0))),"")</f>
        <v/>
      </c>
    </row>
    <row r="1318" spans="15:22" ht="18" customHeight="1" x14ac:dyDescent="0.55000000000000004">
      <c r="O1318" s="9" t="str">
        <f>IFERROR(IF($B1318="","",INDEX(所属情報!$E:$E,MATCH($A1318,所属情報!$A:$A,0))),"")</f>
        <v/>
      </c>
      <c r="P1318" s="9" t="str">
        <f t="shared" si="60"/>
        <v/>
      </c>
      <c r="Q1318" s="9" t="str">
        <f t="shared" si="61"/>
        <v/>
      </c>
      <c r="R1318" s="9" t="str">
        <f t="shared" si="62"/>
        <v/>
      </c>
      <c r="S1318" s="9" t="str">
        <f>IFERROR(IF($F1318="","",INDEX(リスト!$G:$G,MATCH($F1318,リスト!$E:$E,0))),"")</f>
        <v/>
      </c>
      <c r="T1318" s="9" t="str">
        <f>IFERROR(IF($K1318="","",INDEX(リスト!$J:$J,MATCH($K1318,リスト!$I:$I,0))),"")</f>
        <v/>
      </c>
      <c r="U1318" s="9" t="str">
        <f>IF($B1318="","",RIGHT($G1318*1000+200+COUNTIF($G$2:$G1318,$G1318),9))</f>
        <v/>
      </c>
      <c r="V1318" s="9" t="str">
        <f>IFERROR(IF($M1318="","",$M1318&amp;"・"&amp;INDEX(リスト!$F:$F,MATCH($L1318,リスト!$E:$E,0))),"")</f>
        <v/>
      </c>
    </row>
    <row r="1319" spans="15:22" ht="18" customHeight="1" x14ac:dyDescent="0.55000000000000004">
      <c r="O1319" s="9" t="str">
        <f>IFERROR(IF($B1319="","",INDEX(所属情報!$E:$E,MATCH($A1319,所属情報!$A:$A,0))),"")</f>
        <v/>
      </c>
      <c r="P1319" s="9" t="str">
        <f t="shared" si="60"/>
        <v/>
      </c>
      <c r="Q1319" s="9" t="str">
        <f t="shared" si="61"/>
        <v/>
      </c>
      <c r="R1319" s="9" t="str">
        <f t="shared" si="62"/>
        <v/>
      </c>
      <c r="S1319" s="9" t="str">
        <f>IFERROR(IF($F1319="","",INDEX(リスト!$G:$G,MATCH($F1319,リスト!$E:$E,0))),"")</f>
        <v/>
      </c>
      <c r="T1319" s="9" t="str">
        <f>IFERROR(IF($K1319="","",INDEX(リスト!$J:$J,MATCH($K1319,リスト!$I:$I,0))),"")</f>
        <v/>
      </c>
      <c r="U1319" s="9" t="str">
        <f>IF($B1319="","",RIGHT($G1319*1000+200+COUNTIF($G$2:$G1319,$G1319),9))</f>
        <v/>
      </c>
      <c r="V1319" s="9" t="str">
        <f>IFERROR(IF($M1319="","",$M1319&amp;"・"&amp;INDEX(リスト!$F:$F,MATCH($L1319,リスト!$E:$E,0))),"")</f>
        <v/>
      </c>
    </row>
    <row r="1320" spans="15:22" ht="18" customHeight="1" x14ac:dyDescent="0.55000000000000004">
      <c r="O1320" s="9" t="str">
        <f>IFERROR(IF($B1320="","",INDEX(所属情報!$E:$E,MATCH($A1320,所属情報!$A:$A,0))),"")</f>
        <v/>
      </c>
      <c r="P1320" s="9" t="str">
        <f t="shared" si="60"/>
        <v/>
      </c>
      <c r="Q1320" s="9" t="str">
        <f t="shared" si="61"/>
        <v/>
      </c>
      <c r="R1320" s="9" t="str">
        <f t="shared" si="62"/>
        <v/>
      </c>
      <c r="S1320" s="9" t="str">
        <f>IFERROR(IF($F1320="","",INDEX(リスト!$G:$G,MATCH($F1320,リスト!$E:$E,0))),"")</f>
        <v/>
      </c>
      <c r="T1320" s="9" t="str">
        <f>IFERROR(IF($K1320="","",INDEX(リスト!$J:$J,MATCH($K1320,リスト!$I:$I,0))),"")</f>
        <v/>
      </c>
      <c r="U1320" s="9" t="str">
        <f>IF($B1320="","",RIGHT($G1320*1000+200+COUNTIF($G$2:$G1320,$G1320),9))</f>
        <v/>
      </c>
      <c r="V1320" s="9" t="str">
        <f>IFERROR(IF($M1320="","",$M1320&amp;"・"&amp;INDEX(リスト!$F:$F,MATCH($L1320,リスト!$E:$E,0))),"")</f>
        <v/>
      </c>
    </row>
    <row r="1321" spans="15:22" ht="18" customHeight="1" x14ac:dyDescent="0.55000000000000004">
      <c r="O1321" s="9" t="str">
        <f>IFERROR(IF($B1321="","",INDEX(所属情報!$E:$E,MATCH($A1321,所属情報!$A:$A,0))),"")</f>
        <v/>
      </c>
      <c r="P1321" s="9" t="str">
        <f t="shared" si="60"/>
        <v/>
      </c>
      <c r="Q1321" s="9" t="str">
        <f t="shared" si="61"/>
        <v/>
      </c>
      <c r="R1321" s="9" t="str">
        <f t="shared" si="62"/>
        <v/>
      </c>
      <c r="S1321" s="9" t="str">
        <f>IFERROR(IF($F1321="","",INDEX(リスト!$G:$G,MATCH($F1321,リスト!$E:$E,0))),"")</f>
        <v/>
      </c>
      <c r="T1321" s="9" t="str">
        <f>IFERROR(IF($K1321="","",INDEX(リスト!$J:$J,MATCH($K1321,リスト!$I:$I,0))),"")</f>
        <v/>
      </c>
      <c r="U1321" s="9" t="str">
        <f>IF($B1321="","",RIGHT($G1321*1000+200+COUNTIF($G$2:$G1321,$G1321),9))</f>
        <v/>
      </c>
      <c r="V1321" s="9" t="str">
        <f>IFERROR(IF($M1321="","",$M1321&amp;"・"&amp;INDEX(リスト!$F:$F,MATCH($L1321,リスト!$E:$E,0))),"")</f>
        <v/>
      </c>
    </row>
    <row r="1322" spans="15:22" ht="18" customHeight="1" x14ac:dyDescent="0.55000000000000004">
      <c r="O1322" s="9" t="str">
        <f>IFERROR(IF($B1322="","",INDEX(所属情報!$E:$E,MATCH($A1322,所属情報!$A:$A,0))),"")</f>
        <v/>
      </c>
      <c r="P1322" s="9" t="str">
        <f t="shared" si="60"/>
        <v/>
      </c>
      <c r="Q1322" s="9" t="str">
        <f t="shared" si="61"/>
        <v/>
      </c>
      <c r="R1322" s="9" t="str">
        <f t="shared" si="62"/>
        <v/>
      </c>
      <c r="S1322" s="9" t="str">
        <f>IFERROR(IF($F1322="","",INDEX(リスト!$G:$G,MATCH($F1322,リスト!$E:$E,0))),"")</f>
        <v/>
      </c>
      <c r="T1322" s="9" t="str">
        <f>IFERROR(IF($K1322="","",INDEX(リスト!$J:$J,MATCH($K1322,リスト!$I:$I,0))),"")</f>
        <v/>
      </c>
      <c r="U1322" s="9" t="str">
        <f>IF($B1322="","",RIGHT($G1322*1000+200+COUNTIF($G$2:$G1322,$G1322),9))</f>
        <v/>
      </c>
      <c r="V1322" s="9" t="str">
        <f>IFERROR(IF($M1322="","",$M1322&amp;"・"&amp;INDEX(リスト!$F:$F,MATCH($L1322,リスト!$E:$E,0))),"")</f>
        <v/>
      </c>
    </row>
    <row r="1323" spans="15:22" ht="18" customHeight="1" x14ac:dyDescent="0.55000000000000004">
      <c r="O1323" s="9" t="str">
        <f>IFERROR(IF($B1323="","",INDEX(所属情報!$E:$E,MATCH($A1323,所属情報!$A:$A,0))),"")</f>
        <v/>
      </c>
      <c r="P1323" s="9" t="str">
        <f t="shared" si="60"/>
        <v/>
      </c>
      <c r="Q1323" s="9" t="str">
        <f t="shared" si="61"/>
        <v/>
      </c>
      <c r="R1323" s="9" t="str">
        <f t="shared" si="62"/>
        <v/>
      </c>
      <c r="S1323" s="9" t="str">
        <f>IFERROR(IF($F1323="","",INDEX(リスト!$G:$G,MATCH($F1323,リスト!$E:$E,0))),"")</f>
        <v/>
      </c>
      <c r="T1323" s="9" t="str">
        <f>IFERROR(IF($K1323="","",INDEX(リスト!$J:$J,MATCH($K1323,リスト!$I:$I,0))),"")</f>
        <v/>
      </c>
      <c r="U1323" s="9" t="str">
        <f>IF($B1323="","",RIGHT($G1323*1000+200+COUNTIF($G$2:$G1323,$G1323),9))</f>
        <v/>
      </c>
      <c r="V1323" s="9" t="str">
        <f>IFERROR(IF($M1323="","",$M1323&amp;"・"&amp;INDEX(リスト!$F:$F,MATCH($L1323,リスト!$E:$E,0))),"")</f>
        <v/>
      </c>
    </row>
    <row r="1324" spans="15:22" ht="18" customHeight="1" x14ac:dyDescent="0.55000000000000004">
      <c r="O1324" s="9" t="str">
        <f>IFERROR(IF($B1324="","",INDEX(所属情報!$E:$E,MATCH($A1324,所属情報!$A:$A,0))),"")</f>
        <v/>
      </c>
      <c r="P1324" s="9" t="str">
        <f t="shared" si="60"/>
        <v/>
      </c>
      <c r="Q1324" s="9" t="str">
        <f t="shared" si="61"/>
        <v/>
      </c>
      <c r="R1324" s="9" t="str">
        <f t="shared" si="62"/>
        <v/>
      </c>
      <c r="S1324" s="9" t="str">
        <f>IFERROR(IF($F1324="","",INDEX(リスト!$G:$G,MATCH($F1324,リスト!$E:$E,0))),"")</f>
        <v/>
      </c>
      <c r="T1324" s="9" t="str">
        <f>IFERROR(IF($K1324="","",INDEX(リスト!$J:$J,MATCH($K1324,リスト!$I:$I,0))),"")</f>
        <v/>
      </c>
      <c r="U1324" s="9" t="str">
        <f>IF($B1324="","",RIGHT($G1324*1000+200+COUNTIF($G$2:$G1324,$G1324),9))</f>
        <v/>
      </c>
      <c r="V1324" s="9" t="str">
        <f>IFERROR(IF($M1324="","",$M1324&amp;"・"&amp;INDEX(リスト!$F:$F,MATCH($L1324,リスト!$E:$E,0))),"")</f>
        <v/>
      </c>
    </row>
    <row r="1325" spans="15:22" ht="18" customHeight="1" x14ac:dyDescent="0.55000000000000004">
      <c r="O1325" s="9" t="str">
        <f>IFERROR(IF($B1325="","",INDEX(所属情報!$E:$E,MATCH($A1325,所属情報!$A:$A,0))),"")</f>
        <v/>
      </c>
      <c r="P1325" s="9" t="str">
        <f t="shared" si="60"/>
        <v/>
      </c>
      <c r="Q1325" s="9" t="str">
        <f t="shared" si="61"/>
        <v/>
      </c>
      <c r="R1325" s="9" t="str">
        <f t="shared" si="62"/>
        <v/>
      </c>
      <c r="S1325" s="9" t="str">
        <f>IFERROR(IF($F1325="","",INDEX(リスト!$G:$G,MATCH($F1325,リスト!$E:$E,0))),"")</f>
        <v/>
      </c>
      <c r="T1325" s="9" t="str">
        <f>IFERROR(IF($K1325="","",INDEX(リスト!$J:$J,MATCH($K1325,リスト!$I:$I,0))),"")</f>
        <v/>
      </c>
      <c r="U1325" s="9" t="str">
        <f>IF($B1325="","",RIGHT($G1325*1000+200+COUNTIF($G$2:$G1325,$G1325),9))</f>
        <v/>
      </c>
      <c r="V1325" s="9" t="str">
        <f>IFERROR(IF($M1325="","",$M1325&amp;"・"&amp;INDEX(リスト!$F:$F,MATCH($L1325,リスト!$E:$E,0))),"")</f>
        <v/>
      </c>
    </row>
    <row r="1326" spans="15:22" ht="18" customHeight="1" x14ac:dyDescent="0.55000000000000004">
      <c r="O1326" s="9" t="str">
        <f>IFERROR(IF($B1326="","",INDEX(所属情報!$E:$E,MATCH($A1326,所属情報!$A:$A,0))),"")</f>
        <v/>
      </c>
      <c r="P1326" s="9" t="str">
        <f t="shared" si="60"/>
        <v/>
      </c>
      <c r="Q1326" s="9" t="str">
        <f t="shared" si="61"/>
        <v/>
      </c>
      <c r="R1326" s="9" t="str">
        <f t="shared" si="62"/>
        <v/>
      </c>
      <c r="S1326" s="9" t="str">
        <f>IFERROR(IF($F1326="","",INDEX(リスト!$G:$G,MATCH($F1326,リスト!$E:$E,0))),"")</f>
        <v/>
      </c>
      <c r="T1326" s="9" t="str">
        <f>IFERROR(IF($K1326="","",INDEX(リスト!$J:$J,MATCH($K1326,リスト!$I:$I,0))),"")</f>
        <v/>
      </c>
      <c r="U1326" s="9" t="str">
        <f>IF($B1326="","",RIGHT($G1326*1000+200+COUNTIF($G$2:$G1326,$G1326),9))</f>
        <v/>
      </c>
      <c r="V1326" s="9" t="str">
        <f>IFERROR(IF($M1326="","",$M1326&amp;"・"&amp;INDEX(リスト!$F:$F,MATCH($L1326,リスト!$E:$E,0))),"")</f>
        <v/>
      </c>
    </row>
    <row r="1327" spans="15:22" ht="18" customHeight="1" x14ac:dyDescent="0.55000000000000004">
      <c r="O1327" s="9" t="str">
        <f>IFERROR(IF($B1327="","",INDEX(所属情報!$E:$E,MATCH($A1327,所属情報!$A:$A,0))),"")</f>
        <v/>
      </c>
      <c r="P1327" s="9" t="str">
        <f t="shared" si="60"/>
        <v/>
      </c>
      <c r="Q1327" s="9" t="str">
        <f t="shared" si="61"/>
        <v/>
      </c>
      <c r="R1327" s="9" t="str">
        <f t="shared" si="62"/>
        <v/>
      </c>
      <c r="S1327" s="9" t="str">
        <f>IFERROR(IF($F1327="","",INDEX(リスト!$G:$G,MATCH($F1327,リスト!$E:$E,0))),"")</f>
        <v/>
      </c>
      <c r="T1327" s="9" t="str">
        <f>IFERROR(IF($K1327="","",INDEX(リスト!$J:$J,MATCH($K1327,リスト!$I:$I,0))),"")</f>
        <v/>
      </c>
      <c r="U1327" s="9" t="str">
        <f>IF($B1327="","",RIGHT($G1327*1000+200+COUNTIF($G$2:$G1327,$G1327),9))</f>
        <v/>
      </c>
      <c r="V1327" s="9" t="str">
        <f>IFERROR(IF($M1327="","",$M1327&amp;"・"&amp;INDEX(リスト!$F:$F,MATCH($L1327,リスト!$E:$E,0))),"")</f>
        <v/>
      </c>
    </row>
    <row r="1328" spans="15:22" ht="18" customHeight="1" x14ac:dyDescent="0.55000000000000004">
      <c r="O1328" s="9" t="str">
        <f>IFERROR(IF($B1328="","",INDEX(所属情報!$E:$E,MATCH($A1328,所属情報!$A:$A,0))),"")</f>
        <v/>
      </c>
      <c r="P1328" s="9" t="str">
        <f t="shared" si="60"/>
        <v/>
      </c>
      <c r="Q1328" s="9" t="str">
        <f t="shared" si="61"/>
        <v/>
      </c>
      <c r="R1328" s="9" t="str">
        <f t="shared" si="62"/>
        <v/>
      </c>
      <c r="S1328" s="9" t="str">
        <f>IFERROR(IF($F1328="","",INDEX(リスト!$G:$G,MATCH($F1328,リスト!$E:$E,0))),"")</f>
        <v/>
      </c>
      <c r="T1328" s="9" t="str">
        <f>IFERROR(IF($K1328="","",INDEX(リスト!$J:$J,MATCH($K1328,リスト!$I:$I,0))),"")</f>
        <v/>
      </c>
      <c r="U1328" s="9" t="str">
        <f>IF($B1328="","",RIGHT($G1328*1000+200+COUNTIF($G$2:$G1328,$G1328),9))</f>
        <v/>
      </c>
      <c r="V1328" s="9" t="str">
        <f>IFERROR(IF($M1328="","",$M1328&amp;"・"&amp;INDEX(リスト!$F:$F,MATCH($L1328,リスト!$E:$E,0))),"")</f>
        <v/>
      </c>
    </row>
    <row r="1329" spans="15:22" ht="18" customHeight="1" x14ac:dyDescent="0.55000000000000004">
      <c r="O1329" s="9" t="str">
        <f>IFERROR(IF($B1329="","",INDEX(所属情報!$E:$E,MATCH($A1329,所属情報!$A:$A,0))),"")</f>
        <v/>
      </c>
      <c r="P1329" s="9" t="str">
        <f t="shared" si="60"/>
        <v/>
      </c>
      <c r="Q1329" s="9" t="str">
        <f t="shared" si="61"/>
        <v/>
      </c>
      <c r="R1329" s="9" t="str">
        <f t="shared" si="62"/>
        <v/>
      </c>
      <c r="S1329" s="9" t="str">
        <f>IFERROR(IF($F1329="","",INDEX(リスト!$G:$G,MATCH($F1329,リスト!$E:$E,0))),"")</f>
        <v/>
      </c>
      <c r="T1329" s="9" t="str">
        <f>IFERROR(IF($K1329="","",INDEX(リスト!$J:$J,MATCH($K1329,リスト!$I:$I,0))),"")</f>
        <v/>
      </c>
      <c r="U1329" s="9" t="str">
        <f>IF($B1329="","",RIGHT($G1329*1000+200+COUNTIF($G$2:$G1329,$G1329),9))</f>
        <v/>
      </c>
      <c r="V1329" s="9" t="str">
        <f>IFERROR(IF($M1329="","",$M1329&amp;"・"&amp;INDEX(リスト!$F:$F,MATCH($L1329,リスト!$E:$E,0))),"")</f>
        <v/>
      </c>
    </row>
    <row r="1330" spans="15:22" ht="18" customHeight="1" x14ac:dyDescent="0.55000000000000004">
      <c r="O1330" s="9" t="str">
        <f>IFERROR(IF($B1330="","",INDEX(所属情報!$E:$E,MATCH($A1330,所属情報!$A:$A,0))),"")</f>
        <v/>
      </c>
      <c r="P1330" s="9" t="str">
        <f t="shared" si="60"/>
        <v/>
      </c>
      <c r="Q1330" s="9" t="str">
        <f t="shared" si="61"/>
        <v/>
      </c>
      <c r="R1330" s="9" t="str">
        <f t="shared" si="62"/>
        <v/>
      </c>
      <c r="S1330" s="9" t="str">
        <f>IFERROR(IF($F1330="","",INDEX(リスト!$G:$G,MATCH($F1330,リスト!$E:$E,0))),"")</f>
        <v/>
      </c>
      <c r="T1330" s="9" t="str">
        <f>IFERROR(IF($K1330="","",INDEX(リスト!$J:$J,MATCH($K1330,リスト!$I:$I,0))),"")</f>
        <v/>
      </c>
      <c r="U1330" s="9" t="str">
        <f>IF($B1330="","",RIGHT($G1330*1000+200+COUNTIF($G$2:$G1330,$G1330),9))</f>
        <v/>
      </c>
      <c r="V1330" s="9" t="str">
        <f>IFERROR(IF($M1330="","",$M1330&amp;"・"&amp;INDEX(リスト!$F:$F,MATCH($L1330,リスト!$E:$E,0))),"")</f>
        <v/>
      </c>
    </row>
    <row r="1331" spans="15:22" ht="18" customHeight="1" x14ac:dyDescent="0.55000000000000004">
      <c r="O1331" s="9" t="str">
        <f>IFERROR(IF($B1331="","",INDEX(所属情報!$E:$E,MATCH($A1331,所属情報!$A:$A,0))),"")</f>
        <v/>
      </c>
      <c r="P1331" s="9" t="str">
        <f t="shared" si="60"/>
        <v/>
      </c>
      <c r="Q1331" s="9" t="str">
        <f t="shared" si="61"/>
        <v/>
      </c>
      <c r="R1331" s="9" t="str">
        <f t="shared" si="62"/>
        <v/>
      </c>
      <c r="S1331" s="9" t="str">
        <f>IFERROR(IF($F1331="","",INDEX(リスト!$G:$G,MATCH($F1331,リスト!$E:$E,0))),"")</f>
        <v/>
      </c>
      <c r="T1331" s="9" t="str">
        <f>IFERROR(IF($K1331="","",INDEX(リスト!$J:$J,MATCH($K1331,リスト!$I:$I,0))),"")</f>
        <v/>
      </c>
      <c r="U1331" s="9" t="str">
        <f>IF($B1331="","",RIGHT($G1331*1000+200+COUNTIF($G$2:$G1331,$G1331),9))</f>
        <v/>
      </c>
      <c r="V1331" s="9" t="str">
        <f>IFERROR(IF($M1331="","",$M1331&amp;"・"&amp;INDEX(リスト!$F:$F,MATCH($L1331,リスト!$E:$E,0))),"")</f>
        <v/>
      </c>
    </row>
    <row r="1332" spans="15:22" ht="18" customHeight="1" x14ac:dyDescent="0.55000000000000004">
      <c r="O1332" s="9" t="str">
        <f>IFERROR(IF($B1332="","",INDEX(所属情報!$E:$E,MATCH($A1332,所属情報!$A:$A,0))),"")</f>
        <v/>
      </c>
      <c r="P1332" s="9" t="str">
        <f t="shared" si="60"/>
        <v/>
      </c>
      <c r="Q1332" s="9" t="str">
        <f t="shared" si="61"/>
        <v/>
      </c>
      <c r="R1332" s="9" t="str">
        <f t="shared" si="62"/>
        <v/>
      </c>
      <c r="S1332" s="9" t="str">
        <f>IFERROR(IF($F1332="","",INDEX(リスト!$G:$G,MATCH($F1332,リスト!$E:$E,0))),"")</f>
        <v/>
      </c>
      <c r="T1332" s="9" t="str">
        <f>IFERROR(IF($K1332="","",INDEX(リスト!$J:$J,MATCH($K1332,リスト!$I:$I,0))),"")</f>
        <v/>
      </c>
      <c r="U1332" s="9" t="str">
        <f>IF($B1332="","",RIGHT($G1332*1000+200+COUNTIF($G$2:$G1332,$G1332),9))</f>
        <v/>
      </c>
      <c r="V1332" s="9" t="str">
        <f>IFERROR(IF($M1332="","",$M1332&amp;"・"&amp;INDEX(リスト!$F:$F,MATCH($L1332,リスト!$E:$E,0))),"")</f>
        <v/>
      </c>
    </row>
    <row r="1333" spans="15:22" ht="18" customHeight="1" x14ac:dyDescent="0.55000000000000004">
      <c r="O1333" s="9" t="str">
        <f>IFERROR(IF($B1333="","",INDEX(所属情報!$E:$E,MATCH($A1333,所属情報!$A:$A,0))),"")</f>
        <v/>
      </c>
      <c r="P1333" s="9" t="str">
        <f t="shared" si="60"/>
        <v/>
      </c>
      <c r="Q1333" s="9" t="str">
        <f t="shared" si="61"/>
        <v/>
      </c>
      <c r="R1333" s="9" t="str">
        <f t="shared" si="62"/>
        <v/>
      </c>
      <c r="S1333" s="9" t="str">
        <f>IFERROR(IF($F1333="","",INDEX(リスト!$G:$G,MATCH($F1333,リスト!$E:$E,0))),"")</f>
        <v/>
      </c>
      <c r="T1333" s="9" t="str">
        <f>IFERROR(IF($K1333="","",INDEX(リスト!$J:$J,MATCH($K1333,リスト!$I:$I,0))),"")</f>
        <v/>
      </c>
      <c r="U1333" s="9" t="str">
        <f>IF($B1333="","",RIGHT($G1333*1000+200+COUNTIF($G$2:$G1333,$G1333),9))</f>
        <v/>
      </c>
      <c r="V1333" s="9" t="str">
        <f>IFERROR(IF($M1333="","",$M1333&amp;"・"&amp;INDEX(リスト!$F:$F,MATCH($L1333,リスト!$E:$E,0))),"")</f>
        <v/>
      </c>
    </row>
    <row r="1334" spans="15:22" ht="18" customHeight="1" x14ac:dyDescent="0.55000000000000004">
      <c r="O1334" s="9" t="str">
        <f>IFERROR(IF($B1334="","",INDEX(所属情報!$E:$E,MATCH($A1334,所属情報!$A:$A,0))),"")</f>
        <v/>
      </c>
      <c r="P1334" s="9" t="str">
        <f t="shared" si="60"/>
        <v/>
      </c>
      <c r="Q1334" s="9" t="str">
        <f t="shared" si="61"/>
        <v/>
      </c>
      <c r="R1334" s="9" t="str">
        <f t="shared" si="62"/>
        <v/>
      </c>
      <c r="S1334" s="9" t="str">
        <f>IFERROR(IF($F1334="","",INDEX(リスト!$G:$G,MATCH($F1334,リスト!$E:$E,0))),"")</f>
        <v/>
      </c>
      <c r="T1334" s="9" t="str">
        <f>IFERROR(IF($K1334="","",INDEX(リスト!$J:$J,MATCH($K1334,リスト!$I:$I,0))),"")</f>
        <v/>
      </c>
      <c r="U1334" s="9" t="str">
        <f>IF($B1334="","",RIGHT($G1334*1000+200+COUNTIF($G$2:$G1334,$G1334),9))</f>
        <v/>
      </c>
      <c r="V1334" s="9" t="str">
        <f>IFERROR(IF($M1334="","",$M1334&amp;"・"&amp;INDEX(リスト!$F:$F,MATCH($L1334,リスト!$E:$E,0))),"")</f>
        <v/>
      </c>
    </row>
    <row r="1335" spans="15:22" ht="18" customHeight="1" x14ac:dyDescent="0.55000000000000004">
      <c r="O1335" s="9" t="str">
        <f>IFERROR(IF($B1335="","",INDEX(所属情報!$E:$E,MATCH($A1335,所属情報!$A:$A,0))),"")</f>
        <v/>
      </c>
      <c r="P1335" s="9" t="str">
        <f t="shared" si="60"/>
        <v/>
      </c>
      <c r="Q1335" s="9" t="str">
        <f t="shared" si="61"/>
        <v/>
      </c>
      <c r="R1335" s="9" t="str">
        <f t="shared" si="62"/>
        <v/>
      </c>
      <c r="S1335" s="9" t="str">
        <f>IFERROR(IF($F1335="","",INDEX(リスト!$G:$G,MATCH($F1335,リスト!$E:$E,0))),"")</f>
        <v/>
      </c>
      <c r="T1335" s="9" t="str">
        <f>IFERROR(IF($K1335="","",INDEX(リスト!$J:$J,MATCH($K1335,リスト!$I:$I,0))),"")</f>
        <v/>
      </c>
      <c r="U1335" s="9" t="str">
        <f>IF($B1335="","",RIGHT($G1335*1000+200+COUNTIF($G$2:$G1335,$G1335),9))</f>
        <v/>
      </c>
      <c r="V1335" s="9" t="str">
        <f>IFERROR(IF($M1335="","",$M1335&amp;"・"&amp;INDEX(リスト!$F:$F,MATCH($L1335,リスト!$E:$E,0))),"")</f>
        <v/>
      </c>
    </row>
    <row r="1336" spans="15:22" ht="18" customHeight="1" x14ac:dyDescent="0.55000000000000004">
      <c r="O1336" s="9" t="str">
        <f>IFERROR(IF($B1336="","",INDEX(所属情報!$E:$E,MATCH($A1336,所属情報!$A:$A,0))),"")</f>
        <v/>
      </c>
      <c r="P1336" s="9" t="str">
        <f t="shared" si="60"/>
        <v/>
      </c>
      <c r="Q1336" s="9" t="str">
        <f t="shared" si="61"/>
        <v/>
      </c>
      <c r="R1336" s="9" t="str">
        <f t="shared" si="62"/>
        <v/>
      </c>
      <c r="S1336" s="9" t="str">
        <f>IFERROR(IF($F1336="","",INDEX(リスト!$G:$G,MATCH($F1336,リスト!$E:$E,0))),"")</f>
        <v/>
      </c>
      <c r="T1336" s="9" t="str">
        <f>IFERROR(IF($K1336="","",INDEX(リスト!$J:$J,MATCH($K1336,リスト!$I:$I,0))),"")</f>
        <v/>
      </c>
      <c r="U1336" s="9" t="str">
        <f>IF($B1336="","",RIGHT($G1336*1000+200+COUNTIF($G$2:$G1336,$G1336),9))</f>
        <v/>
      </c>
      <c r="V1336" s="9" t="str">
        <f>IFERROR(IF($M1336="","",$M1336&amp;"・"&amp;INDEX(リスト!$F:$F,MATCH($L1336,リスト!$E:$E,0))),"")</f>
        <v/>
      </c>
    </row>
    <row r="1337" spans="15:22" ht="18" customHeight="1" x14ac:dyDescent="0.55000000000000004">
      <c r="O1337" s="9" t="str">
        <f>IFERROR(IF($B1337="","",INDEX(所属情報!$E:$E,MATCH($A1337,所属情報!$A:$A,0))),"")</f>
        <v/>
      </c>
      <c r="P1337" s="9" t="str">
        <f t="shared" si="60"/>
        <v/>
      </c>
      <c r="Q1337" s="9" t="str">
        <f t="shared" si="61"/>
        <v/>
      </c>
      <c r="R1337" s="9" t="str">
        <f t="shared" si="62"/>
        <v/>
      </c>
      <c r="S1337" s="9" t="str">
        <f>IFERROR(IF($F1337="","",INDEX(リスト!$G:$G,MATCH($F1337,リスト!$E:$E,0))),"")</f>
        <v/>
      </c>
      <c r="T1337" s="9" t="str">
        <f>IFERROR(IF($K1337="","",INDEX(リスト!$J:$J,MATCH($K1337,リスト!$I:$I,0))),"")</f>
        <v/>
      </c>
      <c r="U1337" s="9" t="str">
        <f>IF($B1337="","",RIGHT($G1337*1000+200+COUNTIF($G$2:$G1337,$G1337),9))</f>
        <v/>
      </c>
      <c r="V1337" s="9" t="str">
        <f>IFERROR(IF($M1337="","",$M1337&amp;"・"&amp;INDEX(リスト!$F:$F,MATCH($L1337,リスト!$E:$E,0))),"")</f>
        <v/>
      </c>
    </row>
    <row r="1338" spans="15:22" ht="18" customHeight="1" x14ac:dyDescent="0.55000000000000004">
      <c r="O1338" s="9" t="str">
        <f>IFERROR(IF($B1338="","",INDEX(所属情報!$E:$E,MATCH($A1338,所属情報!$A:$A,0))),"")</f>
        <v/>
      </c>
      <c r="P1338" s="9" t="str">
        <f t="shared" si="60"/>
        <v/>
      </c>
      <c r="Q1338" s="9" t="str">
        <f t="shared" si="61"/>
        <v/>
      </c>
      <c r="R1338" s="9" t="str">
        <f t="shared" si="62"/>
        <v/>
      </c>
      <c r="S1338" s="9" t="str">
        <f>IFERROR(IF($F1338="","",INDEX(リスト!$G:$G,MATCH($F1338,リスト!$E:$E,0))),"")</f>
        <v/>
      </c>
      <c r="T1338" s="9" t="str">
        <f>IFERROR(IF($K1338="","",INDEX(リスト!$J:$J,MATCH($K1338,リスト!$I:$I,0))),"")</f>
        <v/>
      </c>
      <c r="U1338" s="9" t="str">
        <f>IF($B1338="","",RIGHT($G1338*1000+200+COUNTIF($G$2:$G1338,$G1338),9))</f>
        <v/>
      </c>
      <c r="V1338" s="9" t="str">
        <f>IFERROR(IF($M1338="","",$M1338&amp;"・"&amp;INDEX(リスト!$F:$F,MATCH($L1338,リスト!$E:$E,0))),"")</f>
        <v/>
      </c>
    </row>
    <row r="1339" spans="15:22" ht="18" customHeight="1" x14ac:dyDescent="0.55000000000000004">
      <c r="O1339" s="9" t="str">
        <f>IFERROR(IF($B1339="","",INDEX(所属情報!$E:$E,MATCH($A1339,所属情報!$A:$A,0))),"")</f>
        <v/>
      </c>
      <c r="P1339" s="9" t="str">
        <f t="shared" si="60"/>
        <v/>
      </c>
      <c r="Q1339" s="9" t="str">
        <f t="shared" si="61"/>
        <v/>
      </c>
      <c r="R1339" s="9" t="str">
        <f t="shared" si="62"/>
        <v/>
      </c>
      <c r="S1339" s="9" t="str">
        <f>IFERROR(IF($F1339="","",INDEX(リスト!$G:$G,MATCH($F1339,リスト!$E:$E,0))),"")</f>
        <v/>
      </c>
      <c r="T1339" s="9" t="str">
        <f>IFERROR(IF($K1339="","",INDEX(リスト!$J:$J,MATCH($K1339,リスト!$I:$I,0))),"")</f>
        <v/>
      </c>
      <c r="U1339" s="9" t="str">
        <f>IF($B1339="","",RIGHT($G1339*1000+200+COUNTIF($G$2:$G1339,$G1339),9))</f>
        <v/>
      </c>
      <c r="V1339" s="9" t="str">
        <f>IFERROR(IF($M1339="","",$M1339&amp;"・"&amp;INDEX(リスト!$F:$F,MATCH($L1339,リスト!$E:$E,0))),"")</f>
        <v/>
      </c>
    </row>
    <row r="1340" spans="15:22" ht="18" customHeight="1" x14ac:dyDescent="0.55000000000000004">
      <c r="O1340" s="9" t="str">
        <f>IFERROR(IF($B1340="","",INDEX(所属情報!$E:$E,MATCH($A1340,所属情報!$A:$A,0))),"")</f>
        <v/>
      </c>
      <c r="P1340" s="9" t="str">
        <f t="shared" si="60"/>
        <v/>
      </c>
      <c r="Q1340" s="9" t="str">
        <f t="shared" si="61"/>
        <v/>
      </c>
      <c r="R1340" s="9" t="str">
        <f t="shared" si="62"/>
        <v/>
      </c>
      <c r="S1340" s="9" t="str">
        <f>IFERROR(IF($F1340="","",INDEX(リスト!$G:$G,MATCH($F1340,リスト!$E:$E,0))),"")</f>
        <v/>
      </c>
      <c r="T1340" s="9" t="str">
        <f>IFERROR(IF($K1340="","",INDEX(リスト!$J:$J,MATCH($K1340,リスト!$I:$I,0))),"")</f>
        <v/>
      </c>
      <c r="U1340" s="9" t="str">
        <f>IF($B1340="","",RIGHT($G1340*1000+200+COUNTIF($G$2:$G1340,$G1340),9))</f>
        <v/>
      </c>
      <c r="V1340" s="9" t="str">
        <f>IFERROR(IF($M1340="","",$M1340&amp;"・"&amp;INDEX(リスト!$F:$F,MATCH($L1340,リスト!$E:$E,0))),"")</f>
        <v/>
      </c>
    </row>
    <row r="1341" spans="15:22" ht="18" customHeight="1" x14ac:dyDescent="0.55000000000000004">
      <c r="O1341" s="9" t="str">
        <f>IFERROR(IF($B1341="","",INDEX(所属情報!$E:$E,MATCH($A1341,所属情報!$A:$A,0))),"")</f>
        <v/>
      </c>
      <c r="P1341" s="9" t="str">
        <f t="shared" si="60"/>
        <v/>
      </c>
      <c r="Q1341" s="9" t="str">
        <f t="shared" si="61"/>
        <v/>
      </c>
      <c r="R1341" s="9" t="str">
        <f t="shared" si="62"/>
        <v/>
      </c>
      <c r="S1341" s="9" t="str">
        <f>IFERROR(IF($F1341="","",INDEX(リスト!$G:$G,MATCH($F1341,リスト!$E:$E,0))),"")</f>
        <v/>
      </c>
      <c r="T1341" s="9" t="str">
        <f>IFERROR(IF($K1341="","",INDEX(リスト!$J:$J,MATCH($K1341,リスト!$I:$I,0))),"")</f>
        <v/>
      </c>
      <c r="U1341" s="9" t="str">
        <f>IF($B1341="","",RIGHT($G1341*1000+200+COUNTIF($G$2:$G1341,$G1341),9))</f>
        <v/>
      </c>
      <c r="V1341" s="9" t="str">
        <f>IFERROR(IF($M1341="","",$M1341&amp;"・"&amp;INDEX(リスト!$F:$F,MATCH($L1341,リスト!$E:$E,0))),"")</f>
        <v/>
      </c>
    </row>
    <row r="1342" spans="15:22" ht="18" customHeight="1" x14ac:dyDescent="0.55000000000000004">
      <c r="O1342" s="9" t="str">
        <f>IFERROR(IF($B1342="","",INDEX(所属情報!$E:$E,MATCH($A1342,所属情報!$A:$A,0))),"")</f>
        <v/>
      </c>
      <c r="P1342" s="9" t="str">
        <f t="shared" si="60"/>
        <v/>
      </c>
      <c r="Q1342" s="9" t="str">
        <f t="shared" si="61"/>
        <v/>
      </c>
      <c r="R1342" s="9" t="str">
        <f t="shared" si="62"/>
        <v/>
      </c>
      <c r="S1342" s="9" t="str">
        <f>IFERROR(IF($F1342="","",INDEX(リスト!$G:$G,MATCH($F1342,リスト!$E:$E,0))),"")</f>
        <v/>
      </c>
      <c r="T1342" s="9" t="str">
        <f>IFERROR(IF($K1342="","",INDEX(リスト!$J:$J,MATCH($K1342,リスト!$I:$I,0))),"")</f>
        <v/>
      </c>
      <c r="U1342" s="9" t="str">
        <f>IF($B1342="","",RIGHT($G1342*1000+200+COUNTIF($G$2:$G1342,$G1342),9))</f>
        <v/>
      </c>
      <c r="V1342" s="9" t="str">
        <f>IFERROR(IF($M1342="","",$M1342&amp;"・"&amp;INDEX(リスト!$F:$F,MATCH($L1342,リスト!$E:$E,0))),"")</f>
        <v/>
      </c>
    </row>
    <row r="1343" spans="15:22" ht="18" customHeight="1" x14ac:dyDescent="0.55000000000000004">
      <c r="O1343" s="9" t="str">
        <f>IFERROR(IF($B1343="","",INDEX(所属情報!$E:$E,MATCH($A1343,所属情報!$A:$A,0))),"")</f>
        <v/>
      </c>
      <c r="P1343" s="9" t="str">
        <f t="shared" si="60"/>
        <v/>
      </c>
      <c r="Q1343" s="9" t="str">
        <f t="shared" si="61"/>
        <v/>
      </c>
      <c r="R1343" s="9" t="str">
        <f t="shared" si="62"/>
        <v/>
      </c>
      <c r="S1343" s="9" t="str">
        <f>IFERROR(IF($F1343="","",INDEX(リスト!$G:$G,MATCH($F1343,リスト!$E:$E,0))),"")</f>
        <v/>
      </c>
      <c r="T1343" s="9" t="str">
        <f>IFERROR(IF($K1343="","",INDEX(リスト!$J:$J,MATCH($K1343,リスト!$I:$I,0))),"")</f>
        <v/>
      </c>
      <c r="U1343" s="9" t="str">
        <f>IF($B1343="","",RIGHT($G1343*1000+200+COUNTIF($G$2:$G1343,$G1343),9))</f>
        <v/>
      </c>
      <c r="V1343" s="9" t="str">
        <f>IFERROR(IF($M1343="","",$M1343&amp;"・"&amp;INDEX(リスト!$F:$F,MATCH($L1343,リスト!$E:$E,0))),"")</f>
        <v/>
      </c>
    </row>
    <row r="1344" spans="15:22" ht="18" customHeight="1" x14ac:dyDescent="0.55000000000000004">
      <c r="O1344" s="9" t="str">
        <f>IFERROR(IF($B1344="","",INDEX(所属情報!$E:$E,MATCH($A1344,所属情報!$A:$A,0))),"")</f>
        <v/>
      </c>
      <c r="P1344" s="9" t="str">
        <f t="shared" si="60"/>
        <v/>
      </c>
      <c r="Q1344" s="9" t="str">
        <f t="shared" si="61"/>
        <v/>
      </c>
      <c r="R1344" s="9" t="str">
        <f t="shared" si="62"/>
        <v/>
      </c>
      <c r="S1344" s="9" t="str">
        <f>IFERROR(IF($F1344="","",INDEX(リスト!$G:$G,MATCH($F1344,リスト!$E:$E,0))),"")</f>
        <v/>
      </c>
      <c r="T1344" s="9" t="str">
        <f>IFERROR(IF($K1344="","",INDEX(リスト!$J:$J,MATCH($K1344,リスト!$I:$I,0))),"")</f>
        <v/>
      </c>
      <c r="U1344" s="9" t="str">
        <f>IF($B1344="","",RIGHT($G1344*1000+200+COUNTIF($G$2:$G1344,$G1344),9))</f>
        <v/>
      </c>
      <c r="V1344" s="9" t="str">
        <f>IFERROR(IF($M1344="","",$M1344&amp;"・"&amp;INDEX(リスト!$F:$F,MATCH($L1344,リスト!$E:$E,0))),"")</f>
        <v/>
      </c>
    </row>
    <row r="1345" spans="15:22" ht="18" customHeight="1" x14ac:dyDescent="0.55000000000000004">
      <c r="O1345" s="9" t="str">
        <f>IFERROR(IF($B1345="","",INDEX(所属情報!$E:$E,MATCH($A1345,所属情報!$A:$A,0))),"")</f>
        <v/>
      </c>
      <c r="P1345" s="9" t="str">
        <f t="shared" si="60"/>
        <v/>
      </c>
      <c r="Q1345" s="9" t="str">
        <f t="shared" si="61"/>
        <v/>
      </c>
      <c r="R1345" s="9" t="str">
        <f t="shared" si="62"/>
        <v/>
      </c>
      <c r="S1345" s="9" t="str">
        <f>IFERROR(IF($F1345="","",INDEX(リスト!$G:$G,MATCH($F1345,リスト!$E:$E,0))),"")</f>
        <v/>
      </c>
      <c r="T1345" s="9" t="str">
        <f>IFERROR(IF($K1345="","",INDEX(リスト!$J:$J,MATCH($K1345,リスト!$I:$I,0))),"")</f>
        <v/>
      </c>
      <c r="U1345" s="9" t="str">
        <f>IF($B1345="","",RIGHT($G1345*1000+200+COUNTIF($G$2:$G1345,$G1345),9))</f>
        <v/>
      </c>
      <c r="V1345" s="9" t="str">
        <f>IFERROR(IF($M1345="","",$M1345&amp;"・"&amp;INDEX(リスト!$F:$F,MATCH($L1345,リスト!$E:$E,0))),"")</f>
        <v/>
      </c>
    </row>
    <row r="1346" spans="15:22" ht="18" customHeight="1" x14ac:dyDescent="0.55000000000000004">
      <c r="O1346" s="9" t="str">
        <f>IFERROR(IF($B1346="","",INDEX(所属情報!$E:$E,MATCH($A1346,所属情報!$A:$A,0))),"")</f>
        <v/>
      </c>
      <c r="P1346" s="9" t="str">
        <f t="shared" si="60"/>
        <v/>
      </c>
      <c r="Q1346" s="9" t="str">
        <f t="shared" si="61"/>
        <v/>
      </c>
      <c r="R1346" s="9" t="str">
        <f t="shared" si="62"/>
        <v/>
      </c>
      <c r="S1346" s="9" t="str">
        <f>IFERROR(IF($F1346="","",INDEX(リスト!$G:$G,MATCH($F1346,リスト!$E:$E,0))),"")</f>
        <v/>
      </c>
      <c r="T1346" s="9" t="str">
        <f>IFERROR(IF($K1346="","",INDEX(リスト!$J:$J,MATCH($K1346,リスト!$I:$I,0))),"")</f>
        <v/>
      </c>
      <c r="U1346" s="9" t="str">
        <f>IF($B1346="","",RIGHT($G1346*1000+200+COUNTIF($G$2:$G1346,$G1346),9))</f>
        <v/>
      </c>
      <c r="V1346" s="9" t="str">
        <f>IFERROR(IF($M1346="","",$M1346&amp;"・"&amp;INDEX(リスト!$F:$F,MATCH($L1346,リスト!$E:$E,0))),"")</f>
        <v/>
      </c>
    </row>
    <row r="1347" spans="15:22" ht="18" customHeight="1" x14ac:dyDescent="0.55000000000000004">
      <c r="O1347" s="9" t="str">
        <f>IFERROR(IF($B1347="","",INDEX(所属情報!$E:$E,MATCH($A1347,所属情報!$A:$A,0))),"")</f>
        <v/>
      </c>
      <c r="P1347" s="9" t="str">
        <f t="shared" ref="P1347:P1410" si="63">IF($C1347="","",IF($E1347="",$C1347,$C1347&amp;" ("&amp;$E1347&amp;")"))</f>
        <v/>
      </c>
      <c r="Q1347" s="9" t="str">
        <f t="shared" ref="Q1347:Q1410" si="64">IF($D1347="","",ASC($D1347))</f>
        <v/>
      </c>
      <c r="R1347" s="9" t="str">
        <f t="shared" ref="R1347:R1410" si="65">IF($I1347="","",UPPER($I1347)&amp;" "&amp;UPPER(LEFT($J1347,1))&amp;LOWER(RIGHT($J1347,LEN($J1347)-1))&amp;" ("&amp;MID($G1347,3,2)&amp;")")</f>
        <v/>
      </c>
      <c r="S1347" s="9" t="str">
        <f>IFERROR(IF($F1347="","",INDEX(リスト!$G:$G,MATCH($F1347,リスト!$E:$E,0))),"")</f>
        <v/>
      </c>
      <c r="T1347" s="9" t="str">
        <f>IFERROR(IF($K1347="","",INDEX(リスト!$J:$J,MATCH($K1347,リスト!$I:$I,0))),"")</f>
        <v/>
      </c>
      <c r="U1347" s="9" t="str">
        <f>IF($B1347="","",RIGHT($G1347*1000+200+COUNTIF($G$2:$G1347,$G1347),9))</f>
        <v/>
      </c>
      <c r="V1347" s="9" t="str">
        <f>IFERROR(IF($M1347="","",$M1347&amp;"・"&amp;INDEX(リスト!$F:$F,MATCH($L1347,リスト!$E:$E,0))),"")</f>
        <v/>
      </c>
    </row>
    <row r="1348" spans="15:22" ht="18" customHeight="1" x14ac:dyDescent="0.55000000000000004">
      <c r="O1348" s="9" t="str">
        <f>IFERROR(IF($B1348="","",INDEX(所属情報!$E:$E,MATCH($A1348,所属情報!$A:$A,0))),"")</f>
        <v/>
      </c>
      <c r="P1348" s="9" t="str">
        <f t="shared" si="63"/>
        <v/>
      </c>
      <c r="Q1348" s="9" t="str">
        <f t="shared" si="64"/>
        <v/>
      </c>
      <c r="R1348" s="9" t="str">
        <f t="shared" si="65"/>
        <v/>
      </c>
      <c r="S1348" s="9" t="str">
        <f>IFERROR(IF($F1348="","",INDEX(リスト!$G:$G,MATCH($F1348,リスト!$E:$E,0))),"")</f>
        <v/>
      </c>
      <c r="T1348" s="9" t="str">
        <f>IFERROR(IF($K1348="","",INDEX(リスト!$J:$J,MATCH($K1348,リスト!$I:$I,0))),"")</f>
        <v/>
      </c>
      <c r="U1348" s="9" t="str">
        <f>IF($B1348="","",RIGHT($G1348*1000+200+COUNTIF($G$2:$G1348,$G1348),9))</f>
        <v/>
      </c>
      <c r="V1348" s="9" t="str">
        <f>IFERROR(IF($M1348="","",$M1348&amp;"・"&amp;INDEX(リスト!$F:$F,MATCH($L1348,リスト!$E:$E,0))),"")</f>
        <v/>
      </c>
    </row>
    <row r="1349" spans="15:22" ht="18" customHeight="1" x14ac:dyDescent="0.55000000000000004">
      <c r="O1349" s="9" t="str">
        <f>IFERROR(IF($B1349="","",INDEX(所属情報!$E:$E,MATCH($A1349,所属情報!$A:$A,0))),"")</f>
        <v/>
      </c>
      <c r="P1349" s="9" t="str">
        <f t="shared" si="63"/>
        <v/>
      </c>
      <c r="Q1349" s="9" t="str">
        <f t="shared" si="64"/>
        <v/>
      </c>
      <c r="R1349" s="9" t="str">
        <f t="shared" si="65"/>
        <v/>
      </c>
      <c r="S1349" s="9" t="str">
        <f>IFERROR(IF($F1349="","",INDEX(リスト!$G:$G,MATCH($F1349,リスト!$E:$E,0))),"")</f>
        <v/>
      </c>
      <c r="T1349" s="9" t="str">
        <f>IFERROR(IF($K1349="","",INDEX(リスト!$J:$J,MATCH($K1349,リスト!$I:$I,0))),"")</f>
        <v/>
      </c>
      <c r="U1349" s="9" t="str">
        <f>IF($B1349="","",RIGHT($G1349*1000+200+COUNTIF($G$2:$G1349,$G1349),9))</f>
        <v/>
      </c>
      <c r="V1349" s="9" t="str">
        <f>IFERROR(IF($M1349="","",$M1349&amp;"・"&amp;INDEX(リスト!$F:$F,MATCH($L1349,リスト!$E:$E,0))),"")</f>
        <v/>
      </c>
    </row>
    <row r="1350" spans="15:22" ht="18" customHeight="1" x14ac:dyDescent="0.55000000000000004">
      <c r="O1350" s="9" t="str">
        <f>IFERROR(IF($B1350="","",INDEX(所属情報!$E:$E,MATCH($A1350,所属情報!$A:$A,0))),"")</f>
        <v/>
      </c>
      <c r="P1350" s="9" t="str">
        <f t="shared" si="63"/>
        <v/>
      </c>
      <c r="Q1350" s="9" t="str">
        <f t="shared" si="64"/>
        <v/>
      </c>
      <c r="R1350" s="9" t="str">
        <f t="shared" si="65"/>
        <v/>
      </c>
      <c r="S1350" s="9" t="str">
        <f>IFERROR(IF($F1350="","",INDEX(リスト!$G:$G,MATCH($F1350,リスト!$E:$E,0))),"")</f>
        <v/>
      </c>
      <c r="T1350" s="9" t="str">
        <f>IFERROR(IF($K1350="","",INDEX(リスト!$J:$J,MATCH($K1350,リスト!$I:$I,0))),"")</f>
        <v/>
      </c>
      <c r="U1350" s="9" t="str">
        <f>IF($B1350="","",RIGHT($G1350*1000+200+COUNTIF($G$2:$G1350,$G1350),9))</f>
        <v/>
      </c>
      <c r="V1350" s="9" t="str">
        <f>IFERROR(IF($M1350="","",$M1350&amp;"・"&amp;INDEX(リスト!$F:$F,MATCH($L1350,リスト!$E:$E,0))),"")</f>
        <v/>
      </c>
    </row>
    <row r="1351" spans="15:22" ht="18" customHeight="1" x14ac:dyDescent="0.55000000000000004">
      <c r="O1351" s="9" t="str">
        <f>IFERROR(IF($B1351="","",INDEX(所属情報!$E:$E,MATCH($A1351,所属情報!$A:$A,0))),"")</f>
        <v/>
      </c>
      <c r="P1351" s="9" t="str">
        <f t="shared" si="63"/>
        <v/>
      </c>
      <c r="Q1351" s="9" t="str">
        <f t="shared" si="64"/>
        <v/>
      </c>
      <c r="R1351" s="9" t="str">
        <f t="shared" si="65"/>
        <v/>
      </c>
      <c r="S1351" s="9" t="str">
        <f>IFERROR(IF($F1351="","",INDEX(リスト!$G:$G,MATCH($F1351,リスト!$E:$E,0))),"")</f>
        <v/>
      </c>
      <c r="T1351" s="9" t="str">
        <f>IFERROR(IF($K1351="","",INDEX(リスト!$J:$J,MATCH($K1351,リスト!$I:$I,0))),"")</f>
        <v/>
      </c>
      <c r="U1351" s="9" t="str">
        <f>IF($B1351="","",RIGHT($G1351*1000+200+COUNTIF($G$2:$G1351,$G1351),9))</f>
        <v/>
      </c>
      <c r="V1351" s="9" t="str">
        <f>IFERROR(IF($M1351="","",$M1351&amp;"・"&amp;INDEX(リスト!$F:$F,MATCH($L1351,リスト!$E:$E,0))),"")</f>
        <v/>
      </c>
    </row>
    <row r="1352" spans="15:22" ht="18" customHeight="1" x14ac:dyDescent="0.55000000000000004">
      <c r="O1352" s="9" t="str">
        <f>IFERROR(IF($B1352="","",INDEX(所属情報!$E:$E,MATCH($A1352,所属情報!$A:$A,0))),"")</f>
        <v/>
      </c>
      <c r="P1352" s="9" t="str">
        <f t="shared" si="63"/>
        <v/>
      </c>
      <c r="Q1352" s="9" t="str">
        <f t="shared" si="64"/>
        <v/>
      </c>
      <c r="R1352" s="9" t="str">
        <f t="shared" si="65"/>
        <v/>
      </c>
      <c r="S1352" s="9" t="str">
        <f>IFERROR(IF($F1352="","",INDEX(リスト!$G:$G,MATCH($F1352,リスト!$E:$E,0))),"")</f>
        <v/>
      </c>
      <c r="T1352" s="9" t="str">
        <f>IFERROR(IF($K1352="","",INDEX(リスト!$J:$J,MATCH($K1352,リスト!$I:$I,0))),"")</f>
        <v/>
      </c>
      <c r="U1352" s="9" t="str">
        <f>IF($B1352="","",RIGHT($G1352*1000+200+COUNTIF($G$2:$G1352,$G1352),9))</f>
        <v/>
      </c>
      <c r="V1352" s="9" t="str">
        <f>IFERROR(IF($M1352="","",$M1352&amp;"・"&amp;INDEX(リスト!$F:$F,MATCH($L1352,リスト!$E:$E,0))),"")</f>
        <v/>
      </c>
    </row>
    <row r="1353" spans="15:22" ht="18" customHeight="1" x14ac:dyDescent="0.55000000000000004">
      <c r="O1353" s="9" t="str">
        <f>IFERROR(IF($B1353="","",INDEX(所属情報!$E:$E,MATCH($A1353,所属情報!$A:$A,0))),"")</f>
        <v/>
      </c>
      <c r="P1353" s="9" t="str">
        <f t="shared" si="63"/>
        <v/>
      </c>
      <c r="Q1353" s="9" t="str">
        <f t="shared" si="64"/>
        <v/>
      </c>
      <c r="R1353" s="9" t="str">
        <f t="shared" si="65"/>
        <v/>
      </c>
      <c r="S1353" s="9" t="str">
        <f>IFERROR(IF($F1353="","",INDEX(リスト!$G:$G,MATCH($F1353,リスト!$E:$E,0))),"")</f>
        <v/>
      </c>
      <c r="T1353" s="9" t="str">
        <f>IFERROR(IF($K1353="","",INDEX(リスト!$J:$J,MATCH($K1353,リスト!$I:$I,0))),"")</f>
        <v/>
      </c>
      <c r="U1353" s="9" t="str">
        <f>IF($B1353="","",RIGHT($G1353*1000+200+COUNTIF($G$2:$G1353,$G1353),9))</f>
        <v/>
      </c>
      <c r="V1353" s="9" t="str">
        <f>IFERROR(IF($M1353="","",$M1353&amp;"・"&amp;INDEX(リスト!$F:$F,MATCH($L1353,リスト!$E:$E,0))),"")</f>
        <v/>
      </c>
    </row>
    <row r="1354" spans="15:22" ht="18" customHeight="1" x14ac:dyDescent="0.55000000000000004">
      <c r="O1354" s="9" t="str">
        <f>IFERROR(IF($B1354="","",INDEX(所属情報!$E:$E,MATCH($A1354,所属情報!$A:$A,0))),"")</f>
        <v/>
      </c>
      <c r="P1354" s="9" t="str">
        <f t="shared" si="63"/>
        <v/>
      </c>
      <c r="Q1354" s="9" t="str">
        <f t="shared" si="64"/>
        <v/>
      </c>
      <c r="R1354" s="9" t="str">
        <f t="shared" si="65"/>
        <v/>
      </c>
      <c r="S1354" s="9" t="str">
        <f>IFERROR(IF($F1354="","",INDEX(リスト!$G:$G,MATCH($F1354,リスト!$E:$E,0))),"")</f>
        <v/>
      </c>
      <c r="T1354" s="9" t="str">
        <f>IFERROR(IF($K1354="","",INDEX(リスト!$J:$J,MATCH($K1354,リスト!$I:$I,0))),"")</f>
        <v/>
      </c>
      <c r="U1354" s="9" t="str">
        <f>IF($B1354="","",RIGHT($G1354*1000+200+COUNTIF($G$2:$G1354,$G1354),9))</f>
        <v/>
      </c>
      <c r="V1354" s="9" t="str">
        <f>IFERROR(IF($M1354="","",$M1354&amp;"・"&amp;INDEX(リスト!$F:$F,MATCH($L1354,リスト!$E:$E,0))),"")</f>
        <v/>
      </c>
    </row>
    <row r="1355" spans="15:22" ht="18" customHeight="1" x14ac:dyDescent="0.55000000000000004">
      <c r="O1355" s="9" t="str">
        <f>IFERROR(IF($B1355="","",INDEX(所属情報!$E:$E,MATCH($A1355,所属情報!$A:$A,0))),"")</f>
        <v/>
      </c>
      <c r="P1355" s="9" t="str">
        <f t="shared" si="63"/>
        <v/>
      </c>
      <c r="Q1355" s="9" t="str">
        <f t="shared" si="64"/>
        <v/>
      </c>
      <c r="R1355" s="9" t="str">
        <f t="shared" si="65"/>
        <v/>
      </c>
      <c r="S1355" s="9" t="str">
        <f>IFERROR(IF($F1355="","",INDEX(リスト!$G:$G,MATCH($F1355,リスト!$E:$E,0))),"")</f>
        <v/>
      </c>
      <c r="T1355" s="9" t="str">
        <f>IFERROR(IF($K1355="","",INDEX(リスト!$J:$J,MATCH($K1355,リスト!$I:$I,0))),"")</f>
        <v/>
      </c>
      <c r="U1355" s="9" t="str">
        <f>IF($B1355="","",RIGHT($G1355*1000+200+COUNTIF($G$2:$G1355,$G1355),9))</f>
        <v/>
      </c>
      <c r="V1355" s="9" t="str">
        <f>IFERROR(IF($M1355="","",$M1355&amp;"・"&amp;INDEX(リスト!$F:$F,MATCH($L1355,リスト!$E:$E,0))),"")</f>
        <v/>
      </c>
    </row>
    <row r="1356" spans="15:22" ht="18" customHeight="1" x14ac:dyDescent="0.55000000000000004">
      <c r="O1356" s="9" t="str">
        <f>IFERROR(IF($B1356="","",INDEX(所属情報!$E:$E,MATCH($A1356,所属情報!$A:$A,0))),"")</f>
        <v/>
      </c>
      <c r="P1356" s="9" t="str">
        <f t="shared" si="63"/>
        <v/>
      </c>
      <c r="Q1356" s="9" t="str">
        <f t="shared" si="64"/>
        <v/>
      </c>
      <c r="R1356" s="9" t="str">
        <f t="shared" si="65"/>
        <v/>
      </c>
      <c r="S1356" s="9" t="str">
        <f>IFERROR(IF($F1356="","",INDEX(リスト!$G:$G,MATCH($F1356,リスト!$E:$E,0))),"")</f>
        <v/>
      </c>
      <c r="T1356" s="9" t="str">
        <f>IFERROR(IF($K1356="","",INDEX(リスト!$J:$J,MATCH($K1356,リスト!$I:$I,0))),"")</f>
        <v/>
      </c>
      <c r="U1356" s="9" t="str">
        <f>IF($B1356="","",RIGHT($G1356*1000+200+COUNTIF($G$2:$G1356,$G1356),9))</f>
        <v/>
      </c>
      <c r="V1356" s="9" t="str">
        <f>IFERROR(IF($M1356="","",$M1356&amp;"・"&amp;INDEX(リスト!$F:$F,MATCH($L1356,リスト!$E:$E,0))),"")</f>
        <v/>
      </c>
    </row>
    <row r="1357" spans="15:22" ht="18" customHeight="1" x14ac:dyDescent="0.55000000000000004">
      <c r="O1357" s="9" t="str">
        <f>IFERROR(IF($B1357="","",INDEX(所属情報!$E:$E,MATCH($A1357,所属情報!$A:$A,0))),"")</f>
        <v/>
      </c>
      <c r="P1357" s="9" t="str">
        <f t="shared" si="63"/>
        <v/>
      </c>
      <c r="Q1357" s="9" t="str">
        <f t="shared" si="64"/>
        <v/>
      </c>
      <c r="R1357" s="9" t="str">
        <f t="shared" si="65"/>
        <v/>
      </c>
      <c r="S1357" s="9" t="str">
        <f>IFERROR(IF($F1357="","",INDEX(リスト!$G:$G,MATCH($F1357,リスト!$E:$E,0))),"")</f>
        <v/>
      </c>
      <c r="T1357" s="9" t="str">
        <f>IFERROR(IF($K1357="","",INDEX(リスト!$J:$J,MATCH($K1357,リスト!$I:$I,0))),"")</f>
        <v/>
      </c>
      <c r="U1357" s="9" t="str">
        <f>IF($B1357="","",RIGHT($G1357*1000+200+COUNTIF($G$2:$G1357,$G1357),9))</f>
        <v/>
      </c>
      <c r="V1357" s="9" t="str">
        <f>IFERROR(IF($M1357="","",$M1357&amp;"・"&amp;INDEX(リスト!$F:$F,MATCH($L1357,リスト!$E:$E,0))),"")</f>
        <v/>
      </c>
    </row>
    <row r="1358" spans="15:22" ht="18" customHeight="1" x14ac:dyDescent="0.55000000000000004">
      <c r="O1358" s="9" t="str">
        <f>IFERROR(IF($B1358="","",INDEX(所属情報!$E:$E,MATCH($A1358,所属情報!$A:$A,0))),"")</f>
        <v/>
      </c>
      <c r="P1358" s="9" t="str">
        <f t="shared" si="63"/>
        <v/>
      </c>
      <c r="Q1358" s="9" t="str">
        <f t="shared" si="64"/>
        <v/>
      </c>
      <c r="R1358" s="9" t="str">
        <f t="shared" si="65"/>
        <v/>
      </c>
      <c r="S1358" s="9" t="str">
        <f>IFERROR(IF($F1358="","",INDEX(リスト!$G:$G,MATCH($F1358,リスト!$E:$E,0))),"")</f>
        <v/>
      </c>
      <c r="T1358" s="9" t="str">
        <f>IFERROR(IF($K1358="","",INDEX(リスト!$J:$J,MATCH($K1358,リスト!$I:$I,0))),"")</f>
        <v/>
      </c>
      <c r="U1358" s="9" t="str">
        <f>IF($B1358="","",RIGHT($G1358*1000+200+COUNTIF($G$2:$G1358,$G1358),9))</f>
        <v/>
      </c>
      <c r="V1358" s="9" t="str">
        <f>IFERROR(IF($M1358="","",$M1358&amp;"・"&amp;INDEX(リスト!$F:$F,MATCH($L1358,リスト!$E:$E,0))),"")</f>
        <v/>
      </c>
    </row>
    <row r="1359" spans="15:22" ht="18" customHeight="1" x14ac:dyDescent="0.55000000000000004">
      <c r="O1359" s="9" t="str">
        <f>IFERROR(IF($B1359="","",INDEX(所属情報!$E:$E,MATCH($A1359,所属情報!$A:$A,0))),"")</f>
        <v/>
      </c>
      <c r="P1359" s="9" t="str">
        <f t="shared" si="63"/>
        <v/>
      </c>
      <c r="Q1359" s="9" t="str">
        <f t="shared" si="64"/>
        <v/>
      </c>
      <c r="R1359" s="9" t="str">
        <f t="shared" si="65"/>
        <v/>
      </c>
      <c r="S1359" s="9" t="str">
        <f>IFERROR(IF($F1359="","",INDEX(リスト!$G:$G,MATCH($F1359,リスト!$E:$E,0))),"")</f>
        <v/>
      </c>
      <c r="T1359" s="9" t="str">
        <f>IFERROR(IF($K1359="","",INDEX(リスト!$J:$J,MATCH($K1359,リスト!$I:$I,0))),"")</f>
        <v/>
      </c>
      <c r="U1359" s="9" t="str">
        <f>IF($B1359="","",RIGHT($G1359*1000+200+COUNTIF($G$2:$G1359,$G1359),9))</f>
        <v/>
      </c>
      <c r="V1359" s="9" t="str">
        <f>IFERROR(IF($M1359="","",$M1359&amp;"・"&amp;INDEX(リスト!$F:$F,MATCH($L1359,リスト!$E:$E,0))),"")</f>
        <v/>
      </c>
    </row>
    <row r="1360" spans="15:22" ht="18" customHeight="1" x14ac:dyDescent="0.55000000000000004">
      <c r="O1360" s="9" t="str">
        <f>IFERROR(IF($B1360="","",INDEX(所属情報!$E:$E,MATCH($A1360,所属情報!$A:$A,0))),"")</f>
        <v/>
      </c>
      <c r="P1360" s="9" t="str">
        <f t="shared" si="63"/>
        <v/>
      </c>
      <c r="Q1360" s="9" t="str">
        <f t="shared" si="64"/>
        <v/>
      </c>
      <c r="R1360" s="9" t="str">
        <f t="shared" si="65"/>
        <v/>
      </c>
      <c r="S1360" s="9" t="str">
        <f>IFERROR(IF($F1360="","",INDEX(リスト!$G:$G,MATCH($F1360,リスト!$E:$E,0))),"")</f>
        <v/>
      </c>
      <c r="T1360" s="9" t="str">
        <f>IFERROR(IF($K1360="","",INDEX(リスト!$J:$J,MATCH($K1360,リスト!$I:$I,0))),"")</f>
        <v/>
      </c>
      <c r="U1360" s="9" t="str">
        <f>IF($B1360="","",RIGHT($G1360*1000+200+COUNTIF($G$2:$G1360,$G1360),9))</f>
        <v/>
      </c>
      <c r="V1360" s="9" t="str">
        <f>IFERROR(IF($M1360="","",$M1360&amp;"・"&amp;INDEX(リスト!$F:$F,MATCH($L1360,リスト!$E:$E,0))),"")</f>
        <v/>
      </c>
    </row>
    <row r="1361" spans="15:22" ht="18" customHeight="1" x14ac:dyDescent="0.55000000000000004">
      <c r="O1361" s="9" t="str">
        <f>IFERROR(IF($B1361="","",INDEX(所属情報!$E:$E,MATCH($A1361,所属情報!$A:$A,0))),"")</f>
        <v/>
      </c>
      <c r="P1361" s="9" t="str">
        <f t="shared" si="63"/>
        <v/>
      </c>
      <c r="Q1361" s="9" t="str">
        <f t="shared" si="64"/>
        <v/>
      </c>
      <c r="R1361" s="9" t="str">
        <f t="shared" si="65"/>
        <v/>
      </c>
      <c r="S1361" s="9" t="str">
        <f>IFERROR(IF($F1361="","",INDEX(リスト!$G:$G,MATCH($F1361,リスト!$E:$E,0))),"")</f>
        <v/>
      </c>
      <c r="T1361" s="9" t="str">
        <f>IFERROR(IF($K1361="","",INDEX(リスト!$J:$J,MATCH($K1361,リスト!$I:$I,0))),"")</f>
        <v/>
      </c>
      <c r="U1361" s="9" t="str">
        <f>IF($B1361="","",RIGHT($G1361*1000+200+COUNTIF($G$2:$G1361,$G1361),9))</f>
        <v/>
      </c>
      <c r="V1361" s="9" t="str">
        <f>IFERROR(IF($M1361="","",$M1361&amp;"・"&amp;INDEX(リスト!$F:$F,MATCH($L1361,リスト!$E:$E,0))),"")</f>
        <v/>
      </c>
    </row>
    <row r="1362" spans="15:22" ht="18" customHeight="1" x14ac:dyDescent="0.55000000000000004">
      <c r="O1362" s="9" t="str">
        <f>IFERROR(IF($B1362="","",INDEX(所属情報!$E:$E,MATCH($A1362,所属情報!$A:$A,0))),"")</f>
        <v/>
      </c>
      <c r="P1362" s="9" t="str">
        <f t="shared" si="63"/>
        <v/>
      </c>
      <c r="Q1362" s="9" t="str">
        <f t="shared" si="64"/>
        <v/>
      </c>
      <c r="R1362" s="9" t="str">
        <f t="shared" si="65"/>
        <v/>
      </c>
      <c r="S1362" s="9" t="str">
        <f>IFERROR(IF($F1362="","",INDEX(リスト!$G:$G,MATCH($F1362,リスト!$E:$E,0))),"")</f>
        <v/>
      </c>
      <c r="T1362" s="9" t="str">
        <f>IFERROR(IF($K1362="","",INDEX(リスト!$J:$J,MATCH($K1362,リスト!$I:$I,0))),"")</f>
        <v/>
      </c>
      <c r="U1362" s="9" t="str">
        <f>IF($B1362="","",RIGHT($G1362*1000+200+COUNTIF($G$2:$G1362,$G1362),9))</f>
        <v/>
      </c>
      <c r="V1362" s="9" t="str">
        <f>IFERROR(IF($M1362="","",$M1362&amp;"・"&amp;INDEX(リスト!$F:$F,MATCH($L1362,リスト!$E:$E,0))),"")</f>
        <v/>
      </c>
    </row>
    <row r="1363" spans="15:22" ht="18" customHeight="1" x14ac:dyDescent="0.55000000000000004">
      <c r="O1363" s="9" t="str">
        <f>IFERROR(IF($B1363="","",INDEX(所属情報!$E:$E,MATCH($A1363,所属情報!$A:$A,0))),"")</f>
        <v/>
      </c>
      <c r="P1363" s="9" t="str">
        <f t="shared" si="63"/>
        <v/>
      </c>
      <c r="Q1363" s="9" t="str">
        <f t="shared" si="64"/>
        <v/>
      </c>
      <c r="R1363" s="9" t="str">
        <f t="shared" si="65"/>
        <v/>
      </c>
      <c r="S1363" s="9" t="str">
        <f>IFERROR(IF($F1363="","",INDEX(リスト!$G:$G,MATCH($F1363,リスト!$E:$E,0))),"")</f>
        <v/>
      </c>
      <c r="T1363" s="9" t="str">
        <f>IFERROR(IF($K1363="","",INDEX(リスト!$J:$J,MATCH($K1363,リスト!$I:$I,0))),"")</f>
        <v/>
      </c>
      <c r="U1363" s="9" t="str">
        <f>IF($B1363="","",RIGHT($G1363*1000+200+COUNTIF($G$2:$G1363,$G1363),9))</f>
        <v/>
      </c>
      <c r="V1363" s="9" t="str">
        <f>IFERROR(IF($M1363="","",$M1363&amp;"・"&amp;INDEX(リスト!$F:$F,MATCH($L1363,リスト!$E:$E,0))),"")</f>
        <v/>
      </c>
    </row>
    <row r="1364" spans="15:22" ht="18" customHeight="1" x14ac:dyDescent="0.55000000000000004">
      <c r="O1364" s="9" t="str">
        <f>IFERROR(IF($B1364="","",INDEX(所属情報!$E:$E,MATCH($A1364,所属情報!$A:$A,0))),"")</f>
        <v/>
      </c>
      <c r="P1364" s="9" t="str">
        <f t="shared" si="63"/>
        <v/>
      </c>
      <c r="Q1364" s="9" t="str">
        <f t="shared" si="64"/>
        <v/>
      </c>
      <c r="R1364" s="9" t="str">
        <f t="shared" si="65"/>
        <v/>
      </c>
      <c r="S1364" s="9" t="str">
        <f>IFERROR(IF($F1364="","",INDEX(リスト!$G:$G,MATCH($F1364,リスト!$E:$E,0))),"")</f>
        <v/>
      </c>
      <c r="T1364" s="9" t="str">
        <f>IFERROR(IF($K1364="","",INDEX(リスト!$J:$J,MATCH($K1364,リスト!$I:$I,0))),"")</f>
        <v/>
      </c>
      <c r="U1364" s="9" t="str">
        <f>IF($B1364="","",RIGHT($G1364*1000+200+COUNTIF($G$2:$G1364,$G1364),9))</f>
        <v/>
      </c>
      <c r="V1364" s="9" t="str">
        <f>IFERROR(IF($M1364="","",$M1364&amp;"・"&amp;INDEX(リスト!$F:$F,MATCH($L1364,リスト!$E:$E,0))),"")</f>
        <v/>
      </c>
    </row>
    <row r="1365" spans="15:22" ht="18" customHeight="1" x14ac:dyDescent="0.55000000000000004">
      <c r="O1365" s="9" t="str">
        <f>IFERROR(IF($B1365="","",INDEX(所属情報!$E:$E,MATCH($A1365,所属情報!$A:$A,0))),"")</f>
        <v/>
      </c>
      <c r="P1365" s="9" t="str">
        <f t="shared" si="63"/>
        <v/>
      </c>
      <c r="Q1365" s="9" t="str">
        <f t="shared" si="64"/>
        <v/>
      </c>
      <c r="R1365" s="9" t="str">
        <f t="shared" si="65"/>
        <v/>
      </c>
      <c r="S1365" s="9" t="str">
        <f>IFERROR(IF($F1365="","",INDEX(リスト!$G:$G,MATCH($F1365,リスト!$E:$E,0))),"")</f>
        <v/>
      </c>
      <c r="T1365" s="9" t="str">
        <f>IFERROR(IF($K1365="","",INDEX(リスト!$J:$J,MATCH($K1365,リスト!$I:$I,0))),"")</f>
        <v/>
      </c>
      <c r="U1365" s="9" t="str">
        <f>IF($B1365="","",RIGHT($G1365*1000+200+COUNTIF($G$2:$G1365,$G1365),9))</f>
        <v/>
      </c>
      <c r="V1365" s="9" t="str">
        <f>IFERROR(IF($M1365="","",$M1365&amp;"・"&amp;INDEX(リスト!$F:$F,MATCH($L1365,リスト!$E:$E,0))),"")</f>
        <v/>
      </c>
    </row>
    <row r="1366" spans="15:22" ht="18" customHeight="1" x14ac:dyDescent="0.55000000000000004">
      <c r="O1366" s="9" t="str">
        <f>IFERROR(IF($B1366="","",INDEX(所属情報!$E:$E,MATCH($A1366,所属情報!$A:$A,0))),"")</f>
        <v/>
      </c>
      <c r="P1366" s="9" t="str">
        <f t="shared" si="63"/>
        <v/>
      </c>
      <c r="Q1366" s="9" t="str">
        <f t="shared" si="64"/>
        <v/>
      </c>
      <c r="R1366" s="9" t="str">
        <f t="shared" si="65"/>
        <v/>
      </c>
      <c r="S1366" s="9" t="str">
        <f>IFERROR(IF($F1366="","",INDEX(リスト!$G:$G,MATCH($F1366,リスト!$E:$E,0))),"")</f>
        <v/>
      </c>
      <c r="T1366" s="9" t="str">
        <f>IFERROR(IF($K1366="","",INDEX(リスト!$J:$J,MATCH($K1366,リスト!$I:$I,0))),"")</f>
        <v/>
      </c>
      <c r="U1366" s="9" t="str">
        <f>IF($B1366="","",RIGHT($G1366*1000+200+COUNTIF($G$2:$G1366,$G1366),9))</f>
        <v/>
      </c>
      <c r="V1366" s="9" t="str">
        <f>IFERROR(IF($M1366="","",$M1366&amp;"・"&amp;INDEX(リスト!$F:$F,MATCH($L1366,リスト!$E:$E,0))),"")</f>
        <v/>
      </c>
    </row>
    <row r="1367" spans="15:22" ht="18" customHeight="1" x14ac:dyDescent="0.55000000000000004">
      <c r="O1367" s="9" t="str">
        <f>IFERROR(IF($B1367="","",INDEX(所属情報!$E:$E,MATCH($A1367,所属情報!$A:$A,0))),"")</f>
        <v/>
      </c>
      <c r="P1367" s="9" t="str">
        <f t="shared" si="63"/>
        <v/>
      </c>
      <c r="Q1367" s="9" t="str">
        <f t="shared" si="64"/>
        <v/>
      </c>
      <c r="R1367" s="9" t="str">
        <f t="shared" si="65"/>
        <v/>
      </c>
      <c r="S1367" s="9" t="str">
        <f>IFERROR(IF($F1367="","",INDEX(リスト!$G:$G,MATCH($F1367,リスト!$E:$E,0))),"")</f>
        <v/>
      </c>
      <c r="T1367" s="9" t="str">
        <f>IFERROR(IF($K1367="","",INDEX(リスト!$J:$J,MATCH($K1367,リスト!$I:$I,0))),"")</f>
        <v/>
      </c>
      <c r="U1367" s="9" t="str">
        <f>IF($B1367="","",RIGHT($G1367*1000+200+COUNTIF($G$2:$G1367,$G1367),9))</f>
        <v/>
      </c>
      <c r="V1367" s="9" t="str">
        <f>IFERROR(IF($M1367="","",$M1367&amp;"・"&amp;INDEX(リスト!$F:$F,MATCH($L1367,リスト!$E:$E,0))),"")</f>
        <v/>
      </c>
    </row>
    <row r="1368" spans="15:22" ht="18" customHeight="1" x14ac:dyDescent="0.55000000000000004">
      <c r="O1368" s="9" t="str">
        <f>IFERROR(IF($B1368="","",INDEX(所属情報!$E:$E,MATCH($A1368,所属情報!$A:$A,0))),"")</f>
        <v/>
      </c>
      <c r="P1368" s="9" t="str">
        <f t="shared" si="63"/>
        <v/>
      </c>
      <c r="Q1368" s="9" t="str">
        <f t="shared" si="64"/>
        <v/>
      </c>
      <c r="R1368" s="9" t="str">
        <f t="shared" si="65"/>
        <v/>
      </c>
      <c r="S1368" s="9" t="str">
        <f>IFERROR(IF($F1368="","",INDEX(リスト!$G:$G,MATCH($F1368,リスト!$E:$E,0))),"")</f>
        <v/>
      </c>
      <c r="T1368" s="9" t="str">
        <f>IFERROR(IF($K1368="","",INDEX(リスト!$J:$J,MATCH($K1368,リスト!$I:$I,0))),"")</f>
        <v/>
      </c>
      <c r="U1368" s="9" t="str">
        <f>IF($B1368="","",RIGHT($G1368*1000+200+COUNTIF($G$2:$G1368,$G1368),9))</f>
        <v/>
      </c>
      <c r="V1368" s="9" t="str">
        <f>IFERROR(IF($M1368="","",$M1368&amp;"・"&amp;INDEX(リスト!$F:$F,MATCH($L1368,リスト!$E:$E,0))),"")</f>
        <v/>
      </c>
    </row>
    <row r="1369" spans="15:22" ht="18" customHeight="1" x14ac:dyDescent="0.55000000000000004">
      <c r="O1369" s="9" t="str">
        <f>IFERROR(IF($B1369="","",INDEX(所属情報!$E:$E,MATCH($A1369,所属情報!$A:$A,0))),"")</f>
        <v/>
      </c>
      <c r="P1369" s="9" t="str">
        <f t="shared" si="63"/>
        <v/>
      </c>
      <c r="Q1369" s="9" t="str">
        <f t="shared" si="64"/>
        <v/>
      </c>
      <c r="R1369" s="9" t="str">
        <f t="shared" si="65"/>
        <v/>
      </c>
      <c r="S1369" s="9" t="str">
        <f>IFERROR(IF($F1369="","",INDEX(リスト!$G:$G,MATCH($F1369,リスト!$E:$E,0))),"")</f>
        <v/>
      </c>
      <c r="T1369" s="9" t="str">
        <f>IFERROR(IF($K1369="","",INDEX(リスト!$J:$J,MATCH($K1369,リスト!$I:$I,0))),"")</f>
        <v/>
      </c>
      <c r="U1369" s="9" t="str">
        <f>IF($B1369="","",RIGHT($G1369*1000+200+COUNTIF($G$2:$G1369,$G1369),9))</f>
        <v/>
      </c>
      <c r="V1369" s="9" t="str">
        <f>IFERROR(IF($M1369="","",$M1369&amp;"・"&amp;INDEX(リスト!$F:$F,MATCH($L1369,リスト!$E:$E,0))),"")</f>
        <v/>
      </c>
    </row>
    <row r="1370" spans="15:22" ht="18" customHeight="1" x14ac:dyDescent="0.55000000000000004">
      <c r="O1370" s="9" t="str">
        <f>IFERROR(IF($B1370="","",INDEX(所属情報!$E:$E,MATCH($A1370,所属情報!$A:$A,0))),"")</f>
        <v/>
      </c>
      <c r="P1370" s="9" t="str">
        <f t="shared" si="63"/>
        <v/>
      </c>
      <c r="Q1370" s="9" t="str">
        <f t="shared" si="64"/>
        <v/>
      </c>
      <c r="R1370" s="9" t="str">
        <f t="shared" si="65"/>
        <v/>
      </c>
      <c r="S1370" s="9" t="str">
        <f>IFERROR(IF($F1370="","",INDEX(リスト!$G:$G,MATCH($F1370,リスト!$E:$E,0))),"")</f>
        <v/>
      </c>
      <c r="T1370" s="9" t="str">
        <f>IFERROR(IF($K1370="","",INDEX(リスト!$J:$J,MATCH($K1370,リスト!$I:$I,0))),"")</f>
        <v/>
      </c>
      <c r="U1370" s="9" t="str">
        <f>IF($B1370="","",RIGHT($G1370*1000+200+COUNTIF($G$2:$G1370,$G1370),9))</f>
        <v/>
      </c>
      <c r="V1370" s="9" t="str">
        <f>IFERROR(IF($M1370="","",$M1370&amp;"・"&amp;INDEX(リスト!$F:$F,MATCH($L1370,リスト!$E:$E,0))),"")</f>
        <v/>
      </c>
    </row>
    <row r="1371" spans="15:22" ht="18" customHeight="1" x14ac:dyDescent="0.55000000000000004">
      <c r="O1371" s="9" t="str">
        <f>IFERROR(IF($B1371="","",INDEX(所属情報!$E:$E,MATCH($A1371,所属情報!$A:$A,0))),"")</f>
        <v/>
      </c>
      <c r="P1371" s="9" t="str">
        <f t="shared" si="63"/>
        <v/>
      </c>
      <c r="Q1371" s="9" t="str">
        <f t="shared" si="64"/>
        <v/>
      </c>
      <c r="R1371" s="9" t="str">
        <f t="shared" si="65"/>
        <v/>
      </c>
      <c r="S1371" s="9" t="str">
        <f>IFERROR(IF($F1371="","",INDEX(リスト!$G:$G,MATCH($F1371,リスト!$E:$E,0))),"")</f>
        <v/>
      </c>
      <c r="T1371" s="9" t="str">
        <f>IFERROR(IF($K1371="","",INDEX(リスト!$J:$J,MATCH($K1371,リスト!$I:$I,0))),"")</f>
        <v/>
      </c>
      <c r="U1371" s="9" t="str">
        <f>IF($B1371="","",RIGHT($G1371*1000+200+COUNTIF($G$2:$G1371,$G1371),9))</f>
        <v/>
      </c>
      <c r="V1371" s="9" t="str">
        <f>IFERROR(IF($M1371="","",$M1371&amp;"・"&amp;INDEX(リスト!$F:$F,MATCH($L1371,リスト!$E:$E,0))),"")</f>
        <v/>
      </c>
    </row>
    <row r="1372" spans="15:22" ht="18" customHeight="1" x14ac:dyDescent="0.55000000000000004">
      <c r="O1372" s="9" t="str">
        <f>IFERROR(IF($B1372="","",INDEX(所属情報!$E:$E,MATCH($A1372,所属情報!$A:$A,0))),"")</f>
        <v/>
      </c>
      <c r="P1372" s="9" t="str">
        <f t="shared" si="63"/>
        <v/>
      </c>
      <c r="Q1372" s="9" t="str">
        <f t="shared" si="64"/>
        <v/>
      </c>
      <c r="R1372" s="9" t="str">
        <f t="shared" si="65"/>
        <v/>
      </c>
      <c r="S1372" s="9" t="str">
        <f>IFERROR(IF($F1372="","",INDEX(リスト!$G:$G,MATCH($F1372,リスト!$E:$E,0))),"")</f>
        <v/>
      </c>
      <c r="T1372" s="9" t="str">
        <f>IFERROR(IF($K1372="","",INDEX(リスト!$J:$J,MATCH($K1372,リスト!$I:$I,0))),"")</f>
        <v/>
      </c>
      <c r="U1372" s="9" t="str">
        <f>IF($B1372="","",RIGHT($G1372*1000+200+COUNTIF($G$2:$G1372,$G1372),9))</f>
        <v/>
      </c>
      <c r="V1372" s="9" t="str">
        <f>IFERROR(IF($M1372="","",$M1372&amp;"・"&amp;INDEX(リスト!$F:$F,MATCH($L1372,リスト!$E:$E,0))),"")</f>
        <v/>
      </c>
    </row>
    <row r="1373" spans="15:22" ht="18" customHeight="1" x14ac:dyDescent="0.55000000000000004">
      <c r="O1373" s="9" t="str">
        <f>IFERROR(IF($B1373="","",INDEX(所属情報!$E:$E,MATCH($A1373,所属情報!$A:$A,0))),"")</f>
        <v/>
      </c>
      <c r="P1373" s="9" t="str">
        <f t="shared" si="63"/>
        <v/>
      </c>
      <c r="Q1373" s="9" t="str">
        <f t="shared" si="64"/>
        <v/>
      </c>
      <c r="R1373" s="9" t="str">
        <f t="shared" si="65"/>
        <v/>
      </c>
      <c r="S1373" s="9" t="str">
        <f>IFERROR(IF($F1373="","",INDEX(リスト!$G:$G,MATCH($F1373,リスト!$E:$E,0))),"")</f>
        <v/>
      </c>
      <c r="T1373" s="9" t="str">
        <f>IFERROR(IF($K1373="","",INDEX(リスト!$J:$J,MATCH($K1373,リスト!$I:$I,0))),"")</f>
        <v/>
      </c>
      <c r="U1373" s="9" t="str">
        <f>IF($B1373="","",RIGHT($G1373*1000+200+COUNTIF($G$2:$G1373,$G1373),9))</f>
        <v/>
      </c>
      <c r="V1373" s="9" t="str">
        <f>IFERROR(IF($M1373="","",$M1373&amp;"・"&amp;INDEX(リスト!$F:$F,MATCH($L1373,リスト!$E:$E,0))),"")</f>
        <v/>
      </c>
    </row>
    <row r="1374" spans="15:22" ht="18" customHeight="1" x14ac:dyDescent="0.55000000000000004">
      <c r="O1374" s="9" t="str">
        <f>IFERROR(IF($B1374="","",INDEX(所属情報!$E:$E,MATCH($A1374,所属情報!$A:$A,0))),"")</f>
        <v/>
      </c>
      <c r="P1374" s="9" t="str">
        <f t="shared" si="63"/>
        <v/>
      </c>
      <c r="Q1374" s="9" t="str">
        <f t="shared" si="64"/>
        <v/>
      </c>
      <c r="R1374" s="9" t="str">
        <f t="shared" si="65"/>
        <v/>
      </c>
      <c r="S1374" s="9" t="str">
        <f>IFERROR(IF($F1374="","",INDEX(リスト!$G:$G,MATCH($F1374,リスト!$E:$E,0))),"")</f>
        <v/>
      </c>
      <c r="T1374" s="9" t="str">
        <f>IFERROR(IF($K1374="","",INDEX(リスト!$J:$J,MATCH($K1374,リスト!$I:$I,0))),"")</f>
        <v/>
      </c>
      <c r="U1374" s="9" t="str">
        <f>IF($B1374="","",RIGHT($G1374*1000+200+COUNTIF($G$2:$G1374,$G1374),9))</f>
        <v/>
      </c>
      <c r="V1374" s="9" t="str">
        <f>IFERROR(IF($M1374="","",$M1374&amp;"・"&amp;INDEX(リスト!$F:$F,MATCH($L1374,リスト!$E:$E,0))),"")</f>
        <v/>
      </c>
    </row>
    <row r="1375" spans="15:22" ht="18" customHeight="1" x14ac:dyDescent="0.55000000000000004">
      <c r="O1375" s="9" t="str">
        <f>IFERROR(IF($B1375="","",INDEX(所属情報!$E:$E,MATCH($A1375,所属情報!$A:$A,0))),"")</f>
        <v/>
      </c>
      <c r="P1375" s="9" t="str">
        <f t="shared" si="63"/>
        <v/>
      </c>
      <c r="Q1375" s="9" t="str">
        <f t="shared" si="64"/>
        <v/>
      </c>
      <c r="R1375" s="9" t="str">
        <f t="shared" si="65"/>
        <v/>
      </c>
      <c r="S1375" s="9" t="str">
        <f>IFERROR(IF($F1375="","",INDEX(リスト!$G:$G,MATCH($F1375,リスト!$E:$E,0))),"")</f>
        <v/>
      </c>
      <c r="T1375" s="9" t="str">
        <f>IFERROR(IF($K1375="","",INDEX(リスト!$J:$J,MATCH($K1375,リスト!$I:$I,0))),"")</f>
        <v/>
      </c>
      <c r="U1375" s="9" t="str">
        <f>IF($B1375="","",RIGHT($G1375*1000+200+COUNTIF($G$2:$G1375,$G1375),9))</f>
        <v/>
      </c>
      <c r="V1375" s="9" t="str">
        <f>IFERROR(IF($M1375="","",$M1375&amp;"・"&amp;INDEX(リスト!$F:$F,MATCH($L1375,リスト!$E:$E,0))),"")</f>
        <v/>
      </c>
    </row>
    <row r="1376" spans="15:22" ht="18" customHeight="1" x14ac:dyDescent="0.55000000000000004">
      <c r="O1376" s="9" t="str">
        <f>IFERROR(IF($B1376="","",INDEX(所属情報!$E:$E,MATCH($A1376,所属情報!$A:$A,0))),"")</f>
        <v/>
      </c>
      <c r="P1376" s="9" t="str">
        <f t="shared" si="63"/>
        <v/>
      </c>
      <c r="Q1376" s="9" t="str">
        <f t="shared" si="64"/>
        <v/>
      </c>
      <c r="R1376" s="9" t="str">
        <f t="shared" si="65"/>
        <v/>
      </c>
      <c r="S1376" s="9" t="str">
        <f>IFERROR(IF($F1376="","",INDEX(リスト!$G:$G,MATCH($F1376,リスト!$E:$E,0))),"")</f>
        <v/>
      </c>
      <c r="T1376" s="9" t="str">
        <f>IFERROR(IF($K1376="","",INDEX(リスト!$J:$J,MATCH($K1376,リスト!$I:$I,0))),"")</f>
        <v/>
      </c>
      <c r="U1376" s="9" t="str">
        <f>IF($B1376="","",RIGHT($G1376*1000+200+COUNTIF($G$2:$G1376,$G1376),9))</f>
        <v/>
      </c>
      <c r="V1376" s="9" t="str">
        <f>IFERROR(IF($M1376="","",$M1376&amp;"・"&amp;INDEX(リスト!$F:$F,MATCH($L1376,リスト!$E:$E,0))),"")</f>
        <v/>
      </c>
    </row>
    <row r="1377" spans="15:22" ht="18" customHeight="1" x14ac:dyDescent="0.55000000000000004">
      <c r="O1377" s="9" t="str">
        <f>IFERROR(IF($B1377="","",INDEX(所属情報!$E:$E,MATCH($A1377,所属情報!$A:$A,0))),"")</f>
        <v/>
      </c>
      <c r="P1377" s="9" t="str">
        <f t="shared" si="63"/>
        <v/>
      </c>
      <c r="Q1377" s="9" t="str">
        <f t="shared" si="64"/>
        <v/>
      </c>
      <c r="R1377" s="9" t="str">
        <f t="shared" si="65"/>
        <v/>
      </c>
      <c r="S1377" s="9" t="str">
        <f>IFERROR(IF($F1377="","",INDEX(リスト!$G:$G,MATCH($F1377,リスト!$E:$E,0))),"")</f>
        <v/>
      </c>
      <c r="T1377" s="9" t="str">
        <f>IFERROR(IF($K1377="","",INDEX(リスト!$J:$J,MATCH($K1377,リスト!$I:$I,0))),"")</f>
        <v/>
      </c>
      <c r="U1377" s="9" t="str">
        <f>IF($B1377="","",RIGHT($G1377*1000+200+COUNTIF($G$2:$G1377,$G1377),9))</f>
        <v/>
      </c>
      <c r="V1377" s="9" t="str">
        <f>IFERROR(IF($M1377="","",$M1377&amp;"・"&amp;INDEX(リスト!$F:$F,MATCH($L1377,リスト!$E:$E,0))),"")</f>
        <v/>
      </c>
    </row>
    <row r="1378" spans="15:22" ht="18" customHeight="1" x14ac:dyDescent="0.55000000000000004">
      <c r="O1378" s="9" t="str">
        <f>IFERROR(IF($B1378="","",INDEX(所属情報!$E:$E,MATCH($A1378,所属情報!$A:$A,0))),"")</f>
        <v/>
      </c>
      <c r="P1378" s="9" t="str">
        <f t="shared" si="63"/>
        <v/>
      </c>
      <c r="Q1378" s="9" t="str">
        <f t="shared" si="64"/>
        <v/>
      </c>
      <c r="R1378" s="9" t="str">
        <f t="shared" si="65"/>
        <v/>
      </c>
      <c r="S1378" s="9" t="str">
        <f>IFERROR(IF($F1378="","",INDEX(リスト!$G:$G,MATCH($F1378,リスト!$E:$E,0))),"")</f>
        <v/>
      </c>
      <c r="T1378" s="9" t="str">
        <f>IFERROR(IF($K1378="","",INDEX(リスト!$J:$J,MATCH($K1378,リスト!$I:$I,0))),"")</f>
        <v/>
      </c>
      <c r="U1378" s="9" t="str">
        <f>IF($B1378="","",RIGHT($G1378*1000+200+COUNTIF($G$2:$G1378,$G1378),9))</f>
        <v/>
      </c>
      <c r="V1378" s="9" t="str">
        <f>IFERROR(IF($M1378="","",$M1378&amp;"・"&amp;INDEX(リスト!$F:$F,MATCH($L1378,リスト!$E:$E,0))),"")</f>
        <v/>
      </c>
    </row>
    <row r="1379" spans="15:22" ht="18" customHeight="1" x14ac:dyDescent="0.55000000000000004">
      <c r="O1379" s="9" t="str">
        <f>IFERROR(IF($B1379="","",INDEX(所属情報!$E:$E,MATCH($A1379,所属情報!$A:$A,0))),"")</f>
        <v/>
      </c>
      <c r="P1379" s="9" t="str">
        <f t="shared" si="63"/>
        <v/>
      </c>
      <c r="Q1379" s="9" t="str">
        <f t="shared" si="64"/>
        <v/>
      </c>
      <c r="R1379" s="9" t="str">
        <f t="shared" si="65"/>
        <v/>
      </c>
      <c r="S1379" s="9" t="str">
        <f>IFERROR(IF($F1379="","",INDEX(リスト!$G:$G,MATCH($F1379,リスト!$E:$E,0))),"")</f>
        <v/>
      </c>
      <c r="T1379" s="9" t="str">
        <f>IFERROR(IF($K1379="","",INDEX(リスト!$J:$J,MATCH($K1379,リスト!$I:$I,0))),"")</f>
        <v/>
      </c>
      <c r="U1379" s="9" t="str">
        <f>IF($B1379="","",RIGHT($G1379*1000+200+COUNTIF($G$2:$G1379,$G1379),9))</f>
        <v/>
      </c>
      <c r="V1379" s="9" t="str">
        <f>IFERROR(IF($M1379="","",$M1379&amp;"・"&amp;INDEX(リスト!$F:$F,MATCH($L1379,リスト!$E:$E,0))),"")</f>
        <v/>
      </c>
    </row>
    <row r="1380" spans="15:22" ht="18" customHeight="1" x14ac:dyDescent="0.55000000000000004">
      <c r="O1380" s="9" t="str">
        <f>IFERROR(IF($B1380="","",INDEX(所属情報!$E:$E,MATCH($A1380,所属情報!$A:$A,0))),"")</f>
        <v/>
      </c>
      <c r="P1380" s="9" t="str">
        <f t="shared" si="63"/>
        <v/>
      </c>
      <c r="Q1380" s="9" t="str">
        <f t="shared" si="64"/>
        <v/>
      </c>
      <c r="R1380" s="9" t="str">
        <f t="shared" si="65"/>
        <v/>
      </c>
      <c r="S1380" s="9" t="str">
        <f>IFERROR(IF($F1380="","",INDEX(リスト!$G:$G,MATCH($F1380,リスト!$E:$E,0))),"")</f>
        <v/>
      </c>
      <c r="T1380" s="9" t="str">
        <f>IFERROR(IF($K1380="","",INDEX(リスト!$J:$J,MATCH($K1380,リスト!$I:$I,0))),"")</f>
        <v/>
      </c>
      <c r="U1380" s="9" t="str">
        <f>IF($B1380="","",RIGHT($G1380*1000+200+COUNTIF($G$2:$G1380,$G1380),9))</f>
        <v/>
      </c>
      <c r="V1380" s="9" t="str">
        <f>IFERROR(IF($M1380="","",$M1380&amp;"・"&amp;INDEX(リスト!$F:$F,MATCH($L1380,リスト!$E:$E,0))),"")</f>
        <v/>
      </c>
    </row>
    <row r="1381" spans="15:22" ht="18" customHeight="1" x14ac:dyDescent="0.55000000000000004">
      <c r="O1381" s="9" t="str">
        <f>IFERROR(IF($B1381="","",INDEX(所属情報!$E:$E,MATCH($A1381,所属情報!$A:$A,0))),"")</f>
        <v/>
      </c>
      <c r="P1381" s="9" t="str">
        <f t="shared" si="63"/>
        <v/>
      </c>
      <c r="Q1381" s="9" t="str">
        <f t="shared" si="64"/>
        <v/>
      </c>
      <c r="R1381" s="9" t="str">
        <f t="shared" si="65"/>
        <v/>
      </c>
      <c r="S1381" s="9" t="str">
        <f>IFERROR(IF($F1381="","",INDEX(リスト!$G:$G,MATCH($F1381,リスト!$E:$E,0))),"")</f>
        <v/>
      </c>
      <c r="T1381" s="9" t="str">
        <f>IFERROR(IF($K1381="","",INDEX(リスト!$J:$J,MATCH($K1381,リスト!$I:$I,0))),"")</f>
        <v/>
      </c>
      <c r="U1381" s="9" t="str">
        <f>IF($B1381="","",RIGHT($G1381*1000+200+COUNTIF($G$2:$G1381,$G1381),9))</f>
        <v/>
      </c>
      <c r="V1381" s="9" t="str">
        <f>IFERROR(IF($M1381="","",$M1381&amp;"・"&amp;INDEX(リスト!$F:$F,MATCH($L1381,リスト!$E:$E,0))),"")</f>
        <v/>
      </c>
    </row>
    <row r="1382" spans="15:22" ht="18" customHeight="1" x14ac:dyDescent="0.55000000000000004">
      <c r="O1382" s="9" t="str">
        <f>IFERROR(IF($B1382="","",INDEX(所属情報!$E:$E,MATCH($A1382,所属情報!$A:$A,0))),"")</f>
        <v/>
      </c>
      <c r="P1382" s="9" t="str">
        <f t="shared" si="63"/>
        <v/>
      </c>
      <c r="Q1382" s="9" t="str">
        <f t="shared" si="64"/>
        <v/>
      </c>
      <c r="R1382" s="9" t="str">
        <f t="shared" si="65"/>
        <v/>
      </c>
      <c r="S1382" s="9" t="str">
        <f>IFERROR(IF($F1382="","",INDEX(リスト!$G:$G,MATCH($F1382,リスト!$E:$E,0))),"")</f>
        <v/>
      </c>
      <c r="T1382" s="9" t="str">
        <f>IFERROR(IF($K1382="","",INDEX(リスト!$J:$J,MATCH($K1382,リスト!$I:$I,0))),"")</f>
        <v/>
      </c>
      <c r="U1382" s="9" t="str">
        <f>IF($B1382="","",RIGHT($G1382*1000+200+COUNTIF($G$2:$G1382,$G1382),9))</f>
        <v/>
      </c>
      <c r="V1382" s="9" t="str">
        <f>IFERROR(IF($M1382="","",$M1382&amp;"・"&amp;INDEX(リスト!$F:$F,MATCH($L1382,リスト!$E:$E,0))),"")</f>
        <v/>
      </c>
    </row>
    <row r="1383" spans="15:22" ht="18" customHeight="1" x14ac:dyDescent="0.55000000000000004">
      <c r="O1383" s="9" t="str">
        <f>IFERROR(IF($B1383="","",INDEX(所属情報!$E:$E,MATCH($A1383,所属情報!$A:$A,0))),"")</f>
        <v/>
      </c>
      <c r="P1383" s="9" t="str">
        <f t="shared" si="63"/>
        <v/>
      </c>
      <c r="Q1383" s="9" t="str">
        <f t="shared" si="64"/>
        <v/>
      </c>
      <c r="R1383" s="9" t="str">
        <f t="shared" si="65"/>
        <v/>
      </c>
      <c r="S1383" s="9" t="str">
        <f>IFERROR(IF($F1383="","",INDEX(リスト!$G:$G,MATCH($F1383,リスト!$E:$E,0))),"")</f>
        <v/>
      </c>
      <c r="T1383" s="9" t="str">
        <f>IFERROR(IF($K1383="","",INDEX(リスト!$J:$J,MATCH($K1383,リスト!$I:$I,0))),"")</f>
        <v/>
      </c>
      <c r="U1383" s="9" t="str">
        <f>IF($B1383="","",RIGHT($G1383*1000+200+COUNTIF($G$2:$G1383,$G1383),9))</f>
        <v/>
      </c>
      <c r="V1383" s="9" t="str">
        <f>IFERROR(IF($M1383="","",$M1383&amp;"・"&amp;INDEX(リスト!$F:$F,MATCH($L1383,リスト!$E:$E,0))),"")</f>
        <v/>
      </c>
    </row>
    <row r="1384" spans="15:22" ht="18" customHeight="1" x14ac:dyDescent="0.55000000000000004">
      <c r="O1384" s="9" t="str">
        <f>IFERROR(IF($B1384="","",INDEX(所属情報!$E:$E,MATCH($A1384,所属情報!$A:$A,0))),"")</f>
        <v/>
      </c>
      <c r="P1384" s="9" t="str">
        <f t="shared" si="63"/>
        <v/>
      </c>
      <c r="Q1384" s="9" t="str">
        <f t="shared" si="64"/>
        <v/>
      </c>
      <c r="R1384" s="9" t="str">
        <f t="shared" si="65"/>
        <v/>
      </c>
      <c r="S1384" s="9" t="str">
        <f>IFERROR(IF($F1384="","",INDEX(リスト!$G:$G,MATCH($F1384,リスト!$E:$E,0))),"")</f>
        <v/>
      </c>
      <c r="T1384" s="9" t="str">
        <f>IFERROR(IF($K1384="","",INDEX(リスト!$J:$J,MATCH($K1384,リスト!$I:$I,0))),"")</f>
        <v/>
      </c>
      <c r="U1384" s="9" t="str">
        <f>IF($B1384="","",RIGHT($G1384*1000+200+COUNTIF($G$2:$G1384,$G1384),9))</f>
        <v/>
      </c>
      <c r="V1384" s="9" t="str">
        <f>IFERROR(IF($M1384="","",$M1384&amp;"・"&amp;INDEX(リスト!$F:$F,MATCH($L1384,リスト!$E:$E,0))),"")</f>
        <v/>
      </c>
    </row>
    <row r="1385" spans="15:22" ht="18" customHeight="1" x14ac:dyDescent="0.55000000000000004">
      <c r="O1385" s="9" t="str">
        <f>IFERROR(IF($B1385="","",INDEX(所属情報!$E:$E,MATCH($A1385,所属情報!$A:$A,0))),"")</f>
        <v/>
      </c>
      <c r="P1385" s="9" t="str">
        <f t="shared" si="63"/>
        <v/>
      </c>
      <c r="Q1385" s="9" t="str">
        <f t="shared" si="64"/>
        <v/>
      </c>
      <c r="R1385" s="9" t="str">
        <f t="shared" si="65"/>
        <v/>
      </c>
      <c r="S1385" s="9" t="str">
        <f>IFERROR(IF($F1385="","",INDEX(リスト!$G:$G,MATCH($F1385,リスト!$E:$E,0))),"")</f>
        <v/>
      </c>
      <c r="T1385" s="9" t="str">
        <f>IFERROR(IF($K1385="","",INDEX(リスト!$J:$J,MATCH($K1385,リスト!$I:$I,0))),"")</f>
        <v/>
      </c>
      <c r="U1385" s="9" t="str">
        <f>IF($B1385="","",RIGHT($G1385*1000+200+COUNTIF($G$2:$G1385,$G1385),9))</f>
        <v/>
      </c>
      <c r="V1385" s="9" t="str">
        <f>IFERROR(IF($M1385="","",$M1385&amp;"・"&amp;INDEX(リスト!$F:$F,MATCH($L1385,リスト!$E:$E,0))),"")</f>
        <v/>
      </c>
    </row>
    <row r="1386" spans="15:22" ht="18" customHeight="1" x14ac:dyDescent="0.55000000000000004">
      <c r="O1386" s="9" t="str">
        <f>IFERROR(IF($B1386="","",INDEX(所属情報!$E:$E,MATCH($A1386,所属情報!$A:$A,0))),"")</f>
        <v/>
      </c>
      <c r="P1386" s="9" t="str">
        <f t="shared" si="63"/>
        <v/>
      </c>
      <c r="Q1386" s="9" t="str">
        <f t="shared" si="64"/>
        <v/>
      </c>
      <c r="R1386" s="9" t="str">
        <f t="shared" si="65"/>
        <v/>
      </c>
      <c r="S1386" s="9" t="str">
        <f>IFERROR(IF($F1386="","",INDEX(リスト!$G:$G,MATCH($F1386,リスト!$E:$E,0))),"")</f>
        <v/>
      </c>
      <c r="T1386" s="9" t="str">
        <f>IFERROR(IF($K1386="","",INDEX(リスト!$J:$J,MATCH($K1386,リスト!$I:$I,0))),"")</f>
        <v/>
      </c>
      <c r="U1386" s="9" t="str">
        <f>IF($B1386="","",RIGHT($G1386*1000+200+COUNTIF($G$2:$G1386,$G1386),9))</f>
        <v/>
      </c>
      <c r="V1386" s="9" t="str">
        <f>IFERROR(IF($M1386="","",$M1386&amp;"・"&amp;INDEX(リスト!$F:$F,MATCH($L1386,リスト!$E:$E,0))),"")</f>
        <v/>
      </c>
    </row>
    <row r="1387" spans="15:22" ht="18" customHeight="1" x14ac:dyDescent="0.55000000000000004">
      <c r="O1387" s="9" t="str">
        <f>IFERROR(IF($B1387="","",INDEX(所属情報!$E:$E,MATCH($A1387,所属情報!$A:$A,0))),"")</f>
        <v/>
      </c>
      <c r="P1387" s="9" t="str">
        <f t="shared" si="63"/>
        <v/>
      </c>
      <c r="Q1387" s="9" t="str">
        <f t="shared" si="64"/>
        <v/>
      </c>
      <c r="R1387" s="9" t="str">
        <f t="shared" si="65"/>
        <v/>
      </c>
      <c r="S1387" s="9" t="str">
        <f>IFERROR(IF($F1387="","",INDEX(リスト!$G:$G,MATCH($F1387,リスト!$E:$E,0))),"")</f>
        <v/>
      </c>
      <c r="T1387" s="9" t="str">
        <f>IFERROR(IF($K1387="","",INDEX(リスト!$J:$J,MATCH($K1387,リスト!$I:$I,0))),"")</f>
        <v/>
      </c>
      <c r="U1387" s="9" t="str">
        <f>IF($B1387="","",RIGHT($G1387*1000+200+COUNTIF($G$2:$G1387,$G1387),9))</f>
        <v/>
      </c>
      <c r="V1387" s="9" t="str">
        <f>IFERROR(IF($M1387="","",$M1387&amp;"・"&amp;INDEX(リスト!$F:$F,MATCH($L1387,リスト!$E:$E,0))),"")</f>
        <v/>
      </c>
    </row>
    <row r="1388" spans="15:22" ht="18" customHeight="1" x14ac:dyDescent="0.55000000000000004">
      <c r="O1388" s="9" t="str">
        <f>IFERROR(IF($B1388="","",INDEX(所属情報!$E:$E,MATCH($A1388,所属情報!$A:$A,0))),"")</f>
        <v/>
      </c>
      <c r="P1388" s="9" t="str">
        <f t="shared" si="63"/>
        <v/>
      </c>
      <c r="Q1388" s="9" t="str">
        <f t="shared" si="64"/>
        <v/>
      </c>
      <c r="R1388" s="9" t="str">
        <f t="shared" si="65"/>
        <v/>
      </c>
      <c r="S1388" s="9" t="str">
        <f>IFERROR(IF($F1388="","",INDEX(リスト!$G:$G,MATCH($F1388,リスト!$E:$E,0))),"")</f>
        <v/>
      </c>
      <c r="T1388" s="9" t="str">
        <f>IFERROR(IF($K1388="","",INDEX(リスト!$J:$J,MATCH($K1388,リスト!$I:$I,0))),"")</f>
        <v/>
      </c>
      <c r="U1388" s="9" t="str">
        <f>IF($B1388="","",RIGHT($G1388*1000+200+COUNTIF($G$2:$G1388,$G1388),9))</f>
        <v/>
      </c>
      <c r="V1388" s="9" t="str">
        <f>IFERROR(IF($M1388="","",$M1388&amp;"・"&amp;INDEX(リスト!$F:$F,MATCH($L1388,リスト!$E:$E,0))),"")</f>
        <v/>
      </c>
    </row>
    <row r="1389" spans="15:22" ht="18" customHeight="1" x14ac:dyDescent="0.55000000000000004">
      <c r="O1389" s="9" t="str">
        <f>IFERROR(IF($B1389="","",INDEX(所属情報!$E:$E,MATCH($A1389,所属情報!$A:$A,0))),"")</f>
        <v/>
      </c>
      <c r="P1389" s="9" t="str">
        <f t="shared" si="63"/>
        <v/>
      </c>
      <c r="Q1389" s="9" t="str">
        <f t="shared" si="64"/>
        <v/>
      </c>
      <c r="R1389" s="9" t="str">
        <f t="shared" si="65"/>
        <v/>
      </c>
      <c r="S1389" s="9" t="str">
        <f>IFERROR(IF($F1389="","",INDEX(リスト!$G:$G,MATCH($F1389,リスト!$E:$E,0))),"")</f>
        <v/>
      </c>
      <c r="T1389" s="9" t="str">
        <f>IFERROR(IF($K1389="","",INDEX(リスト!$J:$J,MATCH($K1389,リスト!$I:$I,0))),"")</f>
        <v/>
      </c>
      <c r="U1389" s="9" t="str">
        <f>IF($B1389="","",RIGHT($G1389*1000+200+COUNTIF($G$2:$G1389,$G1389),9))</f>
        <v/>
      </c>
      <c r="V1389" s="9" t="str">
        <f>IFERROR(IF($M1389="","",$M1389&amp;"・"&amp;INDEX(リスト!$F:$F,MATCH($L1389,リスト!$E:$E,0))),"")</f>
        <v/>
      </c>
    </row>
    <row r="1390" spans="15:22" ht="18" customHeight="1" x14ac:dyDescent="0.55000000000000004">
      <c r="O1390" s="9" t="str">
        <f>IFERROR(IF($B1390="","",INDEX(所属情報!$E:$E,MATCH($A1390,所属情報!$A:$A,0))),"")</f>
        <v/>
      </c>
      <c r="P1390" s="9" t="str">
        <f t="shared" si="63"/>
        <v/>
      </c>
      <c r="Q1390" s="9" t="str">
        <f t="shared" si="64"/>
        <v/>
      </c>
      <c r="R1390" s="9" t="str">
        <f t="shared" si="65"/>
        <v/>
      </c>
      <c r="S1390" s="9" t="str">
        <f>IFERROR(IF($F1390="","",INDEX(リスト!$G:$G,MATCH($F1390,リスト!$E:$E,0))),"")</f>
        <v/>
      </c>
      <c r="T1390" s="9" t="str">
        <f>IFERROR(IF($K1390="","",INDEX(リスト!$J:$J,MATCH($K1390,リスト!$I:$I,0))),"")</f>
        <v/>
      </c>
      <c r="U1390" s="9" t="str">
        <f>IF($B1390="","",RIGHT($G1390*1000+200+COUNTIF($G$2:$G1390,$G1390),9))</f>
        <v/>
      </c>
      <c r="V1390" s="9" t="str">
        <f>IFERROR(IF($M1390="","",$M1390&amp;"・"&amp;INDEX(リスト!$F:$F,MATCH($L1390,リスト!$E:$E,0))),"")</f>
        <v/>
      </c>
    </row>
    <row r="1391" spans="15:22" ht="18" customHeight="1" x14ac:dyDescent="0.55000000000000004">
      <c r="O1391" s="9" t="str">
        <f>IFERROR(IF($B1391="","",INDEX(所属情報!$E:$E,MATCH($A1391,所属情報!$A:$A,0))),"")</f>
        <v/>
      </c>
      <c r="P1391" s="9" t="str">
        <f t="shared" si="63"/>
        <v/>
      </c>
      <c r="Q1391" s="9" t="str">
        <f t="shared" si="64"/>
        <v/>
      </c>
      <c r="R1391" s="9" t="str">
        <f t="shared" si="65"/>
        <v/>
      </c>
      <c r="S1391" s="9" t="str">
        <f>IFERROR(IF($F1391="","",INDEX(リスト!$G:$G,MATCH($F1391,リスト!$E:$E,0))),"")</f>
        <v/>
      </c>
      <c r="T1391" s="9" t="str">
        <f>IFERROR(IF($K1391="","",INDEX(リスト!$J:$J,MATCH($K1391,リスト!$I:$I,0))),"")</f>
        <v/>
      </c>
      <c r="U1391" s="9" t="str">
        <f>IF($B1391="","",RIGHT($G1391*1000+200+COUNTIF($G$2:$G1391,$G1391),9))</f>
        <v/>
      </c>
      <c r="V1391" s="9" t="str">
        <f>IFERROR(IF($M1391="","",$M1391&amp;"・"&amp;INDEX(リスト!$F:$F,MATCH($L1391,リスト!$E:$E,0))),"")</f>
        <v/>
      </c>
    </row>
    <row r="1392" spans="15:22" ht="18" customHeight="1" x14ac:dyDescent="0.55000000000000004">
      <c r="O1392" s="9" t="str">
        <f>IFERROR(IF($B1392="","",INDEX(所属情報!$E:$E,MATCH($A1392,所属情報!$A:$A,0))),"")</f>
        <v/>
      </c>
      <c r="P1392" s="9" t="str">
        <f t="shared" si="63"/>
        <v/>
      </c>
      <c r="Q1392" s="9" t="str">
        <f t="shared" si="64"/>
        <v/>
      </c>
      <c r="R1392" s="9" t="str">
        <f t="shared" si="65"/>
        <v/>
      </c>
      <c r="S1392" s="9" t="str">
        <f>IFERROR(IF($F1392="","",INDEX(リスト!$G:$G,MATCH($F1392,リスト!$E:$E,0))),"")</f>
        <v/>
      </c>
      <c r="T1392" s="9" t="str">
        <f>IFERROR(IF($K1392="","",INDEX(リスト!$J:$J,MATCH($K1392,リスト!$I:$I,0))),"")</f>
        <v/>
      </c>
      <c r="U1392" s="9" t="str">
        <f>IF($B1392="","",RIGHT($G1392*1000+200+COUNTIF($G$2:$G1392,$G1392),9))</f>
        <v/>
      </c>
      <c r="V1392" s="9" t="str">
        <f>IFERROR(IF($M1392="","",$M1392&amp;"・"&amp;INDEX(リスト!$F:$F,MATCH($L1392,リスト!$E:$E,0))),"")</f>
        <v/>
      </c>
    </row>
    <row r="1393" spans="15:22" ht="18" customHeight="1" x14ac:dyDescent="0.55000000000000004">
      <c r="O1393" s="9" t="str">
        <f>IFERROR(IF($B1393="","",INDEX(所属情報!$E:$E,MATCH($A1393,所属情報!$A:$A,0))),"")</f>
        <v/>
      </c>
      <c r="P1393" s="9" t="str">
        <f t="shared" si="63"/>
        <v/>
      </c>
      <c r="Q1393" s="9" t="str">
        <f t="shared" si="64"/>
        <v/>
      </c>
      <c r="R1393" s="9" t="str">
        <f t="shared" si="65"/>
        <v/>
      </c>
      <c r="S1393" s="9" t="str">
        <f>IFERROR(IF($F1393="","",INDEX(リスト!$G:$G,MATCH($F1393,リスト!$E:$E,0))),"")</f>
        <v/>
      </c>
      <c r="T1393" s="9" t="str">
        <f>IFERROR(IF($K1393="","",INDEX(リスト!$J:$J,MATCH($K1393,リスト!$I:$I,0))),"")</f>
        <v/>
      </c>
      <c r="U1393" s="9" t="str">
        <f>IF($B1393="","",RIGHT($G1393*1000+200+COUNTIF($G$2:$G1393,$G1393),9))</f>
        <v/>
      </c>
      <c r="V1393" s="9" t="str">
        <f>IFERROR(IF($M1393="","",$M1393&amp;"・"&amp;INDEX(リスト!$F:$F,MATCH($L1393,リスト!$E:$E,0))),"")</f>
        <v/>
      </c>
    </row>
    <row r="1394" spans="15:22" ht="18" customHeight="1" x14ac:dyDescent="0.55000000000000004">
      <c r="O1394" s="9" t="str">
        <f>IFERROR(IF($B1394="","",INDEX(所属情報!$E:$E,MATCH($A1394,所属情報!$A:$A,0))),"")</f>
        <v/>
      </c>
      <c r="P1394" s="9" t="str">
        <f t="shared" si="63"/>
        <v/>
      </c>
      <c r="Q1394" s="9" t="str">
        <f t="shared" si="64"/>
        <v/>
      </c>
      <c r="R1394" s="9" t="str">
        <f t="shared" si="65"/>
        <v/>
      </c>
      <c r="S1394" s="9" t="str">
        <f>IFERROR(IF($F1394="","",INDEX(リスト!$G:$G,MATCH($F1394,リスト!$E:$E,0))),"")</f>
        <v/>
      </c>
      <c r="T1394" s="9" t="str">
        <f>IFERROR(IF($K1394="","",INDEX(リスト!$J:$J,MATCH($K1394,リスト!$I:$I,0))),"")</f>
        <v/>
      </c>
      <c r="U1394" s="9" t="str">
        <f>IF($B1394="","",RIGHT($G1394*1000+200+COUNTIF($G$2:$G1394,$G1394),9))</f>
        <v/>
      </c>
      <c r="V1394" s="9" t="str">
        <f>IFERROR(IF($M1394="","",$M1394&amp;"・"&amp;INDEX(リスト!$F:$F,MATCH($L1394,リスト!$E:$E,0))),"")</f>
        <v/>
      </c>
    </row>
    <row r="1395" spans="15:22" ht="18" customHeight="1" x14ac:dyDescent="0.55000000000000004">
      <c r="O1395" s="9" t="str">
        <f>IFERROR(IF($B1395="","",INDEX(所属情報!$E:$E,MATCH($A1395,所属情報!$A:$A,0))),"")</f>
        <v/>
      </c>
      <c r="P1395" s="9" t="str">
        <f t="shared" si="63"/>
        <v/>
      </c>
      <c r="Q1395" s="9" t="str">
        <f t="shared" si="64"/>
        <v/>
      </c>
      <c r="R1395" s="9" t="str">
        <f t="shared" si="65"/>
        <v/>
      </c>
      <c r="S1395" s="9" t="str">
        <f>IFERROR(IF($F1395="","",INDEX(リスト!$G:$G,MATCH($F1395,リスト!$E:$E,0))),"")</f>
        <v/>
      </c>
      <c r="T1395" s="9" t="str">
        <f>IFERROR(IF($K1395="","",INDEX(リスト!$J:$J,MATCH($K1395,リスト!$I:$I,0))),"")</f>
        <v/>
      </c>
      <c r="U1395" s="9" t="str">
        <f>IF($B1395="","",RIGHT($G1395*1000+200+COUNTIF($G$2:$G1395,$G1395),9))</f>
        <v/>
      </c>
      <c r="V1395" s="9" t="str">
        <f>IFERROR(IF($M1395="","",$M1395&amp;"・"&amp;INDEX(リスト!$F:$F,MATCH($L1395,リスト!$E:$E,0))),"")</f>
        <v/>
      </c>
    </row>
    <row r="1396" spans="15:22" ht="18" customHeight="1" x14ac:dyDescent="0.55000000000000004">
      <c r="O1396" s="9" t="str">
        <f>IFERROR(IF($B1396="","",INDEX(所属情報!$E:$E,MATCH($A1396,所属情報!$A:$A,0))),"")</f>
        <v/>
      </c>
      <c r="P1396" s="9" t="str">
        <f t="shared" si="63"/>
        <v/>
      </c>
      <c r="Q1396" s="9" t="str">
        <f t="shared" si="64"/>
        <v/>
      </c>
      <c r="R1396" s="9" t="str">
        <f t="shared" si="65"/>
        <v/>
      </c>
      <c r="S1396" s="9" t="str">
        <f>IFERROR(IF($F1396="","",INDEX(リスト!$G:$G,MATCH($F1396,リスト!$E:$E,0))),"")</f>
        <v/>
      </c>
      <c r="T1396" s="9" t="str">
        <f>IFERROR(IF($K1396="","",INDEX(リスト!$J:$J,MATCH($K1396,リスト!$I:$I,0))),"")</f>
        <v/>
      </c>
      <c r="U1396" s="9" t="str">
        <f>IF($B1396="","",RIGHT($G1396*1000+200+COUNTIF($G$2:$G1396,$G1396),9))</f>
        <v/>
      </c>
      <c r="V1396" s="9" t="str">
        <f>IFERROR(IF($M1396="","",$M1396&amp;"・"&amp;INDEX(リスト!$F:$F,MATCH($L1396,リスト!$E:$E,0))),"")</f>
        <v/>
      </c>
    </row>
    <row r="1397" spans="15:22" ht="18" customHeight="1" x14ac:dyDescent="0.55000000000000004">
      <c r="O1397" s="9" t="str">
        <f>IFERROR(IF($B1397="","",INDEX(所属情報!$E:$E,MATCH($A1397,所属情報!$A:$A,0))),"")</f>
        <v/>
      </c>
      <c r="P1397" s="9" t="str">
        <f t="shared" si="63"/>
        <v/>
      </c>
      <c r="Q1397" s="9" t="str">
        <f t="shared" si="64"/>
        <v/>
      </c>
      <c r="R1397" s="9" t="str">
        <f t="shared" si="65"/>
        <v/>
      </c>
      <c r="S1397" s="9" t="str">
        <f>IFERROR(IF($F1397="","",INDEX(リスト!$G:$G,MATCH($F1397,リスト!$E:$E,0))),"")</f>
        <v/>
      </c>
      <c r="T1397" s="9" t="str">
        <f>IFERROR(IF($K1397="","",INDEX(リスト!$J:$J,MATCH($K1397,リスト!$I:$I,0))),"")</f>
        <v/>
      </c>
      <c r="U1397" s="9" t="str">
        <f>IF($B1397="","",RIGHT($G1397*1000+200+COUNTIF($G$2:$G1397,$G1397),9))</f>
        <v/>
      </c>
      <c r="V1397" s="9" t="str">
        <f>IFERROR(IF($M1397="","",$M1397&amp;"・"&amp;INDEX(リスト!$F:$F,MATCH($L1397,リスト!$E:$E,0))),"")</f>
        <v/>
      </c>
    </row>
    <row r="1398" spans="15:22" ht="18" customHeight="1" x14ac:dyDescent="0.55000000000000004">
      <c r="O1398" s="9" t="str">
        <f>IFERROR(IF($B1398="","",INDEX(所属情報!$E:$E,MATCH($A1398,所属情報!$A:$A,0))),"")</f>
        <v/>
      </c>
      <c r="P1398" s="9" t="str">
        <f t="shared" si="63"/>
        <v/>
      </c>
      <c r="Q1398" s="9" t="str">
        <f t="shared" si="64"/>
        <v/>
      </c>
      <c r="R1398" s="9" t="str">
        <f t="shared" si="65"/>
        <v/>
      </c>
      <c r="S1398" s="9" t="str">
        <f>IFERROR(IF($F1398="","",INDEX(リスト!$G:$G,MATCH($F1398,リスト!$E:$E,0))),"")</f>
        <v/>
      </c>
      <c r="T1398" s="9" t="str">
        <f>IFERROR(IF($K1398="","",INDEX(リスト!$J:$J,MATCH($K1398,リスト!$I:$I,0))),"")</f>
        <v/>
      </c>
      <c r="U1398" s="9" t="str">
        <f>IF($B1398="","",RIGHT($G1398*1000+200+COUNTIF($G$2:$G1398,$G1398),9))</f>
        <v/>
      </c>
      <c r="V1398" s="9" t="str">
        <f>IFERROR(IF($M1398="","",$M1398&amp;"・"&amp;INDEX(リスト!$F:$F,MATCH($L1398,リスト!$E:$E,0))),"")</f>
        <v/>
      </c>
    </row>
    <row r="1399" spans="15:22" ht="18" customHeight="1" x14ac:dyDescent="0.55000000000000004">
      <c r="O1399" s="9" t="str">
        <f>IFERROR(IF($B1399="","",INDEX(所属情報!$E:$E,MATCH($A1399,所属情報!$A:$A,0))),"")</f>
        <v/>
      </c>
      <c r="P1399" s="9" t="str">
        <f t="shared" si="63"/>
        <v/>
      </c>
      <c r="Q1399" s="9" t="str">
        <f t="shared" si="64"/>
        <v/>
      </c>
      <c r="R1399" s="9" t="str">
        <f t="shared" si="65"/>
        <v/>
      </c>
      <c r="S1399" s="9" t="str">
        <f>IFERROR(IF($F1399="","",INDEX(リスト!$G:$G,MATCH($F1399,リスト!$E:$E,0))),"")</f>
        <v/>
      </c>
      <c r="T1399" s="9" t="str">
        <f>IFERROR(IF($K1399="","",INDEX(リスト!$J:$J,MATCH($K1399,リスト!$I:$I,0))),"")</f>
        <v/>
      </c>
      <c r="U1399" s="9" t="str">
        <f>IF($B1399="","",RIGHT($G1399*1000+200+COUNTIF($G$2:$G1399,$G1399),9))</f>
        <v/>
      </c>
      <c r="V1399" s="9" t="str">
        <f>IFERROR(IF($M1399="","",$M1399&amp;"・"&amp;INDEX(リスト!$F:$F,MATCH($L1399,リスト!$E:$E,0))),"")</f>
        <v/>
      </c>
    </row>
    <row r="1400" spans="15:22" ht="18" customHeight="1" x14ac:dyDescent="0.55000000000000004">
      <c r="O1400" s="9" t="str">
        <f>IFERROR(IF($B1400="","",INDEX(所属情報!$E:$E,MATCH($A1400,所属情報!$A:$A,0))),"")</f>
        <v/>
      </c>
      <c r="P1400" s="9" t="str">
        <f t="shared" si="63"/>
        <v/>
      </c>
      <c r="Q1400" s="9" t="str">
        <f t="shared" si="64"/>
        <v/>
      </c>
      <c r="R1400" s="9" t="str">
        <f t="shared" si="65"/>
        <v/>
      </c>
      <c r="S1400" s="9" t="str">
        <f>IFERROR(IF($F1400="","",INDEX(リスト!$G:$G,MATCH($F1400,リスト!$E:$E,0))),"")</f>
        <v/>
      </c>
      <c r="T1400" s="9" t="str">
        <f>IFERROR(IF($K1400="","",INDEX(リスト!$J:$J,MATCH($K1400,リスト!$I:$I,0))),"")</f>
        <v/>
      </c>
      <c r="U1400" s="9" t="str">
        <f>IF($B1400="","",RIGHT($G1400*1000+200+COUNTIF($G$2:$G1400,$G1400),9))</f>
        <v/>
      </c>
      <c r="V1400" s="9" t="str">
        <f>IFERROR(IF($M1400="","",$M1400&amp;"・"&amp;INDEX(リスト!$F:$F,MATCH($L1400,リスト!$E:$E,0))),"")</f>
        <v/>
      </c>
    </row>
    <row r="1401" spans="15:22" ht="18" customHeight="1" x14ac:dyDescent="0.55000000000000004">
      <c r="O1401" s="9" t="str">
        <f>IFERROR(IF($B1401="","",INDEX(所属情報!$E:$E,MATCH($A1401,所属情報!$A:$A,0))),"")</f>
        <v/>
      </c>
      <c r="P1401" s="9" t="str">
        <f t="shared" si="63"/>
        <v/>
      </c>
      <c r="Q1401" s="9" t="str">
        <f t="shared" si="64"/>
        <v/>
      </c>
      <c r="R1401" s="9" t="str">
        <f t="shared" si="65"/>
        <v/>
      </c>
      <c r="S1401" s="9" t="str">
        <f>IFERROR(IF($F1401="","",INDEX(リスト!$G:$G,MATCH($F1401,リスト!$E:$E,0))),"")</f>
        <v/>
      </c>
      <c r="T1401" s="9" t="str">
        <f>IFERROR(IF($K1401="","",INDEX(リスト!$J:$J,MATCH($K1401,リスト!$I:$I,0))),"")</f>
        <v/>
      </c>
      <c r="U1401" s="9" t="str">
        <f>IF($B1401="","",RIGHT($G1401*1000+200+COUNTIF($G$2:$G1401,$G1401),9))</f>
        <v/>
      </c>
      <c r="V1401" s="9" t="str">
        <f>IFERROR(IF($M1401="","",$M1401&amp;"・"&amp;INDEX(リスト!$F:$F,MATCH($L1401,リスト!$E:$E,0))),"")</f>
        <v/>
      </c>
    </row>
    <row r="1402" spans="15:22" ht="18" customHeight="1" x14ac:dyDescent="0.55000000000000004">
      <c r="O1402" s="9" t="str">
        <f>IFERROR(IF($B1402="","",INDEX(所属情報!$E:$E,MATCH($A1402,所属情報!$A:$A,0))),"")</f>
        <v/>
      </c>
      <c r="P1402" s="9" t="str">
        <f t="shared" si="63"/>
        <v/>
      </c>
      <c r="Q1402" s="9" t="str">
        <f t="shared" si="64"/>
        <v/>
      </c>
      <c r="R1402" s="9" t="str">
        <f t="shared" si="65"/>
        <v/>
      </c>
      <c r="S1402" s="9" t="str">
        <f>IFERROR(IF($F1402="","",INDEX(リスト!$G:$G,MATCH($F1402,リスト!$E:$E,0))),"")</f>
        <v/>
      </c>
      <c r="T1402" s="9" t="str">
        <f>IFERROR(IF($K1402="","",INDEX(リスト!$J:$J,MATCH($K1402,リスト!$I:$I,0))),"")</f>
        <v/>
      </c>
      <c r="U1402" s="9" t="str">
        <f>IF($B1402="","",RIGHT($G1402*1000+200+COUNTIF($G$2:$G1402,$G1402),9))</f>
        <v/>
      </c>
      <c r="V1402" s="9" t="str">
        <f>IFERROR(IF($M1402="","",$M1402&amp;"・"&amp;INDEX(リスト!$F:$F,MATCH($L1402,リスト!$E:$E,0))),"")</f>
        <v/>
      </c>
    </row>
    <row r="1403" spans="15:22" ht="18" customHeight="1" x14ac:dyDescent="0.55000000000000004">
      <c r="O1403" s="9" t="str">
        <f>IFERROR(IF($B1403="","",INDEX(所属情報!$E:$E,MATCH($A1403,所属情報!$A:$A,0))),"")</f>
        <v/>
      </c>
      <c r="P1403" s="9" t="str">
        <f t="shared" si="63"/>
        <v/>
      </c>
      <c r="Q1403" s="9" t="str">
        <f t="shared" si="64"/>
        <v/>
      </c>
      <c r="R1403" s="9" t="str">
        <f t="shared" si="65"/>
        <v/>
      </c>
      <c r="S1403" s="9" t="str">
        <f>IFERROR(IF($F1403="","",INDEX(リスト!$G:$G,MATCH($F1403,リスト!$E:$E,0))),"")</f>
        <v/>
      </c>
      <c r="T1403" s="9" t="str">
        <f>IFERROR(IF($K1403="","",INDEX(リスト!$J:$J,MATCH($K1403,リスト!$I:$I,0))),"")</f>
        <v/>
      </c>
      <c r="U1403" s="9" t="str">
        <f>IF($B1403="","",RIGHT($G1403*1000+200+COUNTIF($G$2:$G1403,$G1403),9))</f>
        <v/>
      </c>
      <c r="V1403" s="9" t="str">
        <f>IFERROR(IF($M1403="","",$M1403&amp;"・"&amp;INDEX(リスト!$F:$F,MATCH($L1403,リスト!$E:$E,0))),"")</f>
        <v/>
      </c>
    </row>
    <row r="1404" spans="15:22" ht="18" customHeight="1" x14ac:dyDescent="0.55000000000000004">
      <c r="O1404" s="9" t="str">
        <f>IFERROR(IF($B1404="","",INDEX(所属情報!$E:$E,MATCH($A1404,所属情報!$A:$A,0))),"")</f>
        <v/>
      </c>
      <c r="P1404" s="9" t="str">
        <f t="shared" si="63"/>
        <v/>
      </c>
      <c r="Q1404" s="9" t="str">
        <f t="shared" si="64"/>
        <v/>
      </c>
      <c r="R1404" s="9" t="str">
        <f t="shared" si="65"/>
        <v/>
      </c>
      <c r="S1404" s="9" t="str">
        <f>IFERROR(IF($F1404="","",INDEX(リスト!$G:$G,MATCH($F1404,リスト!$E:$E,0))),"")</f>
        <v/>
      </c>
      <c r="T1404" s="9" t="str">
        <f>IFERROR(IF($K1404="","",INDEX(リスト!$J:$J,MATCH($K1404,リスト!$I:$I,0))),"")</f>
        <v/>
      </c>
      <c r="U1404" s="9" t="str">
        <f>IF($B1404="","",RIGHT($G1404*1000+200+COUNTIF($G$2:$G1404,$G1404),9))</f>
        <v/>
      </c>
      <c r="V1404" s="9" t="str">
        <f>IFERROR(IF($M1404="","",$M1404&amp;"・"&amp;INDEX(リスト!$F:$F,MATCH($L1404,リスト!$E:$E,0))),"")</f>
        <v/>
      </c>
    </row>
    <row r="1405" spans="15:22" ht="18" customHeight="1" x14ac:dyDescent="0.55000000000000004">
      <c r="O1405" s="9" t="str">
        <f>IFERROR(IF($B1405="","",INDEX(所属情報!$E:$E,MATCH($A1405,所属情報!$A:$A,0))),"")</f>
        <v/>
      </c>
      <c r="P1405" s="9" t="str">
        <f t="shared" si="63"/>
        <v/>
      </c>
      <c r="Q1405" s="9" t="str">
        <f t="shared" si="64"/>
        <v/>
      </c>
      <c r="R1405" s="9" t="str">
        <f t="shared" si="65"/>
        <v/>
      </c>
      <c r="S1405" s="9" t="str">
        <f>IFERROR(IF($F1405="","",INDEX(リスト!$G:$G,MATCH($F1405,リスト!$E:$E,0))),"")</f>
        <v/>
      </c>
      <c r="T1405" s="9" t="str">
        <f>IFERROR(IF($K1405="","",INDEX(リスト!$J:$J,MATCH($K1405,リスト!$I:$I,0))),"")</f>
        <v/>
      </c>
      <c r="U1405" s="9" t="str">
        <f>IF($B1405="","",RIGHT($G1405*1000+200+COUNTIF($G$2:$G1405,$G1405),9))</f>
        <v/>
      </c>
      <c r="V1405" s="9" t="str">
        <f>IFERROR(IF($M1405="","",$M1405&amp;"・"&amp;INDEX(リスト!$F:$F,MATCH($L1405,リスト!$E:$E,0))),"")</f>
        <v/>
      </c>
    </row>
    <row r="1406" spans="15:22" ht="18" customHeight="1" x14ac:dyDescent="0.55000000000000004">
      <c r="O1406" s="9" t="str">
        <f>IFERROR(IF($B1406="","",INDEX(所属情報!$E:$E,MATCH($A1406,所属情報!$A:$A,0))),"")</f>
        <v/>
      </c>
      <c r="P1406" s="9" t="str">
        <f t="shared" si="63"/>
        <v/>
      </c>
      <c r="Q1406" s="9" t="str">
        <f t="shared" si="64"/>
        <v/>
      </c>
      <c r="R1406" s="9" t="str">
        <f t="shared" si="65"/>
        <v/>
      </c>
      <c r="S1406" s="9" t="str">
        <f>IFERROR(IF($F1406="","",INDEX(リスト!$G:$G,MATCH($F1406,リスト!$E:$E,0))),"")</f>
        <v/>
      </c>
      <c r="T1406" s="9" t="str">
        <f>IFERROR(IF($K1406="","",INDEX(リスト!$J:$J,MATCH($K1406,リスト!$I:$I,0))),"")</f>
        <v/>
      </c>
      <c r="U1406" s="9" t="str">
        <f>IF($B1406="","",RIGHT($G1406*1000+200+COUNTIF($G$2:$G1406,$G1406),9))</f>
        <v/>
      </c>
      <c r="V1406" s="9" t="str">
        <f>IFERROR(IF($M1406="","",$M1406&amp;"・"&amp;INDEX(リスト!$F:$F,MATCH($L1406,リスト!$E:$E,0))),"")</f>
        <v/>
      </c>
    </row>
    <row r="1407" spans="15:22" ht="18" customHeight="1" x14ac:dyDescent="0.55000000000000004">
      <c r="O1407" s="9" t="str">
        <f>IFERROR(IF($B1407="","",INDEX(所属情報!$E:$E,MATCH($A1407,所属情報!$A:$A,0))),"")</f>
        <v/>
      </c>
      <c r="P1407" s="9" t="str">
        <f t="shared" si="63"/>
        <v/>
      </c>
      <c r="Q1407" s="9" t="str">
        <f t="shared" si="64"/>
        <v/>
      </c>
      <c r="R1407" s="9" t="str">
        <f t="shared" si="65"/>
        <v/>
      </c>
      <c r="S1407" s="9" t="str">
        <f>IFERROR(IF($F1407="","",INDEX(リスト!$G:$G,MATCH($F1407,リスト!$E:$E,0))),"")</f>
        <v/>
      </c>
      <c r="T1407" s="9" t="str">
        <f>IFERROR(IF($K1407="","",INDEX(リスト!$J:$J,MATCH($K1407,リスト!$I:$I,0))),"")</f>
        <v/>
      </c>
      <c r="U1407" s="9" t="str">
        <f>IF($B1407="","",RIGHT($G1407*1000+200+COUNTIF($G$2:$G1407,$G1407),9))</f>
        <v/>
      </c>
      <c r="V1407" s="9" t="str">
        <f>IFERROR(IF($M1407="","",$M1407&amp;"・"&amp;INDEX(リスト!$F:$F,MATCH($L1407,リスト!$E:$E,0))),"")</f>
        <v/>
      </c>
    </row>
    <row r="1408" spans="15:22" ht="18" customHeight="1" x14ac:dyDescent="0.55000000000000004">
      <c r="O1408" s="9" t="str">
        <f>IFERROR(IF($B1408="","",INDEX(所属情報!$E:$E,MATCH($A1408,所属情報!$A:$A,0))),"")</f>
        <v/>
      </c>
      <c r="P1408" s="9" t="str">
        <f t="shared" si="63"/>
        <v/>
      </c>
      <c r="Q1408" s="9" t="str">
        <f t="shared" si="64"/>
        <v/>
      </c>
      <c r="R1408" s="9" t="str">
        <f t="shared" si="65"/>
        <v/>
      </c>
      <c r="S1408" s="9" t="str">
        <f>IFERROR(IF($F1408="","",INDEX(リスト!$G:$G,MATCH($F1408,リスト!$E:$E,0))),"")</f>
        <v/>
      </c>
      <c r="T1408" s="9" t="str">
        <f>IFERROR(IF($K1408="","",INDEX(リスト!$J:$J,MATCH($K1408,リスト!$I:$I,0))),"")</f>
        <v/>
      </c>
      <c r="U1408" s="9" t="str">
        <f>IF($B1408="","",RIGHT($G1408*1000+200+COUNTIF($G$2:$G1408,$G1408),9))</f>
        <v/>
      </c>
      <c r="V1408" s="9" t="str">
        <f>IFERROR(IF($M1408="","",$M1408&amp;"・"&amp;INDEX(リスト!$F:$F,MATCH($L1408,リスト!$E:$E,0))),"")</f>
        <v/>
      </c>
    </row>
    <row r="1409" spans="15:22" ht="18" customHeight="1" x14ac:dyDescent="0.55000000000000004">
      <c r="O1409" s="9" t="str">
        <f>IFERROR(IF($B1409="","",INDEX(所属情報!$E:$E,MATCH($A1409,所属情報!$A:$A,0))),"")</f>
        <v/>
      </c>
      <c r="P1409" s="9" t="str">
        <f t="shared" si="63"/>
        <v/>
      </c>
      <c r="Q1409" s="9" t="str">
        <f t="shared" si="64"/>
        <v/>
      </c>
      <c r="R1409" s="9" t="str">
        <f t="shared" si="65"/>
        <v/>
      </c>
      <c r="S1409" s="9" t="str">
        <f>IFERROR(IF($F1409="","",INDEX(リスト!$G:$G,MATCH($F1409,リスト!$E:$E,0))),"")</f>
        <v/>
      </c>
      <c r="T1409" s="9" t="str">
        <f>IFERROR(IF($K1409="","",INDEX(リスト!$J:$J,MATCH($K1409,リスト!$I:$I,0))),"")</f>
        <v/>
      </c>
      <c r="U1409" s="9" t="str">
        <f>IF($B1409="","",RIGHT($G1409*1000+200+COUNTIF($G$2:$G1409,$G1409),9))</f>
        <v/>
      </c>
      <c r="V1409" s="9" t="str">
        <f>IFERROR(IF($M1409="","",$M1409&amp;"・"&amp;INDEX(リスト!$F:$F,MATCH($L1409,リスト!$E:$E,0))),"")</f>
        <v/>
      </c>
    </row>
    <row r="1410" spans="15:22" ht="18" customHeight="1" x14ac:dyDescent="0.55000000000000004">
      <c r="O1410" s="9" t="str">
        <f>IFERROR(IF($B1410="","",INDEX(所属情報!$E:$E,MATCH($A1410,所属情報!$A:$A,0))),"")</f>
        <v/>
      </c>
      <c r="P1410" s="9" t="str">
        <f t="shared" si="63"/>
        <v/>
      </c>
      <c r="Q1410" s="9" t="str">
        <f t="shared" si="64"/>
        <v/>
      </c>
      <c r="R1410" s="9" t="str">
        <f t="shared" si="65"/>
        <v/>
      </c>
      <c r="S1410" s="9" t="str">
        <f>IFERROR(IF($F1410="","",INDEX(リスト!$G:$G,MATCH($F1410,リスト!$E:$E,0))),"")</f>
        <v/>
      </c>
      <c r="T1410" s="9" t="str">
        <f>IFERROR(IF($K1410="","",INDEX(リスト!$J:$J,MATCH($K1410,リスト!$I:$I,0))),"")</f>
        <v/>
      </c>
      <c r="U1410" s="9" t="str">
        <f>IF($B1410="","",RIGHT($G1410*1000+200+COUNTIF($G$2:$G1410,$G1410),9))</f>
        <v/>
      </c>
      <c r="V1410" s="9" t="str">
        <f>IFERROR(IF($M1410="","",$M1410&amp;"・"&amp;INDEX(リスト!$F:$F,MATCH($L1410,リスト!$E:$E,0))),"")</f>
        <v/>
      </c>
    </row>
    <row r="1411" spans="15:22" ht="18" customHeight="1" x14ac:dyDescent="0.55000000000000004">
      <c r="O1411" s="9" t="str">
        <f>IFERROR(IF($B1411="","",INDEX(所属情報!$E:$E,MATCH($A1411,所属情報!$A:$A,0))),"")</f>
        <v/>
      </c>
      <c r="P1411" s="9" t="str">
        <f t="shared" ref="P1411:P1474" si="66">IF($C1411="","",IF($E1411="",$C1411,$C1411&amp;" ("&amp;$E1411&amp;")"))</f>
        <v/>
      </c>
      <c r="Q1411" s="9" t="str">
        <f t="shared" ref="Q1411:Q1474" si="67">IF($D1411="","",ASC($D1411))</f>
        <v/>
      </c>
      <c r="R1411" s="9" t="str">
        <f t="shared" ref="R1411:R1474" si="68">IF($I1411="","",UPPER($I1411)&amp;" "&amp;UPPER(LEFT($J1411,1))&amp;LOWER(RIGHT($J1411,LEN($J1411)-1))&amp;" ("&amp;MID($G1411,3,2)&amp;")")</f>
        <v/>
      </c>
      <c r="S1411" s="9" t="str">
        <f>IFERROR(IF($F1411="","",INDEX(リスト!$G:$G,MATCH($F1411,リスト!$E:$E,0))),"")</f>
        <v/>
      </c>
      <c r="T1411" s="9" t="str">
        <f>IFERROR(IF($K1411="","",INDEX(リスト!$J:$J,MATCH($K1411,リスト!$I:$I,0))),"")</f>
        <v/>
      </c>
      <c r="U1411" s="9" t="str">
        <f>IF($B1411="","",RIGHT($G1411*1000+200+COUNTIF($G$2:$G1411,$G1411),9))</f>
        <v/>
      </c>
      <c r="V1411" s="9" t="str">
        <f>IFERROR(IF($M1411="","",$M1411&amp;"・"&amp;INDEX(リスト!$F:$F,MATCH($L1411,リスト!$E:$E,0))),"")</f>
        <v/>
      </c>
    </row>
    <row r="1412" spans="15:22" ht="18" customHeight="1" x14ac:dyDescent="0.55000000000000004">
      <c r="O1412" s="9" t="str">
        <f>IFERROR(IF($B1412="","",INDEX(所属情報!$E:$E,MATCH($A1412,所属情報!$A:$A,0))),"")</f>
        <v/>
      </c>
      <c r="P1412" s="9" t="str">
        <f t="shared" si="66"/>
        <v/>
      </c>
      <c r="Q1412" s="9" t="str">
        <f t="shared" si="67"/>
        <v/>
      </c>
      <c r="R1412" s="9" t="str">
        <f t="shared" si="68"/>
        <v/>
      </c>
      <c r="S1412" s="9" t="str">
        <f>IFERROR(IF($F1412="","",INDEX(リスト!$G:$G,MATCH($F1412,リスト!$E:$E,0))),"")</f>
        <v/>
      </c>
      <c r="T1412" s="9" t="str">
        <f>IFERROR(IF($K1412="","",INDEX(リスト!$J:$J,MATCH($K1412,リスト!$I:$I,0))),"")</f>
        <v/>
      </c>
      <c r="U1412" s="9" t="str">
        <f>IF($B1412="","",RIGHT($G1412*1000+200+COUNTIF($G$2:$G1412,$G1412),9))</f>
        <v/>
      </c>
      <c r="V1412" s="9" t="str">
        <f>IFERROR(IF($M1412="","",$M1412&amp;"・"&amp;INDEX(リスト!$F:$F,MATCH($L1412,リスト!$E:$E,0))),"")</f>
        <v/>
      </c>
    </row>
    <row r="1413" spans="15:22" ht="18" customHeight="1" x14ac:dyDescent="0.55000000000000004">
      <c r="O1413" s="9" t="str">
        <f>IFERROR(IF($B1413="","",INDEX(所属情報!$E:$E,MATCH($A1413,所属情報!$A:$A,0))),"")</f>
        <v/>
      </c>
      <c r="P1413" s="9" t="str">
        <f t="shared" si="66"/>
        <v/>
      </c>
      <c r="Q1413" s="9" t="str">
        <f t="shared" si="67"/>
        <v/>
      </c>
      <c r="R1413" s="9" t="str">
        <f t="shared" si="68"/>
        <v/>
      </c>
      <c r="S1413" s="9" t="str">
        <f>IFERROR(IF($F1413="","",INDEX(リスト!$G:$G,MATCH($F1413,リスト!$E:$E,0))),"")</f>
        <v/>
      </c>
      <c r="T1413" s="9" t="str">
        <f>IFERROR(IF($K1413="","",INDEX(リスト!$J:$J,MATCH($K1413,リスト!$I:$I,0))),"")</f>
        <v/>
      </c>
      <c r="U1413" s="9" t="str">
        <f>IF($B1413="","",RIGHT($G1413*1000+200+COUNTIF($G$2:$G1413,$G1413),9))</f>
        <v/>
      </c>
      <c r="V1413" s="9" t="str">
        <f>IFERROR(IF($M1413="","",$M1413&amp;"・"&amp;INDEX(リスト!$F:$F,MATCH($L1413,リスト!$E:$E,0))),"")</f>
        <v/>
      </c>
    </row>
    <row r="1414" spans="15:22" ht="18" customHeight="1" x14ac:dyDescent="0.55000000000000004">
      <c r="O1414" s="9" t="str">
        <f>IFERROR(IF($B1414="","",INDEX(所属情報!$E:$E,MATCH($A1414,所属情報!$A:$A,0))),"")</f>
        <v/>
      </c>
      <c r="P1414" s="9" t="str">
        <f t="shared" si="66"/>
        <v/>
      </c>
      <c r="Q1414" s="9" t="str">
        <f t="shared" si="67"/>
        <v/>
      </c>
      <c r="R1414" s="9" t="str">
        <f t="shared" si="68"/>
        <v/>
      </c>
      <c r="S1414" s="9" t="str">
        <f>IFERROR(IF($F1414="","",INDEX(リスト!$G:$G,MATCH($F1414,リスト!$E:$E,0))),"")</f>
        <v/>
      </c>
      <c r="T1414" s="9" t="str">
        <f>IFERROR(IF($K1414="","",INDEX(リスト!$J:$J,MATCH($K1414,リスト!$I:$I,0))),"")</f>
        <v/>
      </c>
      <c r="U1414" s="9" t="str">
        <f>IF($B1414="","",RIGHT($G1414*1000+200+COUNTIF($G$2:$G1414,$G1414),9))</f>
        <v/>
      </c>
      <c r="V1414" s="9" t="str">
        <f>IFERROR(IF($M1414="","",$M1414&amp;"・"&amp;INDEX(リスト!$F:$F,MATCH($L1414,リスト!$E:$E,0))),"")</f>
        <v/>
      </c>
    </row>
    <row r="1415" spans="15:22" ht="18" customHeight="1" x14ac:dyDescent="0.55000000000000004">
      <c r="O1415" s="9" t="str">
        <f>IFERROR(IF($B1415="","",INDEX(所属情報!$E:$E,MATCH($A1415,所属情報!$A:$A,0))),"")</f>
        <v/>
      </c>
      <c r="P1415" s="9" t="str">
        <f t="shared" si="66"/>
        <v/>
      </c>
      <c r="Q1415" s="9" t="str">
        <f t="shared" si="67"/>
        <v/>
      </c>
      <c r="R1415" s="9" t="str">
        <f t="shared" si="68"/>
        <v/>
      </c>
      <c r="S1415" s="9" t="str">
        <f>IFERROR(IF($F1415="","",INDEX(リスト!$G:$G,MATCH($F1415,リスト!$E:$E,0))),"")</f>
        <v/>
      </c>
      <c r="T1415" s="9" t="str">
        <f>IFERROR(IF($K1415="","",INDEX(リスト!$J:$J,MATCH($K1415,リスト!$I:$I,0))),"")</f>
        <v/>
      </c>
      <c r="U1415" s="9" t="str">
        <f>IF($B1415="","",RIGHT($G1415*1000+200+COUNTIF($G$2:$G1415,$G1415),9))</f>
        <v/>
      </c>
      <c r="V1415" s="9" t="str">
        <f>IFERROR(IF($M1415="","",$M1415&amp;"・"&amp;INDEX(リスト!$F:$F,MATCH($L1415,リスト!$E:$E,0))),"")</f>
        <v/>
      </c>
    </row>
    <row r="1416" spans="15:22" ht="18" customHeight="1" x14ac:dyDescent="0.55000000000000004">
      <c r="O1416" s="9" t="str">
        <f>IFERROR(IF($B1416="","",INDEX(所属情報!$E:$E,MATCH($A1416,所属情報!$A:$A,0))),"")</f>
        <v/>
      </c>
      <c r="P1416" s="9" t="str">
        <f t="shared" si="66"/>
        <v/>
      </c>
      <c r="Q1416" s="9" t="str">
        <f t="shared" si="67"/>
        <v/>
      </c>
      <c r="R1416" s="9" t="str">
        <f t="shared" si="68"/>
        <v/>
      </c>
      <c r="S1416" s="9" t="str">
        <f>IFERROR(IF($F1416="","",INDEX(リスト!$G:$G,MATCH($F1416,リスト!$E:$E,0))),"")</f>
        <v/>
      </c>
      <c r="T1416" s="9" t="str">
        <f>IFERROR(IF($K1416="","",INDEX(リスト!$J:$J,MATCH($K1416,リスト!$I:$I,0))),"")</f>
        <v/>
      </c>
      <c r="U1416" s="9" t="str">
        <f>IF($B1416="","",RIGHT($G1416*1000+200+COUNTIF($G$2:$G1416,$G1416),9))</f>
        <v/>
      </c>
      <c r="V1416" s="9" t="str">
        <f>IFERROR(IF($M1416="","",$M1416&amp;"・"&amp;INDEX(リスト!$F:$F,MATCH($L1416,リスト!$E:$E,0))),"")</f>
        <v/>
      </c>
    </row>
    <row r="1417" spans="15:22" ht="18" customHeight="1" x14ac:dyDescent="0.55000000000000004">
      <c r="O1417" s="9" t="str">
        <f>IFERROR(IF($B1417="","",INDEX(所属情報!$E:$E,MATCH($A1417,所属情報!$A:$A,0))),"")</f>
        <v/>
      </c>
      <c r="P1417" s="9" t="str">
        <f t="shared" si="66"/>
        <v/>
      </c>
      <c r="Q1417" s="9" t="str">
        <f t="shared" si="67"/>
        <v/>
      </c>
      <c r="R1417" s="9" t="str">
        <f t="shared" si="68"/>
        <v/>
      </c>
      <c r="S1417" s="9" t="str">
        <f>IFERROR(IF($F1417="","",INDEX(リスト!$G:$G,MATCH($F1417,リスト!$E:$E,0))),"")</f>
        <v/>
      </c>
      <c r="T1417" s="9" t="str">
        <f>IFERROR(IF($K1417="","",INDEX(リスト!$J:$J,MATCH($K1417,リスト!$I:$I,0))),"")</f>
        <v/>
      </c>
      <c r="U1417" s="9" t="str">
        <f>IF($B1417="","",RIGHT($G1417*1000+200+COUNTIF($G$2:$G1417,$G1417),9))</f>
        <v/>
      </c>
      <c r="V1417" s="9" t="str">
        <f>IFERROR(IF($M1417="","",$M1417&amp;"・"&amp;INDEX(リスト!$F:$F,MATCH($L1417,リスト!$E:$E,0))),"")</f>
        <v/>
      </c>
    </row>
    <row r="1418" spans="15:22" ht="18" customHeight="1" x14ac:dyDescent="0.55000000000000004">
      <c r="O1418" s="9" t="str">
        <f>IFERROR(IF($B1418="","",INDEX(所属情報!$E:$E,MATCH($A1418,所属情報!$A:$A,0))),"")</f>
        <v/>
      </c>
      <c r="P1418" s="9" t="str">
        <f t="shared" si="66"/>
        <v/>
      </c>
      <c r="Q1418" s="9" t="str">
        <f t="shared" si="67"/>
        <v/>
      </c>
      <c r="R1418" s="9" t="str">
        <f t="shared" si="68"/>
        <v/>
      </c>
      <c r="S1418" s="9" t="str">
        <f>IFERROR(IF($F1418="","",INDEX(リスト!$G:$G,MATCH($F1418,リスト!$E:$E,0))),"")</f>
        <v/>
      </c>
      <c r="T1418" s="9" t="str">
        <f>IFERROR(IF($K1418="","",INDEX(リスト!$J:$J,MATCH($K1418,リスト!$I:$I,0))),"")</f>
        <v/>
      </c>
      <c r="U1418" s="9" t="str">
        <f>IF($B1418="","",RIGHT($G1418*1000+200+COUNTIF($G$2:$G1418,$G1418),9))</f>
        <v/>
      </c>
      <c r="V1418" s="9" t="str">
        <f>IFERROR(IF($M1418="","",$M1418&amp;"・"&amp;INDEX(リスト!$F:$F,MATCH($L1418,リスト!$E:$E,0))),"")</f>
        <v/>
      </c>
    </row>
    <row r="1419" spans="15:22" ht="18" customHeight="1" x14ac:dyDescent="0.55000000000000004">
      <c r="O1419" s="9" t="str">
        <f>IFERROR(IF($B1419="","",INDEX(所属情報!$E:$E,MATCH($A1419,所属情報!$A:$A,0))),"")</f>
        <v/>
      </c>
      <c r="P1419" s="9" t="str">
        <f t="shared" si="66"/>
        <v/>
      </c>
      <c r="Q1419" s="9" t="str">
        <f t="shared" si="67"/>
        <v/>
      </c>
      <c r="R1419" s="9" t="str">
        <f t="shared" si="68"/>
        <v/>
      </c>
      <c r="S1419" s="9" t="str">
        <f>IFERROR(IF($F1419="","",INDEX(リスト!$G:$G,MATCH($F1419,リスト!$E:$E,0))),"")</f>
        <v/>
      </c>
      <c r="T1419" s="9" t="str">
        <f>IFERROR(IF($K1419="","",INDEX(リスト!$J:$J,MATCH($K1419,リスト!$I:$I,0))),"")</f>
        <v/>
      </c>
      <c r="U1419" s="9" t="str">
        <f>IF($B1419="","",RIGHT($G1419*1000+200+COUNTIF($G$2:$G1419,$G1419),9))</f>
        <v/>
      </c>
      <c r="V1419" s="9" t="str">
        <f>IFERROR(IF($M1419="","",$M1419&amp;"・"&amp;INDEX(リスト!$F:$F,MATCH($L1419,リスト!$E:$E,0))),"")</f>
        <v/>
      </c>
    </row>
    <row r="1420" spans="15:22" ht="18" customHeight="1" x14ac:dyDescent="0.55000000000000004">
      <c r="O1420" s="9" t="str">
        <f>IFERROR(IF($B1420="","",INDEX(所属情報!$E:$E,MATCH($A1420,所属情報!$A:$A,0))),"")</f>
        <v/>
      </c>
      <c r="P1420" s="9" t="str">
        <f t="shared" si="66"/>
        <v/>
      </c>
      <c r="Q1420" s="9" t="str">
        <f t="shared" si="67"/>
        <v/>
      </c>
      <c r="R1420" s="9" t="str">
        <f t="shared" si="68"/>
        <v/>
      </c>
      <c r="S1420" s="9" t="str">
        <f>IFERROR(IF($F1420="","",INDEX(リスト!$G:$G,MATCH($F1420,リスト!$E:$E,0))),"")</f>
        <v/>
      </c>
      <c r="T1420" s="9" t="str">
        <f>IFERROR(IF($K1420="","",INDEX(リスト!$J:$J,MATCH($K1420,リスト!$I:$I,0))),"")</f>
        <v/>
      </c>
      <c r="U1420" s="9" t="str">
        <f>IF($B1420="","",RIGHT($G1420*1000+200+COUNTIF($G$2:$G1420,$G1420),9))</f>
        <v/>
      </c>
      <c r="V1420" s="9" t="str">
        <f>IFERROR(IF($M1420="","",$M1420&amp;"・"&amp;INDEX(リスト!$F:$F,MATCH($L1420,リスト!$E:$E,0))),"")</f>
        <v/>
      </c>
    </row>
    <row r="1421" spans="15:22" ht="18" customHeight="1" x14ac:dyDescent="0.55000000000000004">
      <c r="O1421" s="9" t="str">
        <f>IFERROR(IF($B1421="","",INDEX(所属情報!$E:$E,MATCH($A1421,所属情報!$A:$A,0))),"")</f>
        <v/>
      </c>
      <c r="P1421" s="9" t="str">
        <f t="shared" si="66"/>
        <v/>
      </c>
      <c r="Q1421" s="9" t="str">
        <f t="shared" si="67"/>
        <v/>
      </c>
      <c r="R1421" s="9" t="str">
        <f t="shared" si="68"/>
        <v/>
      </c>
      <c r="S1421" s="9" t="str">
        <f>IFERROR(IF($F1421="","",INDEX(リスト!$G:$G,MATCH($F1421,リスト!$E:$E,0))),"")</f>
        <v/>
      </c>
      <c r="T1421" s="9" t="str">
        <f>IFERROR(IF($K1421="","",INDEX(リスト!$J:$J,MATCH($K1421,リスト!$I:$I,0))),"")</f>
        <v/>
      </c>
      <c r="U1421" s="9" t="str">
        <f>IF($B1421="","",RIGHT($G1421*1000+200+COUNTIF($G$2:$G1421,$G1421),9))</f>
        <v/>
      </c>
      <c r="V1421" s="9" t="str">
        <f>IFERROR(IF($M1421="","",$M1421&amp;"・"&amp;INDEX(リスト!$F:$F,MATCH($L1421,リスト!$E:$E,0))),"")</f>
        <v/>
      </c>
    </row>
    <row r="1422" spans="15:22" ht="18" customHeight="1" x14ac:dyDescent="0.55000000000000004">
      <c r="O1422" s="9" t="str">
        <f>IFERROR(IF($B1422="","",INDEX(所属情報!$E:$E,MATCH($A1422,所属情報!$A:$A,0))),"")</f>
        <v/>
      </c>
      <c r="P1422" s="9" t="str">
        <f t="shared" si="66"/>
        <v/>
      </c>
      <c r="Q1422" s="9" t="str">
        <f t="shared" si="67"/>
        <v/>
      </c>
      <c r="R1422" s="9" t="str">
        <f t="shared" si="68"/>
        <v/>
      </c>
      <c r="S1422" s="9" t="str">
        <f>IFERROR(IF($F1422="","",INDEX(リスト!$G:$G,MATCH($F1422,リスト!$E:$E,0))),"")</f>
        <v/>
      </c>
      <c r="T1422" s="9" t="str">
        <f>IFERROR(IF($K1422="","",INDEX(リスト!$J:$J,MATCH($K1422,リスト!$I:$I,0))),"")</f>
        <v/>
      </c>
      <c r="U1422" s="9" t="str">
        <f>IF($B1422="","",RIGHT($G1422*1000+200+COUNTIF($G$2:$G1422,$G1422),9))</f>
        <v/>
      </c>
      <c r="V1422" s="9" t="str">
        <f>IFERROR(IF($M1422="","",$M1422&amp;"・"&amp;INDEX(リスト!$F:$F,MATCH($L1422,リスト!$E:$E,0))),"")</f>
        <v/>
      </c>
    </row>
    <row r="1423" spans="15:22" ht="18" customHeight="1" x14ac:dyDescent="0.55000000000000004">
      <c r="O1423" s="9" t="str">
        <f>IFERROR(IF($B1423="","",INDEX(所属情報!$E:$E,MATCH($A1423,所属情報!$A:$A,0))),"")</f>
        <v/>
      </c>
      <c r="P1423" s="9" t="str">
        <f t="shared" si="66"/>
        <v/>
      </c>
      <c r="Q1423" s="9" t="str">
        <f t="shared" si="67"/>
        <v/>
      </c>
      <c r="R1423" s="9" t="str">
        <f t="shared" si="68"/>
        <v/>
      </c>
      <c r="S1423" s="9" t="str">
        <f>IFERROR(IF($F1423="","",INDEX(リスト!$G:$G,MATCH($F1423,リスト!$E:$E,0))),"")</f>
        <v/>
      </c>
      <c r="T1423" s="9" t="str">
        <f>IFERROR(IF($K1423="","",INDEX(リスト!$J:$J,MATCH($K1423,リスト!$I:$I,0))),"")</f>
        <v/>
      </c>
      <c r="U1423" s="9" t="str">
        <f>IF($B1423="","",RIGHT($G1423*1000+200+COUNTIF($G$2:$G1423,$G1423),9))</f>
        <v/>
      </c>
      <c r="V1423" s="9" t="str">
        <f>IFERROR(IF($M1423="","",$M1423&amp;"・"&amp;INDEX(リスト!$F:$F,MATCH($L1423,リスト!$E:$E,0))),"")</f>
        <v/>
      </c>
    </row>
    <row r="1424" spans="15:22" ht="18" customHeight="1" x14ac:dyDescent="0.55000000000000004">
      <c r="O1424" s="9" t="str">
        <f>IFERROR(IF($B1424="","",INDEX(所属情報!$E:$E,MATCH($A1424,所属情報!$A:$A,0))),"")</f>
        <v/>
      </c>
      <c r="P1424" s="9" t="str">
        <f t="shared" si="66"/>
        <v/>
      </c>
      <c r="Q1424" s="9" t="str">
        <f t="shared" si="67"/>
        <v/>
      </c>
      <c r="R1424" s="9" t="str">
        <f t="shared" si="68"/>
        <v/>
      </c>
      <c r="S1424" s="9" t="str">
        <f>IFERROR(IF($F1424="","",INDEX(リスト!$G:$G,MATCH($F1424,リスト!$E:$E,0))),"")</f>
        <v/>
      </c>
      <c r="T1424" s="9" t="str">
        <f>IFERROR(IF($K1424="","",INDEX(リスト!$J:$J,MATCH($K1424,リスト!$I:$I,0))),"")</f>
        <v/>
      </c>
      <c r="U1424" s="9" t="str">
        <f>IF($B1424="","",RIGHT($G1424*1000+200+COUNTIF($G$2:$G1424,$G1424),9))</f>
        <v/>
      </c>
      <c r="V1424" s="9" t="str">
        <f>IFERROR(IF($M1424="","",$M1424&amp;"・"&amp;INDEX(リスト!$F:$F,MATCH($L1424,リスト!$E:$E,0))),"")</f>
        <v/>
      </c>
    </row>
    <row r="1425" spans="15:22" ht="18" customHeight="1" x14ac:dyDescent="0.55000000000000004">
      <c r="O1425" s="9" t="str">
        <f>IFERROR(IF($B1425="","",INDEX(所属情報!$E:$E,MATCH($A1425,所属情報!$A:$A,0))),"")</f>
        <v/>
      </c>
      <c r="P1425" s="9" t="str">
        <f t="shared" si="66"/>
        <v/>
      </c>
      <c r="Q1425" s="9" t="str">
        <f t="shared" si="67"/>
        <v/>
      </c>
      <c r="R1425" s="9" t="str">
        <f t="shared" si="68"/>
        <v/>
      </c>
      <c r="S1425" s="9" t="str">
        <f>IFERROR(IF($F1425="","",INDEX(リスト!$G:$G,MATCH($F1425,リスト!$E:$E,0))),"")</f>
        <v/>
      </c>
      <c r="T1425" s="9" t="str">
        <f>IFERROR(IF($K1425="","",INDEX(リスト!$J:$J,MATCH($K1425,リスト!$I:$I,0))),"")</f>
        <v/>
      </c>
      <c r="U1425" s="9" t="str">
        <f>IF($B1425="","",RIGHT($G1425*1000+200+COUNTIF($G$2:$G1425,$G1425),9))</f>
        <v/>
      </c>
      <c r="V1425" s="9" t="str">
        <f>IFERROR(IF($M1425="","",$M1425&amp;"・"&amp;INDEX(リスト!$F:$F,MATCH($L1425,リスト!$E:$E,0))),"")</f>
        <v/>
      </c>
    </row>
    <row r="1426" spans="15:22" ht="18" customHeight="1" x14ac:dyDescent="0.55000000000000004">
      <c r="O1426" s="9" t="str">
        <f>IFERROR(IF($B1426="","",INDEX(所属情報!$E:$E,MATCH($A1426,所属情報!$A:$A,0))),"")</f>
        <v/>
      </c>
      <c r="P1426" s="9" t="str">
        <f t="shared" si="66"/>
        <v/>
      </c>
      <c r="Q1426" s="9" t="str">
        <f t="shared" si="67"/>
        <v/>
      </c>
      <c r="R1426" s="9" t="str">
        <f t="shared" si="68"/>
        <v/>
      </c>
      <c r="S1426" s="9" t="str">
        <f>IFERROR(IF($F1426="","",INDEX(リスト!$G:$G,MATCH($F1426,リスト!$E:$E,0))),"")</f>
        <v/>
      </c>
      <c r="T1426" s="9" t="str">
        <f>IFERROR(IF($K1426="","",INDEX(リスト!$J:$J,MATCH($K1426,リスト!$I:$I,0))),"")</f>
        <v/>
      </c>
      <c r="U1426" s="9" t="str">
        <f>IF($B1426="","",RIGHT($G1426*1000+200+COUNTIF($G$2:$G1426,$G1426),9))</f>
        <v/>
      </c>
      <c r="V1426" s="9" t="str">
        <f>IFERROR(IF($M1426="","",$M1426&amp;"・"&amp;INDEX(リスト!$F:$F,MATCH($L1426,リスト!$E:$E,0))),"")</f>
        <v/>
      </c>
    </row>
    <row r="1427" spans="15:22" ht="18" customHeight="1" x14ac:dyDescent="0.55000000000000004">
      <c r="O1427" s="9" t="str">
        <f>IFERROR(IF($B1427="","",INDEX(所属情報!$E:$E,MATCH($A1427,所属情報!$A:$A,0))),"")</f>
        <v/>
      </c>
      <c r="P1427" s="9" t="str">
        <f t="shared" si="66"/>
        <v/>
      </c>
      <c r="Q1427" s="9" t="str">
        <f t="shared" si="67"/>
        <v/>
      </c>
      <c r="R1427" s="9" t="str">
        <f t="shared" si="68"/>
        <v/>
      </c>
      <c r="S1427" s="9" t="str">
        <f>IFERROR(IF($F1427="","",INDEX(リスト!$G:$G,MATCH($F1427,リスト!$E:$E,0))),"")</f>
        <v/>
      </c>
      <c r="T1427" s="9" t="str">
        <f>IFERROR(IF($K1427="","",INDEX(リスト!$J:$J,MATCH($K1427,リスト!$I:$I,0))),"")</f>
        <v/>
      </c>
      <c r="U1427" s="9" t="str">
        <f>IF($B1427="","",RIGHT($G1427*1000+200+COUNTIF($G$2:$G1427,$G1427),9))</f>
        <v/>
      </c>
      <c r="V1427" s="9" t="str">
        <f>IFERROR(IF($M1427="","",$M1427&amp;"・"&amp;INDEX(リスト!$F:$F,MATCH($L1427,リスト!$E:$E,0))),"")</f>
        <v/>
      </c>
    </row>
    <row r="1428" spans="15:22" ht="18" customHeight="1" x14ac:dyDescent="0.55000000000000004">
      <c r="O1428" s="9" t="str">
        <f>IFERROR(IF($B1428="","",INDEX(所属情報!$E:$E,MATCH($A1428,所属情報!$A:$A,0))),"")</f>
        <v/>
      </c>
      <c r="P1428" s="9" t="str">
        <f t="shared" si="66"/>
        <v/>
      </c>
      <c r="Q1428" s="9" t="str">
        <f t="shared" si="67"/>
        <v/>
      </c>
      <c r="R1428" s="9" t="str">
        <f t="shared" si="68"/>
        <v/>
      </c>
      <c r="S1428" s="9" t="str">
        <f>IFERROR(IF($F1428="","",INDEX(リスト!$G:$G,MATCH($F1428,リスト!$E:$E,0))),"")</f>
        <v/>
      </c>
      <c r="T1428" s="9" t="str">
        <f>IFERROR(IF($K1428="","",INDEX(リスト!$J:$J,MATCH($K1428,リスト!$I:$I,0))),"")</f>
        <v/>
      </c>
      <c r="U1428" s="9" t="str">
        <f>IF($B1428="","",RIGHT($G1428*1000+200+COUNTIF($G$2:$G1428,$G1428),9))</f>
        <v/>
      </c>
      <c r="V1428" s="9" t="str">
        <f>IFERROR(IF($M1428="","",$M1428&amp;"・"&amp;INDEX(リスト!$F:$F,MATCH($L1428,リスト!$E:$E,0))),"")</f>
        <v/>
      </c>
    </row>
    <row r="1429" spans="15:22" ht="18" customHeight="1" x14ac:dyDescent="0.55000000000000004">
      <c r="O1429" s="9" t="str">
        <f>IFERROR(IF($B1429="","",INDEX(所属情報!$E:$E,MATCH($A1429,所属情報!$A:$A,0))),"")</f>
        <v/>
      </c>
      <c r="P1429" s="9" t="str">
        <f t="shared" si="66"/>
        <v/>
      </c>
      <c r="Q1429" s="9" t="str">
        <f t="shared" si="67"/>
        <v/>
      </c>
      <c r="R1429" s="9" t="str">
        <f t="shared" si="68"/>
        <v/>
      </c>
      <c r="S1429" s="9" t="str">
        <f>IFERROR(IF($F1429="","",INDEX(リスト!$G:$G,MATCH($F1429,リスト!$E:$E,0))),"")</f>
        <v/>
      </c>
      <c r="T1429" s="9" t="str">
        <f>IFERROR(IF($K1429="","",INDEX(リスト!$J:$J,MATCH($K1429,リスト!$I:$I,0))),"")</f>
        <v/>
      </c>
      <c r="U1429" s="9" t="str">
        <f>IF($B1429="","",RIGHT($G1429*1000+200+COUNTIF($G$2:$G1429,$G1429),9))</f>
        <v/>
      </c>
      <c r="V1429" s="9" t="str">
        <f>IFERROR(IF($M1429="","",$M1429&amp;"・"&amp;INDEX(リスト!$F:$F,MATCH($L1429,リスト!$E:$E,0))),"")</f>
        <v/>
      </c>
    </row>
    <row r="1430" spans="15:22" ht="18" customHeight="1" x14ac:dyDescent="0.55000000000000004">
      <c r="O1430" s="9" t="str">
        <f>IFERROR(IF($B1430="","",INDEX(所属情報!$E:$E,MATCH($A1430,所属情報!$A:$A,0))),"")</f>
        <v/>
      </c>
      <c r="P1430" s="9" t="str">
        <f t="shared" si="66"/>
        <v/>
      </c>
      <c r="Q1430" s="9" t="str">
        <f t="shared" si="67"/>
        <v/>
      </c>
      <c r="R1430" s="9" t="str">
        <f t="shared" si="68"/>
        <v/>
      </c>
      <c r="S1430" s="9" t="str">
        <f>IFERROR(IF($F1430="","",INDEX(リスト!$G:$G,MATCH($F1430,リスト!$E:$E,0))),"")</f>
        <v/>
      </c>
      <c r="T1430" s="9" t="str">
        <f>IFERROR(IF($K1430="","",INDEX(リスト!$J:$J,MATCH($K1430,リスト!$I:$I,0))),"")</f>
        <v/>
      </c>
      <c r="U1430" s="9" t="str">
        <f>IF($B1430="","",RIGHT($G1430*1000+200+COUNTIF($G$2:$G1430,$G1430),9))</f>
        <v/>
      </c>
      <c r="V1430" s="9" t="str">
        <f>IFERROR(IF($M1430="","",$M1430&amp;"・"&amp;INDEX(リスト!$F:$F,MATCH($L1430,リスト!$E:$E,0))),"")</f>
        <v/>
      </c>
    </row>
    <row r="1431" spans="15:22" ht="18" customHeight="1" x14ac:dyDescent="0.55000000000000004">
      <c r="O1431" s="9" t="str">
        <f>IFERROR(IF($B1431="","",INDEX(所属情報!$E:$E,MATCH($A1431,所属情報!$A:$A,0))),"")</f>
        <v/>
      </c>
      <c r="P1431" s="9" t="str">
        <f t="shared" si="66"/>
        <v/>
      </c>
      <c r="Q1431" s="9" t="str">
        <f t="shared" si="67"/>
        <v/>
      </c>
      <c r="R1431" s="9" t="str">
        <f t="shared" si="68"/>
        <v/>
      </c>
      <c r="S1431" s="9" t="str">
        <f>IFERROR(IF($F1431="","",INDEX(リスト!$G:$G,MATCH($F1431,リスト!$E:$E,0))),"")</f>
        <v/>
      </c>
      <c r="T1431" s="9" t="str">
        <f>IFERROR(IF($K1431="","",INDEX(リスト!$J:$J,MATCH($K1431,リスト!$I:$I,0))),"")</f>
        <v/>
      </c>
      <c r="U1431" s="9" t="str">
        <f>IF($B1431="","",RIGHT($G1431*1000+200+COUNTIF($G$2:$G1431,$G1431),9))</f>
        <v/>
      </c>
      <c r="V1431" s="9" t="str">
        <f>IFERROR(IF($M1431="","",$M1431&amp;"・"&amp;INDEX(リスト!$F:$F,MATCH($L1431,リスト!$E:$E,0))),"")</f>
        <v/>
      </c>
    </row>
    <row r="1432" spans="15:22" ht="18" customHeight="1" x14ac:dyDescent="0.55000000000000004">
      <c r="O1432" s="9" t="str">
        <f>IFERROR(IF($B1432="","",INDEX(所属情報!$E:$E,MATCH($A1432,所属情報!$A:$A,0))),"")</f>
        <v/>
      </c>
      <c r="P1432" s="9" t="str">
        <f t="shared" si="66"/>
        <v/>
      </c>
      <c r="Q1432" s="9" t="str">
        <f t="shared" si="67"/>
        <v/>
      </c>
      <c r="R1432" s="9" t="str">
        <f t="shared" si="68"/>
        <v/>
      </c>
      <c r="S1432" s="9" t="str">
        <f>IFERROR(IF($F1432="","",INDEX(リスト!$G:$G,MATCH($F1432,リスト!$E:$E,0))),"")</f>
        <v/>
      </c>
      <c r="T1432" s="9" t="str">
        <f>IFERROR(IF($K1432="","",INDEX(リスト!$J:$J,MATCH($K1432,リスト!$I:$I,0))),"")</f>
        <v/>
      </c>
      <c r="U1432" s="9" t="str">
        <f>IF($B1432="","",RIGHT($G1432*1000+200+COUNTIF($G$2:$G1432,$G1432),9))</f>
        <v/>
      </c>
      <c r="V1432" s="9" t="str">
        <f>IFERROR(IF($M1432="","",$M1432&amp;"・"&amp;INDEX(リスト!$F:$F,MATCH($L1432,リスト!$E:$E,0))),"")</f>
        <v/>
      </c>
    </row>
    <row r="1433" spans="15:22" ht="18" customHeight="1" x14ac:dyDescent="0.55000000000000004">
      <c r="O1433" s="9" t="str">
        <f>IFERROR(IF($B1433="","",INDEX(所属情報!$E:$E,MATCH($A1433,所属情報!$A:$A,0))),"")</f>
        <v/>
      </c>
      <c r="P1433" s="9" t="str">
        <f t="shared" si="66"/>
        <v/>
      </c>
      <c r="Q1433" s="9" t="str">
        <f t="shared" si="67"/>
        <v/>
      </c>
      <c r="R1433" s="9" t="str">
        <f t="shared" si="68"/>
        <v/>
      </c>
      <c r="S1433" s="9" t="str">
        <f>IFERROR(IF($F1433="","",INDEX(リスト!$G:$G,MATCH($F1433,リスト!$E:$E,0))),"")</f>
        <v/>
      </c>
      <c r="T1433" s="9" t="str">
        <f>IFERROR(IF($K1433="","",INDEX(リスト!$J:$J,MATCH($K1433,リスト!$I:$I,0))),"")</f>
        <v/>
      </c>
      <c r="U1433" s="9" t="str">
        <f>IF($B1433="","",RIGHT($G1433*1000+200+COUNTIF($G$2:$G1433,$G1433),9))</f>
        <v/>
      </c>
      <c r="V1433" s="9" t="str">
        <f>IFERROR(IF($M1433="","",$M1433&amp;"・"&amp;INDEX(リスト!$F:$F,MATCH($L1433,リスト!$E:$E,0))),"")</f>
        <v/>
      </c>
    </row>
    <row r="1434" spans="15:22" ht="18" customHeight="1" x14ac:dyDescent="0.55000000000000004">
      <c r="O1434" s="9" t="str">
        <f>IFERROR(IF($B1434="","",INDEX(所属情報!$E:$E,MATCH($A1434,所属情報!$A:$A,0))),"")</f>
        <v/>
      </c>
      <c r="P1434" s="9" t="str">
        <f t="shared" si="66"/>
        <v/>
      </c>
      <c r="Q1434" s="9" t="str">
        <f t="shared" si="67"/>
        <v/>
      </c>
      <c r="R1434" s="9" t="str">
        <f t="shared" si="68"/>
        <v/>
      </c>
      <c r="S1434" s="9" t="str">
        <f>IFERROR(IF($F1434="","",INDEX(リスト!$G:$G,MATCH($F1434,リスト!$E:$E,0))),"")</f>
        <v/>
      </c>
      <c r="T1434" s="9" t="str">
        <f>IFERROR(IF($K1434="","",INDEX(リスト!$J:$J,MATCH($K1434,リスト!$I:$I,0))),"")</f>
        <v/>
      </c>
      <c r="U1434" s="9" t="str">
        <f>IF($B1434="","",RIGHT($G1434*1000+200+COUNTIF($G$2:$G1434,$G1434),9))</f>
        <v/>
      </c>
      <c r="V1434" s="9" t="str">
        <f>IFERROR(IF($M1434="","",$M1434&amp;"・"&amp;INDEX(リスト!$F:$F,MATCH($L1434,リスト!$E:$E,0))),"")</f>
        <v/>
      </c>
    </row>
    <row r="1435" spans="15:22" ht="18" customHeight="1" x14ac:dyDescent="0.55000000000000004">
      <c r="O1435" s="9" t="str">
        <f>IFERROR(IF($B1435="","",INDEX(所属情報!$E:$E,MATCH($A1435,所属情報!$A:$A,0))),"")</f>
        <v/>
      </c>
      <c r="P1435" s="9" t="str">
        <f t="shared" si="66"/>
        <v/>
      </c>
      <c r="Q1435" s="9" t="str">
        <f t="shared" si="67"/>
        <v/>
      </c>
      <c r="R1435" s="9" t="str">
        <f t="shared" si="68"/>
        <v/>
      </c>
      <c r="S1435" s="9" t="str">
        <f>IFERROR(IF($F1435="","",INDEX(リスト!$G:$G,MATCH($F1435,リスト!$E:$E,0))),"")</f>
        <v/>
      </c>
      <c r="T1435" s="9" t="str">
        <f>IFERROR(IF($K1435="","",INDEX(リスト!$J:$J,MATCH($K1435,リスト!$I:$I,0))),"")</f>
        <v/>
      </c>
      <c r="U1435" s="9" t="str">
        <f>IF($B1435="","",RIGHT($G1435*1000+200+COUNTIF($G$2:$G1435,$G1435),9))</f>
        <v/>
      </c>
      <c r="V1435" s="9" t="str">
        <f>IFERROR(IF($M1435="","",$M1435&amp;"・"&amp;INDEX(リスト!$F:$F,MATCH($L1435,リスト!$E:$E,0))),"")</f>
        <v/>
      </c>
    </row>
    <row r="1436" spans="15:22" ht="18" customHeight="1" x14ac:dyDescent="0.55000000000000004">
      <c r="O1436" s="9" t="str">
        <f>IFERROR(IF($B1436="","",INDEX(所属情報!$E:$E,MATCH($A1436,所属情報!$A:$A,0))),"")</f>
        <v/>
      </c>
      <c r="P1436" s="9" t="str">
        <f t="shared" si="66"/>
        <v/>
      </c>
      <c r="Q1436" s="9" t="str">
        <f t="shared" si="67"/>
        <v/>
      </c>
      <c r="R1436" s="9" t="str">
        <f t="shared" si="68"/>
        <v/>
      </c>
      <c r="S1436" s="9" t="str">
        <f>IFERROR(IF($F1436="","",INDEX(リスト!$G:$G,MATCH($F1436,リスト!$E:$E,0))),"")</f>
        <v/>
      </c>
      <c r="T1436" s="9" t="str">
        <f>IFERROR(IF($K1436="","",INDEX(リスト!$J:$J,MATCH($K1436,リスト!$I:$I,0))),"")</f>
        <v/>
      </c>
      <c r="U1436" s="9" t="str">
        <f>IF($B1436="","",RIGHT($G1436*1000+200+COUNTIF($G$2:$G1436,$G1436),9))</f>
        <v/>
      </c>
      <c r="V1436" s="9" t="str">
        <f>IFERROR(IF($M1436="","",$M1436&amp;"・"&amp;INDEX(リスト!$F:$F,MATCH($L1436,リスト!$E:$E,0))),"")</f>
        <v/>
      </c>
    </row>
    <row r="1437" spans="15:22" ht="18" customHeight="1" x14ac:dyDescent="0.55000000000000004">
      <c r="O1437" s="9" t="str">
        <f>IFERROR(IF($B1437="","",INDEX(所属情報!$E:$E,MATCH($A1437,所属情報!$A:$A,0))),"")</f>
        <v/>
      </c>
      <c r="P1437" s="9" t="str">
        <f t="shared" si="66"/>
        <v/>
      </c>
      <c r="Q1437" s="9" t="str">
        <f t="shared" si="67"/>
        <v/>
      </c>
      <c r="R1437" s="9" t="str">
        <f t="shared" si="68"/>
        <v/>
      </c>
      <c r="S1437" s="9" t="str">
        <f>IFERROR(IF($F1437="","",INDEX(リスト!$G:$G,MATCH($F1437,リスト!$E:$E,0))),"")</f>
        <v/>
      </c>
      <c r="T1437" s="9" t="str">
        <f>IFERROR(IF($K1437="","",INDEX(リスト!$J:$J,MATCH($K1437,リスト!$I:$I,0))),"")</f>
        <v/>
      </c>
      <c r="U1437" s="9" t="str">
        <f>IF($B1437="","",RIGHT($G1437*1000+200+COUNTIF($G$2:$G1437,$G1437),9))</f>
        <v/>
      </c>
      <c r="V1437" s="9" t="str">
        <f>IFERROR(IF($M1437="","",$M1437&amp;"・"&amp;INDEX(リスト!$F:$F,MATCH($L1437,リスト!$E:$E,0))),"")</f>
        <v/>
      </c>
    </row>
    <row r="1438" spans="15:22" ht="18" customHeight="1" x14ac:dyDescent="0.55000000000000004">
      <c r="O1438" s="9" t="str">
        <f>IFERROR(IF($B1438="","",INDEX(所属情報!$E:$E,MATCH($A1438,所属情報!$A:$A,0))),"")</f>
        <v/>
      </c>
      <c r="P1438" s="9" t="str">
        <f t="shared" si="66"/>
        <v/>
      </c>
      <c r="Q1438" s="9" t="str">
        <f t="shared" si="67"/>
        <v/>
      </c>
      <c r="R1438" s="9" t="str">
        <f t="shared" si="68"/>
        <v/>
      </c>
      <c r="S1438" s="9" t="str">
        <f>IFERROR(IF($F1438="","",INDEX(リスト!$G:$G,MATCH($F1438,リスト!$E:$E,0))),"")</f>
        <v/>
      </c>
      <c r="T1438" s="9" t="str">
        <f>IFERROR(IF($K1438="","",INDEX(リスト!$J:$J,MATCH($K1438,リスト!$I:$I,0))),"")</f>
        <v/>
      </c>
      <c r="U1438" s="9" t="str">
        <f>IF($B1438="","",RIGHT($G1438*1000+200+COUNTIF($G$2:$G1438,$G1438),9))</f>
        <v/>
      </c>
      <c r="V1438" s="9" t="str">
        <f>IFERROR(IF($M1438="","",$M1438&amp;"・"&amp;INDEX(リスト!$F:$F,MATCH($L1438,リスト!$E:$E,0))),"")</f>
        <v/>
      </c>
    </row>
    <row r="1439" spans="15:22" ht="18" customHeight="1" x14ac:dyDescent="0.55000000000000004">
      <c r="O1439" s="9" t="str">
        <f>IFERROR(IF($B1439="","",INDEX(所属情報!$E:$E,MATCH($A1439,所属情報!$A:$A,0))),"")</f>
        <v/>
      </c>
      <c r="P1439" s="9" t="str">
        <f t="shared" si="66"/>
        <v/>
      </c>
      <c r="Q1439" s="9" t="str">
        <f t="shared" si="67"/>
        <v/>
      </c>
      <c r="R1439" s="9" t="str">
        <f t="shared" si="68"/>
        <v/>
      </c>
      <c r="S1439" s="9" t="str">
        <f>IFERROR(IF($F1439="","",INDEX(リスト!$G:$G,MATCH($F1439,リスト!$E:$E,0))),"")</f>
        <v/>
      </c>
      <c r="T1439" s="9" t="str">
        <f>IFERROR(IF($K1439="","",INDEX(リスト!$J:$J,MATCH($K1439,リスト!$I:$I,0))),"")</f>
        <v/>
      </c>
      <c r="U1439" s="9" t="str">
        <f>IF($B1439="","",RIGHT($G1439*1000+200+COUNTIF($G$2:$G1439,$G1439),9))</f>
        <v/>
      </c>
      <c r="V1439" s="9" t="str">
        <f>IFERROR(IF($M1439="","",$M1439&amp;"・"&amp;INDEX(リスト!$F:$F,MATCH($L1439,リスト!$E:$E,0))),"")</f>
        <v/>
      </c>
    </row>
    <row r="1440" spans="15:22" ht="18" customHeight="1" x14ac:dyDescent="0.55000000000000004">
      <c r="O1440" s="9" t="str">
        <f>IFERROR(IF($B1440="","",INDEX(所属情報!$E:$E,MATCH($A1440,所属情報!$A:$A,0))),"")</f>
        <v/>
      </c>
      <c r="P1440" s="9" t="str">
        <f t="shared" si="66"/>
        <v/>
      </c>
      <c r="Q1440" s="9" t="str">
        <f t="shared" si="67"/>
        <v/>
      </c>
      <c r="R1440" s="9" t="str">
        <f t="shared" si="68"/>
        <v/>
      </c>
      <c r="S1440" s="9" t="str">
        <f>IFERROR(IF($F1440="","",INDEX(リスト!$G:$G,MATCH($F1440,リスト!$E:$E,0))),"")</f>
        <v/>
      </c>
      <c r="T1440" s="9" t="str">
        <f>IFERROR(IF($K1440="","",INDEX(リスト!$J:$J,MATCH($K1440,リスト!$I:$I,0))),"")</f>
        <v/>
      </c>
      <c r="U1440" s="9" t="str">
        <f>IF($B1440="","",RIGHT($G1440*1000+200+COUNTIF($G$2:$G1440,$G1440),9))</f>
        <v/>
      </c>
      <c r="V1440" s="9" t="str">
        <f>IFERROR(IF($M1440="","",$M1440&amp;"・"&amp;INDEX(リスト!$F:$F,MATCH($L1440,リスト!$E:$E,0))),"")</f>
        <v/>
      </c>
    </row>
    <row r="1441" spans="15:22" ht="18" customHeight="1" x14ac:dyDescent="0.55000000000000004">
      <c r="O1441" s="9" t="str">
        <f>IFERROR(IF($B1441="","",INDEX(所属情報!$E:$E,MATCH($A1441,所属情報!$A:$A,0))),"")</f>
        <v/>
      </c>
      <c r="P1441" s="9" t="str">
        <f t="shared" si="66"/>
        <v/>
      </c>
      <c r="Q1441" s="9" t="str">
        <f t="shared" si="67"/>
        <v/>
      </c>
      <c r="R1441" s="9" t="str">
        <f t="shared" si="68"/>
        <v/>
      </c>
      <c r="S1441" s="9" t="str">
        <f>IFERROR(IF($F1441="","",INDEX(リスト!$G:$G,MATCH($F1441,リスト!$E:$E,0))),"")</f>
        <v/>
      </c>
      <c r="T1441" s="9" t="str">
        <f>IFERROR(IF($K1441="","",INDEX(リスト!$J:$J,MATCH($K1441,リスト!$I:$I,0))),"")</f>
        <v/>
      </c>
      <c r="U1441" s="9" t="str">
        <f>IF($B1441="","",RIGHT($G1441*1000+200+COUNTIF($G$2:$G1441,$G1441),9))</f>
        <v/>
      </c>
      <c r="V1441" s="9" t="str">
        <f>IFERROR(IF($M1441="","",$M1441&amp;"・"&amp;INDEX(リスト!$F:$F,MATCH($L1441,リスト!$E:$E,0))),"")</f>
        <v/>
      </c>
    </row>
    <row r="1442" spans="15:22" ht="18" customHeight="1" x14ac:dyDescent="0.55000000000000004">
      <c r="O1442" s="9" t="str">
        <f>IFERROR(IF($B1442="","",INDEX(所属情報!$E:$E,MATCH($A1442,所属情報!$A:$A,0))),"")</f>
        <v/>
      </c>
      <c r="P1442" s="9" t="str">
        <f t="shared" si="66"/>
        <v/>
      </c>
      <c r="Q1442" s="9" t="str">
        <f t="shared" si="67"/>
        <v/>
      </c>
      <c r="R1442" s="9" t="str">
        <f t="shared" si="68"/>
        <v/>
      </c>
      <c r="S1442" s="9" t="str">
        <f>IFERROR(IF($F1442="","",INDEX(リスト!$G:$G,MATCH($F1442,リスト!$E:$E,0))),"")</f>
        <v/>
      </c>
      <c r="T1442" s="9" t="str">
        <f>IFERROR(IF($K1442="","",INDEX(リスト!$J:$J,MATCH($K1442,リスト!$I:$I,0))),"")</f>
        <v/>
      </c>
      <c r="U1442" s="9" t="str">
        <f>IF($B1442="","",RIGHT($G1442*1000+200+COUNTIF($G$2:$G1442,$G1442),9))</f>
        <v/>
      </c>
      <c r="V1442" s="9" t="str">
        <f>IFERROR(IF($M1442="","",$M1442&amp;"・"&amp;INDEX(リスト!$F:$F,MATCH($L1442,リスト!$E:$E,0))),"")</f>
        <v/>
      </c>
    </row>
    <row r="1443" spans="15:22" ht="18" customHeight="1" x14ac:dyDescent="0.55000000000000004">
      <c r="O1443" s="9" t="str">
        <f>IFERROR(IF($B1443="","",INDEX(所属情報!$E:$E,MATCH($A1443,所属情報!$A:$A,0))),"")</f>
        <v/>
      </c>
      <c r="P1443" s="9" t="str">
        <f t="shared" si="66"/>
        <v/>
      </c>
      <c r="Q1443" s="9" t="str">
        <f t="shared" si="67"/>
        <v/>
      </c>
      <c r="R1443" s="9" t="str">
        <f t="shared" si="68"/>
        <v/>
      </c>
      <c r="S1443" s="9" t="str">
        <f>IFERROR(IF($F1443="","",INDEX(リスト!$G:$G,MATCH($F1443,リスト!$E:$E,0))),"")</f>
        <v/>
      </c>
      <c r="T1443" s="9" t="str">
        <f>IFERROR(IF($K1443="","",INDEX(リスト!$J:$J,MATCH($K1443,リスト!$I:$I,0))),"")</f>
        <v/>
      </c>
      <c r="U1443" s="9" t="str">
        <f>IF($B1443="","",RIGHT($G1443*1000+200+COUNTIF($G$2:$G1443,$G1443),9))</f>
        <v/>
      </c>
      <c r="V1443" s="9" t="str">
        <f>IFERROR(IF($M1443="","",$M1443&amp;"・"&amp;INDEX(リスト!$F:$F,MATCH($L1443,リスト!$E:$E,0))),"")</f>
        <v/>
      </c>
    </row>
    <row r="1444" spans="15:22" ht="18" customHeight="1" x14ac:dyDescent="0.55000000000000004">
      <c r="O1444" s="9" t="str">
        <f>IFERROR(IF($B1444="","",INDEX(所属情報!$E:$E,MATCH($A1444,所属情報!$A:$A,0))),"")</f>
        <v/>
      </c>
      <c r="P1444" s="9" t="str">
        <f t="shared" si="66"/>
        <v/>
      </c>
      <c r="Q1444" s="9" t="str">
        <f t="shared" si="67"/>
        <v/>
      </c>
      <c r="R1444" s="9" t="str">
        <f t="shared" si="68"/>
        <v/>
      </c>
      <c r="S1444" s="9" t="str">
        <f>IFERROR(IF($F1444="","",INDEX(リスト!$G:$G,MATCH($F1444,リスト!$E:$E,0))),"")</f>
        <v/>
      </c>
      <c r="T1444" s="9" t="str">
        <f>IFERROR(IF($K1444="","",INDEX(リスト!$J:$J,MATCH($K1444,リスト!$I:$I,0))),"")</f>
        <v/>
      </c>
      <c r="U1444" s="9" t="str">
        <f>IF($B1444="","",RIGHT($G1444*1000+200+COUNTIF($G$2:$G1444,$G1444),9))</f>
        <v/>
      </c>
      <c r="V1444" s="9" t="str">
        <f>IFERROR(IF($M1444="","",$M1444&amp;"・"&amp;INDEX(リスト!$F:$F,MATCH($L1444,リスト!$E:$E,0))),"")</f>
        <v/>
      </c>
    </row>
    <row r="1445" spans="15:22" ht="18" customHeight="1" x14ac:dyDescent="0.55000000000000004">
      <c r="O1445" s="9" t="str">
        <f>IFERROR(IF($B1445="","",INDEX(所属情報!$E:$E,MATCH($A1445,所属情報!$A:$A,0))),"")</f>
        <v/>
      </c>
      <c r="P1445" s="9" t="str">
        <f t="shared" si="66"/>
        <v/>
      </c>
      <c r="Q1445" s="9" t="str">
        <f t="shared" si="67"/>
        <v/>
      </c>
      <c r="R1445" s="9" t="str">
        <f t="shared" si="68"/>
        <v/>
      </c>
      <c r="S1445" s="9" t="str">
        <f>IFERROR(IF($F1445="","",INDEX(リスト!$G:$G,MATCH($F1445,リスト!$E:$E,0))),"")</f>
        <v/>
      </c>
      <c r="T1445" s="9" t="str">
        <f>IFERROR(IF($K1445="","",INDEX(リスト!$J:$J,MATCH($K1445,リスト!$I:$I,0))),"")</f>
        <v/>
      </c>
      <c r="U1445" s="9" t="str">
        <f>IF($B1445="","",RIGHT($G1445*1000+200+COUNTIF($G$2:$G1445,$G1445),9))</f>
        <v/>
      </c>
      <c r="V1445" s="9" t="str">
        <f>IFERROR(IF($M1445="","",$M1445&amp;"・"&amp;INDEX(リスト!$F:$F,MATCH($L1445,リスト!$E:$E,0))),"")</f>
        <v/>
      </c>
    </row>
    <row r="1446" spans="15:22" ht="18" customHeight="1" x14ac:dyDescent="0.55000000000000004">
      <c r="O1446" s="9" t="str">
        <f>IFERROR(IF($B1446="","",INDEX(所属情報!$E:$E,MATCH($A1446,所属情報!$A:$A,0))),"")</f>
        <v/>
      </c>
      <c r="P1446" s="9" t="str">
        <f t="shared" si="66"/>
        <v/>
      </c>
      <c r="Q1446" s="9" t="str">
        <f t="shared" si="67"/>
        <v/>
      </c>
      <c r="R1446" s="9" t="str">
        <f t="shared" si="68"/>
        <v/>
      </c>
      <c r="S1446" s="9" t="str">
        <f>IFERROR(IF($F1446="","",INDEX(リスト!$G:$G,MATCH($F1446,リスト!$E:$E,0))),"")</f>
        <v/>
      </c>
      <c r="T1446" s="9" t="str">
        <f>IFERROR(IF($K1446="","",INDEX(リスト!$J:$J,MATCH($K1446,リスト!$I:$I,0))),"")</f>
        <v/>
      </c>
      <c r="U1446" s="9" t="str">
        <f>IF($B1446="","",RIGHT($G1446*1000+200+COUNTIF($G$2:$G1446,$G1446),9))</f>
        <v/>
      </c>
      <c r="V1446" s="9" t="str">
        <f>IFERROR(IF($M1446="","",$M1446&amp;"・"&amp;INDEX(リスト!$F:$F,MATCH($L1446,リスト!$E:$E,0))),"")</f>
        <v/>
      </c>
    </row>
    <row r="1447" spans="15:22" ht="18" customHeight="1" x14ac:dyDescent="0.55000000000000004">
      <c r="O1447" s="9" t="str">
        <f>IFERROR(IF($B1447="","",INDEX(所属情報!$E:$E,MATCH($A1447,所属情報!$A:$A,0))),"")</f>
        <v/>
      </c>
      <c r="P1447" s="9" t="str">
        <f t="shared" si="66"/>
        <v/>
      </c>
      <c r="Q1447" s="9" t="str">
        <f t="shared" si="67"/>
        <v/>
      </c>
      <c r="R1447" s="9" t="str">
        <f t="shared" si="68"/>
        <v/>
      </c>
      <c r="S1447" s="9" t="str">
        <f>IFERROR(IF($F1447="","",INDEX(リスト!$G:$G,MATCH($F1447,リスト!$E:$E,0))),"")</f>
        <v/>
      </c>
      <c r="T1447" s="9" t="str">
        <f>IFERROR(IF($K1447="","",INDEX(リスト!$J:$J,MATCH($K1447,リスト!$I:$I,0))),"")</f>
        <v/>
      </c>
      <c r="U1447" s="9" t="str">
        <f>IF($B1447="","",RIGHT($G1447*1000+200+COUNTIF($G$2:$G1447,$G1447),9))</f>
        <v/>
      </c>
      <c r="V1447" s="9" t="str">
        <f>IFERROR(IF($M1447="","",$M1447&amp;"・"&amp;INDEX(リスト!$F:$F,MATCH($L1447,リスト!$E:$E,0))),"")</f>
        <v/>
      </c>
    </row>
    <row r="1448" spans="15:22" ht="18" customHeight="1" x14ac:dyDescent="0.55000000000000004">
      <c r="O1448" s="9" t="str">
        <f>IFERROR(IF($B1448="","",INDEX(所属情報!$E:$E,MATCH($A1448,所属情報!$A:$A,0))),"")</f>
        <v/>
      </c>
      <c r="P1448" s="9" t="str">
        <f t="shared" si="66"/>
        <v/>
      </c>
      <c r="Q1448" s="9" t="str">
        <f t="shared" si="67"/>
        <v/>
      </c>
      <c r="R1448" s="9" t="str">
        <f t="shared" si="68"/>
        <v/>
      </c>
      <c r="S1448" s="9" t="str">
        <f>IFERROR(IF($F1448="","",INDEX(リスト!$G:$G,MATCH($F1448,リスト!$E:$E,0))),"")</f>
        <v/>
      </c>
      <c r="T1448" s="9" t="str">
        <f>IFERROR(IF($K1448="","",INDEX(リスト!$J:$J,MATCH($K1448,リスト!$I:$I,0))),"")</f>
        <v/>
      </c>
      <c r="U1448" s="9" t="str">
        <f>IF($B1448="","",RIGHT($G1448*1000+200+COUNTIF($G$2:$G1448,$G1448),9))</f>
        <v/>
      </c>
      <c r="V1448" s="9" t="str">
        <f>IFERROR(IF($M1448="","",$M1448&amp;"・"&amp;INDEX(リスト!$F:$F,MATCH($L1448,リスト!$E:$E,0))),"")</f>
        <v/>
      </c>
    </row>
    <row r="1449" spans="15:22" ht="18" customHeight="1" x14ac:dyDescent="0.55000000000000004">
      <c r="O1449" s="9" t="str">
        <f>IFERROR(IF($B1449="","",INDEX(所属情報!$E:$E,MATCH($A1449,所属情報!$A:$A,0))),"")</f>
        <v/>
      </c>
      <c r="P1449" s="9" t="str">
        <f t="shared" si="66"/>
        <v/>
      </c>
      <c r="Q1449" s="9" t="str">
        <f t="shared" si="67"/>
        <v/>
      </c>
      <c r="R1449" s="9" t="str">
        <f t="shared" si="68"/>
        <v/>
      </c>
      <c r="S1449" s="9" t="str">
        <f>IFERROR(IF($F1449="","",INDEX(リスト!$G:$G,MATCH($F1449,リスト!$E:$E,0))),"")</f>
        <v/>
      </c>
      <c r="T1449" s="9" t="str">
        <f>IFERROR(IF($K1449="","",INDEX(リスト!$J:$J,MATCH($K1449,リスト!$I:$I,0))),"")</f>
        <v/>
      </c>
      <c r="U1449" s="9" t="str">
        <f>IF($B1449="","",RIGHT($G1449*1000+200+COUNTIF($G$2:$G1449,$G1449),9))</f>
        <v/>
      </c>
      <c r="V1449" s="9" t="str">
        <f>IFERROR(IF($M1449="","",$M1449&amp;"・"&amp;INDEX(リスト!$F:$F,MATCH($L1449,リスト!$E:$E,0))),"")</f>
        <v/>
      </c>
    </row>
    <row r="1450" spans="15:22" ht="18" customHeight="1" x14ac:dyDescent="0.55000000000000004">
      <c r="O1450" s="9" t="str">
        <f>IFERROR(IF($B1450="","",INDEX(所属情報!$E:$E,MATCH($A1450,所属情報!$A:$A,0))),"")</f>
        <v/>
      </c>
      <c r="P1450" s="9" t="str">
        <f t="shared" si="66"/>
        <v/>
      </c>
      <c r="Q1450" s="9" t="str">
        <f t="shared" si="67"/>
        <v/>
      </c>
      <c r="R1450" s="9" t="str">
        <f t="shared" si="68"/>
        <v/>
      </c>
      <c r="S1450" s="9" t="str">
        <f>IFERROR(IF($F1450="","",INDEX(リスト!$G:$G,MATCH($F1450,リスト!$E:$E,0))),"")</f>
        <v/>
      </c>
      <c r="T1450" s="9" t="str">
        <f>IFERROR(IF($K1450="","",INDEX(リスト!$J:$J,MATCH($K1450,リスト!$I:$I,0))),"")</f>
        <v/>
      </c>
      <c r="U1450" s="9" t="str">
        <f>IF($B1450="","",RIGHT($G1450*1000+200+COUNTIF($G$2:$G1450,$G1450),9))</f>
        <v/>
      </c>
      <c r="V1450" s="9" t="str">
        <f>IFERROR(IF($M1450="","",$M1450&amp;"・"&amp;INDEX(リスト!$F:$F,MATCH($L1450,リスト!$E:$E,0))),"")</f>
        <v/>
      </c>
    </row>
    <row r="1451" spans="15:22" ht="18" customHeight="1" x14ac:dyDescent="0.55000000000000004">
      <c r="O1451" s="9" t="str">
        <f>IFERROR(IF($B1451="","",INDEX(所属情報!$E:$E,MATCH($A1451,所属情報!$A:$A,0))),"")</f>
        <v/>
      </c>
      <c r="P1451" s="9" t="str">
        <f t="shared" si="66"/>
        <v/>
      </c>
      <c r="Q1451" s="9" t="str">
        <f t="shared" si="67"/>
        <v/>
      </c>
      <c r="R1451" s="9" t="str">
        <f t="shared" si="68"/>
        <v/>
      </c>
      <c r="S1451" s="9" t="str">
        <f>IFERROR(IF($F1451="","",INDEX(リスト!$G:$G,MATCH($F1451,リスト!$E:$E,0))),"")</f>
        <v/>
      </c>
      <c r="T1451" s="9" t="str">
        <f>IFERROR(IF($K1451="","",INDEX(リスト!$J:$J,MATCH($K1451,リスト!$I:$I,0))),"")</f>
        <v/>
      </c>
      <c r="U1451" s="9" t="str">
        <f>IF($B1451="","",RIGHT($G1451*1000+200+COUNTIF($G$2:$G1451,$G1451),9))</f>
        <v/>
      </c>
      <c r="V1451" s="9" t="str">
        <f>IFERROR(IF($M1451="","",$M1451&amp;"・"&amp;INDEX(リスト!$F:$F,MATCH($L1451,リスト!$E:$E,0))),"")</f>
        <v/>
      </c>
    </row>
    <row r="1452" spans="15:22" ht="18" customHeight="1" x14ac:dyDescent="0.55000000000000004">
      <c r="O1452" s="9" t="str">
        <f>IFERROR(IF($B1452="","",INDEX(所属情報!$E:$E,MATCH($A1452,所属情報!$A:$A,0))),"")</f>
        <v/>
      </c>
      <c r="P1452" s="9" t="str">
        <f t="shared" si="66"/>
        <v/>
      </c>
      <c r="Q1452" s="9" t="str">
        <f t="shared" si="67"/>
        <v/>
      </c>
      <c r="R1452" s="9" t="str">
        <f t="shared" si="68"/>
        <v/>
      </c>
      <c r="S1452" s="9" t="str">
        <f>IFERROR(IF($F1452="","",INDEX(リスト!$G:$G,MATCH($F1452,リスト!$E:$E,0))),"")</f>
        <v/>
      </c>
      <c r="T1452" s="9" t="str">
        <f>IFERROR(IF($K1452="","",INDEX(リスト!$J:$J,MATCH($K1452,リスト!$I:$I,0))),"")</f>
        <v/>
      </c>
      <c r="U1452" s="9" t="str">
        <f>IF($B1452="","",RIGHT($G1452*1000+200+COUNTIF($G$2:$G1452,$G1452),9))</f>
        <v/>
      </c>
      <c r="V1452" s="9" t="str">
        <f>IFERROR(IF($M1452="","",$M1452&amp;"・"&amp;INDEX(リスト!$F:$F,MATCH($L1452,リスト!$E:$E,0))),"")</f>
        <v/>
      </c>
    </row>
    <row r="1453" spans="15:22" ht="18" customHeight="1" x14ac:dyDescent="0.55000000000000004">
      <c r="O1453" s="9" t="str">
        <f>IFERROR(IF($B1453="","",INDEX(所属情報!$E:$E,MATCH($A1453,所属情報!$A:$A,0))),"")</f>
        <v/>
      </c>
      <c r="P1453" s="9" t="str">
        <f t="shared" si="66"/>
        <v/>
      </c>
      <c r="Q1453" s="9" t="str">
        <f t="shared" si="67"/>
        <v/>
      </c>
      <c r="R1453" s="9" t="str">
        <f t="shared" si="68"/>
        <v/>
      </c>
      <c r="S1453" s="9" t="str">
        <f>IFERROR(IF($F1453="","",INDEX(リスト!$G:$G,MATCH($F1453,リスト!$E:$E,0))),"")</f>
        <v/>
      </c>
      <c r="T1453" s="9" t="str">
        <f>IFERROR(IF($K1453="","",INDEX(リスト!$J:$J,MATCH($K1453,リスト!$I:$I,0))),"")</f>
        <v/>
      </c>
      <c r="U1453" s="9" t="str">
        <f>IF($B1453="","",RIGHT($G1453*1000+200+COUNTIF($G$2:$G1453,$G1453),9))</f>
        <v/>
      </c>
      <c r="V1453" s="9" t="str">
        <f>IFERROR(IF($M1453="","",$M1453&amp;"・"&amp;INDEX(リスト!$F:$F,MATCH($L1453,リスト!$E:$E,0))),"")</f>
        <v/>
      </c>
    </row>
    <row r="1454" spans="15:22" ht="18" customHeight="1" x14ac:dyDescent="0.55000000000000004">
      <c r="O1454" s="9" t="str">
        <f>IFERROR(IF($B1454="","",INDEX(所属情報!$E:$E,MATCH($A1454,所属情報!$A:$A,0))),"")</f>
        <v/>
      </c>
      <c r="P1454" s="9" t="str">
        <f t="shared" si="66"/>
        <v/>
      </c>
      <c r="Q1454" s="9" t="str">
        <f t="shared" si="67"/>
        <v/>
      </c>
      <c r="R1454" s="9" t="str">
        <f t="shared" si="68"/>
        <v/>
      </c>
      <c r="S1454" s="9" t="str">
        <f>IFERROR(IF($F1454="","",INDEX(リスト!$G:$G,MATCH($F1454,リスト!$E:$E,0))),"")</f>
        <v/>
      </c>
      <c r="T1454" s="9" t="str">
        <f>IFERROR(IF($K1454="","",INDEX(リスト!$J:$J,MATCH($K1454,リスト!$I:$I,0))),"")</f>
        <v/>
      </c>
      <c r="U1454" s="9" t="str">
        <f>IF($B1454="","",RIGHT($G1454*1000+200+COUNTIF($G$2:$G1454,$G1454),9))</f>
        <v/>
      </c>
      <c r="V1454" s="9" t="str">
        <f>IFERROR(IF($M1454="","",$M1454&amp;"・"&amp;INDEX(リスト!$F:$F,MATCH($L1454,リスト!$E:$E,0))),"")</f>
        <v/>
      </c>
    </row>
    <row r="1455" spans="15:22" ht="18" customHeight="1" x14ac:dyDescent="0.55000000000000004">
      <c r="O1455" s="9" t="str">
        <f>IFERROR(IF($B1455="","",INDEX(所属情報!$E:$E,MATCH($A1455,所属情報!$A:$A,0))),"")</f>
        <v/>
      </c>
      <c r="P1455" s="9" t="str">
        <f t="shared" si="66"/>
        <v/>
      </c>
      <c r="Q1455" s="9" t="str">
        <f t="shared" si="67"/>
        <v/>
      </c>
      <c r="R1455" s="9" t="str">
        <f t="shared" si="68"/>
        <v/>
      </c>
      <c r="S1455" s="9" t="str">
        <f>IFERROR(IF($F1455="","",INDEX(リスト!$G:$G,MATCH($F1455,リスト!$E:$E,0))),"")</f>
        <v/>
      </c>
      <c r="T1455" s="9" t="str">
        <f>IFERROR(IF($K1455="","",INDEX(リスト!$J:$J,MATCH($K1455,リスト!$I:$I,0))),"")</f>
        <v/>
      </c>
      <c r="U1455" s="9" t="str">
        <f>IF($B1455="","",RIGHT($G1455*1000+200+COUNTIF($G$2:$G1455,$G1455),9))</f>
        <v/>
      </c>
      <c r="V1455" s="9" t="str">
        <f>IFERROR(IF($M1455="","",$M1455&amp;"・"&amp;INDEX(リスト!$F:$F,MATCH($L1455,リスト!$E:$E,0))),"")</f>
        <v/>
      </c>
    </row>
    <row r="1456" spans="15:22" ht="18" customHeight="1" x14ac:dyDescent="0.55000000000000004">
      <c r="O1456" s="9" t="str">
        <f>IFERROR(IF($B1456="","",INDEX(所属情報!$E:$E,MATCH($A1456,所属情報!$A:$A,0))),"")</f>
        <v/>
      </c>
      <c r="P1456" s="9" t="str">
        <f t="shared" si="66"/>
        <v/>
      </c>
      <c r="Q1456" s="9" t="str">
        <f t="shared" si="67"/>
        <v/>
      </c>
      <c r="R1456" s="9" t="str">
        <f t="shared" si="68"/>
        <v/>
      </c>
      <c r="S1456" s="9" t="str">
        <f>IFERROR(IF($F1456="","",INDEX(リスト!$G:$G,MATCH($F1456,リスト!$E:$E,0))),"")</f>
        <v/>
      </c>
      <c r="T1456" s="9" t="str">
        <f>IFERROR(IF($K1456="","",INDEX(リスト!$J:$J,MATCH($K1456,リスト!$I:$I,0))),"")</f>
        <v/>
      </c>
      <c r="U1456" s="9" t="str">
        <f>IF($B1456="","",RIGHT($G1456*1000+200+COUNTIF($G$2:$G1456,$G1456),9))</f>
        <v/>
      </c>
      <c r="V1456" s="9" t="str">
        <f>IFERROR(IF($M1456="","",$M1456&amp;"・"&amp;INDEX(リスト!$F:$F,MATCH($L1456,リスト!$E:$E,0))),"")</f>
        <v/>
      </c>
    </row>
    <row r="1457" spans="15:22" ht="18" customHeight="1" x14ac:dyDescent="0.55000000000000004">
      <c r="O1457" s="9" t="str">
        <f>IFERROR(IF($B1457="","",INDEX(所属情報!$E:$E,MATCH($A1457,所属情報!$A:$A,0))),"")</f>
        <v/>
      </c>
      <c r="P1457" s="9" t="str">
        <f t="shared" si="66"/>
        <v/>
      </c>
      <c r="Q1457" s="9" t="str">
        <f t="shared" si="67"/>
        <v/>
      </c>
      <c r="R1457" s="9" t="str">
        <f t="shared" si="68"/>
        <v/>
      </c>
      <c r="S1457" s="9" t="str">
        <f>IFERROR(IF($F1457="","",INDEX(リスト!$G:$G,MATCH($F1457,リスト!$E:$E,0))),"")</f>
        <v/>
      </c>
      <c r="T1457" s="9" t="str">
        <f>IFERROR(IF($K1457="","",INDEX(リスト!$J:$J,MATCH($K1457,リスト!$I:$I,0))),"")</f>
        <v/>
      </c>
      <c r="U1457" s="9" t="str">
        <f>IF($B1457="","",RIGHT($G1457*1000+200+COUNTIF($G$2:$G1457,$G1457),9))</f>
        <v/>
      </c>
      <c r="V1457" s="9" t="str">
        <f>IFERROR(IF($M1457="","",$M1457&amp;"・"&amp;INDEX(リスト!$F:$F,MATCH($L1457,リスト!$E:$E,0))),"")</f>
        <v/>
      </c>
    </row>
    <row r="1458" spans="15:22" ht="18" customHeight="1" x14ac:dyDescent="0.55000000000000004">
      <c r="O1458" s="9" t="str">
        <f>IFERROR(IF($B1458="","",INDEX(所属情報!$E:$E,MATCH($A1458,所属情報!$A:$A,0))),"")</f>
        <v/>
      </c>
      <c r="P1458" s="9" t="str">
        <f t="shared" si="66"/>
        <v/>
      </c>
      <c r="Q1458" s="9" t="str">
        <f t="shared" si="67"/>
        <v/>
      </c>
      <c r="R1458" s="9" t="str">
        <f t="shared" si="68"/>
        <v/>
      </c>
      <c r="S1458" s="9" t="str">
        <f>IFERROR(IF($F1458="","",INDEX(リスト!$G:$G,MATCH($F1458,リスト!$E:$E,0))),"")</f>
        <v/>
      </c>
      <c r="T1458" s="9" t="str">
        <f>IFERROR(IF($K1458="","",INDEX(リスト!$J:$J,MATCH($K1458,リスト!$I:$I,0))),"")</f>
        <v/>
      </c>
      <c r="U1458" s="9" t="str">
        <f>IF($B1458="","",RIGHT($G1458*1000+200+COUNTIF($G$2:$G1458,$G1458),9))</f>
        <v/>
      </c>
      <c r="V1458" s="9" t="str">
        <f>IFERROR(IF($M1458="","",$M1458&amp;"・"&amp;INDEX(リスト!$F:$F,MATCH($L1458,リスト!$E:$E,0))),"")</f>
        <v/>
      </c>
    </row>
    <row r="1459" spans="15:22" ht="18" customHeight="1" x14ac:dyDescent="0.55000000000000004">
      <c r="O1459" s="9" t="str">
        <f>IFERROR(IF($B1459="","",INDEX(所属情報!$E:$E,MATCH($A1459,所属情報!$A:$A,0))),"")</f>
        <v/>
      </c>
      <c r="P1459" s="9" t="str">
        <f t="shared" si="66"/>
        <v/>
      </c>
      <c r="Q1459" s="9" t="str">
        <f t="shared" si="67"/>
        <v/>
      </c>
      <c r="R1459" s="9" t="str">
        <f t="shared" si="68"/>
        <v/>
      </c>
      <c r="S1459" s="9" t="str">
        <f>IFERROR(IF($F1459="","",INDEX(リスト!$G:$G,MATCH($F1459,リスト!$E:$E,0))),"")</f>
        <v/>
      </c>
      <c r="T1459" s="9" t="str">
        <f>IFERROR(IF($K1459="","",INDEX(リスト!$J:$J,MATCH($K1459,リスト!$I:$I,0))),"")</f>
        <v/>
      </c>
      <c r="U1459" s="9" t="str">
        <f>IF($B1459="","",RIGHT($G1459*1000+200+COUNTIF($G$2:$G1459,$G1459),9))</f>
        <v/>
      </c>
      <c r="V1459" s="9" t="str">
        <f>IFERROR(IF($M1459="","",$M1459&amp;"・"&amp;INDEX(リスト!$F:$F,MATCH($L1459,リスト!$E:$E,0))),"")</f>
        <v/>
      </c>
    </row>
    <row r="1460" spans="15:22" ht="18" customHeight="1" x14ac:dyDescent="0.55000000000000004">
      <c r="O1460" s="9" t="str">
        <f>IFERROR(IF($B1460="","",INDEX(所属情報!$E:$E,MATCH($A1460,所属情報!$A:$A,0))),"")</f>
        <v/>
      </c>
      <c r="P1460" s="9" t="str">
        <f t="shared" si="66"/>
        <v/>
      </c>
      <c r="Q1460" s="9" t="str">
        <f t="shared" si="67"/>
        <v/>
      </c>
      <c r="R1460" s="9" t="str">
        <f t="shared" si="68"/>
        <v/>
      </c>
      <c r="S1460" s="9" t="str">
        <f>IFERROR(IF($F1460="","",INDEX(リスト!$G:$G,MATCH($F1460,リスト!$E:$E,0))),"")</f>
        <v/>
      </c>
      <c r="T1460" s="9" t="str">
        <f>IFERROR(IF($K1460="","",INDEX(リスト!$J:$J,MATCH($K1460,リスト!$I:$I,0))),"")</f>
        <v/>
      </c>
      <c r="U1460" s="9" t="str">
        <f>IF($B1460="","",RIGHT($G1460*1000+200+COUNTIF($G$2:$G1460,$G1460),9))</f>
        <v/>
      </c>
      <c r="V1460" s="9" t="str">
        <f>IFERROR(IF($M1460="","",$M1460&amp;"・"&amp;INDEX(リスト!$F:$F,MATCH($L1460,リスト!$E:$E,0))),"")</f>
        <v/>
      </c>
    </row>
    <row r="1461" spans="15:22" ht="18" customHeight="1" x14ac:dyDescent="0.55000000000000004">
      <c r="O1461" s="9" t="str">
        <f>IFERROR(IF($B1461="","",INDEX(所属情報!$E:$E,MATCH($A1461,所属情報!$A:$A,0))),"")</f>
        <v/>
      </c>
      <c r="P1461" s="9" t="str">
        <f t="shared" si="66"/>
        <v/>
      </c>
      <c r="Q1461" s="9" t="str">
        <f t="shared" si="67"/>
        <v/>
      </c>
      <c r="R1461" s="9" t="str">
        <f t="shared" si="68"/>
        <v/>
      </c>
      <c r="S1461" s="9" t="str">
        <f>IFERROR(IF($F1461="","",INDEX(リスト!$G:$G,MATCH($F1461,リスト!$E:$E,0))),"")</f>
        <v/>
      </c>
      <c r="T1461" s="9" t="str">
        <f>IFERROR(IF($K1461="","",INDEX(リスト!$J:$J,MATCH($K1461,リスト!$I:$I,0))),"")</f>
        <v/>
      </c>
      <c r="U1461" s="9" t="str">
        <f>IF($B1461="","",RIGHT($G1461*1000+200+COUNTIF($G$2:$G1461,$G1461),9))</f>
        <v/>
      </c>
      <c r="V1461" s="9" t="str">
        <f>IFERROR(IF($M1461="","",$M1461&amp;"・"&amp;INDEX(リスト!$F:$F,MATCH($L1461,リスト!$E:$E,0))),"")</f>
        <v/>
      </c>
    </row>
    <row r="1462" spans="15:22" ht="18" customHeight="1" x14ac:dyDescent="0.55000000000000004">
      <c r="O1462" s="9" t="str">
        <f>IFERROR(IF($B1462="","",INDEX(所属情報!$E:$E,MATCH($A1462,所属情報!$A:$A,0))),"")</f>
        <v/>
      </c>
      <c r="P1462" s="9" t="str">
        <f t="shared" si="66"/>
        <v/>
      </c>
      <c r="Q1462" s="9" t="str">
        <f t="shared" si="67"/>
        <v/>
      </c>
      <c r="R1462" s="9" t="str">
        <f t="shared" si="68"/>
        <v/>
      </c>
      <c r="S1462" s="9" t="str">
        <f>IFERROR(IF($F1462="","",INDEX(リスト!$G:$G,MATCH($F1462,リスト!$E:$E,0))),"")</f>
        <v/>
      </c>
      <c r="T1462" s="9" t="str">
        <f>IFERROR(IF($K1462="","",INDEX(リスト!$J:$J,MATCH($K1462,リスト!$I:$I,0))),"")</f>
        <v/>
      </c>
      <c r="U1462" s="9" t="str">
        <f>IF($B1462="","",RIGHT($G1462*1000+200+COUNTIF($G$2:$G1462,$G1462),9))</f>
        <v/>
      </c>
      <c r="V1462" s="9" t="str">
        <f>IFERROR(IF($M1462="","",$M1462&amp;"・"&amp;INDEX(リスト!$F:$F,MATCH($L1462,リスト!$E:$E,0))),"")</f>
        <v/>
      </c>
    </row>
    <row r="1463" spans="15:22" ht="18" customHeight="1" x14ac:dyDescent="0.55000000000000004">
      <c r="O1463" s="9" t="str">
        <f>IFERROR(IF($B1463="","",INDEX(所属情報!$E:$E,MATCH($A1463,所属情報!$A:$A,0))),"")</f>
        <v/>
      </c>
      <c r="P1463" s="9" t="str">
        <f t="shared" si="66"/>
        <v/>
      </c>
      <c r="Q1463" s="9" t="str">
        <f t="shared" si="67"/>
        <v/>
      </c>
      <c r="R1463" s="9" t="str">
        <f t="shared" si="68"/>
        <v/>
      </c>
      <c r="S1463" s="9" t="str">
        <f>IFERROR(IF($F1463="","",INDEX(リスト!$G:$G,MATCH($F1463,リスト!$E:$E,0))),"")</f>
        <v/>
      </c>
      <c r="T1463" s="9" t="str">
        <f>IFERROR(IF($K1463="","",INDEX(リスト!$J:$J,MATCH($K1463,リスト!$I:$I,0))),"")</f>
        <v/>
      </c>
      <c r="U1463" s="9" t="str">
        <f>IF($B1463="","",RIGHT($G1463*1000+200+COUNTIF($G$2:$G1463,$G1463),9))</f>
        <v/>
      </c>
      <c r="V1463" s="9" t="str">
        <f>IFERROR(IF($M1463="","",$M1463&amp;"・"&amp;INDEX(リスト!$F:$F,MATCH($L1463,リスト!$E:$E,0))),"")</f>
        <v/>
      </c>
    </row>
    <row r="1464" spans="15:22" ht="18" customHeight="1" x14ac:dyDescent="0.55000000000000004">
      <c r="O1464" s="9" t="str">
        <f>IFERROR(IF($B1464="","",INDEX(所属情報!$E:$E,MATCH($A1464,所属情報!$A:$A,0))),"")</f>
        <v/>
      </c>
      <c r="P1464" s="9" t="str">
        <f t="shared" si="66"/>
        <v/>
      </c>
      <c r="Q1464" s="9" t="str">
        <f t="shared" si="67"/>
        <v/>
      </c>
      <c r="R1464" s="9" t="str">
        <f t="shared" si="68"/>
        <v/>
      </c>
      <c r="S1464" s="9" t="str">
        <f>IFERROR(IF($F1464="","",INDEX(リスト!$G:$G,MATCH($F1464,リスト!$E:$E,0))),"")</f>
        <v/>
      </c>
      <c r="T1464" s="9" t="str">
        <f>IFERROR(IF($K1464="","",INDEX(リスト!$J:$J,MATCH($K1464,リスト!$I:$I,0))),"")</f>
        <v/>
      </c>
      <c r="U1464" s="9" t="str">
        <f>IF($B1464="","",RIGHT($G1464*1000+200+COUNTIF($G$2:$G1464,$G1464),9))</f>
        <v/>
      </c>
      <c r="V1464" s="9" t="str">
        <f>IFERROR(IF($M1464="","",$M1464&amp;"・"&amp;INDEX(リスト!$F:$F,MATCH($L1464,リスト!$E:$E,0))),"")</f>
        <v/>
      </c>
    </row>
    <row r="1465" spans="15:22" ht="18" customHeight="1" x14ac:dyDescent="0.55000000000000004">
      <c r="O1465" s="9" t="str">
        <f>IFERROR(IF($B1465="","",INDEX(所属情報!$E:$E,MATCH($A1465,所属情報!$A:$A,0))),"")</f>
        <v/>
      </c>
      <c r="P1465" s="9" t="str">
        <f t="shared" si="66"/>
        <v/>
      </c>
      <c r="Q1465" s="9" t="str">
        <f t="shared" si="67"/>
        <v/>
      </c>
      <c r="R1465" s="9" t="str">
        <f t="shared" si="68"/>
        <v/>
      </c>
      <c r="S1465" s="9" t="str">
        <f>IFERROR(IF($F1465="","",INDEX(リスト!$G:$G,MATCH($F1465,リスト!$E:$E,0))),"")</f>
        <v/>
      </c>
      <c r="T1465" s="9" t="str">
        <f>IFERROR(IF($K1465="","",INDEX(リスト!$J:$J,MATCH($K1465,リスト!$I:$I,0))),"")</f>
        <v/>
      </c>
      <c r="U1465" s="9" t="str">
        <f>IF($B1465="","",RIGHT($G1465*1000+200+COUNTIF($G$2:$G1465,$G1465),9))</f>
        <v/>
      </c>
      <c r="V1465" s="9" t="str">
        <f>IFERROR(IF($M1465="","",$M1465&amp;"・"&amp;INDEX(リスト!$F:$F,MATCH($L1465,リスト!$E:$E,0))),"")</f>
        <v/>
      </c>
    </row>
    <row r="1466" spans="15:22" ht="18" customHeight="1" x14ac:dyDescent="0.55000000000000004">
      <c r="O1466" s="9" t="str">
        <f>IFERROR(IF($B1466="","",INDEX(所属情報!$E:$E,MATCH($A1466,所属情報!$A:$A,0))),"")</f>
        <v/>
      </c>
      <c r="P1466" s="9" t="str">
        <f t="shared" si="66"/>
        <v/>
      </c>
      <c r="Q1466" s="9" t="str">
        <f t="shared" si="67"/>
        <v/>
      </c>
      <c r="R1466" s="9" t="str">
        <f t="shared" si="68"/>
        <v/>
      </c>
      <c r="S1466" s="9" t="str">
        <f>IFERROR(IF($F1466="","",INDEX(リスト!$G:$G,MATCH($F1466,リスト!$E:$E,0))),"")</f>
        <v/>
      </c>
      <c r="T1466" s="9" t="str">
        <f>IFERROR(IF($K1466="","",INDEX(リスト!$J:$J,MATCH($K1466,リスト!$I:$I,0))),"")</f>
        <v/>
      </c>
      <c r="U1466" s="9" t="str">
        <f>IF($B1466="","",RIGHT($G1466*1000+200+COUNTIF($G$2:$G1466,$G1466),9))</f>
        <v/>
      </c>
      <c r="V1466" s="9" t="str">
        <f>IFERROR(IF($M1466="","",$M1466&amp;"・"&amp;INDEX(リスト!$F:$F,MATCH($L1466,リスト!$E:$E,0))),"")</f>
        <v/>
      </c>
    </row>
    <row r="1467" spans="15:22" ht="18" customHeight="1" x14ac:dyDescent="0.55000000000000004">
      <c r="O1467" s="9" t="str">
        <f>IFERROR(IF($B1467="","",INDEX(所属情報!$E:$E,MATCH($A1467,所属情報!$A:$A,0))),"")</f>
        <v/>
      </c>
      <c r="P1467" s="9" t="str">
        <f t="shared" si="66"/>
        <v/>
      </c>
      <c r="Q1467" s="9" t="str">
        <f t="shared" si="67"/>
        <v/>
      </c>
      <c r="R1467" s="9" t="str">
        <f t="shared" si="68"/>
        <v/>
      </c>
      <c r="S1467" s="9" t="str">
        <f>IFERROR(IF($F1467="","",INDEX(リスト!$G:$G,MATCH($F1467,リスト!$E:$E,0))),"")</f>
        <v/>
      </c>
      <c r="T1467" s="9" t="str">
        <f>IFERROR(IF($K1467="","",INDEX(リスト!$J:$J,MATCH($K1467,リスト!$I:$I,0))),"")</f>
        <v/>
      </c>
      <c r="U1467" s="9" t="str">
        <f>IF($B1467="","",RIGHT($G1467*1000+200+COUNTIF($G$2:$G1467,$G1467),9))</f>
        <v/>
      </c>
      <c r="V1467" s="9" t="str">
        <f>IFERROR(IF($M1467="","",$M1467&amp;"・"&amp;INDEX(リスト!$F:$F,MATCH($L1467,リスト!$E:$E,0))),"")</f>
        <v/>
      </c>
    </row>
    <row r="1468" spans="15:22" ht="18" customHeight="1" x14ac:dyDescent="0.55000000000000004">
      <c r="O1468" s="9" t="str">
        <f>IFERROR(IF($B1468="","",INDEX(所属情報!$E:$E,MATCH($A1468,所属情報!$A:$A,0))),"")</f>
        <v/>
      </c>
      <c r="P1468" s="9" t="str">
        <f t="shared" si="66"/>
        <v/>
      </c>
      <c r="Q1468" s="9" t="str">
        <f t="shared" si="67"/>
        <v/>
      </c>
      <c r="R1468" s="9" t="str">
        <f t="shared" si="68"/>
        <v/>
      </c>
      <c r="S1468" s="9" t="str">
        <f>IFERROR(IF($F1468="","",INDEX(リスト!$G:$G,MATCH($F1468,リスト!$E:$E,0))),"")</f>
        <v/>
      </c>
      <c r="T1468" s="9" t="str">
        <f>IFERROR(IF($K1468="","",INDEX(リスト!$J:$J,MATCH($K1468,リスト!$I:$I,0))),"")</f>
        <v/>
      </c>
      <c r="U1468" s="9" t="str">
        <f>IF($B1468="","",RIGHT($G1468*1000+200+COUNTIF($G$2:$G1468,$G1468),9))</f>
        <v/>
      </c>
      <c r="V1468" s="9" t="str">
        <f>IFERROR(IF($M1468="","",$M1468&amp;"・"&amp;INDEX(リスト!$F:$F,MATCH($L1468,リスト!$E:$E,0))),"")</f>
        <v/>
      </c>
    </row>
    <row r="1469" spans="15:22" ht="18" customHeight="1" x14ac:dyDescent="0.55000000000000004">
      <c r="O1469" s="9" t="str">
        <f>IFERROR(IF($B1469="","",INDEX(所属情報!$E:$E,MATCH($A1469,所属情報!$A:$A,0))),"")</f>
        <v/>
      </c>
      <c r="P1469" s="9" t="str">
        <f t="shared" si="66"/>
        <v/>
      </c>
      <c r="Q1469" s="9" t="str">
        <f t="shared" si="67"/>
        <v/>
      </c>
      <c r="R1469" s="9" t="str">
        <f t="shared" si="68"/>
        <v/>
      </c>
      <c r="S1469" s="9" t="str">
        <f>IFERROR(IF($F1469="","",INDEX(リスト!$G:$G,MATCH($F1469,リスト!$E:$E,0))),"")</f>
        <v/>
      </c>
      <c r="T1469" s="9" t="str">
        <f>IFERROR(IF($K1469="","",INDEX(リスト!$J:$J,MATCH($K1469,リスト!$I:$I,0))),"")</f>
        <v/>
      </c>
      <c r="U1469" s="9" t="str">
        <f>IF($B1469="","",RIGHT($G1469*1000+200+COUNTIF($G$2:$G1469,$G1469),9))</f>
        <v/>
      </c>
      <c r="V1469" s="9" t="str">
        <f>IFERROR(IF($M1469="","",$M1469&amp;"・"&amp;INDEX(リスト!$F:$F,MATCH($L1469,リスト!$E:$E,0))),"")</f>
        <v/>
      </c>
    </row>
    <row r="1470" spans="15:22" ht="18" customHeight="1" x14ac:dyDescent="0.55000000000000004">
      <c r="O1470" s="9" t="str">
        <f>IFERROR(IF($B1470="","",INDEX(所属情報!$E:$E,MATCH($A1470,所属情報!$A:$A,0))),"")</f>
        <v/>
      </c>
      <c r="P1470" s="9" t="str">
        <f t="shared" si="66"/>
        <v/>
      </c>
      <c r="Q1470" s="9" t="str">
        <f t="shared" si="67"/>
        <v/>
      </c>
      <c r="R1470" s="9" t="str">
        <f t="shared" si="68"/>
        <v/>
      </c>
      <c r="S1470" s="9" t="str">
        <f>IFERROR(IF($F1470="","",INDEX(リスト!$G:$G,MATCH($F1470,リスト!$E:$E,0))),"")</f>
        <v/>
      </c>
      <c r="T1470" s="9" t="str">
        <f>IFERROR(IF($K1470="","",INDEX(リスト!$J:$J,MATCH($K1470,リスト!$I:$I,0))),"")</f>
        <v/>
      </c>
      <c r="U1470" s="9" t="str">
        <f>IF($B1470="","",RIGHT($G1470*1000+200+COUNTIF($G$2:$G1470,$G1470),9))</f>
        <v/>
      </c>
      <c r="V1470" s="9" t="str">
        <f>IFERROR(IF($M1470="","",$M1470&amp;"・"&amp;INDEX(リスト!$F:$F,MATCH($L1470,リスト!$E:$E,0))),"")</f>
        <v/>
      </c>
    </row>
    <row r="1471" spans="15:22" ht="18" customHeight="1" x14ac:dyDescent="0.55000000000000004">
      <c r="O1471" s="9" t="str">
        <f>IFERROR(IF($B1471="","",INDEX(所属情報!$E:$E,MATCH($A1471,所属情報!$A:$A,0))),"")</f>
        <v/>
      </c>
      <c r="P1471" s="9" t="str">
        <f t="shared" si="66"/>
        <v/>
      </c>
      <c r="Q1471" s="9" t="str">
        <f t="shared" si="67"/>
        <v/>
      </c>
      <c r="R1471" s="9" t="str">
        <f t="shared" si="68"/>
        <v/>
      </c>
      <c r="S1471" s="9" t="str">
        <f>IFERROR(IF($F1471="","",INDEX(リスト!$G:$G,MATCH($F1471,リスト!$E:$E,0))),"")</f>
        <v/>
      </c>
      <c r="T1471" s="9" t="str">
        <f>IFERROR(IF($K1471="","",INDEX(リスト!$J:$J,MATCH($K1471,リスト!$I:$I,0))),"")</f>
        <v/>
      </c>
      <c r="U1471" s="9" t="str">
        <f>IF($B1471="","",RIGHT($G1471*1000+200+COUNTIF($G$2:$G1471,$G1471),9))</f>
        <v/>
      </c>
      <c r="V1471" s="9" t="str">
        <f>IFERROR(IF($M1471="","",$M1471&amp;"・"&amp;INDEX(リスト!$F:$F,MATCH($L1471,リスト!$E:$E,0))),"")</f>
        <v/>
      </c>
    </row>
    <row r="1472" spans="15:22" ht="18" customHeight="1" x14ac:dyDescent="0.55000000000000004">
      <c r="O1472" s="9" t="str">
        <f>IFERROR(IF($B1472="","",INDEX(所属情報!$E:$E,MATCH($A1472,所属情報!$A:$A,0))),"")</f>
        <v/>
      </c>
      <c r="P1472" s="9" t="str">
        <f t="shared" si="66"/>
        <v/>
      </c>
      <c r="Q1472" s="9" t="str">
        <f t="shared" si="67"/>
        <v/>
      </c>
      <c r="R1472" s="9" t="str">
        <f t="shared" si="68"/>
        <v/>
      </c>
      <c r="S1472" s="9" t="str">
        <f>IFERROR(IF($F1472="","",INDEX(リスト!$G:$G,MATCH($F1472,リスト!$E:$E,0))),"")</f>
        <v/>
      </c>
      <c r="T1472" s="9" t="str">
        <f>IFERROR(IF($K1472="","",INDEX(リスト!$J:$J,MATCH($K1472,リスト!$I:$I,0))),"")</f>
        <v/>
      </c>
      <c r="U1472" s="9" t="str">
        <f>IF($B1472="","",RIGHT($G1472*1000+200+COUNTIF($G$2:$G1472,$G1472),9))</f>
        <v/>
      </c>
      <c r="V1472" s="9" t="str">
        <f>IFERROR(IF($M1472="","",$M1472&amp;"・"&amp;INDEX(リスト!$F:$F,MATCH($L1472,リスト!$E:$E,0))),"")</f>
        <v/>
      </c>
    </row>
    <row r="1473" spans="15:22" ht="18" customHeight="1" x14ac:dyDescent="0.55000000000000004">
      <c r="O1473" s="9" t="str">
        <f>IFERROR(IF($B1473="","",INDEX(所属情報!$E:$E,MATCH($A1473,所属情報!$A:$A,0))),"")</f>
        <v/>
      </c>
      <c r="P1473" s="9" t="str">
        <f t="shared" si="66"/>
        <v/>
      </c>
      <c r="Q1473" s="9" t="str">
        <f t="shared" si="67"/>
        <v/>
      </c>
      <c r="R1473" s="9" t="str">
        <f t="shared" si="68"/>
        <v/>
      </c>
      <c r="S1473" s="9" t="str">
        <f>IFERROR(IF($F1473="","",INDEX(リスト!$G:$G,MATCH($F1473,リスト!$E:$E,0))),"")</f>
        <v/>
      </c>
      <c r="T1473" s="9" t="str">
        <f>IFERROR(IF($K1473="","",INDEX(リスト!$J:$J,MATCH($K1473,リスト!$I:$I,0))),"")</f>
        <v/>
      </c>
      <c r="U1473" s="9" t="str">
        <f>IF($B1473="","",RIGHT($G1473*1000+200+COUNTIF($G$2:$G1473,$G1473),9))</f>
        <v/>
      </c>
      <c r="V1473" s="9" t="str">
        <f>IFERROR(IF($M1473="","",$M1473&amp;"・"&amp;INDEX(リスト!$F:$F,MATCH($L1473,リスト!$E:$E,0))),"")</f>
        <v/>
      </c>
    </row>
    <row r="1474" spans="15:22" ht="18" customHeight="1" x14ac:dyDescent="0.55000000000000004">
      <c r="O1474" s="9" t="str">
        <f>IFERROR(IF($B1474="","",INDEX(所属情報!$E:$E,MATCH($A1474,所属情報!$A:$A,0))),"")</f>
        <v/>
      </c>
      <c r="P1474" s="9" t="str">
        <f t="shared" si="66"/>
        <v/>
      </c>
      <c r="Q1474" s="9" t="str">
        <f t="shared" si="67"/>
        <v/>
      </c>
      <c r="R1474" s="9" t="str">
        <f t="shared" si="68"/>
        <v/>
      </c>
      <c r="S1474" s="9" t="str">
        <f>IFERROR(IF($F1474="","",INDEX(リスト!$G:$G,MATCH($F1474,リスト!$E:$E,0))),"")</f>
        <v/>
      </c>
      <c r="T1474" s="9" t="str">
        <f>IFERROR(IF($K1474="","",INDEX(リスト!$J:$J,MATCH($K1474,リスト!$I:$I,0))),"")</f>
        <v/>
      </c>
      <c r="U1474" s="9" t="str">
        <f>IF($B1474="","",RIGHT($G1474*1000+200+COUNTIF($G$2:$G1474,$G1474),9))</f>
        <v/>
      </c>
      <c r="V1474" s="9" t="str">
        <f>IFERROR(IF($M1474="","",$M1474&amp;"・"&amp;INDEX(リスト!$F:$F,MATCH($L1474,リスト!$E:$E,0))),"")</f>
        <v/>
      </c>
    </row>
    <row r="1475" spans="15:22" ht="18" customHeight="1" x14ac:dyDescent="0.55000000000000004">
      <c r="O1475" s="9" t="str">
        <f>IFERROR(IF($B1475="","",INDEX(所属情報!$E:$E,MATCH($A1475,所属情報!$A:$A,0))),"")</f>
        <v/>
      </c>
      <c r="P1475" s="9" t="str">
        <f t="shared" ref="P1475:P1538" si="69">IF($C1475="","",IF($E1475="",$C1475,$C1475&amp;" ("&amp;$E1475&amp;")"))</f>
        <v/>
      </c>
      <c r="Q1475" s="9" t="str">
        <f t="shared" ref="Q1475:Q1538" si="70">IF($D1475="","",ASC($D1475))</f>
        <v/>
      </c>
      <c r="R1475" s="9" t="str">
        <f t="shared" ref="R1475:R1538" si="71">IF($I1475="","",UPPER($I1475)&amp;" "&amp;UPPER(LEFT($J1475,1))&amp;LOWER(RIGHT($J1475,LEN($J1475)-1))&amp;" ("&amp;MID($G1475,3,2)&amp;")")</f>
        <v/>
      </c>
      <c r="S1475" s="9" t="str">
        <f>IFERROR(IF($F1475="","",INDEX(リスト!$G:$G,MATCH($F1475,リスト!$E:$E,0))),"")</f>
        <v/>
      </c>
      <c r="T1475" s="9" t="str">
        <f>IFERROR(IF($K1475="","",INDEX(リスト!$J:$J,MATCH($K1475,リスト!$I:$I,0))),"")</f>
        <v/>
      </c>
      <c r="U1475" s="9" t="str">
        <f>IF($B1475="","",RIGHT($G1475*1000+200+COUNTIF($G$2:$G1475,$G1475),9))</f>
        <v/>
      </c>
      <c r="V1475" s="9" t="str">
        <f>IFERROR(IF($M1475="","",$M1475&amp;"・"&amp;INDEX(リスト!$F:$F,MATCH($L1475,リスト!$E:$E,0))),"")</f>
        <v/>
      </c>
    </row>
    <row r="1476" spans="15:22" ht="18" customHeight="1" x14ac:dyDescent="0.55000000000000004">
      <c r="O1476" s="9" t="str">
        <f>IFERROR(IF($B1476="","",INDEX(所属情報!$E:$E,MATCH($A1476,所属情報!$A:$A,0))),"")</f>
        <v/>
      </c>
      <c r="P1476" s="9" t="str">
        <f t="shared" si="69"/>
        <v/>
      </c>
      <c r="Q1476" s="9" t="str">
        <f t="shared" si="70"/>
        <v/>
      </c>
      <c r="R1476" s="9" t="str">
        <f t="shared" si="71"/>
        <v/>
      </c>
      <c r="S1476" s="9" t="str">
        <f>IFERROR(IF($F1476="","",INDEX(リスト!$G:$G,MATCH($F1476,リスト!$E:$E,0))),"")</f>
        <v/>
      </c>
      <c r="T1476" s="9" t="str">
        <f>IFERROR(IF($K1476="","",INDEX(リスト!$J:$J,MATCH($K1476,リスト!$I:$I,0))),"")</f>
        <v/>
      </c>
      <c r="U1476" s="9" t="str">
        <f>IF($B1476="","",RIGHT($G1476*1000+200+COUNTIF($G$2:$G1476,$G1476),9))</f>
        <v/>
      </c>
      <c r="V1476" s="9" t="str">
        <f>IFERROR(IF($M1476="","",$M1476&amp;"・"&amp;INDEX(リスト!$F:$F,MATCH($L1476,リスト!$E:$E,0))),"")</f>
        <v/>
      </c>
    </row>
    <row r="1477" spans="15:22" ht="18" customHeight="1" x14ac:dyDescent="0.55000000000000004">
      <c r="O1477" s="9" t="str">
        <f>IFERROR(IF($B1477="","",INDEX(所属情報!$E:$E,MATCH($A1477,所属情報!$A:$A,0))),"")</f>
        <v/>
      </c>
      <c r="P1477" s="9" t="str">
        <f t="shared" si="69"/>
        <v/>
      </c>
      <c r="Q1477" s="9" t="str">
        <f t="shared" si="70"/>
        <v/>
      </c>
      <c r="R1477" s="9" t="str">
        <f t="shared" si="71"/>
        <v/>
      </c>
      <c r="S1477" s="9" t="str">
        <f>IFERROR(IF($F1477="","",INDEX(リスト!$G:$G,MATCH($F1477,リスト!$E:$E,0))),"")</f>
        <v/>
      </c>
      <c r="T1477" s="9" t="str">
        <f>IFERROR(IF($K1477="","",INDEX(リスト!$J:$J,MATCH($K1477,リスト!$I:$I,0))),"")</f>
        <v/>
      </c>
      <c r="U1477" s="9" t="str">
        <f>IF($B1477="","",RIGHT($G1477*1000+200+COUNTIF($G$2:$G1477,$G1477),9))</f>
        <v/>
      </c>
      <c r="V1477" s="9" t="str">
        <f>IFERROR(IF($M1477="","",$M1477&amp;"・"&amp;INDEX(リスト!$F:$F,MATCH($L1477,リスト!$E:$E,0))),"")</f>
        <v/>
      </c>
    </row>
    <row r="1478" spans="15:22" ht="18" customHeight="1" x14ac:dyDescent="0.55000000000000004">
      <c r="O1478" s="9" t="str">
        <f>IFERROR(IF($B1478="","",INDEX(所属情報!$E:$E,MATCH($A1478,所属情報!$A:$A,0))),"")</f>
        <v/>
      </c>
      <c r="P1478" s="9" t="str">
        <f t="shared" si="69"/>
        <v/>
      </c>
      <c r="Q1478" s="9" t="str">
        <f t="shared" si="70"/>
        <v/>
      </c>
      <c r="R1478" s="9" t="str">
        <f t="shared" si="71"/>
        <v/>
      </c>
      <c r="S1478" s="9" t="str">
        <f>IFERROR(IF($F1478="","",INDEX(リスト!$G:$G,MATCH($F1478,リスト!$E:$E,0))),"")</f>
        <v/>
      </c>
      <c r="T1478" s="9" t="str">
        <f>IFERROR(IF($K1478="","",INDEX(リスト!$J:$J,MATCH($K1478,リスト!$I:$I,0))),"")</f>
        <v/>
      </c>
      <c r="U1478" s="9" t="str">
        <f>IF($B1478="","",RIGHT($G1478*1000+200+COUNTIF($G$2:$G1478,$G1478),9))</f>
        <v/>
      </c>
      <c r="V1478" s="9" t="str">
        <f>IFERROR(IF($M1478="","",$M1478&amp;"・"&amp;INDEX(リスト!$F:$F,MATCH($L1478,リスト!$E:$E,0))),"")</f>
        <v/>
      </c>
    </row>
    <row r="1479" spans="15:22" ht="18" customHeight="1" x14ac:dyDescent="0.55000000000000004">
      <c r="O1479" s="9" t="str">
        <f>IFERROR(IF($B1479="","",INDEX(所属情報!$E:$E,MATCH($A1479,所属情報!$A:$A,0))),"")</f>
        <v/>
      </c>
      <c r="P1479" s="9" t="str">
        <f t="shared" si="69"/>
        <v/>
      </c>
      <c r="Q1479" s="9" t="str">
        <f t="shared" si="70"/>
        <v/>
      </c>
      <c r="R1479" s="9" t="str">
        <f t="shared" si="71"/>
        <v/>
      </c>
      <c r="S1479" s="9" t="str">
        <f>IFERROR(IF($F1479="","",INDEX(リスト!$G:$G,MATCH($F1479,リスト!$E:$E,0))),"")</f>
        <v/>
      </c>
      <c r="T1479" s="9" t="str">
        <f>IFERROR(IF($K1479="","",INDEX(リスト!$J:$J,MATCH($K1479,リスト!$I:$I,0))),"")</f>
        <v/>
      </c>
      <c r="U1479" s="9" t="str">
        <f>IF($B1479="","",RIGHT($G1479*1000+200+COUNTIF($G$2:$G1479,$G1479),9))</f>
        <v/>
      </c>
      <c r="V1479" s="9" t="str">
        <f>IFERROR(IF($M1479="","",$M1479&amp;"・"&amp;INDEX(リスト!$F:$F,MATCH($L1479,リスト!$E:$E,0))),"")</f>
        <v/>
      </c>
    </row>
    <row r="1480" spans="15:22" ht="18" customHeight="1" x14ac:dyDescent="0.55000000000000004">
      <c r="O1480" s="9" t="str">
        <f>IFERROR(IF($B1480="","",INDEX(所属情報!$E:$E,MATCH($A1480,所属情報!$A:$A,0))),"")</f>
        <v/>
      </c>
      <c r="P1480" s="9" t="str">
        <f t="shared" si="69"/>
        <v/>
      </c>
      <c r="Q1480" s="9" t="str">
        <f t="shared" si="70"/>
        <v/>
      </c>
      <c r="R1480" s="9" t="str">
        <f t="shared" si="71"/>
        <v/>
      </c>
      <c r="S1480" s="9" t="str">
        <f>IFERROR(IF($F1480="","",INDEX(リスト!$G:$G,MATCH($F1480,リスト!$E:$E,0))),"")</f>
        <v/>
      </c>
      <c r="T1480" s="9" t="str">
        <f>IFERROR(IF($K1480="","",INDEX(リスト!$J:$J,MATCH($K1480,リスト!$I:$I,0))),"")</f>
        <v/>
      </c>
      <c r="U1480" s="9" t="str">
        <f>IF($B1480="","",RIGHT($G1480*1000+200+COUNTIF($G$2:$G1480,$G1480),9))</f>
        <v/>
      </c>
      <c r="V1480" s="9" t="str">
        <f>IFERROR(IF($M1480="","",$M1480&amp;"・"&amp;INDEX(リスト!$F:$F,MATCH($L1480,リスト!$E:$E,0))),"")</f>
        <v/>
      </c>
    </row>
    <row r="1481" spans="15:22" ht="18" customHeight="1" x14ac:dyDescent="0.55000000000000004">
      <c r="O1481" s="9" t="str">
        <f>IFERROR(IF($B1481="","",INDEX(所属情報!$E:$E,MATCH($A1481,所属情報!$A:$A,0))),"")</f>
        <v/>
      </c>
      <c r="P1481" s="9" t="str">
        <f t="shared" si="69"/>
        <v/>
      </c>
      <c r="Q1481" s="9" t="str">
        <f t="shared" si="70"/>
        <v/>
      </c>
      <c r="R1481" s="9" t="str">
        <f t="shared" si="71"/>
        <v/>
      </c>
      <c r="S1481" s="9" t="str">
        <f>IFERROR(IF($F1481="","",INDEX(リスト!$G:$G,MATCH($F1481,リスト!$E:$E,0))),"")</f>
        <v/>
      </c>
      <c r="T1481" s="9" t="str">
        <f>IFERROR(IF($K1481="","",INDEX(リスト!$J:$J,MATCH($K1481,リスト!$I:$I,0))),"")</f>
        <v/>
      </c>
      <c r="U1481" s="9" t="str">
        <f>IF($B1481="","",RIGHT($G1481*1000+200+COUNTIF($G$2:$G1481,$G1481),9))</f>
        <v/>
      </c>
      <c r="V1481" s="9" t="str">
        <f>IFERROR(IF($M1481="","",$M1481&amp;"・"&amp;INDEX(リスト!$F:$F,MATCH($L1481,リスト!$E:$E,0))),"")</f>
        <v/>
      </c>
    </row>
    <row r="1482" spans="15:22" ht="18" customHeight="1" x14ac:dyDescent="0.55000000000000004">
      <c r="O1482" s="9" t="str">
        <f>IFERROR(IF($B1482="","",INDEX(所属情報!$E:$E,MATCH($A1482,所属情報!$A:$A,0))),"")</f>
        <v/>
      </c>
      <c r="P1482" s="9" t="str">
        <f t="shared" si="69"/>
        <v/>
      </c>
      <c r="Q1482" s="9" t="str">
        <f t="shared" si="70"/>
        <v/>
      </c>
      <c r="R1482" s="9" t="str">
        <f t="shared" si="71"/>
        <v/>
      </c>
      <c r="S1482" s="9" t="str">
        <f>IFERROR(IF($F1482="","",INDEX(リスト!$G:$G,MATCH($F1482,リスト!$E:$E,0))),"")</f>
        <v/>
      </c>
      <c r="T1482" s="9" t="str">
        <f>IFERROR(IF($K1482="","",INDEX(リスト!$J:$J,MATCH($K1482,リスト!$I:$I,0))),"")</f>
        <v/>
      </c>
      <c r="U1482" s="9" t="str">
        <f>IF($B1482="","",RIGHT($G1482*1000+200+COUNTIF($G$2:$G1482,$G1482),9))</f>
        <v/>
      </c>
      <c r="V1482" s="9" t="str">
        <f>IFERROR(IF($M1482="","",$M1482&amp;"・"&amp;INDEX(リスト!$F:$F,MATCH($L1482,リスト!$E:$E,0))),"")</f>
        <v/>
      </c>
    </row>
    <row r="1483" spans="15:22" ht="18" customHeight="1" x14ac:dyDescent="0.55000000000000004">
      <c r="O1483" s="9" t="str">
        <f>IFERROR(IF($B1483="","",INDEX(所属情報!$E:$E,MATCH($A1483,所属情報!$A:$A,0))),"")</f>
        <v/>
      </c>
      <c r="P1483" s="9" t="str">
        <f t="shared" si="69"/>
        <v/>
      </c>
      <c r="Q1483" s="9" t="str">
        <f t="shared" si="70"/>
        <v/>
      </c>
      <c r="R1483" s="9" t="str">
        <f t="shared" si="71"/>
        <v/>
      </c>
      <c r="S1483" s="9" t="str">
        <f>IFERROR(IF($F1483="","",INDEX(リスト!$G:$G,MATCH($F1483,リスト!$E:$E,0))),"")</f>
        <v/>
      </c>
      <c r="T1483" s="9" t="str">
        <f>IFERROR(IF($K1483="","",INDEX(リスト!$J:$J,MATCH($K1483,リスト!$I:$I,0))),"")</f>
        <v/>
      </c>
      <c r="U1483" s="9" t="str">
        <f>IF($B1483="","",RIGHT($G1483*1000+200+COUNTIF($G$2:$G1483,$G1483),9))</f>
        <v/>
      </c>
      <c r="V1483" s="9" t="str">
        <f>IFERROR(IF($M1483="","",$M1483&amp;"・"&amp;INDEX(リスト!$F:$F,MATCH($L1483,リスト!$E:$E,0))),"")</f>
        <v/>
      </c>
    </row>
    <row r="1484" spans="15:22" ht="18" customHeight="1" x14ac:dyDescent="0.55000000000000004">
      <c r="O1484" s="9" t="str">
        <f>IFERROR(IF($B1484="","",INDEX(所属情報!$E:$E,MATCH($A1484,所属情報!$A:$A,0))),"")</f>
        <v/>
      </c>
      <c r="P1484" s="9" t="str">
        <f t="shared" si="69"/>
        <v/>
      </c>
      <c r="Q1484" s="9" t="str">
        <f t="shared" si="70"/>
        <v/>
      </c>
      <c r="R1484" s="9" t="str">
        <f t="shared" si="71"/>
        <v/>
      </c>
      <c r="S1484" s="9" t="str">
        <f>IFERROR(IF($F1484="","",INDEX(リスト!$G:$G,MATCH($F1484,リスト!$E:$E,0))),"")</f>
        <v/>
      </c>
      <c r="T1484" s="9" t="str">
        <f>IFERROR(IF($K1484="","",INDEX(リスト!$J:$J,MATCH($K1484,リスト!$I:$I,0))),"")</f>
        <v/>
      </c>
      <c r="U1484" s="9" t="str">
        <f>IF($B1484="","",RIGHT($G1484*1000+200+COUNTIF($G$2:$G1484,$G1484),9))</f>
        <v/>
      </c>
      <c r="V1484" s="9" t="str">
        <f>IFERROR(IF($M1484="","",$M1484&amp;"・"&amp;INDEX(リスト!$F:$F,MATCH($L1484,リスト!$E:$E,0))),"")</f>
        <v/>
      </c>
    </row>
    <row r="1485" spans="15:22" ht="18" customHeight="1" x14ac:dyDescent="0.55000000000000004">
      <c r="O1485" s="9" t="str">
        <f>IFERROR(IF($B1485="","",INDEX(所属情報!$E:$E,MATCH($A1485,所属情報!$A:$A,0))),"")</f>
        <v/>
      </c>
      <c r="P1485" s="9" t="str">
        <f t="shared" si="69"/>
        <v/>
      </c>
      <c r="Q1485" s="9" t="str">
        <f t="shared" si="70"/>
        <v/>
      </c>
      <c r="R1485" s="9" t="str">
        <f t="shared" si="71"/>
        <v/>
      </c>
      <c r="S1485" s="9" t="str">
        <f>IFERROR(IF($F1485="","",INDEX(リスト!$G:$G,MATCH($F1485,リスト!$E:$E,0))),"")</f>
        <v/>
      </c>
      <c r="T1485" s="9" t="str">
        <f>IFERROR(IF($K1485="","",INDEX(リスト!$J:$J,MATCH($K1485,リスト!$I:$I,0))),"")</f>
        <v/>
      </c>
      <c r="U1485" s="9" t="str">
        <f>IF($B1485="","",RIGHT($G1485*1000+200+COUNTIF($G$2:$G1485,$G1485),9))</f>
        <v/>
      </c>
      <c r="V1485" s="9" t="str">
        <f>IFERROR(IF($M1485="","",$M1485&amp;"・"&amp;INDEX(リスト!$F:$F,MATCH($L1485,リスト!$E:$E,0))),"")</f>
        <v/>
      </c>
    </row>
    <row r="1486" spans="15:22" ht="18" customHeight="1" x14ac:dyDescent="0.55000000000000004">
      <c r="O1486" s="9" t="str">
        <f>IFERROR(IF($B1486="","",INDEX(所属情報!$E:$E,MATCH($A1486,所属情報!$A:$A,0))),"")</f>
        <v/>
      </c>
      <c r="P1486" s="9" t="str">
        <f t="shared" si="69"/>
        <v/>
      </c>
      <c r="Q1486" s="9" t="str">
        <f t="shared" si="70"/>
        <v/>
      </c>
      <c r="R1486" s="9" t="str">
        <f t="shared" si="71"/>
        <v/>
      </c>
      <c r="S1486" s="9" t="str">
        <f>IFERROR(IF($F1486="","",INDEX(リスト!$G:$G,MATCH($F1486,リスト!$E:$E,0))),"")</f>
        <v/>
      </c>
      <c r="T1486" s="9" t="str">
        <f>IFERROR(IF($K1486="","",INDEX(リスト!$J:$J,MATCH($K1486,リスト!$I:$I,0))),"")</f>
        <v/>
      </c>
      <c r="U1486" s="9" t="str">
        <f>IF($B1486="","",RIGHT($G1486*1000+200+COUNTIF($G$2:$G1486,$G1486),9))</f>
        <v/>
      </c>
      <c r="V1486" s="9" t="str">
        <f>IFERROR(IF($M1486="","",$M1486&amp;"・"&amp;INDEX(リスト!$F:$F,MATCH($L1486,リスト!$E:$E,0))),"")</f>
        <v/>
      </c>
    </row>
    <row r="1487" spans="15:22" ht="18" customHeight="1" x14ac:dyDescent="0.55000000000000004">
      <c r="O1487" s="9" t="str">
        <f>IFERROR(IF($B1487="","",INDEX(所属情報!$E:$E,MATCH($A1487,所属情報!$A:$A,0))),"")</f>
        <v/>
      </c>
      <c r="P1487" s="9" t="str">
        <f t="shared" si="69"/>
        <v/>
      </c>
      <c r="Q1487" s="9" t="str">
        <f t="shared" si="70"/>
        <v/>
      </c>
      <c r="R1487" s="9" t="str">
        <f t="shared" si="71"/>
        <v/>
      </c>
      <c r="S1487" s="9" t="str">
        <f>IFERROR(IF($F1487="","",INDEX(リスト!$G:$G,MATCH($F1487,リスト!$E:$E,0))),"")</f>
        <v/>
      </c>
      <c r="T1487" s="9" t="str">
        <f>IFERROR(IF($K1487="","",INDEX(リスト!$J:$J,MATCH($K1487,リスト!$I:$I,0))),"")</f>
        <v/>
      </c>
      <c r="U1487" s="9" t="str">
        <f>IF($B1487="","",RIGHT($G1487*1000+200+COUNTIF($G$2:$G1487,$G1487),9))</f>
        <v/>
      </c>
      <c r="V1487" s="9" t="str">
        <f>IFERROR(IF($M1487="","",$M1487&amp;"・"&amp;INDEX(リスト!$F:$F,MATCH($L1487,リスト!$E:$E,0))),"")</f>
        <v/>
      </c>
    </row>
    <row r="1488" spans="15:22" ht="18" customHeight="1" x14ac:dyDescent="0.55000000000000004">
      <c r="O1488" s="9" t="str">
        <f>IFERROR(IF($B1488="","",INDEX(所属情報!$E:$E,MATCH($A1488,所属情報!$A:$A,0))),"")</f>
        <v/>
      </c>
      <c r="P1488" s="9" t="str">
        <f t="shared" si="69"/>
        <v/>
      </c>
      <c r="Q1488" s="9" t="str">
        <f t="shared" si="70"/>
        <v/>
      </c>
      <c r="R1488" s="9" t="str">
        <f t="shared" si="71"/>
        <v/>
      </c>
      <c r="S1488" s="9" t="str">
        <f>IFERROR(IF($F1488="","",INDEX(リスト!$G:$G,MATCH($F1488,リスト!$E:$E,0))),"")</f>
        <v/>
      </c>
      <c r="T1488" s="9" t="str">
        <f>IFERROR(IF($K1488="","",INDEX(リスト!$J:$J,MATCH($K1488,リスト!$I:$I,0))),"")</f>
        <v/>
      </c>
      <c r="U1488" s="9" t="str">
        <f>IF($B1488="","",RIGHT($G1488*1000+200+COUNTIF($G$2:$G1488,$G1488),9))</f>
        <v/>
      </c>
      <c r="V1488" s="9" t="str">
        <f>IFERROR(IF($M1488="","",$M1488&amp;"・"&amp;INDEX(リスト!$F:$F,MATCH($L1488,リスト!$E:$E,0))),"")</f>
        <v/>
      </c>
    </row>
    <row r="1489" spans="15:22" ht="18" customHeight="1" x14ac:dyDescent="0.55000000000000004">
      <c r="O1489" s="9" t="str">
        <f>IFERROR(IF($B1489="","",INDEX(所属情報!$E:$E,MATCH($A1489,所属情報!$A:$A,0))),"")</f>
        <v/>
      </c>
      <c r="P1489" s="9" t="str">
        <f t="shared" si="69"/>
        <v/>
      </c>
      <c r="Q1489" s="9" t="str">
        <f t="shared" si="70"/>
        <v/>
      </c>
      <c r="R1489" s="9" t="str">
        <f t="shared" si="71"/>
        <v/>
      </c>
      <c r="S1489" s="9" t="str">
        <f>IFERROR(IF($F1489="","",INDEX(リスト!$G:$G,MATCH($F1489,リスト!$E:$E,0))),"")</f>
        <v/>
      </c>
      <c r="T1489" s="9" t="str">
        <f>IFERROR(IF($K1489="","",INDEX(リスト!$J:$J,MATCH($K1489,リスト!$I:$I,0))),"")</f>
        <v/>
      </c>
      <c r="U1489" s="9" t="str">
        <f>IF($B1489="","",RIGHT($G1489*1000+200+COUNTIF($G$2:$G1489,$G1489),9))</f>
        <v/>
      </c>
      <c r="V1489" s="9" t="str">
        <f>IFERROR(IF($M1489="","",$M1489&amp;"・"&amp;INDEX(リスト!$F:$F,MATCH($L1489,リスト!$E:$E,0))),"")</f>
        <v/>
      </c>
    </row>
    <row r="1490" spans="15:22" ht="18" customHeight="1" x14ac:dyDescent="0.55000000000000004">
      <c r="O1490" s="9" t="str">
        <f>IFERROR(IF($B1490="","",INDEX(所属情報!$E:$E,MATCH($A1490,所属情報!$A:$A,0))),"")</f>
        <v/>
      </c>
      <c r="P1490" s="9" t="str">
        <f t="shared" si="69"/>
        <v/>
      </c>
      <c r="Q1490" s="9" t="str">
        <f t="shared" si="70"/>
        <v/>
      </c>
      <c r="R1490" s="9" t="str">
        <f t="shared" si="71"/>
        <v/>
      </c>
      <c r="S1490" s="9" t="str">
        <f>IFERROR(IF($F1490="","",INDEX(リスト!$G:$G,MATCH($F1490,リスト!$E:$E,0))),"")</f>
        <v/>
      </c>
      <c r="T1490" s="9" t="str">
        <f>IFERROR(IF($K1490="","",INDEX(リスト!$J:$J,MATCH($K1490,リスト!$I:$I,0))),"")</f>
        <v/>
      </c>
      <c r="U1490" s="9" t="str">
        <f>IF($B1490="","",RIGHT($G1490*1000+200+COUNTIF($G$2:$G1490,$G1490),9))</f>
        <v/>
      </c>
      <c r="V1490" s="9" t="str">
        <f>IFERROR(IF($M1490="","",$M1490&amp;"・"&amp;INDEX(リスト!$F:$F,MATCH($L1490,リスト!$E:$E,0))),"")</f>
        <v/>
      </c>
    </row>
    <row r="1491" spans="15:22" ht="18" customHeight="1" x14ac:dyDescent="0.55000000000000004">
      <c r="O1491" s="9" t="str">
        <f>IFERROR(IF($B1491="","",INDEX(所属情報!$E:$E,MATCH($A1491,所属情報!$A:$A,0))),"")</f>
        <v/>
      </c>
      <c r="P1491" s="9" t="str">
        <f t="shared" si="69"/>
        <v/>
      </c>
      <c r="Q1491" s="9" t="str">
        <f t="shared" si="70"/>
        <v/>
      </c>
      <c r="R1491" s="9" t="str">
        <f t="shared" si="71"/>
        <v/>
      </c>
      <c r="S1491" s="9" t="str">
        <f>IFERROR(IF($F1491="","",INDEX(リスト!$G:$G,MATCH($F1491,リスト!$E:$E,0))),"")</f>
        <v/>
      </c>
      <c r="T1491" s="9" t="str">
        <f>IFERROR(IF($K1491="","",INDEX(リスト!$J:$J,MATCH($K1491,リスト!$I:$I,0))),"")</f>
        <v/>
      </c>
      <c r="U1491" s="9" t="str">
        <f>IF($B1491="","",RIGHT($G1491*1000+200+COUNTIF($G$2:$G1491,$G1491),9))</f>
        <v/>
      </c>
      <c r="V1491" s="9" t="str">
        <f>IFERROR(IF($M1491="","",$M1491&amp;"・"&amp;INDEX(リスト!$F:$F,MATCH($L1491,リスト!$E:$E,0))),"")</f>
        <v/>
      </c>
    </row>
    <row r="1492" spans="15:22" ht="18" customHeight="1" x14ac:dyDescent="0.55000000000000004">
      <c r="O1492" s="9" t="str">
        <f>IFERROR(IF($B1492="","",INDEX(所属情報!$E:$E,MATCH($A1492,所属情報!$A:$A,0))),"")</f>
        <v/>
      </c>
      <c r="P1492" s="9" t="str">
        <f t="shared" si="69"/>
        <v/>
      </c>
      <c r="Q1492" s="9" t="str">
        <f t="shared" si="70"/>
        <v/>
      </c>
      <c r="R1492" s="9" t="str">
        <f t="shared" si="71"/>
        <v/>
      </c>
      <c r="S1492" s="9" t="str">
        <f>IFERROR(IF($F1492="","",INDEX(リスト!$G:$G,MATCH($F1492,リスト!$E:$E,0))),"")</f>
        <v/>
      </c>
      <c r="T1492" s="9" t="str">
        <f>IFERROR(IF($K1492="","",INDEX(リスト!$J:$J,MATCH($K1492,リスト!$I:$I,0))),"")</f>
        <v/>
      </c>
      <c r="U1492" s="9" t="str">
        <f>IF($B1492="","",RIGHT($G1492*1000+200+COUNTIF($G$2:$G1492,$G1492),9))</f>
        <v/>
      </c>
      <c r="V1492" s="9" t="str">
        <f>IFERROR(IF($M1492="","",$M1492&amp;"・"&amp;INDEX(リスト!$F:$F,MATCH($L1492,リスト!$E:$E,0))),"")</f>
        <v/>
      </c>
    </row>
    <row r="1493" spans="15:22" ht="18" customHeight="1" x14ac:dyDescent="0.55000000000000004">
      <c r="O1493" s="9" t="str">
        <f>IFERROR(IF($B1493="","",INDEX(所属情報!$E:$E,MATCH($A1493,所属情報!$A:$A,0))),"")</f>
        <v/>
      </c>
      <c r="P1493" s="9" t="str">
        <f t="shared" si="69"/>
        <v/>
      </c>
      <c r="Q1493" s="9" t="str">
        <f t="shared" si="70"/>
        <v/>
      </c>
      <c r="R1493" s="9" t="str">
        <f t="shared" si="71"/>
        <v/>
      </c>
      <c r="S1493" s="9" t="str">
        <f>IFERROR(IF($F1493="","",INDEX(リスト!$G:$G,MATCH($F1493,リスト!$E:$E,0))),"")</f>
        <v/>
      </c>
      <c r="T1493" s="9" t="str">
        <f>IFERROR(IF($K1493="","",INDEX(リスト!$J:$J,MATCH($K1493,リスト!$I:$I,0))),"")</f>
        <v/>
      </c>
      <c r="U1493" s="9" t="str">
        <f>IF($B1493="","",RIGHT($G1493*1000+200+COUNTIF($G$2:$G1493,$G1493),9))</f>
        <v/>
      </c>
      <c r="V1493" s="9" t="str">
        <f>IFERROR(IF($M1493="","",$M1493&amp;"・"&amp;INDEX(リスト!$F:$F,MATCH($L1493,リスト!$E:$E,0))),"")</f>
        <v/>
      </c>
    </row>
    <row r="1494" spans="15:22" ht="18" customHeight="1" x14ac:dyDescent="0.55000000000000004">
      <c r="O1494" s="9" t="str">
        <f>IFERROR(IF($B1494="","",INDEX(所属情報!$E:$E,MATCH($A1494,所属情報!$A:$A,0))),"")</f>
        <v/>
      </c>
      <c r="P1494" s="9" t="str">
        <f t="shared" si="69"/>
        <v/>
      </c>
      <c r="Q1494" s="9" t="str">
        <f t="shared" si="70"/>
        <v/>
      </c>
      <c r="R1494" s="9" t="str">
        <f t="shared" si="71"/>
        <v/>
      </c>
      <c r="S1494" s="9" t="str">
        <f>IFERROR(IF($F1494="","",INDEX(リスト!$G:$G,MATCH($F1494,リスト!$E:$E,0))),"")</f>
        <v/>
      </c>
      <c r="T1494" s="9" t="str">
        <f>IFERROR(IF($K1494="","",INDEX(リスト!$J:$J,MATCH($K1494,リスト!$I:$I,0))),"")</f>
        <v/>
      </c>
      <c r="U1494" s="9" t="str">
        <f>IF($B1494="","",RIGHT($G1494*1000+200+COUNTIF($G$2:$G1494,$G1494),9))</f>
        <v/>
      </c>
      <c r="V1494" s="9" t="str">
        <f>IFERROR(IF($M1494="","",$M1494&amp;"・"&amp;INDEX(リスト!$F:$F,MATCH($L1494,リスト!$E:$E,0))),"")</f>
        <v/>
      </c>
    </row>
    <row r="1495" spans="15:22" ht="18" customHeight="1" x14ac:dyDescent="0.55000000000000004">
      <c r="O1495" s="9" t="str">
        <f>IFERROR(IF($B1495="","",INDEX(所属情報!$E:$E,MATCH($A1495,所属情報!$A:$A,0))),"")</f>
        <v/>
      </c>
      <c r="P1495" s="9" t="str">
        <f t="shared" si="69"/>
        <v/>
      </c>
      <c r="Q1495" s="9" t="str">
        <f t="shared" si="70"/>
        <v/>
      </c>
      <c r="R1495" s="9" t="str">
        <f t="shared" si="71"/>
        <v/>
      </c>
      <c r="S1495" s="9" t="str">
        <f>IFERROR(IF($F1495="","",INDEX(リスト!$G:$G,MATCH($F1495,リスト!$E:$E,0))),"")</f>
        <v/>
      </c>
      <c r="T1495" s="9" t="str">
        <f>IFERROR(IF($K1495="","",INDEX(リスト!$J:$J,MATCH($K1495,リスト!$I:$I,0))),"")</f>
        <v/>
      </c>
      <c r="U1495" s="9" t="str">
        <f>IF($B1495="","",RIGHT($G1495*1000+200+COUNTIF($G$2:$G1495,$G1495),9))</f>
        <v/>
      </c>
      <c r="V1495" s="9" t="str">
        <f>IFERROR(IF($M1495="","",$M1495&amp;"・"&amp;INDEX(リスト!$F:$F,MATCH($L1495,リスト!$E:$E,0))),"")</f>
        <v/>
      </c>
    </row>
    <row r="1496" spans="15:22" ht="18" customHeight="1" x14ac:dyDescent="0.55000000000000004">
      <c r="O1496" s="9" t="str">
        <f>IFERROR(IF($B1496="","",INDEX(所属情報!$E:$E,MATCH($A1496,所属情報!$A:$A,0))),"")</f>
        <v/>
      </c>
      <c r="P1496" s="9" t="str">
        <f t="shared" si="69"/>
        <v/>
      </c>
      <c r="Q1496" s="9" t="str">
        <f t="shared" si="70"/>
        <v/>
      </c>
      <c r="R1496" s="9" t="str">
        <f t="shared" si="71"/>
        <v/>
      </c>
      <c r="S1496" s="9" t="str">
        <f>IFERROR(IF($F1496="","",INDEX(リスト!$G:$G,MATCH($F1496,リスト!$E:$E,0))),"")</f>
        <v/>
      </c>
      <c r="T1496" s="9" t="str">
        <f>IFERROR(IF($K1496="","",INDEX(リスト!$J:$J,MATCH($K1496,リスト!$I:$I,0))),"")</f>
        <v/>
      </c>
      <c r="U1496" s="9" t="str">
        <f>IF($B1496="","",RIGHT($G1496*1000+200+COUNTIF($G$2:$G1496,$G1496),9))</f>
        <v/>
      </c>
      <c r="V1496" s="9" t="str">
        <f>IFERROR(IF($M1496="","",$M1496&amp;"・"&amp;INDEX(リスト!$F:$F,MATCH($L1496,リスト!$E:$E,0))),"")</f>
        <v/>
      </c>
    </row>
    <row r="1497" spans="15:22" ht="18" customHeight="1" x14ac:dyDescent="0.55000000000000004">
      <c r="O1497" s="9" t="str">
        <f>IFERROR(IF($B1497="","",INDEX(所属情報!$E:$E,MATCH($A1497,所属情報!$A:$A,0))),"")</f>
        <v/>
      </c>
      <c r="P1497" s="9" t="str">
        <f t="shared" si="69"/>
        <v/>
      </c>
      <c r="Q1497" s="9" t="str">
        <f t="shared" si="70"/>
        <v/>
      </c>
      <c r="R1497" s="9" t="str">
        <f t="shared" si="71"/>
        <v/>
      </c>
      <c r="S1497" s="9" t="str">
        <f>IFERROR(IF($F1497="","",INDEX(リスト!$G:$G,MATCH($F1497,リスト!$E:$E,0))),"")</f>
        <v/>
      </c>
      <c r="T1497" s="9" t="str">
        <f>IFERROR(IF($K1497="","",INDEX(リスト!$J:$J,MATCH($K1497,リスト!$I:$I,0))),"")</f>
        <v/>
      </c>
      <c r="U1497" s="9" t="str">
        <f>IF($B1497="","",RIGHT($G1497*1000+200+COUNTIF($G$2:$G1497,$G1497),9))</f>
        <v/>
      </c>
      <c r="V1497" s="9" t="str">
        <f>IFERROR(IF($M1497="","",$M1497&amp;"・"&amp;INDEX(リスト!$F:$F,MATCH($L1497,リスト!$E:$E,0))),"")</f>
        <v/>
      </c>
    </row>
    <row r="1498" spans="15:22" ht="18" customHeight="1" x14ac:dyDescent="0.55000000000000004">
      <c r="O1498" s="9" t="str">
        <f>IFERROR(IF($B1498="","",INDEX(所属情報!$E:$E,MATCH($A1498,所属情報!$A:$A,0))),"")</f>
        <v/>
      </c>
      <c r="P1498" s="9" t="str">
        <f t="shared" si="69"/>
        <v/>
      </c>
      <c r="Q1498" s="9" t="str">
        <f t="shared" si="70"/>
        <v/>
      </c>
      <c r="R1498" s="9" t="str">
        <f t="shared" si="71"/>
        <v/>
      </c>
      <c r="S1498" s="9" t="str">
        <f>IFERROR(IF($F1498="","",INDEX(リスト!$G:$G,MATCH($F1498,リスト!$E:$E,0))),"")</f>
        <v/>
      </c>
      <c r="T1498" s="9" t="str">
        <f>IFERROR(IF($K1498="","",INDEX(リスト!$J:$J,MATCH($K1498,リスト!$I:$I,0))),"")</f>
        <v/>
      </c>
      <c r="U1498" s="9" t="str">
        <f>IF($B1498="","",RIGHT($G1498*1000+200+COUNTIF($G$2:$G1498,$G1498),9))</f>
        <v/>
      </c>
      <c r="V1498" s="9" t="str">
        <f>IFERROR(IF($M1498="","",$M1498&amp;"・"&amp;INDEX(リスト!$F:$F,MATCH($L1498,リスト!$E:$E,0))),"")</f>
        <v/>
      </c>
    </row>
    <row r="1499" spans="15:22" ht="18" customHeight="1" x14ac:dyDescent="0.55000000000000004">
      <c r="O1499" s="9" t="str">
        <f>IFERROR(IF($B1499="","",INDEX(所属情報!$E:$E,MATCH($A1499,所属情報!$A:$A,0))),"")</f>
        <v/>
      </c>
      <c r="P1499" s="9" t="str">
        <f t="shared" si="69"/>
        <v/>
      </c>
      <c r="Q1499" s="9" t="str">
        <f t="shared" si="70"/>
        <v/>
      </c>
      <c r="R1499" s="9" t="str">
        <f t="shared" si="71"/>
        <v/>
      </c>
      <c r="S1499" s="9" t="str">
        <f>IFERROR(IF($F1499="","",INDEX(リスト!$G:$G,MATCH($F1499,リスト!$E:$E,0))),"")</f>
        <v/>
      </c>
      <c r="T1499" s="9" t="str">
        <f>IFERROR(IF($K1499="","",INDEX(リスト!$J:$J,MATCH($K1499,リスト!$I:$I,0))),"")</f>
        <v/>
      </c>
      <c r="U1499" s="9" t="str">
        <f>IF($B1499="","",RIGHT($G1499*1000+200+COUNTIF($G$2:$G1499,$G1499),9))</f>
        <v/>
      </c>
      <c r="V1499" s="9" t="str">
        <f>IFERROR(IF($M1499="","",$M1499&amp;"・"&amp;INDEX(リスト!$F:$F,MATCH($L1499,リスト!$E:$E,0))),"")</f>
        <v/>
      </c>
    </row>
    <row r="1500" spans="15:22" ht="18" customHeight="1" x14ac:dyDescent="0.55000000000000004">
      <c r="O1500" s="9" t="str">
        <f>IFERROR(IF($B1500="","",INDEX(所属情報!$E:$E,MATCH($A1500,所属情報!$A:$A,0))),"")</f>
        <v/>
      </c>
      <c r="P1500" s="9" t="str">
        <f t="shared" si="69"/>
        <v/>
      </c>
      <c r="Q1500" s="9" t="str">
        <f t="shared" si="70"/>
        <v/>
      </c>
      <c r="R1500" s="9" t="str">
        <f t="shared" si="71"/>
        <v/>
      </c>
      <c r="S1500" s="9" t="str">
        <f>IFERROR(IF($F1500="","",INDEX(リスト!$G:$G,MATCH($F1500,リスト!$E:$E,0))),"")</f>
        <v/>
      </c>
      <c r="T1500" s="9" t="str">
        <f>IFERROR(IF($K1500="","",INDEX(リスト!$J:$J,MATCH($K1500,リスト!$I:$I,0))),"")</f>
        <v/>
      </c>
      <c r="U1500" s="9" t="str">
        <f>IF($B1500="","",RIGHT($G1500*1000+200+COUNTIF($G$2:$G1500,$G1500),9))</f>
        <v/>
      </c>
      <c r="V1500" s="9" t="str">
        <f>IFERROR(IF($M1500="","",$M1500&amp;"・"&amp;INDEX(リスト!$F:$F,MATCH($L1500,リスト!$E:$E,0))),"")</f>
        <v/>
      </c>
    </row>
    <row r="1501" spans="15:22" ht="18" customHeight="1" x14ac:dyDescent="0.55000000000000004">
      <c r="O1501" s="9" t="str">
        <f>IFERROR(IF($B1501="","",INDEX(所属情報!$E:$E,MATCH($A1501,所属情報!$A:$A,0))),"")</f>
        <v/>
      </c>
      <c r="P1501" s="9" t="str">
        <f t="shared" si="69"/>
        <v/>
      </c>
      <c r="Q1501" s="9" t="str">
        <f t="shared" si="70"/>
        <v/>
      </c>
      <c r="R1501" s="9" t="str">
        <f t="shared" si="71"/>
        <v/>
      </c>
      <c r="S1501" s="9" t="str">
        <f>IFERROR(IF($F1501="","",INDEX(リスト!$G:$G,MATCH($F1501,リスト!$E:$E,0))),"")</f>
        <v/>
      </c>
      <c r="T1501" s="9" t="str">
        <f>IFERROR(IF($K1501="","",INDEX(リスト!$J:$J,MATCH($K1501,リスト!$I:$I,0))),"")</f>
        <v/>
      </c>
      <c r="U1501" s="9" t="str">
        <f>IF($B1501="","",RIGHT($G1501*1000+200+COUNTIF($G$2:$G1501,$G1501),9))</f>
        <v/>
      </c>
      <c r="V1501" s="9" t="str">
        <f>IFERROR(IF($M1501="","",$M1501&amp;"・"&amp;INDEX(リスト!$F:$F,MATCH($L1501,リスト!$E:$E,0))),"")</f>
        <v/>
      </c>
    </row>
    <row r="1502" spans="15:22" ht="18" customHeight="1" x14ac:dyDescent="0.55000000000000004">
      <c r="O1502" s="9" t="str">
        <f>IFERROR(IF($B1502="","",INDEX(所属情報!$E:$E,MATCH($A1502,所属情報!$A:$A,0))),"")</f>
        <v/>
      </c>
      <c r="P1502" s="9" t="str">
        <f t="shared" si="69"/>
        <v/>
      </c>
      <c r="Q1502" s="9" t="str">
        <f t="shared" si="70"/>
        <v/>
      </c>
      <c r="R1502" s="9" t="str">
        <f t="shared" si="71"/>
        <v/>
      </c>
      <c r="S1502" s="9" t="str">
        <f>IFERROR(IF($F1502="","",INDEX(リスト!$G:$G,MATCH($F1502,リスト!$E:$E,0))),"")</f>
        <v/>
      </c>
      <c r="T1502" s="9" t="str">
        <f>IFERROR(IF($K1502="","",INDEX(リスト!$J:$J,MATCH($K1502,リスト!$I:$I,0))),"")</f>
        <v/>
      </c>
      <c r="U1502" s="9" t="str">
        <f>IF($B1502="","",RIGHT($G1502*1000+200+COUNTIF($G$2:$G1502,$G1502),9))</f>
        <v/>
      </c>
      <c r="V1502" s="9" t="str">
        <f>IFERROR(IF($M1502="","",$M1502&amp;"・"&amp;INDEX(リスト!$F:$F,MATCH($L1502,リスト!$E:$E,0))),"")</f>
        <v/>
      </c>
    </row>
    <row r="1503" spans="15:22" ht="18" customHeight="1" x14ac:dyDescent="0.55000000000000004">
      <c r="O1503" s="9" t="str">
        <f>IFERROR(IF($B1503="","",INDEX(所属情報!$E:$E,MATCH($A1503,所属情報!$A:$A,0))),"")</f>
        <v/>
      </c>
      <c r="P1503" s="9" t="str">
        <f t="shared" si="69"/>
        <v/>
      </c>
      <c r="Q1503" s="9" t="str">
        <f t="shared" si="70"/>
        <v/>
      </c>
      <c r="R1503" s="9" t="str">
        <f t="shared" si="71"/>
        <v/>
      </c>
      <c r="S1503" s="9" t="str">
        <f>IFERROR(IF($F1503="","",INDEX(リスト!$G:$G,MATCH($F1503,リスト!$E:$E,0))),"")</f>
        <v/>
      </c>
      <c r="T1503" s="9" t="str">
        <f>IFERROR(IF($K1503="","",INDEX(リスト!$J:$J,MATCH($K1503,リスト!$I:$I,0))),"")</f>
        <v/>
      </c>
      <c r="U1503" s="9" t="str">
        <f>IF($B1503="","",RIGHT($G1503*1000+200+COUNTIF($G$2:$G1503,$G1503),9))</f>
        <v/>
      </c>
      <c r="V1503" s="9" t="str">
        <f>IFERROR(IF($M1503="","",$M1503&amp;"・"&amp;INDEX(リスト!$F:$F,MATCH($L1503,リスト!$E:$E,0))),"")</f>
        <v/>
      </c>
    </row>
    <row r="1504" spans="15:22" ht="18" customHeight="1" x14ac:dyDescent="0.55000000000000004">
      <c r="O1504" s="9" t="str">
        <f>IFERROR(IF($B1504="","",INDEX(所属情報!$E:$E,MATCH($A1504,所属情報!$A:$A,0))),"")</f>
        <v/>
      </c>
      <c r="P1504" s="9" t="str">
        <f t="shared" si="69"/>
        <v/>
      </c>
      <c r="Q1504" s="9" t="str">
        <f t="shared" si="70"/>
        <v/>
      </c>
      <c r="R1504" s="9" t="str">
        <f t="shared" si="71"/>
        <v/>
      </c>
      <c r="S1504" s="9" t="str">
        <f>IFERROR(IF($F1504="","",INDEX(リスト!$G:$G,MATCH($F1504,リスト!$E:$E,0))),"")</f>
        <v/>
      </c>
      <c r="T1504" s="9" t="str">
        <f>IFERROR(IF($K1504="","",INDEX(リスト!$J:$J,MATCH($K1504,リスト!$I:$I,0))),"")</f>
        <v/>
      </c>
      <c r="U1504" s="9" t="str">
        <f>IF($B1504="","",RIGHT($G1504*1000+200+COUNTIF($G$2:$G1504,$G1504),9))</f>
        <v/>
      </c>
      <c r="V1504" s="9" t="str">
        <f>IFERROR(IF($M1504="","",$M1504&amp;"・"&amp;INDEX(リスト!$F:$F,MATCH($L1504,リスト!$E:$E,0))),"")</f>
        <v/>
      </c>
    </row>
    <row r="1505" spans="15:22" ht="18" customHeight="1" x14ac:dyDescent="0.55000000000000004">
      <c r="O1505" s="9" t="str">
        <f>IFERROR(IF($B1505="","",INDEX(所属情報!$E:$E,MATCH($A1505,所属情報!$A:$A,0))),"")</f>
        <v/>
      </c>
      <c r="P1505" s="9" t="str">
        <f t="shared" si="69"/>
        <v/>
      </c>
      <c r="Q1505" s="9" t="str">
        <f t="shared" si="70"/>
        <v/>
      </c>
      <c r="R1505" s="9" t="str">
        <f t="shared" si="71"/>
        <v/>
      </c>
      <c r="S1505" s="9" t="str">
        <f>IFERROR(IF($F1505="","",INDEX(リスト!$G:$G,MATCH($F1505,リスト!$E:$E,0))),"")</f>
        <v/>
      </c>
      <c r="T1505" s="9" t="str">
        <f>IFERROR(IF($K1505="","",INDEX(リスト!$J:$J,MATCH($K1505,リスト!$I:$I,0))),"")</f>
        <v/>
      </c>
      <c r="U1505" s="9" t="str">
        <f>IF($B1505="","",RIGHT($G1505*1000+200+COUNTIF($G$2:$G1505,$G1505),9))</f>
        <v/>
      </c>
      <c r="V1505" s="9" t="str">
        <f>IFERROR(IF($M1505="","",$M1505&amp;"・"&amp;INDEX(リスト!$F:$F,MATCH($L1505,リスト!$E:$E,0))),"")</f>
        <v/>
      </c>
    </row>
    <row r="1506" spans="15:22" ht="18" customHeight="1" x14ac:dyDescent="0.55000000000000004">
      <c r="O1506" s="9" t="str">
        <f>IFERROR(IF($B1506="","",INDEX(所属情報!$E:$E,MATCH($A1506,所属情報!$A:$A,0))),"")</f>
        <v/>
      </c>
      <c r="P1506" s="9" t="str">
        <f t="shared" si="69"/>
        <v/>
      </c>
      <c r="Q1506" s="9" t="str">
        <f t="shared" si="70"/>
        <v/>
      </c>
      <c r="R1506" s="9" t="str">
        <f t="shared" si="71"/>
        <v/>
      </c>
      <c r="S1506" s="9" t="str">
        <f>IFERROR(IF($F1506="","",INDEX(リスト!$G:$G,MATCH($F1506,リスト!$E:$E,0))),"")</f>
        <v/>
      </c>
      <c r="T1506" s="9" t="str">
        <f>IFERROR(IF($K1506="","",INDEX(リスト!$J:$J,MATCH($K1506,リスト!$I:$I,0))),"")</f>
        <v/>
      </c>
      <c r="U1506" s="9" t="str">
        <f>IF($B1506="","",RIGHT($G1506*1000+200+COUNTIF($G$2:$G1506,$G1506),9))</f>
        <v/>
      </c>
      <c r="V1506" s="9" t="str">
        <f>IFERROR(IF($M1506="","",$M1506&amp;"・"&amp;INDEX(リスト!$F:$F,MATCH($L1506,リスト!$E:$E,0))),"")</f>
        <v/>
      </c>
    </row>
    <row r="1507" spans="15:22" ht="18" customHeight="1" x14ac:dyDescent="0.55000000000000004">
      <c r="O1507" s="9" t="str">
        <f>IFERROR(IF($B1507="","",INDEX(所属情報!$E:$E,MATCH($A1507,所属情報!$A:$A,0))),"")</f>
        <v/>
      </c>
      <c r="P1507" s="9" t="str">
        <f t="shared" si="69"/>
        <v/>
      </c>
      <c r="Q1507" s="9" t="str">
        <f t="shared" si="70"/>
        <v/>
      </c>
      <c r="R1507" s="9" t="str">
        <f t="shared" si="71"/>
        <v/>
      </c>
      <c r="S1507" s="9" t="str">
        <f>IFERROR(IF($F1507="","",INDEX(リスト!$G:$G,MATCH($F1507,リスト!$E:$E,0))),"")</f>
        <v/>
      </c>
      <c r="T1507" s="9" t="str">
        <f>IFERROR(IF($K1507="","",INDEX(リスト!$J:$J,MATCH($K1507,リスト!$I:$I,0))),"")</f>
        <v/>
      </c>
      <c r="U1507" s="9" t="str">
        <f>IF($B1507="","",RIGHT($G1507*1000+200+COUNTIF($G$2:$G1507,$G1507),9))</f>
        <v/>
      </c>
      <c r="V1507" s="9" t="str">
        <f>IFERROR(IF($M1507="","",$M1507&amp;"・"&amp;INDEX(リスト!$F:$F,MATCH($L1507,リスト!$E:$E,0))),"")</f>
        <v/>
      </c>
    </row>
    <row r="1508" spans="15:22" ht="18" customHeight="1" x14ac:dyDescent="0.55000000000000004">
      <c r="O1508" s="9" t="str">
        <f>IFERROR(IF($B1508="","",INDEX(所属情報!$E:$E,MATCH($A1508,所属情報!$A:$A,0))),"")</f>
        <v/>
      </c>
      <c r="P1508" s="9" t="str">
        <f t="shared" si="69"/>
        <v/>
      </c>
      <c r="Q1508" s="9" t="str">
        <f t="shared" si="70"/>
        <v/>
      </c>
      <c r="R1508" s="9" t="str">
        <f t="shared" si="71"/>
        <v/>
      </c>
      <c r="S1508" s="9" t="str">
        <f>IFERROR(IF($F1508="","",INDEX(リスト!$G:$G,MATCH($F1508,リスト!$E:$E,0))),"")</f>
        <v/>
      </c>
      <c r="T1508" s="9" t="str">
        <f>IFERROR(IF($K1508="","",INDEX(リスト!$J:$J,MATCH($K1508,リスト!$I:$I,0))),"")</f>
        <v/>
      </c>
      <c r="U1508" s="9" t="str">
        <f>IF($B1508="","",RIGHT($G1508*1000+200+COUNTIF($G$2:$G1508,$G1508),9))</f>
        <v/>
      </c>
      <c r="V1508" s="9" t="str">
        <f>IFERROR(IF($M1508="","",$M1508&amp;"・"&amp;INDEX(リスト!$F:$F,MATCH($L1508,リスト!$E:$E,0))),"")</f>
        <v/>
      </c>
    </row>
    <row r="1509" spans="15:22" ht="18" customHeight="1" x14ac:dyDescent="0.55000000000000004">
      <c r="O1509" s="9" t="str">
        <f>IFERROR(IF($B1509="","",INDEX(所属情報!$E:$E,MATCH($A1509,所属情報!$A:$A,0))),"")</f>
        <v/>
      </c>
      <c r="P1509" s="9" t="str">
        <f t="shared" si="69"/>
        <v/>
      </c>
      <c r="Q1509" s="9" t="str">
        <f t="shared" si="70"/>
        <v/>
      </c>
      <c r="R1509" s="9" t="str">
        <f t="shared" si="71"/>
        <v/>
      </c>
      <c r="S1509" s="9" t="str">
        <f>IFERROR(IF($F1509="","",INDEX(リスト!$G:$G,MATCH($F1509,リスト!$E:$E,0))),"")</f>
        <v/>
      </c>
      <c r="T1509" s="9" t="str">
        <f>IFERROR(IF($K1509="","",INDEX(リスト!$J:$J,MATCH($K1509,リスト!$I:$I,0))),"")</f>
        <v/>
      </c>
      <c r="U1509" s="9" t="str">
        <f>IF($B1509="","",RIGHT($G1509*1000+200+COUNTIF($G$2:$G1509,$G1509),9))</f>
        <v/>
      </c>
      <c r="V1509" s="9" t="str">
        <f>IFERROR(IF($M1509="","",$M1509&amp;"・"&amp;INDEX(リスト!$F:$F,MATCH($L1509,リスト!$E:$E,0))),"")</f>
        <v/>
      </c>
    </row>
    <row r="1510" spans="15:22" ht="18" customHeight="1" x14ac:dyDescent="0.55000000000000004">
      <c r="O1510" s="9" t="str">
        <f>IFERROR(IF($B1510="","",INDEX(所属情報!$E:$E,MATCH($A1510,所属情報!$A:$A,0))),"")</f>
        <v/>
      </c>
      <c r="P1510" s="9" t="str">
        <f t="shared" si="69"/>
        <v/>
      </c>
      <c r="Q1510" s="9" t="str">
        <f t="shared" si="70"/>
        <v/>
      </c>
      <c r="R1510" s="9" t="str">
        <f t="shared" si="71"/>
        <v/>
      </c>
      <c r="S1510" s="9" t="str">
        <f>IFERROR(IF($F1510="","",INDEX(リスト!$G:$G,MATCH($F1510,リスト!$E:$E,0))),"")</f>
        <v/>
      </c>
      <c r="T1510" s="9" t="str">
        <f>IFERROR(IF($K1510="","",INDEX(リスト!$J:$J,MATCH($K1510,リスト!$I:$I,0))),"")</f>
        <v/>
      </c>
      <c r="U1510" s="9" t="str">
        <f>IF($B1510="","",RIGHT($G1510*1000+200+COUNTIF($G$2:$G1510,$G1510),9))</f>
        <v/>
      </c>
      <c r="V1510" s="9" t="str">
        <f>IFERROR(IF($M1510="","",$M1510&amp;"・"&amp;INDEX(リスト!$F:$F,MATCH($L1510,リスト!$E:$E,0))),"")</f>
        <v/>
      </c>
    </row>
    <row r="1511" spans="15:22" ht="18" customHeight="1" x14ac:dyDescent="0.55000000000000004">
      <c r="O1511" s="9" t="str">
        <f>IFERROR(IF($B1511="","",INDEX(所属情報!$E:$E,MATCH($A1511,所属情報!$A:$A,0))),"")</f>
        <v/>
      </c>
      <c r="P1511" s="9" t="str">
        <f t="shared" si="69"/>
        <v/>
      </c>
      <c r="Q1511" s="9" t="str">
        <f t="shared" si="70"/>
        <v/>
      </c>
      <c r="R1511" s="9" t="str">
        <f t="shared" si="71"/>
        <v/>
      </c>
      <c r="S1511" s="9" t="str">
        <f>IFERROR(IF($F1511="","",INDEX(リスト!$G:$G,MATCH($F1511,リスト!$E:$E,0))),"")</f>
        <v/>
      </c>
      <c r="T1511" s="9" t="str">
        <f>IFERROR(IF($K1511="","",INDEX(リスト!$J:$J,MATCH($K1511,リスト!$I:$I,0))),"")</f>
        <v/>
      </c>
      <c r="U1511" s="9" t="str">
        <f>IF($B1511="","",RIGHT($G1511*1000+200+COUNTIF($G$2:$G1511,$G1511),9))</f>
        <v/>
      </c>
      <c r="V1511" s="9" t="str">
        <f>IFERROR(IF($M1511="","",$M1511&amp;"・"&amp;INDEX(リスト!$F:$F,MATCH($L1511,リスト!$E:$E,0))),"")</f>
        <v/>
      </c>
    </row>
    <row r="1512" spans="15:22" ht="18" customHeight="1" x14ac:dyDescent="0.55000000000000004">
      <c r="O1512" s="9" t="str">
        <f>IFERROR(IF($B1512="","",INDEX(所属情報!$E:$E,MATCH($A1512,所属情報!$A:$A,0))),"")</f>
        <v/>
      </c>
      <c r="P1512" s="9" t="str">
        <f t="shared" si="69"/>
        <v/>
      </c>
      <c r="Q1512" s="9" t="str">
        <f t="shared" si="70"/>
        <v/>
      </c>
      <c r="R1512" s="9" t="str">
        <f t="shared" si="71"/>
        <v/>
      </c>
      <c r="S1512" s="9" t="str">
        <f>IFERROR(IF($F1512="","",INDEX(リスト!$G:$G,MATCH($F1512,リスト!$E:$E,0))),"")</f>
        <v/>
      </c>
      <c r="T1512" s="9" t="str">
        <f>IFERROR(IF($K1512="","",INDEX(リスト!$J:$J,MATCH($K1512,リスト!$I:$I,0))),"")</f>
        <v/>
      </c>
      <c r="U1512" s="9" t="str">
        <f>IF($B1512="","",RIGHT($G1512*1000+200+COUNTIF($G$2:$G1512,$G1512),9))</f>
        <v/>
      </c>
      <c r="V1512" s="9" t="str">
        <f>IFERROR(IF($M1512="","",$M1512&amp;"・"&amp;INDEX(リスト!$F:$F,MATCH($L1512,リスト!$E:$E,0))),"")</f>
        <v/>
      </c>
    </row>
    <row r="1513" spans="15:22" ht="18" customHeight="1" x14ac:dyDescent="0.55000000000000004">
      <c r="O1513" s="9" t="str">
        <f>IFERROR(IF($B1513="","",INDEX(所属情報!$E:$E,MATCH($A1513,所属情報!$A:$A,0))),"")</f>
        <v/>
      </c>
      <c r="P1513" s="9" t="str">
        <f t="shared" si="69"/>
        <v/>
      </c>
      <c r="Q1513" s="9" t="str">
        <f t="shared" si="70"/>
        <v/>
      </c>
      <c r="R1513" s="9" t="str">
        <f t="shared" si="71"/>
        <v/>
      </c>
      <c r="S1513" s="9" t="str">
        <f>IFERROR(IF($F1513="","",INDEX(リスト!$G:$G,MATCH($F1513,リスト!$E:$E,0))),"")</f>
        <v/>
      </c>
      <c r="T1513" s="9" t="str">
        <f>IFERROR(IF($K1513="","",INDEX(リスト!$J:$J,MATCH($K1513,リスト!$I:$I,0))),"")</f>
        <v/>
      </c>
      <c r="U1513" s="9" t="str">
        <f>IF($B1513="","",RIGHT($G1513*1000+200+COUNTIF($G$2:$G1513,$G1513),9))</f>
        <v/>
      </c>
      <c r="V1513" s="9" t="str">
        <f>IFERROR(IF($M1513="","",$M1513&amp;"・"&amp;INDEX(リスト!$F:$F,MATCH($L1513,リスト!$E:$E,0))),"")</f>
        <v/>
      </c>
    </row>
    <row r="1514" spans="15:22" ht="18" customHeight="1" x14ac:dyDescent="0.55000000000000004">
      <c r="O1514" s="9" t="str">
        <f>IFERROR(IF($B1514="","",INDEX(所属情報!$E:$E,MATCH($A1514,所属情報!$A:$A,0))),"")</f>
        <v/>
      </c>
      <c r="P1514" s="9" t="str">
        <f t="shared" si="69"/>
        <v/>
      </c>
      <c r="Q1514" s="9" t="str">
        <f t="shared" si="70"/>
        <v/>
      </c>
      <c r="R1514" s="9" t="str">
        <f t="shared" si="71"/>
        <v/>
      </c>
      <c r="S1514" s="9" t="str">
        <f>IFERROR(IF($F1514="","",INDEX(リスト!$G:$G,MATCH($F1514,リスト!$E:$E,0))),"")</f>
        <v/>
      </c>
      <c r="T1514" s="9" t="str">
        <f>IFERROR(IF($K1514="","",INDEX(リスト!$J:$J,MATCH($K1514,リスト!$I:$I,0))),"")</f>
        <v/>
      </c>
      <c r="U1514" s="9" t="str">
        <f>IF($B1514="","",RIGHT($G1514*1000+200+COUNTIF($G$2:$G1514,$G1514),9))</f>
        <v/>
      </c>
      <c r="V1514" s="9" t="str">
        <f>IFERROR(IF($M1514="","",$M1514&amp;"・"&amp;INDEX(リスト!$F:$F,MATCH($L1514,リスト!$E:$E,0))),"")</f>
        <v/>
      </c>
    </row>
    <row r="1515" spans="15:22" ht="18" customHeight="1" x14ac:dyDescent="0.55000000000000004">
      <c r="O1515" s="9" t="str">
        <f>IFERROR(IF($B1515="","",INDEX(所属情報!$E:$E,MATCH($A1515,所属情報!$A:$A,0))),"")</f>
        <v/>
      </c>
      <c r="P1515" s="9" t="str">
        <f t="shared" si="69"/>
        <v/>
      </c>
      <c r="Q1515" s="9" t="str">
        <f t="shared" si="70"/>
        <v/>
      </c>
      <c r="R1515" s="9" t="str">
        <f t="shared" si="71"/>
        <v/>
      </c>
      <c r="S1515" s="9" t="str">
        <f>IFERROR(IF($F1515="","",INDEX(リスト!$G:$G,MATCH($F1515,リスト!$E:$E,0))),"")</f>
        <v/>
      </c>
      <c r="T1515" s="9" t="str">
        <f>IFERROR(IF($K1515="","",INDEX(リスト!$J:$J,MATCH($K1515,リスト!$I:$I,0))),"")</f>
        <v/>
      </c>
      <c r="U1515" s="9" t="str">
        <f>IF($B1515="","",RIGHT($G1515*1000+200+COUNTIF($G$2:$G1515,$G1515),9))</f>
        <v/>
      </c>
      <c r="V1515" s="9" t="str">
        <f>IFERROR(IF($M1515="","",$M1515&amp;"・"&amp;INDEX(リスト!$F:$F,MATCH($L1515,リスト!$E:$E,0))),"")</f>
        <v/>
      </c>
    </row>
    <row r="1516" spans="15:22" ht="18" customHeight="1" x14ac:dyDescent="0.55000000000000004">
      <c r="O1516" s="9" t="str">
        <f>IFERROR(IF($B1516="","",INDEX(所属情報!$E:$E,MATCH($A1516,所属情報!$A:$A,0))),"")</f>
        <v/>
      </c>
      <c r="P1516" s="9" t="str">
        <f t="shared" si="69"/>
        <v/>
      </c>
      <c r="Q1516" s="9" t="str">
        <f t="shared" si="70"/>
        <v/>
      </c>
      <c r="R1516" s="9" t="str">
        <f t="shared" si="71"/>
        <v/>
      </c>
      <c r="S1516" s="9" t="str">
        <f>IFERROR(IF($F1516="","",INDEX(リスト!$G:$G,MATCH($F1516,リスト!$E:$E,0))),"")</f>
        <v/>
      </c>
      <c r="T1516" s="9" t="str">
        <f>IFERROR(IF($K1516="","",INDEX(リスト!$J:$J,MATCH($K1516,リスト!$I:$I,0))),"")</f>
        <v/>
      </c>
      <c r="U1516" s="9" t="str">
        <f>IF($B1516="","",RIGHT($G1516*1000+200+COUNTIF($G$2:$G1516,$G1516),9))</f>
        <v/>
      </c>
      <c r="V1516" s="9" t="str">
        <f>IFERROR(IF($M1516="","",$M1516&amp;"・"&amp;INDEX(リスト!$F:$F,MATCH($L1516,リスト!$E:$E,0))),"")</f>
        <v/>
      </c>
    </row>
    <row r="1517" spans="15:22" ht="18" customHeight="1" x14ac:dyDescent="0.55000000000000004">
      <c r="O1517" s="9" t="str">
        <f>IFERROR(IF($B1517="","",INDEX(所属情報!$E:$E,MATCH($A1517,所属情報!$A:$A,0))),"")</f>
        <v/>
      </c>
      <c r="P1517" s="9" t="str">
        <f t="shared" si="69"/>
        <v/>
      </c>
      <c r="Q1517" s="9" t="str">
        <f t="shared" si="70"/>
        <v/>
      </c>
      <c r="R1517" s="9" t="str">
        <f t="shared" si="71"/>
        <v/>
      </c>
      <c r="S1517" s="9" t="str">
        <f>IFERROR(IF($F1517="","",INDEX(リスト!$G:$G,MATCH($F1517,リスト!$E:$E,0))),"")</f>
        <v/>
      </c>
      <c r="T1517" s="9" t="str">
        <f>IFERROR(IF($K1517="","",INDEX(リスト!$J:$J,MATCH($K1517,リスト!$I:$I,0))),"")</f>
        <v/>
      </c>
      <c r="U1517" s="9" t="str">
        <f>IF($B1517="","",RIGHT($G1517*1000+200+COUNTIF($G$2:$G1517,$G1517),9))</f>
        <v/>
      </c>
      <c r="V1517" s="9" t="str">
        <f>IFERROR(IF($M1517="","",$M1517&amp;"・"&amp;INDEX(リスト!$F:$F,MATCH($L1517,リスト!$E:$E,0))),"")</f>
        <v/>
      </c>
    </row>
    <row r="1518" spans="15:22" ht="18" customHeight="1" x14ac:dyDescent="0.55000000000000004">
      <c r="O1518" s="9" t="str">
        <f>IFERROR(IF($B1518="","",INDEX(所属情報!$E:$E,MATCH($A1518,所属情報!$A:$A,0))),"")</f>
        <v/>
      </c>
      <c r="P1518" s="9" t="str">
        <f t="shared" si="69"/>
        <v/>
      </c>
      <c r="Q1518" s="9" t="str">
        <f t="shared" si="70"/>
        <v/>
      </c>
      <c r="R1518" s="9" t="str">
        <f t="shared" si="71"/>
        <v/>
      </c>
      <c r="S1518" s="9" t="str">
        <f>IFERROR(IF($F1518="","",INDEX(リスト!$G:$G,MATCH($F1518,リスト!$E:$E,0))),"")</f>
        <v/>
      </c>
      <c r="T1518" s="9" t="str">
        <f>IFERROR(IF($K1518="","",INDEX(リスト!$J:$J,MATCH($K1518,リスト!$I:$I,0))),"")</f>
        <v/>
      </c>
      <c r="U1518" s="9" t="str">
        <f>IF($B1518="","",RIGHT($G1518*1000+200+COUNTIF($G$2:$G1518,$G1518),9))</f>
        <v/>
      </c>
      <c r="V1518" s="9" t="str">
        <f>IFERROR(IF($M1518="","",$M1518&amp;"・"&amp;INDEX(リスト!$F:$F,MATCH($L1518,リスト!$E:$E,0))),"")</f>
        <v/>
      </c>
    </row>
    <row r="1519" spans="15:22" ht="18" customHeight="1" x14ac:dyDescent="0.55000000000000004">
      <c r="O1519" s="9" t="str">
        <f>IFERROR(IF($B1519="","",INDEX(所属情報!$E:$E,MATCH($A1519,所属情報!$A:$A,0))),"")</f>
        <v/>
      </c>
      <c r="P1519" s="9" t="str">
        <f t="shared" si="69"/>
        <v/>
      </c>
      <c r="Q1519" s="9" t="str">
        <f t="shared" si="70"/>
        <v/>
      </c>
      <c r="R1519" s="9" t="str">
        <f t="shared" si="71"/>
        <v/>
      </c>
      <c r="S1519" s="9" t="str">
        <f>IFERROR(IF($F1519="","",INDEX(リスト!$G:$G,MATCH($F1519,リスト!$E:$E,0))),"")</f>
        <v/>
      </c>
      <c r="T1519" s="9" t="str">
        <f>IFERROR(IF($K1519="","",INDEX(リスト!$J:$J,MATCH($K1519,リスト!$I:$I,0))),"")</f>
        <v/>
      </c>
      <c r="U1519" s="9" t="str">
        <f>IF($B1519="","",RIGHT($G1519*1000+200+COUNTIF($G$2:$G1519,$G1519),9))</f>
        <v/>
      </c>
      <c r="V1519" s="9" t="str">
        <f>IFERROR(IF($M1519="","",$M1519&amp;"・"&amp;INDEX(リスト!$F:$F,MATCH($L1519,リスト!$E:$E,0))),"")</f>
        <v/>
      </c>
    </row>
    <row r="1520" spans="15:22" ht="18" customHeight="1" x14ac:dyDescent="0.55000000000000004">
      <c r="O1520" s="9" t="str">
        <f>IFERROR(IF($B1520="","",INDEX(所属情報!$E:$E,MATCH($A1520,所属情報!$A:$A,0))),"")</f>
        <v/>
      </c>
      <c r="P1520" s="9" t="str">
        <f t="shared" si="69"/>
        <v/>
      </c>
      <c r="Q1520" s="9" t="str">
        <f t="shared" si="70"/>
        <v/>
      </c>
      <c r="R1520" s="9" t="str">
        <f t="shared" si="71"/>
        <v/>
      </c>
      <c r="S1520" s="9" t="str">
        <f>IFERROR(IF($F1520="","",INDEX(リスト!$G:$G,MATCH($F1520,リスト!$E:$E,0))),"")</f>
        <v/>
      </c>
      <c r="T1520" s="9" t="str">
        <f>IFERROR(IF($K1520="","",INDEX(リスト!$J:$J,MATCH($K1520,リスト!$I:$I,0))),"")</f>
        <v/>
      </c>
      <c r="U1520" s="9" t="str">
        <f>IF($B1520="","",RIGHT($G1520*1000+200+COUNTIF($G$2:$G1520,$G1520),9))</f>
        <v/>
      </c>
      <c r="V1520" s="9" t="str">
        <f>IFERROR(IF($M1520="","",$M1520&amp;"・"&amp;INDEX(リスト!$F:$F,MATCH($L1520,リスト!$E:$E,0))),"")</f>
        <v/>
      </c>
    </row>
    <row r="1521" spans="15:22" ht="18" customHeight="1" x14ac:dyDescent="0.55000000000000004">
      <c r="O1521" s="9" t="str">
        <f>IFERROR(IF($B1521="","",INDEX(所属情報!$E:$E,MATCH($A1521,所属情報!$A:$A,0))),"")</f>
        <v/>
      </c>
      <c r="P1521" s="9" t="str">
        <f t="shared" si="69"/>
        <v/>
      </c>
      <c r="Q1521" s="9" t="str">
        <f t="shared" si="70"/>
        <v/>
      </c>
      <c r="R1521" s="9" t="str">
        <f t="shared" si="71"/>
        <v/>
      </c>
      <c r="S1521" s="9" t="str">
        <f>IFERROR(IF($F1521="","",INDEX(リスト!$G:$G,MATCH($F1521,リスト!$E:$E,0))),"")</f>
        <v/>
      </c>
      <c r="T1521" s="9" t="str">
        <f>IFERROR(IF($K1521="","",INDEX(リスト!$J:$J,MATCH($K1521,リスト!$I:$I,0))),"")</f>
        <v/>
      </c>
      <c r="U1521" s="9" t="str">
        <f>IF($B1521="","",RIGHT($G1521*1000+200+COUNTIF($G$2:$G1521,$G1521),9))</f>
        <v/>
      </c>
      <c r="V1521" s="9" t="str">
        <f>IFERROR(IF($M1521="","",$M1521&amp;"・"&amp;INDEX(リスト!$F:$F,MATCH($L1521,リスト!$E:$E,0))),"")</f>
        <v/>
      </c>
    </row>
    <row r="1522" spans="15:22" ht="18" customHeight="1" x14ac:dyDescent="0.55000000000000004">
      <c r="O1522" s="9" t="str">
        <f>IFERROR(IF($B1522="","",INDEX(所属情報!$E:$E,MATCH($A1522,所属情報!$A:$A,0))),"")</f>
        <v/>
      </c>
      <c r="P1522" s="9" t="str">
        <f t="shared" si="69"/>
        <v/>
      </c>
      <c r="Q1522" s="9" t="str">
        <f t="shared" si="70"/>
        <v/>
      </c>
      <c r="R1522" s="9" t="str">
        <f t="shared" si="71"/>
        <v/>
      </c>
      <c r="S1522" s="9" t="str">
        <f>IFERROR(IF($F1522="","",INDEX(リスト!$G:$G,MATCH($F1522,リスト!$E:$E,0))),"")</f>
        <v/>
      </c>
      <c r="T1522" s="9" t="str">
        <f>IFERROR(IF($K1522="","",INDEX(リスト!$J:$J,MATCH($K1522,リスト!$I:$I,0))),"")</f>
        <v/>
      </c>
      <c r="U1522" s="9" t="str">
        <f>IF($B1522="","",RIGHT($G1522*1000+200+COUNTIF($G$2:$G1522,$G1522),9))</f>
        <v/>
      </c>
      <c r="V1522" s="9" t="str">
        <f>IFERROR(IF($M1522="","",$M1522&amp;"・"&amp;INDEX(リスト!$F:$F,MATCH($L1522,リスト!$E:$E,0))),"")</f>
        <v/>
      </c>
    </row>
    <row r="1523" spans="15:22" ht="18" customHeight="1" x14ac:dyDescent="0.55000000000000004">
      <c r="O1523" s="9" t="str">
        <f>IFERROR(IF($B1523="","",INDEX(所属情報!$E:$E,MATCH($A1523,所属情報!$A:$A,0))),"")</f>
        <v/>
      </c>
      <c r="P1523" s="9" t="str">
        <f t="shared" si="69"/>
        <v/>
      </c>
      <c r="Q1523" s="9" t="str">
        <f t="shared" si="70"/>
        <v/>
      </c>
      <c r="R1523" s="9" t="str">
        <f t="shared" si="71"/>
        <v/>
      </c>
      <c r="S1523" s="9" t="str">
        <f>IFERROR(IF($F1523="","",INDEX(リスト!$G:$G,MATCH($F1523,リスト!$E:$E,0))),"")</f>
        <v/>
      </c>
      <c r="T1523" s="9" t="str">
        <f>IFERROR(IF($K1523="","",INDEX(リスト!$J:$J,MATCH($K1523,リスト!$I:$I,0))),"")</f>
        <v/>
      </c>
      <c r="U1523" s="9" t="str">
        <f>IF($B1523="","",RIGHT($G1523*1000+200+COUNTIF($G$2:$G1523,$G1523),9))</f>
        <v/>
      </c>
      <c r="V1523" s="9" t="str">
        <f>IFERROR(IF($M1523="","",$M1523&amp;"・"&amp;INDEX(リスト!$F:$F,MATCH($L1523,リスト!$E:$E,0))),"")</f>
        <v/>
      </c>
    </row>
    <row r="1524" spans="15:22" ht="18" customHeight="1" x14ac:dyDescent="0.55000000000000004">
      <c r="O1524" s="9" t="str">
        <f>IFERROR(IF($B1524="","",INDEX(所属情報!$E:$E,MATCH($A1524,所属情報!$A:$A,0))),"")</f>
        <v/>
      </c>
      <c r="P1524" s="9" t="str">
        <f t="shared" si="69"/>
        <v/>
      </c>
      <c r="Q1524" s="9" t="str">
        <f t="shared" si="70"/>
        <v/>
      </c>
      <c r="R1524" s="9" t="str">
        <f t="shared" si="71"/>
        <v/>
      </c>
      <c r="S1524" s="9" t="str">
        <f>IFERROR(IF($F1524="","",INDEX(リスト!$G:$G,MATCH($F1524,リスト!$E:$E,0))),"")</f>
        <v/>
      </c>
      <c r="T1524" s="9" t="str">
        <f>IFERROR(IF($K1524="","",INDEX(リスト!$J:$J,MATCH($K1524,リスト!$I:$I,0))),"")</f>
        <v/>
      </c>
      <c r="U1524" s="9" t="str">
        <f>IF($B1524="","",RIGHT($G1524*1000+200+COUNTIF($G$2:$G1524,$G1524),9))</f>
        <v/>
      </c>
      <c r="V1524" s="9" t="str">
        <f>IFERROR(IF($M1524="","",$M1524&amp;"・"&amp;INDEX(リスト!$F:$F,MATCH($L1524,リスト!$E:$E,0))),"")</f>
        <v/>
      </c>
    </row>
    <row r="1525" spans="15:22" ht="18" customHeight="1" x14ac:dyDescent="0.55000000000000004">
      <c r="O1525" s="9" t="str">
        <f>IFERROR(IF($B1525="","",INDEX(所属情報!$E:$E,MATCH($A1525,所属情報!$A:$A,0))),"")</f>
        <v/>
      </c>
      <c r="P1525" s="9" t="str">
        <f t="shared" si="69"/>
        <v/>
      </c>
      <c r="Q1525" s="9" t="str">
        <f t="shared" si="70"/>
        <v/>
      </c>
      <c r="R1525" s="9" t="str">
        <f t="shared" si="71"/>
        <v/>
      </c>
      <c r="S1525" s="9" t="str">
        <f>IFERROR(IF($F1525="","",INDEX(リスト!$G:$G,MATCH($F1525,リスト!$E:$E,0))),"")</f>
        <v/>
      </c>
      <c r="T1525" s="9" t="str">
        <f>IFERROR(IF($K1525="","",INDEX(リスト!$J:$J,MATCH($K1525,リスト!$I:$I,0))),"")</f>
        <v/>
      </c>
      <c r="U1525" s="9" t="str">
        <f>IF($B1525="","",RIGHT($G1525*1000+200+COUNTIF($G$2:$G1525,$G1525),9))</f>
        <v/>
      </c>
      <c r="V1525" s="9" t="str">
        <f>IFERROR(IF($M1525="","",$M1525&amp;"・"&amp;INDEX(リスト!$F:$F,MATCH($L1525,リスト!$E:$E,0))),"")</f>
        <v/>
      </c>
    </row>
    <row r="1526" spans="15:22" ht="18" customHeight="1" x14ac:dyDescent="0.55000000000000004">
      <c r="O1526" s="9" t="str">
        <f>IFERROR(IF($B1526="","",INDEX(所属情報!$E:$E,MATCH($A1526,所属情報!$A:$A,0))),"")</f>
        <v/>
      </c>
      <c r="P1526" s="9" t="str">
        <f t="shared" si="69"/>
        <v/>
      </c>
      <c r="Q1526" s="9" t="str">
        <f t="shared" si="70"/>
        <v/>
      </c>
      <c r="R1526" s="9" t="str">
        <f t="shared" si="71"/>
        <v/>
      </c>
      <c r="S1526" s="9" t="str">
        <f>IFERROR(IF($F1526="","",INDEX(リスト!$G:$G,MATCH($F1526,リスト!$E:$E,0))),"")</f>
        <v/>
      </c>
      <c r="T1526" s="9" t="str">
        <f>IFERROR(IF($K1526="","",INDEX(リスト!$J:$J,MATCH($K1526,リスト!$I:$I,0))),"")</f>
        <v/>
      </c>
      <c r="U1526" s="9" t="str">
        <f>IF($B1526="","",RIGHT($G1526*1000+200+COUNTIF($G$2:$G1526,$G1526),9))</f>
        <v/>
      </c>
      <c r="V1526" s="9" t="str">
        <f>IFERROR(IF($M1526="","",$M1526&amp;"・"&amp;INDEX(リスト!$F:$F,MATCH($L1526,リスト!$E:$E,0))),"")</f>
        <v/>
      </c>
    </row>
    <row r="1527" spans="15:22" ht="18" customHeight="1" x14ac:dyDescent="0.55000000000000004">
      <c r="O1527" s="9" t="str">
        <f>IFERROR(IF($B1527="","",INDEX(所属情報!$E:$E,MATCH($A1527,所属情報!$A:$A,0))),"")</f>
        <v/>
      </c>
      <c r="P1527" s="9" t="str">
        <f t="shared" si="69"/>
        <v/>
      </c>
      <c r="Q1527" s="9" t="str">
        <f t="shared" si="70"/>
        <v/>
      </c>
      <c r="R1527" s="9" t="str">
        <f t="shared" si="71"/>
        <v/>
      </c>
      <c r="S1527" s="9" t="str">
        <f>IFERROR(IF($F1527="","",INDEX(リスト!$G:$G,MATCH($F1527,リスト!$E:$E,0))),"")</f>
        <v/>
      </c>
      <c r="T1527" s="9" t="str">
        <f>IFERROR(IF($K1527="","",INDEX(リスト!$J:$J,MATCH($K1527,リスト!$I:$I,0))),"")</f>
        <v/>
      </c>
      <c r="U1527" s="9" t="str">
        <f>IF($B1527="","",RIGHT($G1527*1000+200+COUNTIF($G$2:$G1527,$G1527),9))</f>
        <v/>
      </c>
      <c r="V1527" s="9" t="str">
        <f>IFERROR(IF($M1527="","",$M1527&amp;"・"&amp;INDEX(リスト!$F:$F,MATCH($L1527,リスト!$E:$E,0))),"")</f>
        <v/>
      </c>
    </row>
    <row r="1528" spans="15:22" ht="18" customHeight="1" x14ac:dyDescent="0.55000000000000004">
      <c r="O1528" s="9" t="str">
        <f>IFERROR(IF($B1528="","",INDEX(所属情報!$E:$E,MATCH($A1528,所属情報!$A:$A,0))),"")</f>
        <v/>
      </c>
      <c r="P1528" s="9" t="str">
        <f t="shared" si="69"/>
        <v/>
      </c>
      <c r="Q1528" s="9" t="str">
        <f t="shared" si="70"/>
        <v/>
      </c>
      <c r="R1528" s="9" t="str">
        <f t="shared" si="71"/>
        <v/>
      </c>
      <c r="S1528" s="9" t="str">
        <f>IFERROR(IF($F1528="","",INDEX(リスト!$G:$G,MATCH($F1528,リスト!$E:$E,0))),"")</f>
        <v/>
      </c>
      <c r="T1528" s="9" t="str">
        <f>IFERROR(IF($K1528="","",INDEX(リスト!$J:$J,MATCH($K1528,リスト!$I:$I,0))),"")</f>
        <v/>
      </c>
      <c r="U1528" s="9" t="str">
        <f>IF($B1528="","",RIGHT($G1528*1000+200+COUNTIF($G$2:$G1528,$G1528),9))</f>
        <v/>
      </c>
      <c r="V1528" s="9" t="str">
        <f>IFERROR(IF($M1528="","",$M1528&amp;"・"&amp;INDEX(リスト!$F:$F,MATCH($L1528,リスト!$E:$E,0))),"")</f>
        <v/>
      </c>
    </row>
    <row r="1529" spans="15:22" ht="18" customHeight="1" x14ac:dyDescent="0.55000000000000004">
      <c r="O1529" s="9" t="str">
        <f>IFERROR(IF($B1529="","",INDEX(所属情報!$E:$E,MATCH($A1529,所属情報!$A:$A,0))),"")</f>
        <v/>
      </c>
      <c r="P1529" s="9" t="str">
        <f t="shared" si="69"/>
        <v/>
      </c>
      <c r="Q1529" s="9" t="str">
        <f t="shared" si="70"/>
        <v/>
      </c>
      <c r="R1529" s="9" t="str">
        <f t="shared" si="71"/>
        <v/>
      </c>
      <c r="S1529" s="9" t="str">
        <f>IFERROR(IF($F1529="","",INDEX(リスト!$G:$G,MATCH($F1529,リスト!$E:$E,0))),"")</f>
        <v/>
      </c>
      <c r="T1529" s="9" t="str">
        <f>IFERROR(IF($K1529="","",INDEX(リスト!$J:$J,MATCH($K1529,リスト!$I:$I,0))),"")</f>
        <v/>
      </c>
      <c r="U1529" s="9" t="str">
        <f>IF($B1529="","",RIGHT($G1529*1000+200+COUNTIF($G$2:$G1529,$G1529),9))</f>
        <v/>
      </c>
      <c r="V1529" s="9" t="str">
        <f>IFERROR(IF($M1529="","",$M1529&amp;"・"&amp;INDEX(リスト!$F:$F,MATCH($L1529,リスト!$E:$E,0))),"")</f>
        <v/>
      </c>
    </row>
    <row r="1530" spans="15:22" ht="18" customHeight="1" x14ac:dyDescent="0.55000000000000004">
      <c r="O1530" s="9" t="str">
        <f>IFERROR(IF($B1530="","",INDEX(所属情報!$E:$E,MATCH($A1530,所属情報!$A:$A,0))),"")</f>
        <v/>
      </c>
      <c r="P1530" s="9" t="str">
        <f t="shared" si="69"/>
        <v/>
      </c>
      <c r="Q1530" s="9" t="str">
        <f t="shared" si="70"/>
        <v/>
      </c>
      <c r="R1530" s="9" t="str">
        <f t="shared" si="71"/>
        <v/>
      </c>
      <c r="S1530" s="9" t="str">
        <f>IFERROR(IF($F1530="","",INDEX(リスト!$G:$G,MATCH($F1530,リスト!$E:$E,0))),"")</f>
        <v/>
      </c>
      <c r="T1530" s="9" t="str">
        <f>IFERROR(IF($K1530="","",INDEX(リスト!$J:$J,MATCH($K1530,リスト!$I:$I,0))),"")</f>
        <v/>
      </c>
      <c r="U1530" s="9" t="str">
        <f>IF($B1530="","",RIGHT($G1530*1000+200+COUNTIF($G$2:$G1530,$G1530),9))</f>
        <v/>
      </c>
      <c r="V1530" s="9" t="str">
        <f>IFERROR(IF($M1530="","",$M1530&amp;"・"&amp;INDEX(リスト!$F:$F,MATCH($L1530,リスト!$E:$E,0))),"")</f>
        <v/>
      </c>
    </row>
    <row r="1531" spans="15:22" ht="18" customHeight="1" x14ac:dyDescent="0.55000000000000004">
      <c r="O1531" s="9" t="str">
        <f>IFERROR(IF($B1531="","",INDEX(所属情報!$E:$E,MATCH($A1531,所属情報!$A:$A,0))),"")</f>
        <v/>
      </c>
      <c r="P1531" s="9" t="str">
        <f t="shared" si="69"/>
        <v/>
      </c>
      <c r="Q1531" s="9" t="str">
        <f t="shared" si="70"/>
        <v/>
      </c>
      <c r="R1531" s="9" t="str">
        <f t="shared" si="71"/>
        <v/>
      </c>
      <c r="S1531" s="9" t="str">
        <f>IFERROR(IF($F1531="","",INDEX(リスト!$G:$G,MATCH($F1531,リスト!$E:$E,0))),"")</f>
        <v/>
      </c>
      <c r="T1531" s="9" t="str">
        <f>IFERROR(IF($K1531="","",INDEX(リスト!$J:$J,MATCH($K1531,リスト!$I:$I,0))),"")</f>
        <v/>
      </c>
      <c r="U1531" s="9" t="str">
        <f>IF($B1531="","",RIGHT($G1531*1000+200+COUNTIF($G$2:$G1531,$G1531),9))</f>
        <v/>
      </c>
      <c r="V1531" s="9" t="str">
        <f>IFERROR(IF($M1531="","",$M1531&amp;"・"&amp;INDEX(リスト!$F:$F,MATCH($L1531,リスト!$E:$E,0))),"")</f>
        <v/>
      </c>
    </row>
    <row r="1532" spans="15:22" ht="18" customHeight="1" x14ac:dyDescent="0.55000000000000004">
      <c r="O1532" s="9" t="str">
        <f>IFERROR(IF($B1532="","",INDEX(所属情報!$E:$E,MATCH($A1532,所属情報!$A:$A,0))),"")</f>
        <v/>
      </c>
      <c r="P1532" s="9" t="str">
        <f t="shared" si="69"/>
        <v/>
      </c>
      <c r="Q1532" s="9" t="str">
        <f t="shared" si="70"/>
        <v/>
      </c>
      <c r="R1532" s="9" t="str">
        <f t="shared" si="71"/>
        <v/>
      </c>
      <c r="S1532" s="9" t="str">
        <f>IFERROR(IF($F1532="","",INDEX(リスト!$G:$G,MATCH($F1532,リスト!$E:$E,0))),"")</f>
        <v/>
      </c>
      <c r="T1532" s="9" t="str">
        <f>IFERROR(IF($K1532="","",INDEX(リスト!$J:$J,MATCH($K1532,リスト!$I:$I,0))),"")</f>
        <v/>
      </c>
      <c r="U1532" s="9" t="str">
        <f>IF($B1532="","",RIGHT($G1532*1000+200+COUNTIF($G$2:$G1532,$G1532),9))</f>
        <v/>
      </c>
      <c r="V1532" s="9" t="str">
        <f>IFERROR(IF($M1532="","",$M1532&amp;"・"&amp;INDEX(リスト!$F:$F,MATCH($L1532,リスト!$E:$E,0))),"")</f>
        <v/>
      </c>
    </row>
    <row r="1533" spans="15:22" ht="18" customHeight="1" x14ac:dyDescent="0.55000000000000004">
      <c r="O1533" s="9" t="str">
        <f>IFERROR(IF($B1533="","",INDEX(所属情報!$E:$E,MATCH($A1533,所属情報!$A:$A,0))),"")</f>
        <v/>
      </c>
      <c r="P1533" s="9" t="str">
        <f t="shared" si="69"/>
        <v/>
      </c>
      <c r="Q1533" s="9" t="str">
        <f t="shared" si="70"/>
        <v/>
      </c>
      <c r="R1533" s="9" t="str">
        <f t="shared" si="71"/>
        <v/>
      </c>
      <c r="S1533" s="9" t="str">
        <f>IFERROR(IF($F1533="","",INDEX(リスト!$G:$G,MATCH($F1533,リスト!$E:$E,0))),"")</f>
        <v/>
      </c>
      <c r="T1533" s="9" t="str">
        <f>IFERROR(IF($K1533="","",INDEX(リスト!$J:$J,MATCH($K1533,リスト!$I:$I,0))),"")</f>
        <v/>
      </c>
      <c r="U1533" s="9" t="str">
        <f>IF($B1533="","",RIGHT($G1533*1000+200+COUNTIF($G$2:$G1533,$G1533),9))</f>
        <v/>
      </c>
      <c r="V1533" s="9" t="str">
        <f>IFERROR(IF($M1533="","",$M1533&amp;"・"&amp;INDEX(リスト!$F:$F,MATCH($L1533,リスト!$E:$E,0))),"")</f>
        <v/>
      </c>
    </row>
    <row r="1534" spans="15:22" ht="18" customHeight="1" x14ac:dyDescent="0.55000000000000004">
      <c r="O1534" s="9" t="str">
        <f>IFERROR(IF($B1534="","",INDEX(所属情報!$E:$E,MATCH($A1534,所属情報!$A:$A,0))),"")</f>
        <v/>
      </c>
      <c r="P1534" s="9" t="str">
        <f t="shared" si="69"/>
        <v/>
      </c>
      <c r="Q1534" s="9" t="str">
        <f t="shared" si="70"/>
        <v/>
      </c>
      <c r="R1534" s="9" t="str">
        <f t="shared" si="71"/>
        <v/>
      </c>
      <c r="S1534" s="9" t="str">
        <f>IFERROR(IF($F1534="","",INDEX(リスト!$G:$G,MATCH($F1534,リスト!$E:$E,0))),"")</f>
        <v/>
      </c>
      <c r="T1534" s="9" t="str">
        <f>IFERROR(IF($K1534="","",INDEX(リスト!$J:$J,MATCH($K1534,リスト!$I:$I,0))),"")</f>
        <v/>
      </c>
      <c r="U1534" s="9" t="str">
        <f>IF($B1534="","",RIGHT($G1534*1000+200+COUNTIF($G$2:$G1534,$G1534),9))</f>
        <v/>
      </c>
      <c r="V1534" s="9" t="str">
        <f>IFERROR(IF($M1534="","",$M1534&amp;"・"&amp;INDEX(リスト!$F:$F,MATCH($L1534,リスト!$E:$E,0))),"")</f>
        <v/>
      </c>
    </row>
    <row r="1535" spans="15:22" ht="18" customHeight="1" x14ac:dyDescent="0.55000000000000004">
      <c r="O1535" s="9" t="str">
        <f>IFERROR(IF($B1535="","",INDEX(所属情報!$E:$E,MATCH($A1535,所属情報!$A:$A,0))),"")</f>
        <v/>
      </c>
      <c r="P1535" s="9" t="str">
        <f t="shared" si="69"/>
        <v/>
      </c>
      <c r="Q1535" s="9" t="str">
        <f t="shared" si="70"/>
        <v/>
      </c>
      <c r="R1535" s="9" t="str">
        <f t="shared" si="71"/>
        <v/>
      </c>
      <c r="S1535" s="9" t="str">
        <f>IFERROR(IF($F1535="","",INDEX(リスト!$G:$G,MATCH($F1535,リスト!$E:$E,0))),"")</f>
        <v/>
      </c>
      <c r="T1535" s="9" t="str">
        <f>IFERROR(IF($K1535="","",INDEX(リスト!$J:$J,MATCH($K1535,リスト!$I:$I,0))),"")</f>
        <v/>
      </c>
      <c r="U1535" s="9" t="str">
        <f>IF($B1535="","",RIGHT($G1535*1000+200+COUNTIF($G$2:$G1535,$G1535),9))</f>
        <v/>
      </c>
      <c r="V1535" s="9" t="str">
        <f>IFERROR(IF($M1535="","",$M1535&amp;"・"&amp;INDEX(リスト!$F:$F,MATCH($L1535,リスト!$E:$E,0))),"")</f>
        <v/>
      </c>
    </row>
    <row r="1536" spans="15:22" ht="18" customHeight="1" x14ac:dyDescent="0.55000000000000004">
      <c r="O1536" s="9" t="str">
        <f>IFERROR(IF($B1536="","",INDEX(所属情報!$E:$E,MATCH($A1536,所属情報!$A:$A,0))),"")</f>
        <v/>
      </c>
      <c r="P1536" s="9" t="str">
        <f t="shared" si="69"/>
        <v/>
      </c>
      <c r="Q1536" s="9" t="str">
        <f t="shared" si="70"/>
        <v/>
      </c>
      <c r="R1536" s="9" t="str">
        <f t="shared" si="71"/>
        <v/>
      </c>
      <c r="S1536" s="9" t="str">
        <f>IFERROR(IF($F1536="","",INDEX(リスト!$G:$G,MATCH($F1536,リスト!$E:$E,0))),"")</f>
        <v/>
      </c>
      <c r="T1536" s="9" t="str">
        <f>IFERROR(IF($K1536="","",INDEX(リスト!$J:$J,MATCH($K1536,リスト!$I:$I,0))),"")</f>
        <v/>
      </c>
      <c r="U1536" s="9" t="str">
        <f>IF($B1536="","",RIGHT($G1536*1000+200+COUNTIF($G$2:$G1536,$G1536),9))</f>
        <v/>
      </c>
      <c r="V1536" s="9" t="str">
        <f>IFERROR(IF($M1536="","",$M1536&amp;"・"&amp;INDEX(リスト!$F:$F,MATCH($L1536,リスト!$E:$E,0))),"")</f>
        <v/>
      </c>
    </row>
    <row r="1537" spans="15:22" ht="18" customHeight="1" x14ac:dyDescent="0.55000000000000004">
      <c r="O1537" s="9" t="str">
        <f>IFERROR(IF($B1537="","",INDEX(所属情報!$E:$E,MATCH($A1537,所属情報!$A:$A,0))),"")</f>
        <v/>
      </c>
      <c r="P1537" s="9" t="str">
        <f t="shared" si="69"/>
        <v/>
      </c>
      <c r="Q1537" s="9" t="str">
        <f t="shared" si="70"/>
        <v/>
      </c>
      <c r="R1537" s="9" t="str">
        <f t="shared" si="71"/>
        <v/>
      </c>
      <c r="S1537" s="9" t="str">
        <f>IFERROR(IF($F1537="","",INDEX(リスト!$G:$G,MATCH($F1537,リスト!$E:$E,0))),"")</f>
        <v/>
      </c>
      <c r="T1537" s="9" t="str">
        <f>IFERROR(IF($K1537="","",INDEX(リスト!$J:$J,MATCH($K1537,リスト!$I:$I,0))),"")</f>
        <v/>
      </c>
      <c r="U1537" s="9" t="str">
        <f>IF($B1537="","",RIGHT($G1537*1000+200+COUNTIF($G$2:$G1537,$G1537),9))</f>
        <v/>
      </c>
      <c r="V1537" s="9" t="str">
        <f>IFERROR(IF($M1537="","",$M1537&amp;"・"&amp;INDEX(リスト!$F:$F,MATCH($L1537,リスト!$E:$E,0))),"")</f>
        <v/>
      </c>
    </row>
    <row r="1538" spans="15:22" ht="18" customHeight="1" x14ac:dyDescent="0.55000000000000004">
      <c r="O1538" s="9" t="str">
        <f>IFERROR(IF($B1538="","",INDEX(所属情報!$E:$E,MATCH($A1538,所属情報!$A:$A,0))),"")</f>
        <v/>
      </c>
      <c r="P1538" s="9" t="str">
        <f t="shared" si="69"/>
        <v/>
      </c>
      <c r="Q1538" s="9" t="str">
        <f t="shared" si="70"/>
        <v/>
      </c>
      <c r="R1538" s="9" t="str">
        <f t="shared" si="71"/>
        <v/>
      </c>
      <c r="S1538" s="9" t="str">
        <f>IFERROR(IF($F1538="","",INDEX(リスト!$G:$G,MATCH($F1538,リスト!$E:$E,0))),"")</f>
        <v/>
      </c>
      <c r="T1538" s="9" t="str">
        <f>IFERROR(IF($K1538="","",INDEX(リスト!$J:$J,MATCH($K1538,リスト!$I:$I,0))),"")</f>
        <v/>
      </c>
      <c r="U1538" s="9" t="str">
        <f>IF($B1538="","",RIGHT($G1538*1000+200+COUNTIF($G$2:$G1538,$G1538),9))</f>
        <v/>
      </c>
      <c r="V1538" s="9" t="str">
        <f>IFERROR(IF($M1538="","",$M1538&amp;"・"&amp;INDEX(リスト!$F:$F,MATCH($L1538,リスト!$E:$E,0))),"")</f>
        <v/>
      </c>
    </row>
    <row r="1539" spans="15:22" ht="18" customHeight="1" x14ac:dyDescent="0.55000000000000004">
      <c r="O1539" s="9" t="str">
        <f>IFERROR(IF($B1539="","",INDEX(所属情報!$E:$E,MATCH($A1539,所属情報!$A:$A,0))),"")</f>
        <v/>
      </c>
      <c r="P1539" s="9" t="str">
        <f t="shared" ref="P1539:P1602" si="72">IF($C1539="","",IF($E1539="",$C1539,$C1539&amp;" ("&amp;$E1539&amp;")"))</f>
        <v/>
      </c>
      <c r="Q1539" s="9" t="str">
        <f t="shared" ref="Q1539:Q1602" si="73">IF($D1539="","",ASC($D1539))</f>
        <v/>
      </c>
      <c r="R1539" s="9" t="str">
        <f t="shared" ref="R1539:R1602" si="74">IF($I1539="","",UPPER($I1539)&amp;" "&amp;UPPER(LEFT($J1539,1))&amp;LOWER(RIGHT($J1539,LEN($J1539)-1))&amp;" ("&amp;MID($G1539,3,2)&amp;")")</f>
        <v/>
      </c>
      <c r="S1539" s="9" t="str">
        <f>IFERROR(IF($F1539="","",INDEX(リスト!$G:$G,MATCH($F1539,リスト!$E:$E,0))),"")</f>
        <v/>
      </c>
      <c r="T1539" s="9" t="str">
        <f>IFERROR(IF($K1539="","",INDEX(リスト!$J:$J,MATCH($K1539,リスト!$I:$I,0))),"")</f>
        <v/>
      </c>
      <c r="U1539" s="9" t="str">
        <f>IF($B1539="","",RIGHT($G1539*1000+200+COUNTIF($G$2:$G1539,$G1539),9))</f>
        <v/>
      </c>
      <c r="V1539" s="9" t="str">
        <f>IFERROR(IF($M1539="","",$M1539&amp;"・"&amp;INDEX(リスト!$F:$F,MATCH($L1539,リスト!$E:$E,0))),"")</f>
        <v/>
      </c>
    </row>
    <row r="1540" spans="15:22" ht="18" customHeight="1" x14ac:dyDescent="0.55000000000000004">
      <c r="O1540" s="9" t="str">
        <f>IFERROR(IF($B1540="","",INDEX(所属情報!$E:$E,MATCH($A1540,所属情報!$A:$A,0))),"")</f>
        <v/>
      </c>
      <c r="P1540" s="9" t="str">
        <f t="shared" si="72"/>
        <v/>
      </c>
      <c r="Q1540" s="9" t="str">
        <f t="shared" si="73"/>
        <v/>
      </c>
      <c r="R1540" s="9" t="str">
        <f t="shared" si="74"/>
        <v/>
      </c>
      <c r="S1540" s="9" t="str">
        <f>IFERROR(IF($F1540="","",INDEX(リスト!$G:$G,MATCH($F1540,リスト!$E:$E,0))),"")</f>
        <v/>
      </c>
      <c r="T1540" s="9" t="str">
        <f>IFERROR(IF($K1540="","",INDEX(リスト!$J:$J,MATCH($K1540,リスト!$I:$I,0))),"")</f>
        <v/>
      </c>
      <c r="U1540" s="9" t="str">
        <f>IF($B1540="","",RIGHT($G1540*1000+200+COUNTIF($G$2:$G1540,$G1540),9))</f>
        <v/>
      </c>
      <c r="V1540" s="9" t="str">
        <f>IFERROR(IF($M1540="","",$M1540&amp;"・"&amp;INDEX(リスト!$F:$F,MATCH($L1540,リスト!$E:$E,0))),"")</f>
        <v/>
      </c>
    </row>
    <row r="1541" spans="15:22" ht="18" customHeight="1" x14ac:dyDescent="0.55000000000000004">
      <c r="O1541" s="9" t="str">
        <f>IFERROR(IF($B1541="","",INDEX(所属情報!$E:$E,MATCH($A1541,所属情報!$A:$A,0))),"")</f>
        <v/>
      </c>
      <c r="P1541" s="9" t="str">
        <f t="shared" si="72"/>
        <v/>
      </c>
      <c r="Q1541" s="9" t="str">
        <f t="shared" si="73"/>
        <v/>
      </c>
      <c r="R1541" s="9" t="str">
        <f t="shared" si="74"/>
        <v/>
      </c>
      <c r="S1541" s="9" t="str">
        <f>IFERROR(IF($F1541="","",INDEX(リスト!$G:$G,MATCH($F1541,リスト!$E:$E,0))),"")</f>
        <v/>
      </c>
      <c r="T1541" s="9" t="str">
        <f>IFERROR(IF($K1541="","",INDEX(リスト!$J:$J,MATCH($K1541,リスト!$I:$I,0))),"")</f>
        <v/>
      </c>
      <c r="U1541" s="9" t="str">
        <f>IF($B1541="","",RIGHT($G1541*1000+200+COUNTIF($G$2:$G1541,$G1541),9))</f>
        <v/>
      </c>
      <c r="V1541" s="9" t="str">
        <f>IFERROR(IF($M1541="","",$M1541&amp;"・"&amp;INDEX(リスト!$F:$F,MATCH($L1541,リスト!$E:$E,0))),"")</f>
        <v/>
      </c>
    </row>
    <row r="1542" spans="15:22" ht="18" customHeight="1" x14ac:dyDescent="0.55000000000000004">
      <c r="O1542" s="9" t="str">
        <f>IFERROR(IF($B1542="","",INDEX(所属情報!$E:$E,MATCH($A1542,所属情報!$A:$A,0))),"")</f>
        <v/>
      </c>
      <c r="P1542" s="9" t="str">
        <f t="shared" si="72"/>
        <v/>
      </c>
      <c r="Q1542" s="9" t="str">
        <f t="shared" si="73"/>
        <v/>
      </c>
      <c r="R1542" s="9" t="str">
        <f t="shared" si="74"/>
        <v/>
      </c>
      <c r="S1542" s="9" t="str">
        <f>IFERROR(IF($F1542="","",INDEX(リスト!$G:$G,MATCH($F1542,リスト!$E:$E,0))),"")</f>
        <v/>
      </c>
      <c r="T1542" s="9" t="str">
        <f>IFERROR(IF($K1542="","",INDEX(リスト!$J:$J,MATCH($K1542,リスト!$I:$I,0))),"")</f>
        <v/>
      </c>
      <c r="U1542" s="9" t="str">
        <f>IF($B1542="","",RIGHT($G1542*1000+200+COUNTIF($G$2:$G1542,$G1542),9))</f>
        <v/>
      </c>
      <c r="V1542" s="9" t="str">
        <f>IFERROR(IF($M1542="","",$M1542&amp;"・"&amp;INDEX(リスト!$F:$F,MATCH($L1542,リスト!$E:$E,0))),"")</f>
        <v/>
      </c>
    </row>
    <row r="1543" spans="15:22" ht="18" customHeight="1" x14ac:dyDescent="0.55000000000000004">
      <c r="O1543" s="9" t="str">
        <f>IFERROR(IF($B1543="","",INDEX(所属情報!$E:$E,MATCH($A1543,所属情報!$A:$A,0))),"")</f>
        <v/>
      </c>
      <c r="P1543" s="9" t="str">
        <f t="shared" si="72"/>
        <v/>
      </c>
      <c r="Q1543" s="9" t="str">
        <f t="shared" si="73"/>
        <v/>
      </c>
      <c r="R1543" s="9" t="str">
        <f t="shared" si="74"/>
        <v/>
      </c>
      <c r="S1543" s="9" t="str">
        <f>IFERROR(IF($F1543="","",INDEX(リスト!$G:$G,MATCH($F1543,リスト!$E:$E,0))),"")</f>
        <v/>
      </c>
      <c r="T1543" s="9" t="str">
        <f>IFERROR(IF($K1543="","",INDEX(リスト!$J:$J,MATCH($K1543,リスト!$I:$I,0))),"")</f>
        <v/>
      </c>
      <c r="U1543" s="9" t="str">
        <f>IF($B1543="","",RIGHT($G1543*1000+200+COUNTIF($G$2:$G1543,$G1543),9))</f>
        <v/>
      </c>
      <c r="V1543" s="9" t="str">
        <f>IFERROR(IF($M1543="","",$M1543&amp;"・"&amp;INDEX(リスト!$F:$F,MATCH($L1543,リスト!$E:$E,0))),"")</f>
        <v/>
      </c>
    </row>
    <row r="1544" spans="15:22" ht="18" customHeight="1" x14ac:dyDescent="0.55000000000000004">
      <c r="O1544" s="9" t="str">
        <f>IFERROR(IF($B1544="","",INDEX(所属情報!$E:$E,MATCH($A1544,所属情報!$A:$A,0))),"")</f>
        <v/>
      </c>
      <c r="P1544" s="9" t="str">
        <f t="shared" si="72"/>
        <v/>
      </c>
      <c r="Q1544" s="9" t="str">
        <f t="shared" si="73"/>
        <v/>
      </c>
      <c r="R1544" s="9" t="str">
        <f t="shared" si="74"/>
        <v/>
      </c>
      <c r="S1544" s="9" t="str">
        <f>IFERROR(IF($F1544="","",INDEX(リスト!$G:$G,MATCH($F1544,リスト!$E:$E,0))),"")</f>
        <v/>
      </c>
      <c r="T1544" s="9" t="str">
        <f>IFERROR(IF($K1544="","",INDEX(リスト!$J:$J,MATCH($K1544,リスト!$I:$I,0))),"")</f>
        <v/>
      </c>
      <c r="U1544" s="9" t="str">
        <f>IF($B1544="","",RIGHT($G1544*1000+200+COUNTIF($G$2:$G1544,$G1544),9))</f>
        <v/>
      </c>
      <c r="V1544" s="9" t="str">
        <f>IFERROR(IF($M1544="","",$M1544&amp;"・"&amp;INDEX(リスト!$F:$F,MATCH($L1544,リスト!$E:$E,0))),"")</f>
        <v/>
      </c>
    </row>
    <row r="1545" spans="15:22" ht="18" customHeight="1" x14ac:dyDescent="0.55000000000000004">
      <c r="O1545" s="9" t="str">
        <f>IFERROR(IF($B1545="","",INDEX(所属情報!$E:$E,MATCH($A1545,所属情報!$A:$A,0))),"")</f>
        <v/>
      </c>
      <c r="P1545" s="9" t="str">
        <f t="shared" si="72"/>
        <v/>
      </c>
      <c r="Q1545" s="9" t="str">
        <f t="shared" si="73"/>
        <v/>
      </c>
      <c r="R1545" s="9" t="str">
        <f t="shared" si="74"/>
        <v/>
      </c>
      <c r="S1545" s="9" t="str">
        <f>IFERROR(IF($F1545="","",INDEX(リスト!$G:$G,MATCH($F1545,リスト!$E:$E,0))),"")</f>
        <v/>
      </c>
      <c r="T1545" s="9" t="str">
        <f>IFERROR(IF($K1545="","",INDEX(リスト!$J:$J,MATCH($K1545,リスト!$I:$I,0))),"")</f>
        <v/>
      </c>
      <c r="U1545" s="9" t="str">
        <f>IF($B1545="","",RIGHT($G1545*1000+200+COUNTIF($G$2:$G1545,$G1545),9))</f>
        <v/>
      </c>
      <c r="V1545" s="9" t="str">
        <f>IFERROR(IF($M1545="","",$M1545&amp;"・"&amp;INDEX(リスト!$F:$F,MATCH($L1545,リスト!$E:$E,0))),"")</f>
        <v/>
      </c>
    </row>
    <row r="1546" spans="15:22" ht="18" customHeight="1" x14ac:dyDescent="0.55000000000000004">
      <c r="O1546" s="9" t="str">
        <f>IFERROR(IF($B1546="","",INDEX(所属情報!$E:$E,MATCH($A1546,所属情報!$A:$A,0))),"")</f>
        <v/>
      </c>
      <c r="P1546" s="9" t="str">
        <f t="shared" si="72"/>
        <v/>
      </c>
      <c r="Q1546" s="9" t="str">
        <f t="shared" si="73"/>
        <v/>
      </c>
      <c r="R1546" s="9" t="str">
        <f t="shared" si="74"/>
        <v/>
      </c>
      <c r="S1546" s="9" t="str">
        <f>IFERROR(IF($F1546="","",INDEX(リスト!$G:$G,MATCH($F1546,リスト!$E:$E,0))),"")</f>
        <v/>
      </c>
      <c r="T1546" s="9" t="str">
        <f>IFERROR(IF($K1546="","",INDEX(リスト!$J:$J,MATCH($K1546,リスト!$I:$I,0))),"")</f>
        <v/>
      </c>
      <c r="U1546" s="9" t="str">
        <f>IF($B1546="","",RIGHT($G1546*1000+200+COUNTIF($G$2:$G1546,$G1546),9))</f>
        <v/>
      </c>
      <c r="V1546" s="9" t="str">
        <f>IFERROR(IF($M1546="","",$M1546&amp;"・"&amp;INDEX(リスト!$F:$F,MATCH($L1546,リスト!$E:$E,0))),"")</f>
        <v/>
      </c>
    </row>
    <row r="1547" spans="15:22" ht="18" customHeight="1" x14ac:dyDescent="0.55000000000000004">
      <c r="O1547" s="9" t="str">
        <f>IFERROR(IF($B1547="","",INDEX(所属情報!$E:$E,MATCH($A1547,所属情報!$A:$A,0))),"")</f>
        <v/>
      </c>
      <c r="P1547" s="9" t="str">
        <f t="shared" si="72"/>
        <v/>
      </c>
      <c r="Q1547" s="9" t="str">
        <f t="shared" si="73"/>
        <v/>
      </c>
      <c r="R1547" s="9" t="str">
        <f t="shared" si="74"/>
        <v/>
      </c>
      <c r="S1547" s="9" t="str">
        <f>IFERROR(IF($F1547="","",INDEX(リスト!$G:$G,MATCH($F1547,リスト!$E:$E,0))),"")</f>
        <v/>
      </c>
      <c r="T1547" s="9" t="str">
        <f>IFERROR(IF($K1547="","",INDEX(リスト!$J:$J,MATCH($K1547,リスト!$I:$I,0))),"")</f>
        <v/>
      </c>
      <c r="U1547" s="9" t="str">
        <f>IF($B1547="","",RIGHT($G1547*1000+200+COUNTIF($G$2:$G1547,$G1547),9))</f>
        <v/>
      </c>
      <c r="V1547" s="9" t="str">
        <f>IFERROR(IF($M1547="","",$M1547&amp;"・"&amp;INDEX(リスト!$F:$F,MATCH($L1547,リスト!$E:$E,0))),"")</f>
        <v/>
      </c>
    </row>
    <row r="1548" spans="15:22" ht="18" customHeight="1" x14ac:dyDescent="0.55000000000000004">
      <c r="O1548" s="9" t="str">
        <f>IFERROR(IF($B1548="","",INDEX(所属情報!$E:$E,MATCH($A1548,所属情報!$A:$A,0))),"")</f>
        <v/>
      </c>
      <c r="P1548" s="9" t="str">
        <f t="shared" si="72"/>
        <v/>
      </c>
      <c r="Q1548" s="9" t="str">
        <f t="shared" si="73"/>
        <v/>
      </c>
      <c r="R1548" s="9" t="str">
        <f t="shared" si="74"/>
        <v/>
      </c>
      <c r="S1548" s="9" t="str">
        <f>IFERROR(IF($F1548="","",INDEX(リスト!$G:$G,MATCH($F1548,リスト!$E:$E,0))),"")</f>
        <v/>
      </c>
      <c r="T1548" s="9" t="str">
        <f>IFERROR(IF($K1548="","",INDEX(リスト!$J:$J,MATCH($K1548,リスト!$I:$I,0))),"")</f>
        <v/>
      </c>
      <c r="U1548" s="9" t="str">
        <f>IF($B1548="","",RIGHT($G1548*1000+200+COUNTIF($G$2:$G1548,$G1548),9))</f>
        <v/>
      </c>
      <c r="V1548" s="9" t="str">
        <f>IFERROR(IF($M1548="","",$M1548&amp;"・"&amp;INDEX(リスト!$F:$F,MATCH($L1548,リスト!$E:$E,0))),"")</f>
        <v/>
      </c>
    </row>
    <row r="1549" spans="15:22" ht="18" customHeight="1" x14ac:dyDescent="0.55000000000000004">
      <c r="O1549" s="9" t="str">
        <f>IFERROR(IF($B1549="","",INDEX(所属情報!$E:$E,MATCH($A1549,所属情報!$A:$A,0))),"")</f>
        <v/>
      </c>
      <c r="P1549" s="9" t="str">
        <f t="shared" si="72"/>
        <v/>
      </c>
      <c r="Q1549" s="9" t="str">
        <f t="shared" si="73"/>
        <v/>
      </c>
      <c r="R1549" s="9" t="str">
        <f t="shared" si="74"/>
        <v/>
      </c>
      <c r="S1549" s="9" t="str">
        <f>IFERROR(IF($F1549="","",INDEX(リスト!$G:$G,MATCH($F1549,リスト!$E:$E,0))),"")</f>
        <v/>
      </c>
      <c r="T1549" s="9" t="str">
        <f>IFERROR(IF($K1549="","",INDEX(リスト!$J:$J,MATCH($K1549,リスト!$I:$I,0))),"")</f>
        <v/>
      </c>
      <c r="U1549" s="9" t="str">
        <f>IF($B1549="","",RIGHT($G1549*1000+200+COUNTIF($G$2:$G1549,$G1549),9))</f>
        <v/>
      </c>
      <c r="V1549" s="9" t="str">
        <f>IFERROR(IF($M1549="","",$M1549&amp;"・"&amp;INDEX(リスト!$F:$F,MATCH($L1549,リスト!$E:$E,0))),"")</f>
        <v/>
      </c>
    </row>
    <row r="1550" spans="15:22" ht="18" customHeight="1" x14ac:dyDescent="0.55000000000000004">
      <c r="O1550" s="9" t="str">
        <f>IFERROR(IF($B1550="","",INDEX(所属情報!$E:$E,MATCH($A1550,所属情報!$A:$A,0))),"")</f>
        <v/>
      </c>
      <c r="P1550" s="9" t="str">
        <f t="shared" si="72"/>
        <v/>
      </c>
      <c r="Q1550" s="9" t="str">
        <f t="shared" si="73"/>
        <v/>
      </c>
      <c r="R1550" s="9" t="str">
        <f t="shared" si="74"/>
        <v/>
      </c>
      <c r="S1550" s="9" t="str">
        <f>IFERROR(IF($F1550="","",INDEX(リスト!$G:$G,MATCH($F1550,リスト!$E:$E,0))),"")</f>
        <v/>
      </c>
      <c r="T1550" s="9" t="str">
        <f>IFERROR(IF($K1550="","",INDEX(リスト!$J:$J,MATCH($K1550,リスト!$I:$I,0))),"")</f>
        <v/>
      </c>
      <c r="U1550" s="9" t="str">
        <f>IF($B1550="","",RIGHT($G1550*1000+200+COUNTIF($G$2:$G1550,$G1550),9))</f>
        <v/>
      </c>
      <c r="V1550" s="9" t="str">
        <f>IFERROR(IF($M1550="","",$M1550&amp;"・"&amp;INDEX(リスト!$F:$F,MATCH($L1550,リスト!$E:$E,0))),"")</f>
        <v/>
      </c>
    </row>
    <row r="1551" spans="15:22" ht="18" customHeight="1" x14ac:dyDescent="0.55000000000000004">
      <c r="O1551" s="9" t="str">
        <f>IFERROR(IF($B1551="","",INDEX(所属情報!$E:$E,MATCH($A1551,所属情報!$A:$A,0))),"")</f>
        <v/>
      </c>
      <c r="P1551" s="9" t="str">
        <f t="shared" si="72"/>
        <v/>
      </c>
      <c r="Q1551" s="9" t="str">
        <f t="shared" si="73"/>
        <v/>
      </c>
      <c r="R1551" s="9" t="str">
        <f t="shared" si="74"/>
        <v/>
      </c>
      <c r="S1551" s="9" t="str">
        <f>IFERROR(IF($F1551="","",INDEX(リスト!$G:$G,MATCH($F1551,リスト!$E:$E,0))),"")</f>
        <v/>
      </c>
      <c r="T1551" s="9" t="str">
        <f>IFERROR(IF($K1551="","",INDEX(リスト!$J:$J,MATCH($K1551,リスト!$I:$I,0))),"")</f>
        <v/>
      </c>
      <c r="U1551" s="9" t="str">
        <f>IF($B1551="","",RIGHT($G1551*1000+200+COUNTIF($G$2:$G1551,$G1551),9))</f>
        <v/>
      </c>
      <c r="V1551" s="9" t="str">
        <f>IFERROR(IF($M1551="","",$M1551&amp;"・"&amp;INDEX(リスト!$F:$F,MATCH($L1551,リスト!$E:$E,0))),"")</f>
        <v/>
      </c>
    </row>
    <row r="1552" spans="15:22" ht="18" customHeight="1" x14ac:dyDescent="0.55000000000000004">
      <c r="O1552" s="9" t="str">
        <f>IFERROR(IF($B1552="","",INDEX(所属情報!$E:$E,MATCH($A1552,所属情報!$A:$A,0))),"")</f>
        <v/>
      </c>
      <c r="P1552" s="9" t="str">
        <f t="shared" si="72"/>
        <v/>
      </c>
      <c r="Q1552" s="9" t="str">
        <f t="shared" si="73"/>
        <v/>
      </c>
      <c r="R1552" s="9" t="str">
        <f t="shared" si="74"/>
        <v/>
      </c>
      <c r="S1552" s="9" t="str">
        <f>IFERROR(IF($F1552="","",INDEX(リスト!$G:$G,MATCH($F1552,リスト!$E:$E,0))),"")</f>
        <v/>
      </c>
      <c r="T1552" s="9" t="str">
        <f>IFERROR(IF($K1552="","",INDEX(リスト!$J:$J,MATCH($K1552,リスト!$I:$I,0))),"")</f>
        <v/>
      </c>
      <c r="U1552" s="9" t="str">
        <f>IF($B1552="","",RIGHT($G1552*1000+200+COUNTIF($G$2:$G1552,$G1552),9))</f>
        <v/>
      </c>
      <c r="V1552" s="9" t="str">
        <f>IFERROR(IF($M1552="","",$M1552&amp;"・"&amp;INDEX(リスト!$F:$F,MATCH($L1552,リスト!$E:$E,0))),"")</f>
        <v/>
      </c>
    </row>
    <row r="1553" spans="15:22" ht="18" customHeight="1" x14ac:dyDescent="0.55000000000000004">
      <c r="O1553" s="9" t="str">
        <f>IFERROR(IF($B1553="","",INDEX(所属情報!$E:$E,MATCH($A1553,所属情報!$A:$A,0))),"")</f>
        <v/>
      </c>
      <c r="P1553" s="9" t="str">
        <f t="shared" si="72"/>
        <v/>
      </c>
      <c r="Q1553" s="9" t="str">
        <f t="shared" si="73"/>
        <v/>
      </c>
      <c r="R1553" s="9" t="str">
        <f t="shared" si="74"/>
        <v/>
      </c>
      <c r="S1553" s="9" t="str">
        <f>IFERROR(IF($F1553="","",INDEX(リスト!$G:$G,MATCH($F1553,リスト!$E:$E,0))),"")</f>
        <v/>
      </c>
      <c r="T1553" s="9" t="str">
        <f>IFERROR(IF($K1553="","",INDEX(リスト!$J:$J,MATCH($K1553,リスト!$I:$I,0))),"")</f>
        <v/>
      </c>
      <c r="U1553" s="9" t="str">
        <f>IF($B1553="","",RIGHT($G1553*1000+200+COUNTIF($G$2:$G1553,$G1553),9))</f>
        <v/>
      </c>
      <c r="V1553" s="9" t="str">
        <f>IFERROR(IF($M1553="","",$M1553&amp;"・"&amp;INDEX(リスト!$F:$F,MATCH($L1553,リスト!$E:$E,0))),"")</f>
        <v/>
      </c>
    </row>
    <row r="1554" spans="15:22" ht="18" customHeight="1" x14ac:dyDescent="0.55000000000000004">
      <c r="O1554" s="9" t="str">
        <f>IFERROR(IF($B1554="","",INDEX(所属情報!$E:$E,MATCH($A1554,所属情報!$A:$A,0))),"")</f>
        <v/>
      </c>
      <c r="P1554" s="9" t="str">
        <f t="shared" si="72"/>
        <v/>
      </c>
      <c r="Q1554" s="9" t="str">
        <f t="shared" si="73"/>
        <v/>
      </c>
      <c r="R1554" s="9" t="str">
        <f t="shared" si="74"/>
        <v/>
      </c>
      <c r="S1554" s="9" t="str">
        <f>IFERROR(IF($F1554="","",INDEX(リスト!$G:$G,MATCH($F1554,リスト!$E:$E,0))),"")</f>
        <v/>
      </c>
      <c r="T1554" s="9" t="str">
        <f>IFERROR(IF($K1554="","",INDEX(リスト!$J:$J,MATCH($K1554,リスト!$I:$I,0))),"")</f>
        <v/>
      </c>
      <c r="U1554" s="9" t="str">
        <f>IF($B1554="","",RIGHT($G1554*1000+200+COUNTIF($G$2:$G1554,$G1554),9))</f>
        <v/>
      </c>
      <c r="V1554" s="9" t="str">
        <f>IFERROR(IF($M1554="","",$M1554&amp;"・"&amp;INDEX(リスト!$F:$F,MATCH($L1554,リスト!$E:$E,0))),"")</f>
        <v/>
      </c>
    </row>
    <row r="1555" spans="15:22" ht="18" customHeight="1" x14ac:dyDescent="0.55000000000000004">
      <c r="O1555" s="9" t="str">
        <f>IFERROR(IF($B1555="","",INDEX(所属情報!$E:$E,MATCH($A1555,所属情報!$A:$A,0))),"")</f>
        <v/>
      </c>
      <c r="P1555" s="9" t="str">
        <f t="shared" si="72"/>
        <v/>
      </c>
      <c r="Q1555" s="9" t="str">
        <f t="shared" si="73"/>
        <v/>
      </c>
      <c r="R1555" s="9" t="str">
        <f t="shared" si="74"/>
        <v/>
      </c>
      <c r="S1555" s="9" t="str">
        <f>IFERROR(IF($F1555="","",INDEX(リスト!$G:$G,MATCH($F1555,リスト!$E:$E,0))),"")</f>
        <v/>
      </c>
      <c r="T1555" s="9" t="str">
        <f>IFERROR(IF($K1555="","",INDEX(リスト!$J:$J,MATCH($K1555,リスト!$I:$I,0))),"")</f>
        <v/>
      </c>
      <c r="U1555" s="9" t="str">
        <f>IF($B1555="","",RIGHT($G1555*1000+200+COUNTIF($G$2:$G1555,$G1555),9))</f>
        <v/>
      </c>
      <c r="V1555" s="9" t="str">
        <f>IFERROR(IF($M1555="","",$M1555&amp;"・"&amp;INDEX(リスト!$F:$F,MATCH($L1555,リスト!$E:$E,0))),"")</f>
        <v/>
      </c>
    </row>
    <row r="1556" spans="15:22" ht="18" customHeight="1" x14ac:dyDescent="0.55000000000000004">
      <c r="O1556" s="9" t="str">
        <f>IFERROR(IF($B1556="","",INDEX(所属情報!$E:$E,MATCH($A1556,所属情報!$A:$A,0))),"")</f>
        <v/>
      </c>
      <c r="P1556" s="9" t="str">
        <f t="shared" si="72"/>
        <v/>
      </c>
      <c r="Q1556" s="9" t="str">
        <f t="shared" si="73"/>
        <v/>
      </c>
      <c r="R1556" s="9" t="str">
        <f t="shared" si="74"/>
        <v/>
      </c>
      <c r="S1556" s="9" t="str">
        <f>IFERROR(IF($F1556="","",INDEX(リスト!$G:$G,MATCH($F1556,リスト!$E:$E,0))),"")</f>
        <v/>
      </c>
      <c r="T1556" s="9" t="str">
        <f>IFERROR(IF($K1556="","",INDEX(リスト!$J:$J,MATCH($K1556,リスト!$I:$I,0))),"")</f>
        <v/>
      </c>
      <c r="U1556" s="9" t="str">
        <f>IF($B1556="","",RIGHT($G1556*1000+200+COUNTIF($G$2:$G1556,$G1556),9))</f>
        <v/>
      </c>
      <c r="V1556" s="9" t="str">
        <f>IFERROR(IF($M1556="","",$M1556&amp;"・"&amp;INDEX(リスト!$F:$F,MATCH($L1556,リスト!$E:$E,0))),"")</f>
        <v/>
      </c>
    </row>
    <row r="1557" spans="15:22" ht="18" customHeight="1" x14ac:dyDescent="0.55000000000000004">
      <c r="O1557" s="9" t="str">
        <f>IFERROR(IF($B1557="","",INDEX(所属情報!$E:$E,MATCH($A1557,所属情報!$A:$A,0))),"")</f>
        <v/>
      </c>
      <c r="P1557" s="9" t="str">
        <f t="shared" si="72"/>
        <v/>
      </c>
      <c r="Q1557" s="9" t="str">
        <f t="shared" si="73"/>
        <v/>
      </c>
      <c r="R1557" s="9" t="str">
        <f t="shared" si="74"/>
        <v/>
      </c>
      <c r="S1557" s="9" t="str">
        <f>IFERROR(IF($F1557="","",INDEX(リスト!$G:$G,MATCH($F1557,リスト!$E:$E,0))),"")</f>
        <v/>
      </c>
      <c r="T1557" s="9" t="str">
        <f>IFERROR(IF($K1557="","",INDEX(リスト!$J:$J,MATCH($K1557,リスト!$I:$I,0))),"")</f>
        <v/>
      </c>
      <c r="U1557" s="9" t="str">
        <f>IF($B1557="","",RIGHT($G1557*1000+200+COUNTIF($G$2:$G1557,$G1557),9))</f>
        <v/>
      </c>
      <c r="V1557" s="9" t="str">
        <f>IFERROR(IF($M1557="","",$M1557&amp;"・"&amp;INDEX(リスト!$F:$F,MATCH($L1557,リスト!$E:$E,0))),"")</f>
        <v/>
      </c>
    </row>
    <row r="1558" spans="15:22" ht="18" customHeight="1" x14ac:dyDescent="0.55000000000000004">
      <c r="O1558" s="9" t="str">
        <f>IFERROR(IF($B1558="","",INDEX(所属情報!$E:$E,MATCH($A1558,所属情報!$A:$A,0))),"")</f>
        <v/>
      </c>
      <c r="P1558" s="9" t="str">
        <f t="shared" si="72"/>
        <v/>
      </c>
      <c r="Q1558" s="9" t="str">
        <f t="shared" si="73"/>
        <v/>
      </c>
      <c r="R1558" s="9" t="str">
        <f t="shared" si="74"/>
        <v/>
      </c>
      <c r="S1558" s="9" t="str">
        <f>IFERROR(IF($F1558="","",INDEX(リスト!$G:$G,MATCH($F1558,リスト!$E:$E,0))),"")</f>
        <v/>
      </c>
      <c r="T1558" s="9" t="str">
        <f>IFERROR(IF($K1558="","",INDEX(リスト!$J:$J,MATCH($K1558,リスト!$I:$I,0))),"")</f>
        <v/>
      </c>
      <c r="U1558" s="9" t="str">
        <f>IF($B1558="","",RIGHT($G1558*1000+200+COUNTIF($G$2:$G1558,$G1558),9))</f>
        <v/>
      </c>
      <c r="V1558" s="9" t="str">
        <f>IFERROR(IF($M1558="","",$M1558&amp;"・"&amp;INDEX(リスト!$F:$F,MATCH($L1558,リスト!$E:$E,0))),"")</f>
        <v/>
      </c>
    </row>
    <row r="1559" spans="15:22" ht="18" customHeight="1" x14ac:dyDescent="0.55000000000000004">
      <c r="O1559" s="9" t="str">
        <f>IFERROR(IF($B1559="","",INDEX(所属情報!$E:$E,MATCH($A1559,所属情報!$A:$A,0))),"")</f>
        <v/>
      </c>
      <c r="P1559" s="9" t="str">
        <f t="shared" si="72"/>
        <v/>
      </c>
      <c r="Q1559" s="9" t="str">
        <f t="shared" si="73"/>
        <v/>
      </c>
      <c r="R1559" s="9" t="str">
        <f t="shared" si="74"/>
        <v/>
      </c>
      <c r="S1559" s="9" t="str">
        <f>IFERROR(IF($F1559="","",INDEX(リスト!$G:$G,MATCH($F1559,リスト!$E:$E,0))),"")</f>
        <v/>
      </c>
      <c r="T1559" s="9" t="str">
        <f>IFERROR(IF($K1559="","",INDEX(リスト!$J:$J,MATCH($K1559,リスト!$I:$I,0))),"")</f>
        <v/>
      </c>
      <c r="U1559" s="9" t="str">
        <f>IF($B1559="","",RIGHT($G1559*1000+200+COUNTIF($G$2:$G1559,$G1559),9))</f>
        <v/>
      </c>
      <c r="V1559" s="9" t="str">
        <f>IFERROR(IF($M1559="","",$M1559&amp;"・"&amp;INDEX(リスト!$F:$F,MATCH($L1559,リスト!$E:$E,0))),"")</f>
        <v/>
      </c>
    </row>
    <row r="1560" spans="15:22" ht="18" customHeight="1" x14ac:dyDescent="0.55000000000000004">
      <c r="O1560" s="9" t="str">
        <f>IFERROR(IF($B1560="","",INDEX(所属情報!$E:$E,MATCH($A1560,所属情報!$A:$A,0))),"")</f>
        <v/>
      </c>
      <c r="P1560" s="9" t="str">
        <f t="shared" si="72"/>
        <v/>
      </c>
      <c r="Q1560" s="9" t="str">
        <f t="shared" si="73"/>
        <v/>
      </c>
      <c r="R1560" s="9" t="str">
        <f t="shared" si="74"/>
        <v/>
      </c>
      <c r="S1560" s="9" t="str">
        <f>IFERROR(IF($F1560="","",INDEX(リスト!$G:$G,MATCH($F1560,リスト!$E:$E,0))),"")</f>
        <v/>
      </c>
      <c r="T1560" s="9" t="str">
        <f>IFERROR(IF($K1560="","",INDEX(リスト!$J:$J,MATCH($K1560,リスト!$I:$I,0))),"")</f>
        <v/>
      </c>
      <c r="U1560" s="9" t="str">
        <f>IF($B1560="","",RIGHT($G1560*1000+200+COUNTIF($G$2:$G1560,$G1560),9))</f>
        <v/>
      </c>
      <c r="V1560" s="9" t="str">
        <f>IFERROR(IF($M1560="","",$M1560&amp;"・"&amp;INDEX(リスト!$F:$F,MATCH($L1560,リスト!$E:$E,0))),"")</f>
        <v/>
      </c>
    </row>
    <row r="1561" spans="15:22" ht="18" customHeight="1" x14ac:dyDescent="0.55000000000000004">
      <c r="O1561" s="9" t="str">
        <f>IFERROR(IF($B1561="","",INDEX(所属情報!$E:$E,MATCH($A1561,所属情報!$A:$A,0))),"")</f>
        <v/>
      </c>
      <c r="P1561" s="9" t="str">
        <f t="shared" si="72"/>
        <v/>
      </c>
      <c r="Q1561" s="9" t="str">
        <f t="shared" si="73"/>
        <v/>
      </c>
      <c r="R1561" s="9" t="str">
        <f t="shared" si="74"/>
        <v/>
      </c>
      <c r="S1561" s="9" t="str">
        <f>IFERROR(IF($F1561="","",INDEX(リスト!$G:$G,MATCH($F1561,リスト!$E:$E,0))),"")</f>
        <v/>
      </c>
      <c r="T1561" s="9" t="str">
        <f>IFERROR(IF($K1561="","",INDEX(リスト!$J:$J,MATCH($K1561,リスト!$I:$I,0))),"")</f>
        <v/>
      </c>
      <c r="U1561" s="9" t="str">
        <f>IF($B1561="","",RIGHT($G1561*1000+200+COUNTIF($G$2:$G1561,$G1561),9))</f>
        <v/>
      </c>
      <c r="V1561" s="9" t="str">
        <f>IFERROR(IF($M1561="","",$M1561&amp;"・"&amp;INDEX(リスト!$F:$F,MATCH($L1561,リスト!$E:$E,0))),"")</f>
        <v/>
      </c>
    </row>
    <row r="1562" spans="15:22" ht="18" customHeight="1" x14ac:dyDescent="0.55000000000000004">
      <c r="O1562" s="9" t="str">
        <f>IFERROR(IF($B1562="","",INDEX(所属情報!$E:$E,MATCH($A1562,所属情報!$A:$A,0))),"")</f>
        <v/>
      </c>
      <c r="P1562" s="9" t="str">
        <f t="shared" si="72"/>
        <v/>
      </c>
      <c r="Q1562" s="9" t="str">
        <f t="shared" si="73"/>
        <v/>
      </c>
      <c r="R1562" s="9" t="str">
        <f t="shared" si="74"/>
        <v/>
      </c>
      <c r="S1562" s="9" t="str">
        <f>IFERROR(IF($F1562="","",INDEX(リスト!$G:$G,MATCH($F1562,リスト!$E:$E,0))),"")</f>
        <v/>
      </c>
      <c r="T1562" s="9" t="str">
        <f>IFERROR(IF($K1562="","",INDEX(リスト!$J:$J,MATCH($K1562,リスト!$I:$I,0))),"")</f>
        <v/>
      </c>
      <c r="U1562" s="9" t="str">
        <f>IF($B1562="","",RIGHT($G1562*1000+200+COUNTIF($G$2:$G1562,$G1562),9))</f>
        <v/>
      </c>
      <c r="V1562" s="9" t="str">
        <f>IFERROR(IF($M1562="","",$M1562&amp;"・"&amp;INDEX(リスト!$F:$F,MATCH($L1562,リスト!$E:$E,0))),"")</f>
        <v/>
      </c>
    </row>
    <row r="1563" spans="15:22" ht="18" customHeight="1" x14ac:dyDescent="0.55000000000000004">
      <c r="O1563" s="9" t="str">
        <f>IFERROR(IF($B1563="","",INDEX(所属情報!$E:$E,MATCH($A1563,所属情報!$A:$A,0))),"")</f>
        <v/>
      </c>
      <c r="P1563" s="9" t="str">
        <f t="shared" si="72"/>
        <v/>
      </c>
      <c r="Q1563" s="9" t="str">
        <f t="shared" si="73"/>
        <v/>
      </c>
      <c r="R1563" s="9" t="str">
        <f t="shared" si="74"/>
        <v/>
      </c>
      <c r="S1563" s="9" t="str">
        <f>IFERROR(IF($F1563="","",INDEX(リスト!$G:$G,MATCH($F1563,リスト!$E:$E,0))),"")</f>
        <v/>
      </c>
      <c r="T1563" s="9" t="str">
        <f>IFERROR(IF($K1563="","",INDEX(リスト!$J:$J,MATCH($K1563,リスト!$I:$I,0))),"")</f>
        <v/>
      </c>
      <c r="U1563" s="9" t="str">
        <f>IF($B1563="","",RIGHT($G1563*1000+200+COUNTIF($G$2:$G1563,$G1563),9))</f>
        <v/>
      </c>
      <c r="V1563" s="9" t="str">
        <f>IFERROR(IF($M1563="","",$M1563&amp;"・"&amp;INDEX(リスト!$F:$F,MATCH($L1563,リスト!$E:$E,0))),"")</f>
        <v/>
      </c>
    </row>
    <row r="1564" spans="15:22" ht="18" customHeight="1" x14ac:dyDescent="0.55000000000000004">
      <c r="O1564" s="9" t="str">
        <f>IFERROR(IF($B1564="","",INDEX(所属情報!$E:$E,MATCH($A1564,所属情報!$A:$A,0))),"")</f>
        <v/>
      </c>
      <c r="P1564" s="9" t="str">
        <f t="shared" si="72"/>
        <v/>
      </c>
      <c r="Q1564" s="9" t="str">
        <f t="shared" si="73"/>
        <v/>
      </c>
      <c r="R1564" s="9" t="str">
        <f t="shared" si="74"/>
        <v/>
      </c>
      <c r="S1564" s="9" t="str">
        <f>IFERROR(IF($F1564="","",INDEX(リスト!$G:$G,MATCH($F1564,リスト!$E:$E,0))),"")</f>
        <v/>
      </c>
      <c r="T1564" s="9" t="str">
        <f>IFERROR(IF($K1564="","",INDEX(リスト!$J:$J,MATCH($K1564,リスト!$I:$I,0))),"")</f>
        <v/>
      </c>
      <c r="U1564" s="9" t="str">
        <f>IF($B1564="","",RIGHT($G1564*1000+200+COUNTIF($G$2:$G1564,$G1564),9))</f>
        <v/>
      </c>
      <c r="V1564" s="9" t="str">
        <f>IFERROR(IF($M1564="","",$M1564&amp;"・"&amp;INDEX(リスト!$F:$F,MATCH($L1564,リスト!$E:$E,0))),"")</f>
        <v/>
      </c>
    </row>
    <row r="1565" spans="15:22" ht="18" customHeight="1" x14ac:dyDescent="0.55000000000000004">
      <c r="O1565" s="9" t="str">
        <f>IFERROR(IF($B1565="","",INDEX(所属情報!$E:$E,MATCH($A1565,所属情報!$A:$A,0))),"")</f>
        <v/>
      </c>
      <c r="P1565" s="9" t="str">
        <f t="shared" si="72"/>
        <v/>
      </c>
      <c r="Q1565" s="9" t="str">
        <f t="shared" si="73"/>
        <v/>
      </c>
      <c r="R1565" s="9" t="str">
        <f t="shared" si="74"/>
        <v/>
      </c>
      <c r="S1565" s="9" t="str">
        <f>IFERROR(IF($F1565="","",INDEX(リスト!$G:$G,MATCH($F1565,リスト!$E:$E,0))),"")</f>
        <v/>
      </c>
      <c r="T1565" s="9" t="str">
        <f>IFERROR(IF($K1565="","",INDEX(リスト!$J:$J,MATCH($K1565,リスト!$I:$I,0))),"")</f>
        <v/>
      </c>
      <c r="U1565" s="9" t="str">
        <f>IF($B1565="","",RIGHT($G1565*1000+200+COUNTIF($G$2:$G1565,$G1565),9))</f>
        <v/>
      </c>
      <c r="V1565" s="9" t="str">
        <f>IFERROR(IF($M1565="","",$M1565&amp;"・"&amp;INDEX(リスト!$F:$F,MATCH($L1565,リスト!$E:$E,0))),"")</f>
        <v/>
      </c>
    </row>
    <row r="1566" spans="15:22" ht="18" customHeight="1" x14ac:dyDescent="0.55000000000000004">
      <c r="O1566" s="9" t="str">
        <f>IFERROR(IF($B1566="","",INDEX(所属情報!$E:$E,MATCH($A1566,所属情報!$A:$A,0))),"")</f>
        <v/>
      </c>
      <c r="P1566" s="9" t="str">
        <f t="shared" si="72"/>
        <v/>
      </c>
      <c r="Q1566" s="9" t="str">
        <f t="shared" si="73"/>
        <v/>
      </c>
      <c r="R1566" s="9" t="str">
        <f t="shared" si="74"/>
        <v/>
      </c>
      <c r="S1566" s="9" t="str">
        <f>IFERROR(IF($F1566="","",INDEX(リスト!$G:$G,MATCH($F1566,リスト!$E:$E,0))),"")</f>
        <v/>
      </c>
      <c r="T1566" s="9" t="str">
        <f>IFERROR(IF($K1566="","",INDEX(リスト!$J:$J,MATCH($K1566,リスト!$I:$I,0))),"")</f>
        <v/>
      </c>
      <c r="U1566" s="9" t="str">
        <f>IF($B1566="","",RIGHT($G1566*1000+200+COUNTIF($G$2:$G1566,$G1566),9))</f>
        <v/>
      </c>
      <c r="V1566" s="9" t="str">
        <f>IFERROR(IF($M1566="","",$M1566&amp;"・"&amp;INDEX(リスト!$F:$F,MATCH($L1566,リスト!$E:$E,0))),"")</f>
        <v/>
      </c>
    </row>
    <row r="1567" spans="15:22" ht="18" customHeight="1" x14ac:dyDescent="0.55000000000000004">
      <c r="O1567" s="9" t="str">
        <f>IFERROR(IF($B1567="","",INDEX(所属情報!$E:$E,MATCH($A1567,所属情報!$A:$A,0))),"")</f>
        <v/>
      </c>
      <c r="P1567" s="9" t="str">
        <f t="shared" si="72"/>
        <v/>
      </c>
      <c r="Q1567" s="9" t="str">
        <f t="shared" si="73"/>
        <v/>
      </c>
      <c r="R1567" s="9" t="str">
        <f t="shared" si="74"/>
        <v/>
      </c>
      <c r="S1567" s="9" t="str">
        <f>IFERROR(IF($F1567="","",INDEX(リスト!$G:$G,MATCH($F1567,リスト!$E:$E,0))),"")</f>
        <v/>
      </c>
      <c r="T1567" s="9" t="str">
        <f>IFERROR(IF($K1567="","",INDEX(リスト!$J:$J,MATCH($K1567,リスト!$I:$I,0))),"")</f>
        <v/>
      </c>
      <c r="U1567" s="9" t="str">
        <f>IF($B1567="","",RIGHT($G1567*1000+200+COUNTIF($G$2:$G1567,$G1567),9))</f>
        <v/>
      </c>
      <c r="V1567" s="9" t="str">
        <f>IFERROR(IF($M1567="","",$M1567&amp;"・"&amp;INDEX(リスト!$F:$F,MATCH($L1567,リスト!$E:$E,0))),"")</f>
        <v/>
      </c>
    </row>
    <row r="1568" spans="15:22" ht="18" customHeight="1" x14ac:dyDescent="0.55000000000000004">
      <c r="O1568" s="9" t="str">
        <f>IFERROR(IF($B1568="","",INDEX(所属情報!$E:$E,MATCH($A1568,所属情報!$A:$A,0))),"")</f>
        <v/>
      </c>
      <c r="P1568" s="9" t="str">
        <f t="shared" si="72"/>
        <v/>
      </c>
      <c r="Q1568" s="9" t="str">
        <f t="shared" si="73"/>
        <v/>
      </c>
      <c r="R1568" s="9" t="str">
        <f t="shared" si="74"/>
        <v/>
      </c>
      <c r="S1568" s="9" t="str">
        <f>IFERROR(IF($F1568="","",INDEX(リスト!$G:$G,MATCH($F1568,リスト!$E:$E,0))),"")</f>
        <v/>
      </c>
      <c r="T1568" s="9" t="str">
        <f>IFERROR(IF($K1568="","",INDEX(リスト!$J:$J,MATCH($K1568,リスト!$I:$I,0))),"")</f>
        <v/>
      </c>
      <c r="U1568" s="9" t="str">
        <f>IF($B1568="","",RIGHT($G1568*1000+200+COUNTIF($G$2:$G1568,$G1568),9))</f>
        <v/>
      </c>
      <c r="V1568" s="9" t="str">
        <f>IFERROR(IF($M1568="","",$M1568&amp;"・"&amp;INDEX(リスト!$F:$F,MATCH($L1568,リスト!$E:$E,0))),"")</f>
        <v/>
      </c>
    </row>
    <row r="1569" spans="15:22" ht="18" customHeight="1" x14ac:dyDescent="0.55000000000000004">
      <c r="O1569" s="9" t="str">
        <f>IFERROR(IF($B1569="","",INDEX(所属情報!$E:$E,MATCH($A1569,所属情報!$A:$A,0))),"")</f>
        <v/>
      </c>
      <c r="P1569" s="9" t="str">
        <f t="shared" si="72"/>
        <v/>
      </c>
      <c r="Q1569" s="9" t="str">
        <f t="shared" si="73"/>
        <v/>
      </c>
      <c r="R1569" s="9" t="str">
        <f t="shared" si="74"/>
        <v/>
      </c>
      <c r="S1569" s="9" t="str">
        <f>IFERROR(IF($F1569="","",INDEX(リスト!$G:$G,MATCH($F1569,リスト!$E:$E,0))),"")</f>
        <v/>
      </c>
      <c r="T1569" s="9" t="str">
        <f>IFERROR(IF($K1569="","",INDEX(リスト!$J:$J,MATCH($K1569,リスト!$I:$I,0))),"")</f>
        <v/>
      </c>
      <c r="U1569" s="9" t="str">
        <f>IF($B1569="","",RIGHT($G1569*1000+200+COUNTIF($G$2:$G1569,$G1569),9))</f>
        <v/>
      </c>
      <c r="V1569" s="9" t="str">
        <f>IFERROR(IF($M1569="","",$M1569&amp;"・"&amp;INDEX(リスト!$F:$F,MATCH($L1569,リスト!$E:$E,0))),"")</f>
        <v/>
      </c>
    </row>
    <row r="1570" spans="15:22" ht="18" customHeight="1" x14ac:dyDescent="0.55000000000000004">
      <c r="O1570" s="9" t="str">
        <f>IFERROR(IF($B1570="","",INDEX(所属情報!$E:$E,MATCH($A1570,所属情報!$A:$A,0))),"")</f>
        <v/>
      </c>
      <c r="P1570" s="9" t="str">
        <f t="shared" si="72"/>
        <v/>
      </c>
      <c r="Q1570" s="9" t="str">
        <f t="shared" si="73"/>
        <v/>
      </c>
      <c r="R1570" s="9" t="str">
        <f t="shared" si="74"/>
        <v/>
      </c>
      <c r="S1570" s="9" t="str">
        <f>IFERROR(IF($F1570="","",INDEX(リスト!$G:$G,MATCH($F1570,リスト!$E:$E,0))),"")</f>
        <v/>
      </c>
      <c r="T1570" s="9" t="str">
        <f>IFERROR(IF($K1570="","",INDEX(リスト!$J:$J,MATCH($K1570,リスト!$I:$I,0))),"")</f>
        <v/>
      </c>
      <c r="U1570" s="9" t="str">
        <f>IF($B1570="","",RIGHT($G1570*1000+200+COUNTIF($G$2:$G1570,$G1570),9))</f>
        <v/>
      </c>
      <c r="V1570" s="9" t="str">
        <f>IFERROR(IF($M1570="","",$M1570&amp;"・"&amp;INDEX(リスト!$F:$F,MATCH($L1570,リスト!$E:$E,0))),"")</f>
        <v/>
      </c>
    </row>
    <row r="1571" spans="15:22" ht="18" customHeight="1" x14ac:dyDescent="0.55000000000000004">
      <c r="O1571" s="9" t="str">
        <f>IFERROR(IF($B1571="","",INDEX(所属情報!$E:$E,MATCH($A1571,所属情報!$A:$A,0))),"")</f>
        <v/>
      </c>
      <c r="P1571" s="9" t="str">
        <f t="shared" si="72"/>
        <v/>
      </c>
      <c r="Q1571" s="9" t="str">
        <f t="shared" si="73"/>
        <v/>
      </c>
      <c r="R1571" s="9" t="str">
        <f t="shared" si="74"/>
        <v/>
      </c>
      <c r="S1571" s="9" t="str">
        <f>IFERROR(IF($F1571="","",INDEX(リスト!$G:$G,MATCH($F1571,リスト!$E:$E,0))),"")</f>
        <v/>
      </c>
      <c r="T1571" s="9" t="str">
        <f>IFERROR(IF($K1571="","",INDEX(リスト!$J:$J,MATCH($K1571,リスト!$I:$I,0))),"")</f>
        <v/>
      </c>
      <c r="U1571" s="9" t="str">
        <f>IF($B1571="","",RIGHT($G1571*1000+200+COUNTIF($G$2:$G1571,$G1571),9))</f>
        <v/>
      </c>
      <c r="V1571" s="9" t="str">
        <f>IFERROR(IF($M1571="","",$M1571&amp;"・"&amp;INDEX(リスト!$F:$F,MATCH($L1571,リスト!$E:$E,0))),"")</f>
        <v/>
      </c>
    </row>
    <row r="1572" spans="15:22" ht="18" customHeight="1" x14ac:dyDescent="0.55000000000000004">
      <c r="O1572" s="9" t="str">
        <f>IFERROR(IF($B1572="","",INDEX(所属情報!$E:$E,MATCH($A1572,所属情報!$A:$A,0))),"")</f>
        <v/>
      </c>
      <c r="P1572" s="9" t="str">
        <f t="shared" si="72"/>
        <v/>
      </c>
      <c r="Q1572" s="9" t="str">
        <f t="shared" si="73"/>
        <v/>
      </c>
      <c r="R1572" s="9" t="str">
        <f t="shared" si="74"/>
        <v/>
      </c>
      <c r="S1572" s="9" t="str">
        <f>IFERROR(IF($F1572="","",INDEX(リスト!$G:$G,MATCH($F1572,リスト!$E:$E,0))),"")</f>
        <v/>
      </c>
      <c r="T1572" s="9" t="str">
        <f>IFERROR(IF($K1572="","",INDEX(リスト!$J:$J,MATCH($K1572,リスト!$I:$I,0))),"")</f>
        <v/>
      </c>
      <c r="U1572" s="9" t="str">
        <f>IF($B1572="","",RIGHT($G1572*1000+200+COUNTIF($G$2:$G1572,$G1572),9))</f>
        <v/>
      </c>
      <c r="V1572" s="9" t="str">
        <f>IFERROR(IF($M1572="","",$M1572&amp;"・"&amp;INDEX(リスト!$F:$F,MATCH($L1572,リスト!$E:$E,0))),"")</f>
        <v/>
      </c>
    </row>
    <row r="1573" spans="15:22" ht="18" customHeight="1" x14ac:dyDescent="0.55000000000000004">
      <c r="O1573" s="9" t="str">
        <f>IFERROR(IF($B1573="","",INDEX(所属情報!$E:$E,MATCH($A1573,所属情報!$A:$A,0))),"")</f>
        <v/>
      </c>
      <c r="P1573" s="9" t="str">
        <f t="shared" si="72"/>
        <v/>
      </c>
      <c r="Q1573" s="9" t="str">
        <f t="shared" si="73"/>
        <v/>
      </c>
      <c r="R1573" s="9" t="str">
        <f t="shared" si="74"/>
        <v/>
      </c>
      <c r="S1573" s="9" t="str">
        <f>IFERROR(IF($F1573="","",INDEX(リスト!$G:$G,MATCH($F1573,リスト!$E:$E,0))),"")</f>
        <v/>
      </c>
      <c r="T1573" s="9" t="str">
        <f>IFERROR(IF($K1573="","",INDEX(リスト!$J:$J,MATCH($K1573,リスト!$I:$I,0))),"")</f>
        <v/>
      </c>
      <c r="U1573" s="9" t="str">
        <f>IF($B1573="","",RIGHT($G1573*1000+200+COUNTIF($G$2:$G1573,$G1573),9))</f>
        <v/>
      </c>
      <c r="V1573" s="9" t="str">
        <f>IFERROR(IF($M1573="","",$M1573&amp;"・"&amp;INDEX(リスト!$F:$F,MATCH($L1573,リスト!$E:$E,0))),"")</f>
        <v/>
      </c>
    </row>
    <row r="1574" spans="15:22" ht="18" customHeight="1" x14ac:dyDescent="0.55000000000000004">
      <c r="O1574" s="9" t="str">
        <f>IFERROR(IF($B1574="","",INDEX(所属情報!$E:$E,MATCH($A1574,所属情報!$A:$A,0))),"")</f>
        <v/>
      </c>
      <c r="P1574" s="9" t="str">
        <f t="shared" si="72"/>
        <v/>
      </c>
      <c r="Q1574" s="9" t="str">
        <f t="shared" si="73"/>
        <v/>
      </c>
      <c r="R1574" s="9" t="str">
        <f t="shared" si="74"/>
        <v/>
      </c>
      <c r="S1574" s="9" t="str">
        <f>IFERROR(IF($F1574="","",INDEX(リスト!$G:$G,MATCH($F1574,リスト!$E:$E,0))),"")</f>
        <v/>
      </c>
      <c r="T1574" s="9" t="str">
        <f>IFERROR(IF($K1574="","",INDEX(リスト!$J:$J,MATCH($K1574,リスト!$I:$I,0))),"")</f>
        <v/>
      </c>
      <c r="U1574" s="9" t="str">
        <f>IF($B1574="","",RIGHT($G1574*1000+200+COUNTIF($G$2:$G1574,$G1574),9))</f>
        <v/>
      </c>
      <c r="V1574" s="9" t="str">
        <f>IFERROR(IF($M1574="","",$M1574&amp;"・"&amp;INDEX(リスト!$F:$F,MATCH($L1574,リスト!$E:$E,0))),"")</f>
        <v/>
      </c>
    </row>
    <row r="1575" spans="15:22" ht="18" customHeight="1" x14ac:dyDescent="0.55000000000000004">
      <c r="O1575" s="9" t="str">
        <f>IFERROR(IF($B1575="","",INDEX(所属情報!$E:$E,MATCH($A1575,所属情報!$A:$A,0))),"")</f>
        <v/>
      </c>
      <c r="P1575" s="9" t="str">
        <f t="shared" si="72"/>
        <v/>
      </c>
      <c r="Q1575" s="9" t="str">
        <f t="shared" si="73"/>
        <v/>
      </c>
      <c r="R1575" s="9" t="str">
        <f t="shared" si="74"/>
        <v/>
      </c>
      <c r="S1575" s="9" t="str">
        <f>IFERROR(IF($F1575="","",INDEX(リスト!$G:$G,MATCH($F1575,リスト!$E:$E,0))),"")</f>
        <v/>
      </c>
      <c r="T1575" s="9" t="str">
        <f>IFERROR(IF($K1575="","",INDEX(リスト!$J:$J,MATCH($K1575,リスト!$I:$I,0))),"")</f>
        <v/>
      </c>
      <c r="U1575" s="9" t="str">
        <f>IF($B1575="","",RIGHT($G1575*1000+200+COUNTIF($G$2:$G1575,$G1575),9))</f>
        <v/>
      </c>
      <c r="V1575" s="9" t="str">
        <f>IFERROR(IF($M1575="","",$M1575&amp;"・"&amp;INDEX(リスト!$F:$F,MATCH($L1575,リスト!$E:$E,0))),"")</f>
        <v/>
      </c>
    </row>
    <row r="1576" spans="15:22" ht="18" customHeight="1" x14ac:dyDescent="0.55000000000000004">
      <c r="O1576" s="9" t="str">
        <f>IFERROR(IF($B1576="","",INDEX(所属情報!$E:$E,MATCH($A1576,所属情報!$A:$A,0))),"")</f>
        <v/>
      </c>
      <c r="P1576" s="9" t="str">
        <f t="shared" si="72"/>
        <v/>
      </c>
      <c r="Q1576" s="9" t="str">
        <f t="shared" si="73"/>
        <v/>
      </c>
      <c r="R1576" s="9" t="str">
        <f t="shared" si="74"/>
        <v/>
      </c>
      <c r="S1576" s="9" t="str">
        <f>IFERROR(IF($F1576="","",INDEX(リスト!$G:$G,MATCH($F1576,リスト!$E:$E,0))),"")</f>
        <v/>
      </c>
      <c r="T1576" s="9" t="str">
        <f>IFERROR(IF($K1576="","",INDEX(リスト!$J:$J,MATCH($K1576,リスト!$I:$I,0))),"")</f>
        <v/>
      </c>
      <c r="U1576" s="9" t="str">
        <f>IF($B1576="","",RIGHT($G1576*1000+200+COUNTIF($G$2:$G1576,$G1576),9))</f>
        <v/>
      </c>
      <c r="V1576" s="9" t="str">
        <f>IFERROR(IF($M1576="","",$M1576&amp;"・"&amp;INDEX(リスト!$F:$F,MATCH($L1576,リスト!$E:$E,0))),"")</f>
        <v/>
      </c>
    </row>
    <row r="1577" spans="15:22" ht="18" customHeight="1" x14ac:dyDescent="0.55000000000000004">
      <c r="O1577" s="9" t="str">
        <f>IFERROR(IF($B1577="","",INDEX(所属情報!$E:$E,MATCH($A1577,所属情報!$A:$A,0))),"")</f>
        <v/>
      </c>
      <c r="P1577" s="9" t="str">
        <f t="shared" si="72"/>
        <v/>
      </c>
      <c r="Q1577" s="9" t="str">
        <f t="shared" si="73"/>
        <v/>
      </c>
      <c r="R1577" s="9" t="str">
        <f t="shared" si="74"/>
        <v/>
      </c>
      <c r="S1577" s="9" t="str">
        <f>IFERROR(IF($F1577="","",INDEX(リスト!$G:$G,MATCH($F1577,リスト!$E:$E,0))),"")</f>
        <v/>
      </c>
      <c r="T1577" s="9" t="str">
        <f>IFERROR(IF($K1577="","",INDEX(リスト!$J:$J,MATCH($K1577,リスト!$I:$I,0))),"")</f>
        <v/>
      </c>
      <c r="U1577" s="9" t="str">
        <f>IF($B1577="","",RIGHT($G1577*1000+200+COUNTIF($G$2:$G1577,$G1577),9))</f>
        <v/>
      </c>
      <c r="V1577" s="9" t="str">
        <f>IFERROR(IF($M1577="","",$M1577&amp;"・"&amp;INDEX(リスト!$F:$F,MATCH($L1577,リスト!$E:$E,0))),"")</f>
        <v/>
      </c>
    </row>
    <row r="1578" spans="15:22" ht="18" customHeight="1" x14ac:dyDescent="0.55000000000000004">
      <c r="O1578" s="9" t="str">
        <f>IFERROR(IF($B1578="","",INDEX(所属情報!$E:$E,MATCH($A1578,所属情報!$A:$A,0))),"")</f>
        <v/>
      </c>
      <c r="P1578" s="9" t="str">
        <f t="shared" si="72"/>
        <v/>
      </c>
      <c r="Q1578" s="9" t="str">
        <f t="shared" si="73"/>
        <v/>
      </c>
      <c r="R1578" s="9" t="str">
        <f t="shared" si="74"/>
        <v/>
      </c>
      <c r="S1578" s="9" t="str">
        <f>IFERROR(IF($F1578="","",INDEX(リスト!$G:$G,MATCH($F1578,リスト!$E:$E,0))),"")</f>
        <v/>
      </c>
      <c r="T1578" s="9" t="str">
        <f>IFERROR(IF($K1578="","",INDEX(リスト!$J:$J,MATCH($K1578,リスト!$I:$I,0))),"")</f>
        <v/>
      </c>
      <c r="U1578" s="9" t="str">
        <f>IF($B1578="","",RIGHT($G1578*1000+200+COUNTIF($G$2:$G1578,$G1578),9))</f>
        <v/>
      </c>
      <c r="V1578" s="9" t="str">
        <f>IFERROR(IF($M1578="","",$M1578&amp;"・"&amp;INDEX(リスト!$F:$F,MATCH($L1578,リスト!$E:$E,0))),"")</f>
        <v/>
      </c>
    </row>
    <row r="1579" spans="15:22" ht="18" customHeight="1" x14ac:dyDescent="0.55000000000000004">
      <c r="O1579" s="9" t="str">
        <f>IFERROR(IF($B1579="","",INDEX(所属情報!$E:$E,MATCH($A1579,所属情報!$A:$A,0))),"")</f>
        <v/>
      </c>
      <c r="P1579" s="9" t="str">
        <f t="shared" si="72"/>
        <v/>
      </c>
      <c r="Q1579" s="9" t="str">
        <f t="shared" si="73"/>
        <v/>
      </c>
      <c r="R1579" s="9" t="str">
        <f t="shared" si="74"/>
        <v/>
      </c>
      <c r="S1579" s="9" t="str">
        <f>IFERROR(IF($F1579="","",INDEX(リスト!$G:$G,MATCH($F1579,リスト!$E:$E,0))),"")</f>
        <v/>
      </c>
      <c r="T1579" s="9" t="str">
        <f>IFERROR(IF($K1579="","",INDEX(リスト!$J:$J,MATCH($K1579,リスト!$I:$I,0))),"")</f>
        <v/>
      </c>
      <c r="U1579" s="9" t="str">
        <f>IF($B1579="","",RIGHT($G1579*1000+200+COUNTIF($G$2:$G1579,$G1579),9))</f>
        <v/>
      </c>
      <c r="V1579" s="9" t="str">
        <f>IFERROR(IF($M1579="","",$M1579&amp;"・"&amp;INDEX(リスト!$F:$F,MATCH($L1579,リスト!$E:$E,0))),"")</f>
        <v/>
      </c>
    </row>
    <row r="1580" spans="15:22" ht="18" customHeight="1" x14ac:dyDescent="0.55000000000000004">
      <c r="O1580" s="9" t="str">
        <f>IFERROR(IF($B1580="","",INDEX(所属情報!$E:$E,MATCH($A1580,所属情報!$A:$A,0))),"")</f>
        <v/>
      </c>
      <c r="P1580" s="9" t="str">
        <f t="shared" si="72"/>
        <v/>
      </c>
      <c r="Q1580" s="9" t="str">
        <f t="shared" si="73"/>
        <v/>
      </c>
      <c r="R1580" s="9" t="str">
        <f t="shared" si="74"/>
        <v/>
      </c>
      <c r="S1580" s="9" t="str">
        <f>IFERROR(IF($F1580="","",INDEX(リスト!$G:$G,MATCH($F1580,リスト!$E:$E,0))),"")</f>
        <v/>
      </c>
      <c r="T1580" s="9" t="str">
        <f>IFERROR(IF($K1580="","",INDEX(リスト!$J:$J,MATCH($K1580,リスト!$I:$I,0))),"")</f>
        <v/>
      </c>
      <c r="U1580" s="9" t="str">
        <f>IF($B1580="","",RIGHT($G1580*1000+200+COUNTIF($G$2:$G1580,$G1580),9))</f>
        <v/>
      </c>
      <c r="V1580" s="9" t="str">
        <f>IFERROR(IF($M1580="","",$M1580&amp;"・"&amp;INDEX(リスト!$F:$F,MATCH($L1580,リスト!$E:$E,0))),"")</f>
        <v/>
      </c>
    </row>
    <row r="1581" spans="15:22" ht="18" customHeight="1" x14ac:dyDescent="0.55000000000000004">
      <c r="O1581" s="9" t="str">
        <f>IFERROR(IF($B1581="","",INDEX(所属情報!$E:$E,MATCH($A1581,所属情報!$A:$A,0))),"")</f>
        <v/>
      </c>
      <c r="P1581" s="9" t="str">
        <f t="shared" si="72"/>
        <v/>
      </c>
      <c r="Q1581" s="9" t="str">
        <f t="shared" si="73"/>
        <v/>
      </c>
      <c r="R1581" s="9" t="str">
        <f t="shared" si="74"/>
        <v/>
      </c>
      <c r="S1581" s="9" t="str">
        <f>IFERROR(IF($F1581="","",INDEX(リスト!$G:$G,MATCH($F1581,リスト!$E:$E,0))),"")</f>
        <v/>
      </c>
      <c r="T1581" s="9" t="str">
        <f>IFERROR(IF($K1581="","",INDEX(リスト!$J:$J,MATCH($K1581,リスト!$I:$I,0))),"")</f>
        <v/>
      </c>
      <c r="U1581" s="9" t="str">
        <f>IF($B1581="","",RIGHT($G1581*1000+200+COUNTIF($G$2:$G1581,$G1581),9))</f>
        <v/>
      </c>
      <c r="V1581" s="9" t="str">
        <f>IFERROR(IF($M1581="","",$M1581&amp;"・"&amp;INDEX(リスト!$F:$F,MATCH($L1581,リスト!$E:$E,0))),"")</f>
        <v/>
      </c>
    </row>
    <row r="1582" spans="15:22" ht="18" customHeight="1" x14ac:dyDescent="0.55000000000000004">
      <c r="O1582" s="9" t="str">
        <f>IFERROR(IF($B1582="","",INDEX(所属情報!$E:$E,MATCH($A1582,所属情報!$A:$A,0))),"")</f>
        <v/>
      </c>
      <c r="P1582" s="9" t="str">
        <f t="shared" si="72"/>
        <v/>
      </c>
      <c r="Q1582" s="9" t="str">
        <f t="shared" si="73"/>
        <v/>
      </c>
      <c r="R1582" s="9" t="str">
        <f t="shared" si="74"/>
        <v/>
      </c>
      <c r="S1582" s="9" t="str">
        <f>IFERROR(IF($F1582="","",INDEX(リスト!$G:$G,MATCH($F1582,リスト!$E:$E,0))),"")</f>
        <v/>
      </c>
      <c r="T1582" s="9" t="str">
        <f>IFERROR(IF($K1582="","",INDEX(リスト!$J:$J,MATCH($K1582,リスト!$I:$I,0))),"")</f>
        <v/>
      </c>
      <c r="U1582" s="9" t="str">
        <f>IF($B1582="","",RIGHT($G1582*1000+200+COUNTIF($G$2:$G1582,$G1582),9))</f>
        <v/>
      </c>
      <c r="V1582" s="9" t="str">
        <f>IFERROR(IF($M1582="","",$M1582&amp;"・"&amp;INDEX(リスト!$F:$F,MATCH($L1582,リスト!$E:$E,0))),"")</f>
        <v/>
      </c>
    </row>
    <row r="1583" spans="15:22" ht="18" customHeight="1" x14ac:dyDescent="0.55000000000000004">
      <c r="O1583" s="9" t="str">
        <f>IFERROR(IF($B1583="","",INDEX(所属情報!$E:$E,MATCH($A1583,所属情報!$A:$A,0))),"")</f>
        <v/>
      </c>
      <c r="P1583" s="9" t="str">
        <f t="shared" si="72"/>
        <v/>
      </c>
      <c r="Q1583" s="9" t="str">
        <f t="shared" si="73"/>
        <v/>
      </c>
      <c r="R1583" s="9" t="str">
        <f t="shared" si="74"/>
        <v/>
      </c>
      <c r="S1583" s="9" t="str">
        <f>IFERROR(IF($F1583="","",INDEX(リスト!$G:$G,MATCH($F1583,リスト!$E:$E,0))),"")</f>
        <v/>
      </c>
      <c r="T1583" s="9" t="str">
        <f>IFERROR(IF($K1583="","",INDEX(リスト!$J:$J,MATCH($K1583,リスト!$I:$I,0))),"")</f>
        <v/>
      </c>
      <c r="U1583" s="9" t="str">
        <f>IF($B1583="","",RIGHT($G1583*1000+200+COUNTIF($G$2:$G1583,$G1583),9))</f>
        <v/>
      </c>
      <c r="V1583" s="9" t="str">
        <f>IFERROR(IF($M1583="","",$M1583&amp;"・"&amp;INDEX(リスト!$F:$F,MATCH($L1583,リスト!$E:$E,0))),"")</f>
        <v/>
      </c>
    </row>
    <row r="1584" spans="15:22" ht="18" customHeight="1" x14ac:dyDescent="0.55000000000000004">
      <c r="O1584" s="9" t="str">
        <f>IFERROR(IF($B1584="","",INDEX(所属情報!$E:$E,MATCH($A1584,所属情報!$A:$A,0))),"")</f>
        <v/>
      </c>
      <c r="P1584" s="9" t="str">
        <f t="shared" si="72"/>
        <v/>
      </c>
      <c r="Q1584" s="9" t="str">
        <f t="shared" si="73"/>
        <v/>
      </c>
      <c r="R1584" s="9" t="str">
        <f t="shared" si="74"/>
        <v/>
      </c>
      <c r="S1584" s="9" t="str">
        <f>IFERROR(IF($F1584="","",INDEX(リスト!$G:$G,MATCH($F1584,リスト!$E:$E,0))),"")</f>
        <v/>
      </c>
      <c r="T1584" s="9" t="str">
        <f>IFERROR(IF($K1584="","",INDEX(リスト!$J:$J,MATCH($K1584,リスト!$I:$I,0))),"")</f>
        <v/>
      </c>
      <c r="U1584" s="9" t="str">
        <f>IF($B1584="","",RIGHT($G1584*1000+200+COUNTIF($G$2:$G1584,$G1584),9))</f>
        <v/>
      </c>
      <c r="V1584" s="9" t="str">
        <f>IFERROR(IF($M1584="","",$M1584&amp;"・"&amp;INDEX(リスト!$F:$F,MATCH($L1584,リスト!$E:$E,0))),"")</f>
        <v/>
      </c>
    </row>
    <row r="1585" spans="15:22" ht="18" customHeight="1" x14ac:dyDescent="0.55000000000000004">
      <c r="O1585" s="9" t="str">
        <f>IFERROR(IF($B1585="","",INDEX(所属情報!$E:$E,MATCH($A1585,所属情報!$A:$A,0))),"")</f>
        <v/>
      </c>
      <c r="P1585" s="9" t="str">
        <f t="shared" si="72"/>
        <v/>
      </c>
      <c r="Q1585" s="9" t="str">
        <f t="shared" si="73"/>
        <v/>
      </c>
      <c r="R1585" s="9" t="str">
        <f t="shared" si="74"/>
        <v/>
      </c>
      <c r="S1585" s="9" t="str">
        <f>IFERROR(IF($F1585="","",INDEX(リスト!$G:$G,MATCH($F1585,リスト!$E:$E,0))),"")</f>
        <v/>
      </c>
      <c r="T1585" s="9" t="str">
        <f>IFERROR(IF($K1585="","",INDEX(リスト!$J:$J,MATCH($K1585,リスト!$I:$I,0))),"")</f>
        <v/>
      </c>
      <c r="U1585" s="9" t="str">
        <f>IF($B1585="","",RIGHT($G1585*1000+200+COUNTIF($G$2:$G1585,$G1585),9))</f>
        <v/>
      </c>
      <c r="V1585" s="9" t="str">
        <f>IFERROR(IF($M1585="","",$M1585&amp;"・"&amp;INDEX(リスト!$F:$F,MATCH($L1585,リスト!$E:$E,0))),"")</f>
        <v/>
      </c>
    </row>
    <row r="1586" spans="15:22" ht="18" customHeight="1" x14ac:dyDescent="0.55000000000000004">
      <c r="O1586" s="9" t="str">
        <f>IFERROR(IF($B1586="","",INDEX(所属情報!$E:$E,MATCH($A1586,所属情報!$A:$A,0))),"")</f>
        <v/>
      </c>
      <c r="P1586" s="9" t="str">
        <f t="shared" si="72"/>
        <v/>
      </c>
      <c r="Q1586" s="9" t="str">
        <f t="shared" si="73"/>
        <v/>
      </c>
      <c r="R1586" s="9" t="str">
        <f t="shared" si="74"/>
        <v/>
      </c>
      <c r="S1586" s="9" t="str">
        <f>IFERROR(IF($F1586="","",INDEX(リスト!$G:$G,MATCH($F1586,リスト!$E:$E,0))),"")</f>
        <v/>
      </c>
      <c r="T1586" s="9" t="str">
        <f>IFERROR(IF($K1586="","",INDEX(リスト!$J:$J,MATCH($K1586,リスト!$I:$I,0))),"")</f>
        <v/>
      </c>
      <c r="U1586" s="9" t="str">
        <f>IF($B1586="","",RIGHT($G1586*1000+200+COUNTIF($G$2:$G1586,$G1586),9))</f>
        <v/>
      </c>
      <c r="V1586" s="9" t="str">
        <f>IFERROR(IF($M1586="","",$M1586&amp;"・"&amp;INDEX(リスト!$F:$F,MATCH($L1586,リスト!$E:$E,0))),"")</f>
        <v/>
      </c>
    </row>
    <row r="1587" spans="15:22" ht="18" customHeight="1" x14ac:dyDescent="0.55000000000000004">
      <c r="O1587" s="9" t="str">
        <f>IFERROR(IF($B1587="","",INDEX(所属情報!$E:$E,MATCH($A1587,所属情報!$A:$A,0))),"")</f>
        <v/>
      </c>
      <c r="P1587" s="9" t="str">
        <f t="shared" si="72"/>
        <v/>
      </c>
      <c r="Q1587" s="9" t="str">
        <f t="shared" si="73"/>
        <v/>
      </c>
      <c r="R1587" s="9" t="str">
        <f t="shared" si="74"/>
        <v/>
      </c>
      <c r="S1587" s="9" t="str">
        <f>IFERROR(IF($F1587="","",INDEX(リスト!$G:$G,MATCH($F1587,リスト!$E:$E,0))),"")</f>
        <v/>
      </c>
      <c r="T1587" s="9" t="str">
        <f>IFERROR(IF($K1587="","",INDEX(リスト!$J:$J,MATCH($K1587,リスト!$I:$I,0))),"")</f>
        <v/>
      </c>
      <c r="U1587" s="9" t="str">
        <f>IF($B1587="","",RIGHT($G1587*1000+200+COUNTIF($G$2:$G1587,$G1587),9))</f>
        <v/>
      </c>
      <c r="V1587" s="9" t="str">
        <f>IFERROR(IF($M1587="","",$M1587&amp;"・"&amp;INDEX(リスト!$F:$F,MATCH($L1587,リスト!$E:$E,0))),"")</f>
        <v/>
      </c>
    </row>
    <row r="1588" spans="15:22" ht="18" customHeight="1" x14ac:dyDescent="0.55000000000000004">
      <c r="O1588" s="9" t="str">
        <f>IFERROR(IF($B1588="","",INDEX(所属情報!$E:$E,MATCH($A1588,所属情報!$A:$A,0))),"")</f>
        <v/>
      </c>
      <c r="P1588" s="9" t="str">
        <f t="shared" si="72"/>
        <v/>
      </c>
      <c r="Q1588" s="9" t="str">
        <f t="shared" si="73"/>
        <v/>
      </c>
      <c r="R1588" s="9" t="str">
        <f t="shared" si="74"/>
        <v/>
      </c>
      <c r="S1588" s="9" t="str">
        <f>IFERROR(IF($F1588="","",INDEX(リスト!$G:$G,MATCH($F1588,リスト!$E:$E,0))),"")</f>
        <v/>
      </c>
      <c r="T1588" s="9" t="str">
        <f>IFERROR(IF($K1588="","",INDEX(リスト!$J:$J,MATCH($K1588,リスト!$I:$I,0))),"")</f>
        <v/>
      </c>
      <c r="U1588" s="9" t="str">
        <f>IF($B1588="","",RIGHT($G1588*1000+200+COUNTIF($G$2:$G1588,$G1588),9))</f>
        <v/>
      </c>
      <c r="V1588" s="9" t="str">
        <f>IFERROR(IF($M1588="","",$M1588&amp;"・"&amp;INDEX(リスト!$F:$F,MATCH($L1588,リスト!$E:$E,0))),"")</f>
        <v/>
      </c>
    </row>
    <row r="1589" spans="15:22" ht="18" customHeight="1" x14ac:dyDescent="0.55000000000000004">
      <c r="O1589" s="9" t="str">
        <f>IFERROR(IF($B1589="","",INDEX(所属情報!$E:$E,MATCH($A1589,所属情報!$A:$A,0))),"")</f>
        <v/>
      </c>
      <c r="P1589" s="9" t="str">
        <f t="shared" si="72"/>
        <v/>
      </c>
      <c r="Q1589" s="9" t="str">
        <f t="shared" si="73"/>
        <v/>
      </c>
      <c r="R1589" s="9" t="str">
        <f t="shared" si="74"/>
        <v/>
      </c>
      <c r="S1589" s="9" t="str">
        <f>IFERROR(IF($F1589="","",INDEX(リスト!$G:$G,MATCH($F1589,リスト!$E:$E,0))),"")</f>
        <v/>
      </c>
      <c r="T1589" s="9" t="str">
        <f>IFERROR(IF($K1589="","",INDEX(リスト!$J:$J,MATCH($K1589,リスト!$I:$I,0))),"")</f>
        <v/>
      </c>
      <c r="U1589" s="9" t="str">
        <f>IF($B1589="","",RIGHT($G1589*1000+200+COUNTIF($G$2:$G1589,$G1589),9))</f>
        <v/>
      </c>
      <c r="V1589" s="9" t="str">
        <f>IFERROR(IF($M1589="","",$M1589&amp;"・"&amp;INDEX(リスト!$F:$F,MATCH($L1589,リスト!$E:$E,0))),"")</f>
        <v/>
      </c>
    </row>
    <row r="1590" spans="15:22" ht="18" customHeight="1" x14ac:dyDescent="0.55000000000000004">
      <c r="O1590" s="9" t="str">
        <f>IFERROR(IF($B1590="","",INDEX(所属情報!$E:$E,MATCH($A1590,所属情報!$A:$A,0))),"")</f>
        <v/>
      </c>
      <c r="P1590" s="9" t="str">
        <f t="shared" si="72"/>
        <v/>
      </c>
      <c r="Q1590" s="9" t="str">
        <f t="shared" si="73"/>
        <v/>
      </c>
      <c r="R1590" s="9" t="str">
        <f t="shared" si="74"/>
        <v/>
      </c>
      <c r="S1590" s="9" t="str">
        <f>IFERROR(IF($F1590="","",INDEX(リスト!$G:$G,MATCH($F1590,リスト!$E:$E,0))),"")</f>
        <v/>
      </c>
      <c r="T1590" s="9" t="str">
        <f>IFERROR(IF($K1590="","",INDEX(リスト!$J:$J,MATCH($K1590,リスト!$I:$I,0))),"")</f>
        <v/>
      </c>
      <c r="U1590" s="9" t="str">
        <f>IF($B1590="","",RIGHT($G1590*1000+200+COUNTIF($G$2:$G1590,$G1590),9))</f>
        <v/>
      </c>
      <c r="V1590" s="9" t="str">
        <f>IFERROR(IF($M1590="","",$M1590&amp;"・"&amp;INDEX(リスト!$F:$F,MATCH($L1590,リスト!$E:$E,0))),"")</f>
        <v/>
      </c>
    </row>
    <row r="1591" spans="15:22" ht="18" customHeight="1" x14ac:dyDescent="0.55000000000000004">
      <c r="O1591" s="9" t="str">
        <f>IFERROR(IF($B1591="","",INDEX(所属情報!$E:$E,MATCH($A1591,所属情報!$A:$A,0))),"")</f>
        <v/>
      </c>
      <c r="P1591" s="9" t="str">
        <f t="shared" si="72"/>
        <v/>
      </c>
      <c r="Q1591" s="9" t="str">
        <f t="shared" si="73"/>
        <v/>
      </c>
      <c r="R1591" s="9" t="str">
        <f t="shared" si="74"/>
        <v/>
      </c>
      <c r="S1591" s="9" t="str">
        <f>IFERROR(IF($F1591="","",INDEX(リスト!$G:$G,MATCH($F1591,リスト!$E:$E,0))),"")</f>
        <v/>
      </c>
      <c r="T1591" s="9" t="str">
        <f>IFERROR(IF($K1591="","",INDEX(リスト!$J:$J,MATCH($K1591,リスト!$I:$I,0))),"")</f>
        <v/>
      </c>
      <c r="U1591" s="9" t="str">
        <f>IF($B1591="","",RIGHT($G1591*1000+200+COUNTIF($G$2:$G1591,$G1591),9))</f>
        <v/>
      </c>
      <c r="V1591" s="9" t="str">
        <f>IFERROR(IF($M1591="","",$M1591&amp;"・"&amp;INDEX(リスト!$F:$F,MATCH($L1591,リスト!$E:$E,0))),"")</f>
        <v/>
      </c>
    </row>
    <row r="1592" spans="15:22" ht="18" customHeight="1" x14ac:dyDescent="0.55000000000000004">
      <c r="O1592" s="9" t="str">
        <f>IFERROR(IF($B1592="","",INDEX(所属情報!$E:$E,MATCH($A1592,所属情報!$A:$A,0))),"")</f>
        <v/>
      </c>
      <c r="P1592" s="9" t="str">
        <f t="shared" si="72"/>
        <v/>
      </c>
      <c r="Q1592" s="9" t="str">
        <f t="shared" si="73"/>
        <v/>
      </c>
      <c r="R1592" s="9" t="str">
        <f t="shared" si="74"/>
        <v/>
      </c>
      <c r="S1592" s="9" t="str">
        <f>IFERROR(IF($F1592="","",INDEX(リスト!$G:$G,MATCH($F1592,リスト!$E:$E,0))),"")</f>
        <v/>
      </c>
      <c r="T1592" s="9" t="str">
        <f>IFERROR(IF($K1592="","",INDEX(リスト!$J:$J,MATCH($K1592,リスト!$I:$I,0))),"")</f>
        <v/>
      </c>
      <c r="U1592" s="9" t="str">
        <f>IF($B1592="","",RIGHT($G1592*1000+200+COUNTIF($G$2:$G1592,$G1592),9))</f>
        <v/>
      </c>
      <c r="V1592" s="9" t="str">
        <f>IFERROR(IF($M1592="","",$M1592&amp;"・"&amp;INDEX(リスト!$F:$F,MATCH($L1592,リスト!$E:$E,0))),"")</f>
        <v/>
      </c>
    </row>
    <row r="1593" spans="15:22" ht="18" customHeight="1" x14ac:dyDescent="0.55000000000000004">
      <c r="O1593" s="9" t="str">
        <f>IFERROR(IF($B1593="","",INDEX(所属情報!$E:$E,MATCH($A1593,所属情報!$A:$A,0))),"")</f>
        <v/>
      </c>
      <c r="P1593" s="9" t="str">
        <f t="shared" si="72"/>
        <v/>
      </c>
      <c r="Q1593" s="9" t="str">
        <f t="shared" si="73"/>
        <v/>
      </c>
      <c r="R1593" s="9" t="str">
        <f t="shared" si="74"/>
        <v/>
      </c>
      <c r="S1593" s="9" t="str">
        <f>IFERROR(IF($F1593="","",INDEX(リスト!$G:$G,MATCH($F1593,リスト!$E:$E,0))),"")</f>
        <v/>
      </c>
      <c r="T1593" s="9" t="str">
        <f>IFERROR(IF($K1593="","",INDEX(リスト!$J:$J,MATCH($K1593,リスト!$I:$I,0))),"")</f>
        <v/>
      </c>
      <c r="U1593" s="9" t="str">
        <f>IF($B1593="","",RIGHT($G1593*1000+200+COUNTIF($G$2:$G1593,$G1593),9))</f>
        <v/>
      </c>
      <c r="V1593" s="9" t="str">
        <f>IFERROR(IF($M1593="","",$M1593&amp;"・"&amp;INDEX(リスト!$F:$F,MATCH($L1593,リスト!$E:$E,0))),"")</f>
        <v/>
      </c>
    </row>
    <row r="1594" spans="15:22" ht="18" customHeight="1" x14ac:dyDescent="0.55000000000000004">
      <c r="O1594" s="9" t="str">
        <f>IFERROR(IF($B1594="","",INDEX(所属情報!$E:$E,MATCH($A1594,所属情報!$A:$A,0))),"")</f>
        <v/>
      </c>
      <c r="P1594" s="9" t="str">
        <f t="shared" si="72"/>
        <v/>
      </c>
      <c r="Q1594" s="9" t="str">
        <f t="shared" si="73"/>
        <v/>
      </c>
      <c r="R1594" s="9" t="str">
        <f t="shared" si="74"/>
        <v/>
      </c>
      <c r="S1594" s="9" t="str">
        <f>IFERROR(IF($F1594="","",INDEX(リスト!$G:$G,MATCH($F1594,リスト!$E:$E,0))),"")</f>
        <v/>
      </c>
      <c r="T1594" s="9" t="str">
        <f>IFERROR(IF($K1594="","",INDEX(リスト!$J:$J,MATCH($K1594,リスト!$I:$I,0))),"")</f>
        <v/>
      </c>
      <c r="U1594" s="9" t="str">
        <f>IF($B1594="","",RIGHT($G1594*1000+200+COUNTIF($G$2:$G1594,$G1594),9))</f>
        <v/>
      </c>
      <c r="V1594" s="9" t="str">
        <f>IFERROR(IF($M1594="","",$M1594&amp;"・"&amp;INDEX(リスト!$F:$F,MATCH($L1594,リスト!$E:$E,0))),"")</f>
        <v/>
      </c>
    </row>
    <row r="1595" spans="15:22" ht="18" customHeight="1" x14ac:dyDescent="0.55000000000000004">
      <c r="O1595" s="9" t="str">
        <f>IFERROR(IF($B1595="","",INDEX(所属情報!$E:$E,MATCH($A1595,所属情報!$A:$A,0))),"")</f>
        <v/>
      </c>
      <c r="P1595" s="9" t="str">
        <f t="shared" si="72"/>
        <v/>
      </c>
      <c r="Q1595" s="9" t="str">
        <f t="shared" si="73"/>
        <v/>
      </c>
      <c r="R1595" s="9" t="str">
        <f t="shared" si="74"/>
        <v/>
      </c>
      <c r="S1595" s="9" t="str">
        <f>IFERROR(IF($F1595="","",INDEX(リスト!$G:$G,MATCH($F1595,リスト!$E:$E,0))),"")</f>
        <v/>
      </c>
      <c r="T1595" s="9" t="str">
        <f>IFERROR(IF($K1595="","",INDEX(リスト!$J:$J,MATCH($K1595,リスト!$I:$I,0))),"")</f>
        <v/>
      </c>
      <c r="U1595" s="9" t="str">
        <f>IF($B1595="","",RIGHT($G1595*1000+200+COUNTIF($G$2:$G1595,$G1595),9))</f>
        <v/>
      </c>
      <c r="V1595" s="9" t="str">
        <f>IFERROR(IF($M1595="","",$M1595&amp;"・"&amp;INDEX(リスト!$F:$F,MATCH($L1595,リスト!$E:$E,0))),"")</f>
        <v/>
      </c>
    </row>
    <row r="1596" spans="15:22" ht="18" customHeight="1" x14ac:dyDescent="0.55000000000000004">
      <c r="O1596" s="9" t="str">
        <f>IFERROR(IF($B1596="","",INDEX(所属情報!$E:$E,MATCH($A1596,所属情報!$A:$A,0))),"")</f>
        <v/>
      </c>
      <c r="P1596" s="9" t="str">
        <f t="shared" si="72"/>
        <v/>
      </c>
      <c r="Q1596" s="9" t="str">
        <f t="shared" si="73"/>
        <v/>
      </c>
      <c r="R1596" s="9" t="str">
        <f t="shared" si="74"/>
        <v/>
      </c>
      <c r="S1596" s="9" t="str">
        <f>IFERROR(IF($F1596="","",INDEX(リスト!$G:$G,MATCH($F1596,リスト!$E:$E,0))),"")</f>
        <v/>
      </c>
      <c r="T1596" s="9" t="str">
        <f>IFERROR(IF($K1596="","",INDEX(リスト!$J:$J,MATCH($K1596,リスト!$I:$I,0))),"")</f>
        <v/>
      </c>
      <c r="U1596" s="9" t="str">
        <f>IF($B1596="","",RIGHT($G1596*1000+200+COUNTIF($G$2:$G1596,$G1596),9))</f>
        <v/>
      </c>
      <c r="V1596" s="9" t="str">
        <f>IFERROR(IF($M1596="","",$M1596&amp;"・"&amp;INDEX(リスト!$F:$F,MATCH($L1596,リスト!$E:$E,0))),"")</f>
        <v/>
      </c>
    </row>
    <row r="1597" spans="15:22" ht="18" customHeight="1" x14ac:dyDescent="0.55000000000000004">
      <c r="O1597" s="9" t="str">
        <f>IFERROR(IF($B1597="","",INDEX(所属情報!$E:$E,MATCH($A1597,所属情報!$A:$A,0))),"")</f>
        <v/>
      </c>
      <c r="P1597" s="9" t="str">
        <f t="shared" si="72"/>
        <v/>
      </c>
      <c r="Q1597" s="9" t="str">
        <f t="shared" si="73"/>
        <v/>
      </c>
      <c r="R1597" s="9" t="str">
        <f t="shared" si="74"/>
        <v/>
      </c>
      <c r="S1597" s="9" t="str">
        <f>IFERROR(IF($F1597="","",INDEX(リスト!$G:$G,MATCH($F1597,リスト!$E:$E,0))),"")</f>
        <v/>
      </c>
      <c r="T1597" s="9" t="str">
        <f>IFERROR(IF($K1597="","",INDEX(リスト!$J:$J,MATCH($K1597,リスト!$I:$I,0))),"")</f>
        <v/>
      </c>
      <c r="U1597" s="9" t="str">
        <f>IF($B1597="","",RIGHT($G1597*1000+200+COUNTIF($G$2:$G1597,$G1597),9))</f>
        <v/>
      </c>
      <c r="V1597" s="9" t="str">
        <f>IFERROR(IF($M1597="","",$M1597&amp;"・"&amp;INDEX(リスト!$F:$F,MATCH($L1597,リスト!$E:$E,0))),"")</f>
        <v/>
      </c>
    </row>
    <row r="1598" spans="15:22" ht="18" customHeight="1" x14ac:dyDescent="0.55000000000000004">
      <c r="O1598" s="9" t="str">
        <f>IFERROR(IF($B1598="","",INDEX(所属情報!$E:$E,MATCH($A1598,所属情報!$A:$A,0))),"")</f>
        <v/>
      </c>
      <c r="P1598" s="9" t="str">
        <f t="shared" si="72"/>
        <v/>
      </c>
      <c r="Q1598" s="9" t="str">
        <f t="shared" si="73"/>
        <v/>
      </c>
      <c r="R1598" s="9" t="str">
        <f t="shared" si="74"/>
        <v/>
      </c>
      <c r="S1598" s="9" t="str">
        <f>IFERROR(IF($F1598="","",INDEX(リスト!$G:$G,MATCH($F1598,リスト!$E:$E,0))),"")</f>
        <v/>
      </c>
      <c r="T1598" s="9" t="str">
        <f>IFERROR(IF($K1598="","",INDEX(リスト!$J:$J,MATCH($K1598,リスト!$I:$I,0))),"")</f>
        <v/>
      </c>
      <c r="U1598" s="9" t="str">
        <f>IF($B1598="","",RIGHT($G1598*1000+200+COUNTIF($G$2:$G1598,$G1598),9))</f>
        <v/>
      </c>
      <c r="V1598" s="9" t="str">
        <f>IFERROR(IF($M1598="","",$M1598&amp;"・"&amp;INDEX(リスト!$F:$F,MATCH($L1598,リスト!$E:$E,0))),"")</f>
        <v/>
      </c>
    </row>
    <row r="1599" spans="15:22" ht="18" customHeight="1" x14ac:dyDescent="0.55000000000000004">
      <c r="O1599" s="9" t="str">
        <f>IFERROR(IF($B1599="","",INDEX(所属情報!$E:$E,MATCH($A1599,所属情報!$A:$A,0))),"")</f>
        <v/>
      </c>
      <c r="P1599" s="9" t="str">
        <f t="shared" si="72"/>
        <v/>
      </c>
      <c r="Q1599" s="9" t="str">
        <f t="shared" si="73"/>
        <v/>
      </c>
      <c r="R1599" s="9" t="str">
        <f t="shared" si="74"/>
        <v/>
      </c>
      <c r="S1599" s="9" t="str">
        <f>IFERROR(IF($F1599="","",INDEX(リスト!$G:$G,MATCH($F1599,リスト!$E:$E,0))),"")</f>
        <v/>
      </c>
      <c r="T1599" s="9" t="str">
        <f>IFERROR(IF($K1599="","",INDEX(リスト!$J:$J,MATCH($K1599,リスト!$I:$I,0))),"")</f>
        <v/>
      </c>
      <c r="U1599" s="9" t="str">
        <f>IF($B1599="","",RIGHT($G1599*1000+200+COUNTIF($G$2:$G1599,$G1599),9))</f>
        <v/>
      </c>
      <c r="V1599" s="9" t="str">
        <f>IFERROR(IF($M1599="","",$M1599&amp;"・"&amp;INDEX(リスト!$F:$F,MATCH($L1599,リスト!$E:$E,0))),"")</f>
        <v/>
      </c>
    </row>
    <row r="1600" spans="15:22" ht="18" customHeight="1" x14ac:dyDescent="0.55000000000000004">
      <c r="O1600" s="9" t="str">
        <f>IFERROR(IF($B1600="","",INDEX(所属情報!$E:$E,MATCH($A1600,所属情報!$A:$A,0))),"")</f>
        <v/>
      </c>
      <c r="P1600" s="9" t="str">
        <f t="shared" si="72"/>
        <v/>
      </c>
      <c r="Q1600" s="9" t="str">
        <f t="shared" si="73"/>
        <v/>
      </c>
      <c r="R1600" s="9" t="str">
        <f t="shared" si="74"/>
        <v/>
      </c>
      <c r="S1600" s="9" t="str">
        <f>IFERROR(IF($F1600="","",INDEX(リスト!$G:$G,MATCH($F1600,リスト!$E:$E,0))),"")</f>
        <v/>
      </c>
      <c r="T1600" s="9" t="str">
        <f>IFERROR(IF($K1600="","",INDEX(リスト!$J:$J,MATCH($K1600,リスト!$I:$I,0))),"")</f>
        <v/>
      </c>
      <c r="U1600" s="9" t="str">
        <f>IF($B1600="","",RIGHT($G1600*1000+200+COUNTIF($G$2:$G1600,$G1600),9))</f>
        <v/>
      </c>
      <c r="V1600" s="9" t="str">
        <f>IFERROR(IF($M1600="","",$M1600&amp;"・"&amp;INDEX(リスト!$F:$F,MATCH($L1600,リスト!$E:$E,0))),"")</f>
        <v/>
      </c>
    </row>
    <row r="1601" spans="15:22" ht="18" customHeight="1" x14ac:dyDescent="0.55000000000000004">
      <c r="O1601" s="9" t="str">
        <f>IFERROR(IF($B1601="","",INDEX(所属情報!$E:$E,MATCH($A1601,所属情報!$A:$A,0))),"")</f>
        <v/>
      </c>
      <c r="P1601" s="9" t="str">
        <f t="shared" si="72"/>
        <v/>
      </c>
      <c r="Q1601" s="9" t="str">
        <f t="shared" si="73"/>
        <v/>
      </c>
      <c r="R1601" s="9" t="str">
        <f t="shared" si="74"/>
        <v/>
      </c>
      <c r="S1601" s="9" t="str">
        <f>IFERROR(IF($F1601="","",INDEX(リスト!$G:$G,MATCH($F1601,リスト!$E:$E,0))),"")</f>
        <v/>
      </c>
      <c r="T1601" s="9" t="str">
        <f>IFERROR(IF($K1601="","",INDEX(リスト!$J:$J,MATCH($K1601,リスト!$I:$I,0))),"")</f>
        <v/>
      </c>
      <c r="U1601" s="9" t="str">
        <f>IF($B1601="","",RIGHT($G1601*1000+200+COUNTIF($G$2:$G1601,$G1601),9))</f>
        <v/>
      </c>
      <c r="V1601" s="9" t="str">
        <f>IFERROR(IF($M1601="","",$M1601&amp;"・"&amp;INDEX(リスト!$F:$F,MATCH($L1601,リスト!$E:$E,0))),"")</f>
        <v/>
      </c>
    </row>
    <row r="1602" spans="15:22" ht="18" customHeight="1" x14ac:dyDescent="0.55000000000000004">
      <c r="O1602" s="9" t="str">
        <f>IFERROR(IF($B1602="","",INDEX(所属情報!$E:$E,MATCH($A1602,所属情報!$A:$A,0))),"")</f>
        <v/>
      </c>
      <c r="P1602" s="9" t="str">
        <f t="shared" si="72"/>
        <v/>
      </c>
      <c r="Q1602" s="9" t="str">
        <f t="shared" si="73"/>
        <v/>
      </c>
      <c r="R1602" s="9" t="str">
        <f t="shared" si="74"/>
        <v/>
      </c>
      <c r="S1602" s="9" t="str">
        <f>IFERROR(IF($F1602="","",INDEX(リスト!$G:$G,MATCH($F1602,リスト!$E:$E,0))),"")</f>
        <v/>
      </c>
      <c r="T1602" s="9" t="str">
        <f>IFERROR(IF($K1602="","",INDEX(リスト!$J:$J,MATCH($K1602,リスト!$I:$I,0))),"")</f>
        <v/>
      </c>
      <c r="U1602" s="9" t="str">
        <f>IF($B1602="","",RIGHT($G1602*1000+200+COUNTIF($G$2:$G1602,$G1602),9))</f>
        <v/>
      </c>
      <c r="V1602" s="9" t="str">
        <f>IFERROR(IF($M1602="","",$M1602&amp;"・"&amp;INDEX(リスト!$F:$F,MATCH($L1602,リスト!$E:$E,0))),"")</f>
        <v/>
      </c>
    </row>
    <row r="1603" spans="15:22" ht="18" customHeight="1" x14ac:dyDescent="0.55000000000000004">
      <c r="O1603" s="9" t="str">
        <f>IFERROR(IF($B1603="","",INDEX(所属情報!$E:$E,MATCH($A1603,所属情報!$A:$A,0))),"")</f>
        <v/>
      </c>
      <c r="P1603" s="9" t="str">
        <f t="shared" ref="P1603:P1666" si="75">IF($C1603="","",IF($E1603="",$C1603,$C1603&amp;" ("&amp;$E1603&amp;")"))</f>
        <v/>
      </c>
      <c r="Q1603" s="9" t="str">
        <f t="shared" ref="Q1603:Q1666" si="76">IF($D1603="","",ASC($D1603))</f>
        <v/>
      </c>
      <c r="R1603" s="9" t="str">
        <f t="shared" ref="R1603:R1666" si="77">IF($I1603="","",UPPER($I1603)&amp;" "&amp;UPPER(LEFT($J1603,1))&amp;LOWER(RIGHT($J1603,LEN($J1603)-1))&amp;" ("&amp;MID($G1603,3,2)&amp;")")</f>
        <v/>
      </c>
      <c r="S1603" s="9" t="str">
        <f>IFERROR(IF($F1603="","",INDEX(リスト!$G:$G,MATCH($F1603,リスト!$E:$E,0))),"")</f>
        <v/>
      </c>
      <c r="T1603" s="9" t="str">
        <f>IFERROR(IF($K1603="","",INDEX(リスト!$J:$J,MATCH($K1603,リスト!$I:$I,0))),"")</f>
        <v/>
      </c>
      <c r="U1603" s="9" t="str">
        <f>IF($B1603="","",RIGHT($G1603*1000+200+COUNTIF($G$2:$G1603,$G1603),9))</f>
        <v/>
      </c>
      <c r="V1603" s="9" t="str">
        <f>IFERROR(IF($M1603="","",$M1603&amp;"・"&amp;INDEX(リスト!$F:$F,MATCH($L1603,リスト!$E:$E,0))),"")</f>
        <v/>
      </c>
    </row>
    <row r="1604" spans="15:22" ht="18" customHeight="1" x14ac:dyDescent="0.55000000000000004">
      <c r="O1604" s="9" t="str">
        <f>IFERROR(IF($B1604="","",INDEX(所属情報!$E:$E,MATCH($A1604,所属情報!$A:$A,0))),"")</f>
        <v/>
      </c>
      <c r="P1604" s="9" t="str">
        <f t="shared" si="75"/>
        <v/>
      </c>
      <c r="Q1604" s="9" t="str">
        <f t="shared" si="76"/>
        <v/>
      </c>
      <c r="R1604" s="9" t="str">
        <f t="shared" si="77"/>
        <v/>
      </c>
      <c r="S1604" s="9" t="str">
        <f>IFERROR(IF($F1604="","",INDEX(リスト!$G:$G,MATCH($F1604,リスト!$E:$E,0))),"")</f>
        <v/>
      </c>
      <c r="T1604" s="9" t="str">
        <f>IFERROR(IF($K1604="","",INDEX(リスト!$J:$J,MATCH($K1604,リスト!$I:$I,0))),"")</f>
        <v/>
      </c>
      <c r="U1604" s="9" t="str">
        <f>IF($B1604="","",RIGHT($G1604*1000+200+COUNTIF($G$2:$G1604,$G1604),9))</f>
        <v/>
      </c>
      <c r="V1604" s="9" t="str">
        <f>IFERROR(IF($M1604="","",$M1604&amp;"・"&amp;INDEX(リスト!$F:$F,MATCH($L1604,リスト!$E:$E,0))),"")</f>
        <v/>
      </c>
    </row>
    <row r="1605" spans="15:22" ht="18" customHeight="1" x14ac:dyDescent="0.55000000000000004">
      <c r="O1605" s="9" t="str">
        <f>IFERROR(IF($B1605="","",INDEX(所属情報!$E:$E,MATCH($A1605,所属情報!$A:$A,0))),"")</f>
        <v/>
      </c>
      <c r="P1605" s="9" t="str">
        <f t="shared" si="75"/>
        <v/>
      </c>
      <c r="Q1605" s="9" t="str">
        <f t="shared" si="76"/>
        <v/>
      </c>
      <c r="R1605" s="9" t="str">
        <f t="shared" si="77"/>
        <v/>
      </c>
      <c r="S1605" s="9" t="str">
        <f>IFERROR(IF($F1605="","",INDEX(リスト!$G:$G,MATCH($F1605,リスト!$E:$E,0))),"")</f>
        <v/>
      </c>
      <c r="T1605" s="9" t="str">
        <f>IFERROR(IF($K1605="","",INDEX(リスト!$J:$J,MATCH($K1605,リスト!$I:$I,0))),"")</f>
        <v/>
      </c>
      <c r="U1605" s="9" t="str">
        <f>IF($B1605="","",RIGHT($G1605*1000+200+COUNTIF($G$2:$G1605,$G1605),9))</f>
        <v/>
      </c>
      <c r="V1605" s="9" t="str">
        <f>IFERROR(IF($M1605="","",$M1605&amp;"・"&amp;INDEX(リスト!$F:$F,MATCH($L1605,リスト!$E:$E,0))),"")</f>
        <v/>
      </c>
    </row>
    <row r="1606" spans="15:22" ht="18" customHeight="1" x14ac:dyDescent="0.55000000000000004">
      <c r="O1606" s="9" t="str">
        <f>IFERROR(IF($B1606="","",INDEX(所属情報!$E:$E,MATCH($A1606,所属情報!$A:$A,0))),"")</f>
        <v/>
      </c>
      <c r="P1606" s="9" t="str">
        <f t="shared" si="75"/>
        <v/>
      </c>
      <c r="Q1606" s="9" t="str">
        <f t="shared" si="76"/>
        <v/>
      </c>
      <c r="R1606" s="9" t="str">
        <f t="shared" si="77"/>
        <v/>
      </c>
      <c r="S1606" s="9" t="str">
        <f>IFERROR(IF($F1606="","",INDEX(リスト!$G:$G,MATCH($F1606,リスト!$E:$E,0))),"")</f>
        <v/>
      </c>
      <c r="T1606" s="9" t="str">
        <f>IFERROR(IF($K1606="","",INDEX(リスト!$J:$J,MATCH($K1606,リスト!$I:$I,0))),"")</f>
        <v/>
      </c>
      <c r="U1606" s="9" t="str">
        <f>IF($B1606="","",RIGHT($G1606*1000+200+COUNTIF($G$2:$G1606,$G1606),9))</f>
        <v/>
      </c>
      <c r="V1606" s="9" t="str">
        <f>IFERROR(IF($M1606="","",$M1606&amp;"・"&amp;INDEX(リスト!$F:$F,MATCH($L1606,リスト!$E:$E,0))),"")</f>
        <v/>
      </c>
    </row>
    <row r="1607" spans="15:22" ht="18" customHeight="1" x14ac:dyDescent="0.55000000000000004">
      <c r="O1607" s="9" t="str">
        <f>IFERROR(IF($B1607="","",INDEX(所属情報!$E:$E,MATCH($A1607,所属情報!$A:$A,0))),"")</f>
        <v/>
      </c>
      <c r="P1607" s="9" t="str">
        <f t="shared" si="75"/>
        <v/>
      </c>
      <c r="Q1607" s="9" t="str">
        <f t="shared" si="76"/>
        <v/>
      </c>
      <c r="R1607" s="9" t="str">
        <f t="shared" si="77"/>
        <v/>
      </c>
      <c r="S1607" s="9" t="str">
        <f>IFERROR(IF($F1607="","",INDEX(リスト!$G:$G,MATCH($F1607,リスト!$E:$E,0))),"")</f>
        <v/>
      </c>
      <c r="T1607" s="9" t="str">
        <f>IFERROR(IF($K1607="","",INDEX(リスト!$J:$J,MATCH($K1607,リスト!$I:$I,0))),"")</f>
        <v/>
      </c>
      <c r="U1607" s="9" t="str">
        <f>IF($B1607="","",RIGHT($G1607*1000+200+COUNTIF($G$2:$G1607,$G1607),9))</f>
        <v/>
      </c>
      <c r="V1607" s="9" t="str">
        <f>IFERROR(IF($M1607="","",$M1607&amp;"・"&amp;INDEX(リスト!$F:$F,MATCH($L1607,リスト!$E:$E,0))),"")</f>
        <v/>
      </c>
    </row>
    <row r="1608" spans="15:22" ht="18" customHeight="1" x14ac:dyDescent="0.55000000000000004">
      <c r="O1608" s="9" t="str">
        <f>IFERROR(IF($B1608="","",INDEX(所属情報!$E:$E,MATCH($A1608,所属情報!$A:$A,0))),"")</f>
        <v/>
      </c>
      <c r="P1608" s="9" t="str">
        <f t="shared" si="75"/>
        <v/>
      </c>
      <c r="Q1608" s="9" t="str">
        <f t="shared" si="76"/>
        <v/>
      </c>
      <c r="R1608" s="9" t="str">
        <f t="shared" si="77"/>
        <v/>
      </c>
      <c r="S1608" s="9" t="str">
        <f>IFERROR(IF($F1608="","",INDEX(リスト!$G:$G,MATCH($F1608,リスト!$E:$E,0))),"")</f>
        <v/>
      </c>
      <c r="T1608" s="9" t="str">
        <f>IFERROR(IF($K1608="","",INDEX(リスト!$J:$J,MATCH($K1608,リスト!$I:$I,0))),"")</f>
        <v/>
      </c>
      <c r="U1608" s="9" t="str">
        <f>IF($B1608="","",RIGHT($G1608*1000+200+COUNTIF($G$2:$G1608,$G1608),9))</f>
        <v/>
      </c>
      <c r="V1608" s="9" t="str">
        <f>IFERROR(IF($M1608="","",$M1608&amp;"・"&amp;INDEX(リスト!$F:$F,MATCH($L1608,リスト!$E:$E,0))),"")</f>
        <v/>
      </c>
    </row>
    <row r="1609" spans="15:22" ht="18" customHeight="1" x14ac:dyDescent="0.55000000000000004">
      <c r="O1609" s="9" t="str">
        <f>IFERROR(IF($B1609="","",INDEX(所属情報!$E:$E,MATCH($A1609,所属情報!$A:$A,0))),"")</f>
        <v/>
      </c>
      <c r="P1609" s="9" t="str">
        <f t="shared" si="75"/>
        <v/>
      </c>
      <c r="Q1609" s="9" t="str">
        <f t="shared" si="76"/>
        <v/>
      </c>
      <c r="R1609" s="9" t="str">
        <f t="shared" si="77"/>
        <v/>
      </c>
      <c r="S1609" s="9" t="str">
        <f>IFERROR(IF($F1609="","",INDEX(リスト!$G:$G,MATCH($F1609,リスト!$E:$E,0))),"")</f>
        <v/>
      </c>
      <c r="T1609" s="9" t="str">
        <f>IFERROR(IF($K1609="","",INDEX(リスト!$J:$J,MATCH($K1609,リスト!$I:$I,0))),"")</f>
        <v/>
      </c>
      <c r="U1609" s="9" t="str">
        <f>IF($B1609="","",RIGHT($G1609*1000+200+COUNTIF($G$2:$G1609,$G1609),9))</f>
        <v/>
      </c>
      <c r="V1609" s="9" t="str">
        <f>IFERROR(IF($M1609="","",$M1609&amp;"・"&amp;INDEX(リスト!$F:$F,MATCH($L1609,リスト!$E:$E,0))),"")</f>
        <v/>
      </c>
    </row>
    <row r="1610" spans="15:22" ht="18" customHeight="1" x14ac:dyDescent="0.55000000000000004">
      <c r="O1610" s="9" t="str">
        <f>IFERROR(IF($B1610="","",INDEX(所属情報!$E:$E,MATCH($A1610,所属情報!$A:$A,0))),"")</f>
        <v/>
      </c>
      <c r="P1610" s="9" t="str">
        <f t="shared" si="75"/>
        <v/>
      </c>
      <c r="Q1610" s="9" t="str">
        <f t="shared" si="76"/>
        <v/>
      </c>
      <c r="R1610" s="9" t="str">
        <f t="shared" si="77"/>
        <v/>
      </c>
      <c r="S1610" s="9" t="str">
        <f>IFERROR(IF($F1610="","",INDEX(リスト!$G:$G,MATCH($F1610,リスト!$E:$E,0))),"")</f>
        <v/>
      </c>
      <c r="T1610" s="9" t="str">
        <f>IFERROR(IF($K1610="","",INDEX(リスト!$J:$J,MATCH($K1610,リスト!$I:$I,0))),"")</f>
        <v/>
      </c>
      <c r="U1610" s="9" t="str">
        <f>IF($B1610="","",RIGHT($G1610*1000+200+COUNTIF($G$2:$G1610,$G1610),9))</f>
        <v/>
      </c>
      <c r="V1610" s="9" t="str">
        <f>IFERROR(IF($M1610="","",$M1610&amp;"・"&amp;INDEX(リスト!$F:$F,MATCH($L1610,リスト!$E:$E,0))),"")</f>
        <v/>
      </c>
    </row>
    <row r="1611" spans="15:22" ht="18" customHeight="1" x14ac:dyDescent="0.55000000000000004">
      <c r="O1611" s="9" t="str">
        <f>IFERROR(IF($B1611="","",INDEX(所属情報!$E:$E,MATCH($A1611,所属情報!$A:$A,0))),"")</f>
        <v/>
      </c>
      <c r="P1611" s="9" t="str">
        <f t="shared" si="75"/>
        <v/>
      </c>
      <c r="Q1611" s="9" t="str">
        <f t="shared" si="76"/>
        <v/>
      </c>
      <c r="R1611" s="9" t="str">
        <f t="shared" si="77"/>
        <v/>
      </c>
      <c r="S1611" s="9" t="str">
        <f>IFERROR(IF($F1611="","",INDEX(リスト!$G:$G,MATCH($F1611,リスト!$E:$E,0))),"")</f>
        <v/>
      </c>
      <c r="T1611" s="9" t="str">
        <f>IFERROR(IF($K1611="","",INDEX(リスト!$J:$J,MATCH($K1611,リスト!$I:$I,0))),"")</f>
        <v/>
      </c>
      <c r="U1611" s="9" t="str">
        <f>IF($B1611="","",RIGHT($G1611*1000+200+COUNTIF($G$2:$G1611,$G1611),9))</f>
        <v/>
      </c>
      <c r="V1611" s="9" t="str">
        <f>IFERROR(IF($M1611="","",$M1611&amp;"・"&amp;INDEX(リスト!$F:$F,MATCH($L1611,リスト!$E:$E,0))),"")</f>
        <v/>
      </c>
    </row>
    <row r="1612" spans="15:22" ht="18" customHeight="1" x14ac:dyDescent="0.55000000000000004">
      <c r="O1612" s="9" t="str">
        <f>IFERROR(IF($B1612="","",INDEX(所属情報!$E:$E,MATCH($A1612,所属情報!$A:$A,0))),"")</f>
        <v/>
      </c>
      <c r="P1612" s="9" t="str">
        <f t="shared" si="75"/>
        <v/>
      </c>
      <c r="Q1612" s="9" t="str">
        <f t="shared" si="76"/>
        <v/>
      </c>
      <c r="R1612" s="9" t="str">
        <f t="shared" si="77"/>
        <v/>
      </c>
      <c r="S1612" s="9" t="str">
        <f>IFERROR(IF($F1612="","",INDEX(リスト!$G:$G,MATCH($F1612,リスト!$E:$E,0))),"")</f>
        <v/>
      </c>
      <c r="T1612" s="9" t="str">
        <f>IFERROR(IF($K1612="","",INDEX(リスト!$J:$J,MATCH($K1612,リスト!$I:$I,0))),"")</f>
        <v/>
      </c>
      <c r="U1612" s="9" t="str">
        <f>IF($B1612="","",RIGHT($G1612*1000+200+COUNTIF($G$2:$G1612,$G1612),9))</f>
        <v/>
      </c>
      <c r="V1612" s="9" t="str">
        <f>IFERROR(IF($M1612="","",$M1612&amp;"・"&amp;INDEX(リスト!$F:$F,MATCH($L1612,リスト!$E:$E,0))),"")</f>
        <v/>
      </c>
    </row>
    <row r="1613" spans="15:22" ht="18" customHeight="1" x14ac:dyDescent="0.55000000000000004">
      <c r="O1613" s="9" t="str">
        <f>IFERROR(IF($B1613="","",INDEX(所属情報!$E:$E,MATCH($A1613,所属情報!$A:$A,0))),"")</f>
        <v/>
      </c>
      <c r="P1613" s="9" t="str">
        <f t="shared" si="75"/>
        <v/>
      </c>
      <c r="Q1613" s="9" t="str">
        <f t="shared" si="76"/>
        <v/>
      </c>
      <c r="R1613" s="9" t="str">
        <f t="shared" si="77"/>
        <v/>
      </c>
      <c r="S1613" s="9" t="str">
        <f>IFERROR(IF($F1613="","",INDEX(リスト!$G:$G,MATCH($F1613,リスト!$E:$E,0))),"")</f>
        <v/>
      </c>
      <c r="T1613" s="9" t="str">
        <f>IFERROR(IF($K1613="","",INDEX(リスト!$J:$J,MATCH($K1613,リスト!$I:$I,0))),"")</f>
        <v/>
      </c>
      <c r="U1613" s="9" t="str">
        <f>IF($B1613="","",RIGHT($G1613*1000+200+COUNTIF($G$2:$G1613,$G1613),9))</f>
        <v/>
      </c>
      <c r="V1613" s="9" t="str">
        <f>IFERROR(IF($M1613="","",$M1613&amp;"・"&amp;INDEX(リスト!$F:$F,MATCH($L1613,リスト!$E:$E,0))),"")</f>
        <v/>
      </c>
    </row>
    <row r="1614" spans="15:22" ht="18" customHeight="1" x14ac:dyDescent="0.55000000000000004">
      <c r="O1614" s="9" t="str">
        <f>IFERROR(IF($B1614="","",INDEX(所属情報!$E:$E,MATCH($A1614,所属情報!$A:$A,0))),"")</f>
        <v/>
      </c>
      <c r="P1614" s="9" t="str">
        <f t="shared" si="75"/>
        <v/>
      </c>
      <c r="Q1614" s="9" t="str">
        <f t="shared" si="76"/>
        <v/>
      </c>
      <c r="R1614" s="9" t="str">
        <f t="shared" si="77"/>
        <v/>
      </c>
      <c r="S1614" s="9" t="str">
        <f>IFERROR(IF($F1614="","",INDEX(リスト!$G:$G,MATCH($F1614,リスト!$E:$E,0))),"")</f>
        <v/>
      </c>
      <c r="T1614" s="9" t="str">
        <f>IFERROR(IF($K1614="","",INDEX(リスト!$J:$J,MATCH($K1614,リスト!$I:$I,0))),"")</f>
        <v/>
      </c>
      <c r="U1614" s="9" t="str">
        <f>IF($B1614="","",RIGHT($G1614*1000+200+COUNTIF($G$2:$G1614,$G1614),9))</f>
        <v/>
      </c>
      <c r="V1614" s="9" t="str">
        <f>IFERROR(IF($M1614="","",$M1614&amp;"・"&amp;INDEX(リスト!$F:$F,MATCH($L1614,リスト!$E:$E,0))),"")</f>
        <v/>
      </c>
    </row>
    <row r="1615" spans="15:22" ht="18" customHeight="1" x14ac:dyDescent="0.55000000000000004">
      <c r="O1615" s="9" t="str">
        <f>IFERROR(IF($B1615="","",INDEX(所属情報!$E:$E,MATCH($A1615,所属情報!$A:$A,0))),"")</f>
        <v/>
      </c>
      <c r="P1615" s="9" t="str">
        <f t="shared" si="75"/>
        <v/>
      </c>
      <c r="Q1615" s="9" t="str">
        <f t="shared" si="76"/>
        <v/>
      </c>
      <c r="R1615" s="9" t="str">
        <f t="shared" si="77"/>
        <v/>
      </c>
      <c r="S1615" s="9" t="str">
        <f>IFERROR(IF($F1615="","",INDEX(リスト!$G:$G,MATCH($F1615,リスト!$E:$E,0))),"")</f>
        <v/>
      </c>
      <c r="T1615" s="9" t="str">
        <f>IFERROR(IF($K1615="","",INDEX(リスト!$J:$J,MATCH($K1615,リスト!$I:$I,0))),"")</f>
        <v/>
      </c>
      <c r="U1615" s="9" t="str">
        <f>IF($B1615="","",RIGHT($G1615*1000+200+COUNTIF($G$2:$G1615,$G1615),9))</f>
        <v/>
      </c>
      <c r="V1615" s="9" t="str">
        <f>IFERROR(IF($M1615="","",$M1615&amp;"・"&amp;INDEX(リスト!$F:$F,MATCH($L1615,リスト!$E:$E,0))),"")</f>
        <v/>
      </c>
    </row>
    <row r="1616" spans="15:22" ht="18" customHeight="1" x14ac:dyDescent="0.55000000000000004">
      <c r="O1616" s="9" t="str">
        <f>IFERROR(IF($B1616="","",INDEX(所属情報!$E:$E,MATCH($A1616,所属情報!$A:$A,0))),"")</f>
        <v/>
      </c>
      <c r="P1616" s="9" t="str">
        <f t="shared" si="75"/>
        <v/>
      </c>
      <c r="Q1616" s="9" t="str">
        <f t="shared" si="76"/>
        <v/>
      </c>
      <c r="R1616" s="9" t="str">
        <f t="shared" si="77"/>
        <v/>
      </c>
      <c r="S1616" s="9" t="str">
        <f>IFERROR(IF($F1616="","",INDEX(リスト!$G:$G,MATCH($F1616,リスト!$E:$E,0))),"")</f>
        <v/>
      </c>
      <c r="T1616" s="9" t="str">
        <f>IFERROR(IF($K1616="","",INDEX(リスト!$J:$J,MATCH($K1616,リスト!$I:$I,0))),"")</f>
        <v/>
      </c>
      <c r="U1616" s="9" t="str">
        <f>IF($B1616="","",RIGHT($G1616*1000+200+COUNTIF($G$2:$G1616,$G1616),9))</f>
        <v/>
      </c>
      <c r="V1616" s="9" t="str">
        <f>IFERROR(IF($M1616="","",$M1616&amp;"・"&amp;INDEX(リスト!$F:$F,MATCH($L1616,リスト!$E:$E,0))),"")</f>
        <v/>
      </c>
    </row>
    <row r="1617" spans="15:22" ht="18" customHeight="1" x14ac:dyDescent="0.55000000000000004">
      <c r="O1617" s="9" t="str">
        <f>IFERROR(IF($B1617="","",INDEX(所属情報!$E:$E,MATCH($A1617,所属情報!$A:$A,0))),"")</f>
        <v/>
      </c>
      <c r="P1617" s="9" t="str">
        <f t="shared" si="75"/>
        <v/>
      </c>
      <c r="Q1617" s="9" t="str">
        <f t="shared" si="76"/>
        <v/>
      </c>
      <c r="R1617" s="9" t="str">
        <f t="shared" si="77"/>
        <v/>
      </c>
      <c r="S1617" s="9" t="str">
        <f>IFERROR(IF($F1617="","",INDEX(リスト!$G:$G,MATCH($F1617,リスト!$E:$E,0))),"")</f>
        <v/>
      </c>
      <c r="T1617" s="9" t="str">
        <f>IFERROR(IF($K1617="","",INDEX(リスト!$J:$J,MATCH($K1617,リスト!$I:$I,0))),"")</f>
        <v/>
      </c>
      <c r="U1617" s="9" t="str">
        <f>IF($B1617="","",RIGHT($G1617*1000+200+COUNTIF($G$2:$G1617,$G1617),9))</f>
        <v/>
      </c>
      <c r="V1617" s="9" t="str">
        <f>IFERROR(IF($M1617="","",$M1617&amp;"・"&amp;INDEX(リスト!$F:$F,MATCH($L1617,リスト!$E:$E,0))),"")</f>
        <v/>
      </c>
    </row>
    <row r="1618" spans="15:22" ht="18" customHeight="1" x14ac:dyDescent="0.55000000000000004">
      <c r="O1618" s="9" t="str">
        <f>IFERROR(IF($B1618="","",INDEX(所属情報!$E:$E,MATCH($A1618,所属情報!$A:$A,0))),"")</f>
        <v/>
      </c>
      <c r="P1618" s="9" t="str">
        <f t="shared" si="75"/>
        <v/>
      </c>
      <c r="Q1618" s="9" t="str">
        <f t="shared" si="76"/>
        <v/>
      </c>
      <c r="R1618" s="9" t="str">
        <f t="shared" si="77"/>
        <v/>
      </c>
      <c r="S1618" s="9" t="str">
        <f>IFERROR(IF($F1618="","",INDEX(リスト!$G:$G,MATCH($F1618,リスト!$E:$E,0))),"")</f>
        <v/>
      </c>
      <c r="T1618" s="9" t="str">
        <f>IFERROR(IF($K1618="","",INDEX(リスト!$J:$J,MATCH($K1618,リスト!$I:$I,0))),"")</f>
        <v/>
      </c>
      <c r="U1618" s="9" t="str">
        <f>IF($B1618="","",RIGHT($G1618*1000+200+COUNTIF($G$2:$G1618,$G1618),9))</f>
        <v/>
      </c>
      <c r="V1618" s="9" t="str">
        <f>IFERROR(IF($M1618="","",$M1618&amp;"・"&amp;INDEX(リスト!$F:$F,MATCH($L1618,リスト!$E:$E,0))),"")</f>
        <v/>
      </c>
    </row>
    <row r="1619" spans="15:22" ht="18" customHeight="1" x14ac:dyDescent="0.55000000000000004">
      <c r="O1619" s="9" t="str">
        <f>IFERROR(IF($B1619="","",INDEX(所属情報!$E:$E,MATCH($A1619,所属情報!$A:$A,0))),"")</f>
        <v/>
      </c>
      <c r="P1619" s="9" t="str">
        <f t="shared" si="75"/>
        <v/>
      </c>
      <c r="Q1619" s="9" t="str">
        <f t="shared" si="76"/>
        <v/>
      </c>
      <c r="R1619" s="9" t="str">
        <f t="shared" si="77"/>
        <v/>
      </c>
      <c r="S1619" s="9" t="str">
        <f>IFERROR(IF($F1619="","",INDEX(リスト!$G:$G,MATCH($F1619,リスト!$E:$E,0))),"")</f>
        <v/>
      </c>
      <c r="T1619" s="9" t="str">
        <f>IFERROR(IF($K1619="","",INDEX(リスト!$J:$J,MATCH($K1619,リスト!$I:$I,0))),"")</f>
        <v/>
      </c>
      <c r="U1619" s="9" t="str">
        <f>IF($B1619="","",RIGHT($G1619*1000+200+COUNTIF($G$2:$G1619,$G1619),9))</f>
        <v/>
      </c>
      <c r="V1619" s="9" t="str">
        <f>IFERROR(IF($M1619="","",$M1619&amp;"・"&amp;INDEX(リスト!$F:$F,MATCH($L1619,リスト!$E:$E,0))),"")</f>
        <v/>
      </c>
    </row>
    <row r="1620" spans="15:22" ht="18" customHeight="1" x14ac:dyDescent="0.55000000000000004">
      <c r="O1620" s="9" t="str">
        <f>IFERROR(IF($B1620="","",INDEX(所属情報!$E:$E,MATCH($A1620,所属情報!$A:$A,0))),"")</f>
        <v/>
      </c>
      <c r="P1620" s="9" t="str">
        <f t="shared" si="75"/>
        <v/>
      </c>
      <c r="Q1620" s="9" t="str">
        <f t="shared" si="76"/>
        <v/>
      </c>
      <c r="R1620" s="9" t="str">
        <f t="shared" si="77"/>
        <v/>
      </c>
      <c r="S1620" s="9" t="str">
        <f>IFERROR(IF($F1620="","",INDEX(リスト!$G:$G,MATCH($F1620,リスト!$E:$E,0))),"")</f>
        <v/>
      </c>
      <c r="T1620" s="9" t="str">
        <f>IFERROR(IF($K1620="","",INDEX(リスト!$J:$J,MATCH($K1620,リスト!$I:$I,0))),"")</f>
        <v/>
      </c>
      <c r="U1620" s="9" t="str">
        <f>IF($B1620="","",RIGHT($G1620*1000+200+COUNTIF($G$2:$G1620,$G1620),9))</f>
        <v/>
      </c>
      <c r="V1620" s="9" t="str">
        <f>IFERROR(IF($M1620="","",$M1620&amp;"・"&amp;INDEX(リスト!$F:$F,MATCH($L1620,リスト!$E:$E,0))),"")</f>
        <v/>
      </c>
    </row>
    <row r="1621" spans="15:22" ht="18" customHeight="1" x14ac:dyDescent="0.55000000000000004">
      <c r="O1621" s="9" t="str">
        <f>IFERROR(IF($B1621="","",INDEX(所属情報!$E:$E,MATCH($A1621,所属情報!$A:$A,0))),"")</f>
        <v/>
      </c>
      <c r="P1621" s="9" t="str">
        <f t="shared" si="75"/>
        <v/>
      </c>
      <c r="Q1621" s="9" t="str">
        <f t="shared" si="76"/>
        <v/>
      </c>
      <c r="R1621" s="9" t="str">
        <f t="shared" si="77"/>
        <v/>
      </c>
      <c r="S1621" s="9" t="str">
        <f>IFERROR(IF($F1621="","",INDEX(リスト!$G:$G,MATCH($F1621,リスト!$E:$E,0))),"")</f>
        <v/>
      </c>
      <c r="T1621" s="9" t="str">
        <f>IFERROR(IF($K1621="","",INDEX(リスト!$J:$J,MATCH($K1621,リスト!$I:$I,0))),"")</f>
        <v/>
      </c>
      <c r="U1621" s="9" t="str">
        <f>IF($B1621="","",RIGHT($G1621*1000+200+COUNTIF($G$2:$G1621,$G1621),9))</f>
        <v/>
      </c>
      <c r="V1621" s="9" t="str">
        <f>IFERROR(IF($M1621="","",$M1621&amp;"・"&amp;INDEX(リスト!$F:$F,MATCH($L1621,リスト!$E:$E,0))),"")</f>
        <v/>
      </c>
    </row>
    <row r="1622" spans="15:22" ht="18" customHeight="1" x14ac:dyDescent="0.55000000000000004">
      <c r="O1622" s="9" t="str">
        <f>IFERROR(IF($B1622="","",INDEX(所属情報!$E:$E,MATCH($A1622,所属情報!$A:$A,0))),"")</f>
        <v/>
      </c>
      <c r="P1622" s="9" t="str">
        <f t="shared" si="75"/>
        <v/>
      </c>
      <c r="Q1622" s="9" t="str">
        <f t="shared" si="76"/>
        <v/>
      </c>
      <c r="R1622" s="9" t="str">
        <f t="shared" si="77"/>
        <v/>
      </c>
      <c r="S1622" s="9" t="str">
        <f>IFERROR(IF($F1622="","",INDEX(リスト!$G:$G,MATCH($F1622,リスト!$E:$E,0))),"")</f>
        <v/>
      </c>
      <c r="T1622" s="9" t="str">
        <f>IFERROR(IF($K1622="","",INDEX(リスト!$J:$J,MATCH($K1622,リスト!$I:$I,0))),"")</f>
        <v/>
      </c>
      <c r="U1622" s="9" t="str">
        <f>IF($B1622="","",RIGHT($G1622*1000+200+COUNTIF($G$2:$G1622,$G1622),9))</f>
        <v/>
      </c>
      <c r="V1622" s="9" t="str">
        <f>IFERROR(IF($M1622="","",$M1622&amp;"・"&amp;INDEX(リスト!$F:$F,MATCH($L1622,リスト!$E:$E,0))),"")</f>
        <v/>
      </c>
    </row>
    <row r="1623" spans="15:22" ht="18" customHeight="1" x14ac:dyDescent="0.55000000000000004">
      <c r="O1623" s="9" t="str">
        <f>IFERROR(IF($B1623="","",INDEX(所属情報!$E:$E,MATCH($A1623,所属情報!$A:$A,0))),"")</f>
        <v/>
      </c>
      <c r="P1623" s="9" t="str">
        <f t="shared" si="75"/>
        <v/>
      </c>
      <c r="Q1623" s="9" t="str">
        <f t="shared" si="76"/>
        <v/>
      </c>
      <c r="R1623" s="9" t="str">
        <f t="shared" si="77"/>
        <v/>
      </c>
      <c r="S1623" s="9" t="str">
        <f>IFERROR(IF($F1623="","",INDEX(リスト!$G:$G,MATCH($F1623,リスト!$E:$E,0))),"")</f>
        <v/>
      </c>
      <c r="T1623" s="9" t="str">
        <f>IFERROR(IF($K1623="","",INDEX(リスト!$J:$J,MATCH($K1623,リスト!$I:$I,0))),"")</f>
        <v/>
      </c>
      <c r="U1623" s="9" t="str">
        <f>IF($B1623="","",RIGHT($G1623*1000+200+COUNTIF($G$2:$G1623,$G1623),9))</f>
        <v/>
      </c>
      <c r="V1623" s="9" t="str">
        <f>IFERROR(IF($M1623="","",$M1623&amp;"・"&amp;INDEX(リスト!$F:$F,MATCH($L1623,リスト!$E:$E,0))),"")</f>
        <v/>
      </c>
    </row>
    <row r="1624" spans="15:22" ht="18" customHeight="1" x14ac:dyDescent="0.55000000000000004">
      <c r="O1624" s="9" t="str">
        <f>IFERROR(IF($B1624="","",INDEX(所属情報!$E:$E,MATCH($A1624,所属情報!$A:$A,0))),"")</f>
        <v/>
      </c>
      <c r="P1624" s="9" t="str">
        <f t="shared" si="75"/>
        <v/>
      </c>
      <c r="Q1624" s="9" t="str">
        <f t="shared" si="76"/>
        <v/>
      </c>
      <c r="R1624" s="9" t="str">
        <f t="shared" si="77"/>
        <v/>
      </c>
      <c r="S1624" s="9" t="str">
        <f>IFERROR(IF($F1624="","",INDEX(リスト!$G:$G,MATCH($F1624,リスト!$E:$E,0))),"")</f>
        <v/>
      </c>
      <c r="T1624" s="9" t="str">
        <f>IFERROR(IF($K1624="","",INDEX(リスト!$J:$J,MATCH($K1624,リスト!$I:$I,0))),"")</f>
        <v/>
      </c>
      <c r="U1624" s="9" t="str">
        <f>IF($B1624="","",RIGHT($G1624*1000+200+COUNTIF($G$2:$G1624,$G1624),9))</f>
        <v/>
      </c>
      <c r="V1624" s="9" t="str">
        <f>IFERROR(IF($M1624="","",$M1624&amp;"・"&amp;INDEX(リスト!$F:$F,MATCH($L1624,リスト!$E:$E,0))),"")</f>
        <v/>
      </c>
    </row>
    <row r="1625" spans="15:22" ht="18" customHeight="1" x14ac:dyDescent="0.55000000000000004">
      <c r="O1625" s="9" t="str">
        <f>IFERROR(IF($B1625="","",INDEX(所属情報!$E:$E,MATCH($A1625,所属情報!$A:$A,0))),"")</f>
        <v/>
      </c>
      <c r="P1625" s="9" t="str">
        <f t="shared" si="75"/>
        <v/>
      </c>
      <c r="Q1625" s="9" t="str">
        <f t="shared" si="76"/>
        <v/>
      </c>
      <c r="R1625" s="9" t="str">
        <f t="shared" si="77"/>
        <v/>
      </c>
      <c r="S1625" s="9" t="str">
        <f>IFERROR(IF($F1625="","",INDEX(リスト!$G:$G,MATCH($F1625,リスト!$E:$E,0))),"")</f>
        <v/>
      </c>
      <c r="T1625" s="9" t="str">
        <f>IFERROR(IF($K1625="","",INDEX(リスト!$J:$J,MATCH($K1625,リスト!$I:$I,0))),"")</f>
        <v/>
      </c>
      <c r="U1625" s="9" t="str">
        <f>IF($B1625="","",RIGHT($G1625*1000+200+COUNTIF($G$2:$G1625,$G1625),9))</f>
        <v/>
      </c>
      <c r="V1625" s="9" t="str">
        <f>IFERROR(IF($M1625="","",$M1625&amp;"・"&amp;INDEX(リスト!$F:$F,MATCH($L1625,リスト!$E:$E,0))),"")</f>
        <v/>
      </c>
    </row>
    <row r="1626" spans="15:22" ht="18" customHeight="1" x14ac:dyDescent="0.55000000000000004">
      <c r="O1626" s="9" t="str">
        <f>IFERROR(IF($B1626="","",INDEX(所属情報!$E:$E,MATCH($A1626,所属情報!$A:$A,0))),"")</f>
        <v/>
      </c>
      <c r="P1626" s="9" t="str">
        <f t="shared" si="75"/>
        <v/>
      </c>
      <c r="Q1626" s="9" t="str">
        <f t="shared" si="76"/>
        <v/>
      </c>
      <c r="R1626" s="9" t="str">
        <f t="shared" si="77"/>
        <v/>
      </c>
      <c r="S1626" s="9" t="str">
        <f>IFERROR(IF($F1626="","",INDEX(リスト!$G:$G,MATCH($F1626,リスト!$E:$E,0))),"")</f>
        <v/>
      </c>
      <c r="T1626" s="9" t="str">
        <f>IFERROR(IF($K1626="","",INDEX(リスト!$J:$J,MATCH($K1626,リスト!$I:$I,0))),"")</f>
        <v/>
      </c>
      <c r="U1626" s="9" t="str">
        <f>IF($B1626="","",RIGHT($G1626*1000+200+COUNTIF($G$2:$G1626,$G1626),9))</f>
        <v/>
      </c>
      <c r="V1626" s="9" t="str">
        <f>IFERROR(IF($M1626="","",$M1626&amp;"・"&amp;INDEX(リスト!$F:$F,MATCH($L1626,リスト!$E:$E,0))),"")</f>
        <v/>
      </c>
    </row>
    <row r="1627" spans="15:22" ht="18" customHeight="1" x14ac:dyDescent="0.55000000000000004">
      <c r="O1627" s="9" t="str">
        <f>IFERROR(IF($B1627="","",INDEX(所属情報!$E:$E,MATCH($A1627,所属情報!$A:$A,0))),"")</f>
        <v/>
      </c>
      <c r="P1627" s="9" t="str">
        <f t="shared" si="75"/>
        <v/>
      </c>
      <c r="Q1627" s="9" t="str">
        <f t="shared" si="76"/>
        <v/>
      </c>
      <c r="R1627" s="9" t="str">
        <f t="shared" si="77"/>
        <v/>
      </c>
      <c r="S1627" s="9" t="str">
        <f>IFERROR(IF($F1627="","",INDEX(リスト!$G:$G,MATCH($F1627,リスト!$E:$E,0))),"")</f>
        <v/>
      </c>
      <c r="T1627" s="9" t="str">
        <f>IFERROR(IF($K1627="","",INDEX(リスト!$J:$J,MATCH($K1627,リスト!$I:$I,0))),"")</f>
        <v/>
      </c>
      <c r="U1627" s="9" t="str">
        <f>IF($B1627="","",RIGHT($G1627*1000+200+COUNTIF($G$2:$G1627,$G1627),9))</f>
        <v/>
      </c>
      <c r="V1627" s="9" t="str">
        <f>IFERROR(IF($M1627="","",$M1627&amp;"・"&amp;INDEX(リスト!$F:$F,MATCH($L1627,リスト!$E:$E,0))),"")</f>
        <v/>
      </c>
    </row>
    <row r="1628" spans="15:22" ht="18" customHeight="1" x14ac:dyDescent="0.55000000000000004">
      <c r="O1628" s="9" t="str">
        <f>IFERROR(IF($B1628="","",INDEX(所属情報!$E:$E,MATCH($A1628,所属情報!$A:$A,0))),"")</f>
        <v/>
      </c>
      <c r="P1628" s="9" t="str">
        <f t="shared" si="75"/>
        <v/>
      </c>
      <c r="Q1628" s="9" t="str">
        <f t="shared" si="76"/>
        <v/>
      </c>
      <c r="R1628" s="9" t="str">
        <f t="shared" si="77"/>
        <v/>
      </c>
      <c r="S1628" s="9" t="str">
        <f>IFERROR(IF($F1628="","",INDEX(リスト!$G:$G,MATCH($F1628,リスト!$E:$E,0))),"")</f>
        <v/>
      </c>
      <c r="T1628" s="9" t="str">
        <f>IFERROR(IF($K1628="","",INDEX(リスト!$J:$J,MATCH($K1628,リスト!$I:$I,0))),"")</f>
        <v/>
      </c>
      <c r="U1628" s="9" t="str">
        <f>IF($B1628="","",RIGHT($G1628*1000+200+COUNTIF($G$2:$G1628,$G1628),9))</f>
        <v/>
      </c>
      <c r="V1628" s="9" t="str">
        <f>IFERROR(IF($M1628="","",$M1628&amp;"・"&amp;INDEX(リスト!$F:$F,MATCH($L1628,リスト!$E:$E,0))),"")</f>
        <v/>
      </c>
    </row>
    <row r="1629" spans="15:22" ht="18" customHeight="1" x14ac:dyDescent="0.55000000000000004">
      <c r="O1629" s="9" t="str">
        <f>IFERROR(IF($B1629="","",INDEX(所属情報!$E:$E,MATCH($A1629,所属情報!$A:$A,0))),"")</f>
        <v/>
      </c>
      <c r="P1629" s="9" t="str">
        <f t="shared" si="75"/>
        <v/>
      </c>
      <c r="Q1629" s="9" t="str">
        <f t="shared" si="76"/>
        <v/>
      </c>
      <c r="R1629" s="9" t="str">
        <f t="shared" si="77"/>
        <v/>
      </c>
      <c r="S1629" s="9" t="str">
        <f>IFERROR(IF($F1629="","",INDEX(リスト!$G:$G,MATCH($F1629,リスト!$E:$E,0))),"")</f>
        <v/>
      </c>
      <c r="T1629" s="9" t="str">
        <f>IFERROR(IF($K1629="","",INDEX(リスト!$J:$J,MATCH($K1629,リスト!$I:$I,0))),"")</f>
        <v/>
      </c>
      <c r="U1629" s="9" t="str">
        <f>IF($B1629="","",RIGHT($G1629*1000+200+COUNTIF($G$2:$G1629,$G1629),9))</f>
        <v/>
      </c>
      <c r="V1629" s="9" t="str">
        <f>IFERROR(IF($M1629="","",$M1629&amp;"・"&amp;INDEX(リスト!$F:$F,MATCH($L1629,リスト!$E:$E,0))),"")</f>
        <v/>
      </c>
    </row>
    <row r="1630" spans="15:22" ht="18" customHeight="1" x14ac:dyDescent="0.55000000000000004">
      <c r="O1630" s="9" t="str">
        <f>IFERROR(IF($B1630="","",INDEX(所属情報!$E:$E,MATCH($A1630,所属情報!$A:$A,0))),"")</f>
        <v/>
      </c>
      <c r="P1630" s="9" t="str">
        <f t="shared" si="75"/>
        <v/>
      </c>
      <c r="Q1630" s="9" t="str">
        <f t="shared" si="76"/>
        <v/>
      </c>
      <c r="R1630" s="9" t="str">
        <f t="shared" si="77"/>
        <v/>
      </c>
      <c r="S1630" s="9" t="str">
        <f>IFERROR(IF($F1630="","",INDEX(リスト!$G:$G,MATCH($F1630,リスト!$E:$E,0))),"")</f>
        <v/>
      </c>
      <c r="T1630" s="9" t="str">
        <f>IFERROR(IF($K1630="","",INDEX(リスト!$J:$J,MATCH($K1630,リスト!$I:$I,0))),"")</f>
        <v/>
      </c>
      <c r="U1630" s="9" t="str">
        <f>IF($B1630="","",RIGHT($G1630*1000+200+COUNTIF($G$2:$G1630,$G1630),9))</f>
        <v/>
      </c>
      <c r="V1630" s="9" t="str">
        <f>IFERROR(IF($M1630="","",$M1630&amp;"・"&amp;INDEX(リスト!$F:$F,MATCH($L1630,リスト!$E:$E,0))),"")</f>
        <v/>
      </c>
    </row>
    <row r="1631" spans="15:22" ht="18" customHeight="1" x14ac:dyDescent="0.55000000000000004">
      <c r="O1631" s="9" t="str">
        <f>IFERROR(IF($B1631="","",INDEX(所属情報!$E:$E,MATCH($A1631,所属情報!$A:$A,0))),"")</f>
        <v/>
      </c>
      <c r="P1631" s="9" t="str">
        <f t="shared" si="75"/>
        <v/>
      </c>
      <c r="Q1631" s="9" t="str">
        <f t="shared" si="76"/>
        <v/>
      </c>
      <c r="R1631" s="9" t="str">
        <f t="shared" si="77"/>
        <v/>
      </c>
      <c r="S1631" s="9" t="str">
        <f>IFERROR(IF($F1631="","",INDEX(リスト!$G:$G,MATCH($F1631,リスト!$E:$E,0))),"")</f>
        <v/>
      </c>
      <c r="T1631" s="9" t="str">
        <f>IFERROR(IF($K1631="","",INDEX(リスト!$J:$J,MATCH($K1631,リスト!$I:$I,0))),"")</f>
        <v/>
      </c>
      <c r="U1631" s="9" t="str">
        <f>IF($B1631="","",RIGHT($G1631*1000+200+COUNTIF($G$2:$G1631,$G1631),9))</f>
        <v/>
      </c>
      <c r="V1631" s="9" t="str">
        <f>IFERROR(IF($M1631="","",$M1631&amp;"・"&amp;INDEX(リスト!$F:$F,MATCH($L1631,リスト!$E:$E,0))),"")</f>
        <v/>
      </c>
    </row>
    <row r="1632" spans="15:22" ht="18" customHeight="1" x14ac:dyDescent="0.55000000000000004">
      <c r="O1632" s="9" t="str">
        <f>IFERROR(IF($B1632="","",INDEX(所属情報!$E:$E,MATCH($A1632,所属情報!$A:$A,0))),"")</f>
        <v/>
      </c>
      <c r="P1632" s="9" t="str">
        <f t="shared" si="75"/>
        <v/>
      </c>
      <c r="Q1632" s="9" t="str">
        <f t="shared" si="76"/>
        <v/>
      </c>
      <c r="R1632" s="9" t="str">
        <f t="shared" si="77"/>
        <v/>
      </c>
      <c r="S1632" s="9" t="str">
        <f>IFERROR(IF($F1632="","",INDEX(リスト!$G:$G,MATCH($F1632,リスト!$E:$E,0))),"")</f>
        <v/>
      </c>
      <c r="T1632" s="9" t="str">
        <f>IFERROR(IF($K1632="","",INDEX(リスト!$J:$J,MATCH($K1632,リスト!$I:$I,0))),"")</f>
        <v/>
      </c>
      <c r="U1632" s="9" t="str">
        <f>IF($B1632="","",RIGHT($G1632*1000+200+COUNTIF($G$2:$G1632,$G1632),9))</f>
        <v/>
      </c>
      <c r="V1632" s="9" t="str">
        <f>IFERROR(IF($M1632="","",$M1632&amp;"・"&amp;INDEX(リスト!$F:$F,MATCH($L1632,リスト!$E:$E,0))),"")</f>
        <v/>
      </c>
    </row>
    <row r="1633" spans="15:22" ht="18" customHeight="1" x14ac:dyDescent="0.55000000000000004">
      <c r="O1633" s="9" t="str">
        <f>IFERROR(IF($B1633="","",INDEX(所属情報!$E:$E,MATCH($A1633,所属情報!$A:$A,0))),"")</f>
        <v/>
      </c>
      <c r="P1633" s="9" t="str">
        <f t="shared" si="75"/>
        <v/>
      </c>
      <c r="Q1633" s="9" t="str">
        <f t="shared" si="76"/>
        <v/>
      </c>
      <c r="R1633" s="9" t="str">
        <f t="shared" si="77"/>
        <v/>
      </c>
      <c r="S1633" s="9" t="str">
        <f>IFERROR(IF($F1633="","",INDEX(リスト!$G:$G,MATCH($F1633,リスト!$E:$E,0))),"")</f>
        <v/>
      </c>
      <c r="T1633" s="9" t="str">
        <f>IFERROR(IF($K1633="","",INDEX(リスト!$J:$J,MATCH($K1633,リスト!$I:$I,0))),"")</f>
        <v/>
      </c>
      <c r="U1633" s="9" t="str">
        <f>IF($B1633="","",RIGHT($G1633*1000+200+COUNTIF($G$2:$G1633,$G1633),9))</f>
        <v/>
      </c>
      <c r="V1633" s="9" t="str">
        <f>IFERROR(IF($M1633="","",$M1633&amp;"・"&amp;INDEX(リスト!$F:$F,MATCH($L1633,リスト!$E:$E,0))),"")</f>
        <v/>
      </c>
    </row>
    <row r="1634" spans="15:22" ht="18" customHeight="1" x14ac:dyDescent="0.55000000000000004">
      <c r="O1634" s="9" t="str">
        <f>IFERROR(IF($B1634="","",INDEX(所属情報!$E:$E,MATCH($A1634,所属情報!$A:$A,0))),"")</f>
        <v/>
      </c>
      <c r="P1634" s="9" t="str">
        <f t="shared" si="75"/>
        <v/>
      </c>
      <c r="Q1634" s="9" t="str">
        <f t="shared" si="76"/>
        <v/>
      </c>
      <c r="R1634" s="9" t="str">
        <f t="shared" si="77"/>
        <v/>
      </c>
      <c r="S1634" s="9" t="str">
        <f>IFERROR(IF($F1634="","",INDEX(リスト!$G:$G,MATCH($F1634,リスト!$E:$E,0))),"")</f>
        <v/>
      </c>
      <c r="T1634" s="9" t="str">
        <f>IFERROR(IF($K1634="","",INDEX(リスト!$J:$J,MATCH($K1634,リスト!$I:$I,0))),"")</f>
        <v/>
      </c>
      <c r="U1634" s="9" t="str">
        <f>IF($B1634="","",RIGHT($G1634*1000+200+COUNTIF($G$2:$G1634,$G1634),9))</f>
        <v/>
      </c>
      <c r="V1634" s="9" t="str">
        <f>IFERROR(IF($M1634="","",$M1634&amp;"・"&amp;INDEX(リスト!$F:$F,MATCH($L1634,リスト!$E:$E,0))),"")</f>
        <v/>
      </c>
    </row>
    <row r="1635" spans="15:22" ht="18" customHeight="1" x14ac:dyDescent="0.55000000000000004">
      <c r="O1635" s="9" t="str">
        <f>IFERROR(IF($B1635="","",INDEX(所属情報!$E:$E,MATCH($A1635,所属情報!$A:$A,0))),"")</f>
        <v/>
      </c>
      <c r="P1635" s="9" t="str">
        <f t="shared" si="75"/>
        <v/>
      </c>
      <c r="Q1635" s="9" t="str">
        <f t="shared" si="76"/>
        <v/>
      </c>
      <c r="R1635" s="9" t="str">
        <f t="shared" si="77"/>
        <v/>
      </c>
      <c r="S1635" s="9" t="str">
        <f>IFERROR(IF($F1635="","",INDEX(リスト!$G:$G,MATCH($F1635,リスト!$E:$E,0))),"")</f>
        <v/>
      </c>
      <c r="T1635" s="9" t="str">
        <f>IFERROR(IF($K1635="","",INDEX(リスト!$J:$J,MATCH($K1635,リスト!$I:$I,0))),"")</f>
        <v/>
      </c>
      <c r="U1635" s="9" t="str">
        <f>IF($B1635="","",RIGHT($G1635*1000+200+COUNTIF($G$2:$G1635,$G1635),9))</f>
        <v/>
      </c>
      <c r="V1635" s="9" t="str">
        <f>IFERROR(IF($M1635="","",$M1635&amp;"・"&amp;INDEX(リスト!$F:$F,MATCH($L1635,リスト!$E:$E,0))),"")</f>
        <v/>
      </c>
    </row>
    <row r="1636" spans="15:22" ht="18" customHeight="1" x14ac:dyDescent="0.55000000000000004">
      <c r="O1636" s="9" t="str">
        <f>IFERROR(IF($B1636="","",INDEX(所属情報!$E:$E,MATCH($A1636,所属情報!$A:$A,0))),"")</f>
        <v/>
      </c>
      <c r="P1636" s="9" t="str">
        <f t="shared" si="75"/>
        <v/>
      </c>
      <c r="Q1636" s="9" t="str">
        <f t="shared" si="76"/>
        <v/>
      </c>
      <c r="R1636" s="9" t="str">
        <f t="shared" si="77"/>
        <v/>
      </c>
      <c r="S1636" s="9" t="str">
        <f>IFERROR(IF($F1636="","",INDEX(リスト!$G:$G,MATCH($F1636,リスト!$E:$E,0))),"")</f>
        <v/>
      </c>
      <c r="T1636" s="9" t="str">
        <f>IFERROR(IF($K1636="","",INDEX(リスト!$J:$J,MATCH($K1636,リスト!$I:$I,0))),"")</f>
        <v/>
      </c>
      <c r="U1636" s="9" t="str">
        <f>IF($B1636="","",RIGHT($G1636*1000+200+COUNTIF($G$2:$G1636,$G1636),9))</f>
        <v/>
      </c>
      <c r="V1636" s="9" t="str">
        <f>IFERROR(IF($M1636="","",$M1636&amp;"・"&amp;INDEX(リスト!$F:$F,MATCH($L1636,リスト!$E:$E,0))),"")</f>
        <v/>
      </c>
    </row>
    <row r="1637" spans="15:22" ht="18" customHeight="1" x14ac:dyDescent="0.55000000000000004">
      <c r="O1637" s="9" t="str">
        <f>IFERROR(IF($B1637="","",INDEX(所属情報!$E:$E,MATCH($A1637,所属情報!$A:$A,0))),"")</f>
        <v/>
      </c>
      <c r="P1637" s="9" t="str">
        <f t="shared" si="75"/>
        <v/>
      </c>
      <c r="Q1637" s="9" t="str">
        <f t="shared" si="76"/>
        <v/>
      </c>
      <c r="R1637" s="9" t="str">
        <f t="shared" si="77"/>
        <v/>
      </c>
      <c r="S1637" s="9" t="str">
        <f>IFERROR(IF($F1637="","",INDEX(リスト!$G:$G,MATCH($F1637,リスト!$E:$E,0))),"")</f>
        <v/>
      </c>
      <c r="T1637" s="9" t="str">
        <f>IFERROR(IF($K1637="","",INDEX(リスト!$J:$J,MATCH($K1637,リスト!$I:$I,0))),"")</f>
        <v/>
      </c>
      <c r="U1637" s="9" t="str">
        <f>IF($B1637="","",RIGHT($G1637*1000+200+COUNTIF($G$2:$G1637,$G1637),9))</f>
        <v/>
      </c>
      <c r="V1637" s="9" t="str">
        <f>IFERROR(IF($M1637="","",$M1637&amp;"・"&amp;INDEX(リスト!$F:$F,MATCH($L1637,リスト!$E:$E,0))),"")</f>
        <v/>
      </c>
    </row>
    <row r="1638" spans="15:22" ht="18" customHeight="1" x14ac:dyDescent="0.55000000000000004">
      <c r="O1638" s="9" t="str">
        <f>IFERROR(IF($B1638="","",INDEX(所属情報!$E:$E,MATCH($A1638,所属情報!$A:$A,0))),"")</f>
        <v/>
      </c>
      <c r="P1638" s="9" t="str">
        <f t="shared" si="75"/>
        <v/>
      </c>
      <c r="Q1638" s="9" t="str">
        <f t="shared" si="76"/>
        <v/>
      </c>
      <c r="R1638" s="9" t="str">
        <f t="shared" si="77"/>
        <v/>
      </c>
      <c r="S1638" s="9" t="str">
        <f>IFERROR(IF($F1638="","",INDEX(リスト!$G:$G,MATCH($F1638,リスト!$E:$E,0))),"")</f>
        <v/>
      </c>
      <c r="T1638" s="9" t="str">
        <f>IFERROR(IF($K1638="","",INDEX(リスト!$J:$J,MATCH($K1638,リスト!$I:$I,0))),"")</f>
        <v/>
      </c>
      <c r="U1638" s="9" t="str">
        <f>IF($B1638="","",RIGHT($G1638*1000+200+COUNTIF($G$2:$G1638,$G1638),9))</f>
        <v/>
      </c>
      <c r="V1638" s="9" t="str">
        <f>IFERROR(IF($M1638="","",$M1638&amp;"・"&amp;INDEX(リスト!$F:$F,MATCH($L1638,リスト!$E:$E,0))),"")</f>
        <v/>
      </c>
    </row>
    <row r="1639" spans="15:22" ht="18" customHeight="1" x14ac:dyDescent="0.55000000000000004">
      <c r="O1639" s="9" t="str">
        <f>IFERROR(IF($B1639="","",INDEX(所属情報!$E:$E,MATCH($A1639,所属情報!$A:$A,0))),"")</f>
        <v/>
      </c>
      <c r="P1639" s="9" t="str">
        <f t="shared" si="75"/>
        <v/>
      </c>
      <c r="Q1639" s="9" t="str">
        <f t="shared" si="76"/>
        <v/>
      </c>
      <c r="R1639" s="9" t="str">
        <f t="shared" si="77"/>
        <v/>
      </c>
      <c r="S1639" s="9" t="str">
        <f>IFERROR(IF($F1639="","",INDEX(リスト!$G:$G,MATCH($F1639,リスト!$E:$E,0))),"")</f>
        <v/>
      </c>
      <c r="T1639" s="9" t="str">
        <f>IFERROR(IF($K1639="","",INDEX(リスト!$J:$J,MATCH($K1639,リスト!$I:$I,0))),"")</f>
        <v/>
      </c>
      <c r="U1639" s="9" t="str">
        <f>IF($B1639="","",RIGHT($G1639*1000+200+COUNTIF($G$2:$G1639,$G1639),9))</f>
        <v/>
      </c>
      <c r="V1639" s="9" t="str">
        <f>IFERROR(IF($M1639="","",$M1639&amp;"・"&amp;INDEX(リスト!$F:$F,MATCH($L1639,リスト!$E:$E,0))),"")</f>
        <v/>
      </c>
    </row>
    <row r="1640" spans="15:22" ht="18" customHeight="1" x14ac:dyDescent="0.55000000000000004">
      <c r="O1640" s="9" t="str">
        <f>IFERROR(IF($B1640="","",INDEX(所属情報!$E:$E,MATCH($A1640,所属情報!$A:$A,0))),"")</f>
        <v/>
      </c>
      <c r="P1640" s="9" t="str">
        <f t="shared" si="75"/>
        <v/>
      </c>
      <c r="Q1640" s="9" t="str">
        <f t="shared" si="76"/>
        <v/>
      </c>
      <c r="R1640" s="9" t="str">
        <f t="shared" si="77"/>
        <v/>
      </c>
      <c r="S1640" s="9" t="str">
        <f>IFERROR(IF($F1640="","",INDEX(リスト!$G:$G,MATCH($F1640,リスト!$E:$E,0))),"")</f>
        <v/>
      </c>
      <c r="T1640" s="9" t="str">
        <f>IFERROR(IF($K1640="","",INDEX(リスト!$J:$J,MATCH($K1640,リスト!$I:$I,0))),"")</f>
        <v/>
      </c>
      <c r="U1640" s="9" t="str">
        <f>IF($B1640="","",RIGHT($G1640*1000+200+COUNTIF($G$2:$G1640,$G1640),9))</f>
        <v/>
      </c>
      <c r="V1640" s="9" t="str">
        <f>IFERROR(IF($M1640="","",$M1640&amp;"・"&amp;INDEX(リスト!$F:$F,MATCH($L1640,リスト!$E:$E,0))),"")</f>
        <v/>
      </c>
    </row>
    <row r="1641" spans="15:22" ht="18" customHeight="1" x14ac:dyDescent="0.55000000000000004">
      <c r="O1641" s="9" t="str">
        <f>IFERROR(IF($B1641="","",INDEX(所属情報!$E:$E,MATCH($A1641,所属情報!$A:$A,0))),"")</f>
        <v/>
      </c>
      <c r="P1641" s="9" t="str">
        <f t="shared" si="75"/>
        <v/>
      </c>
      <c r="Q1641" s="9" t="str">
        <f t="shared" si="76"/>
        <v/>
      </c>
      <c r="R1641" s="9" t="str">
        <f t="shared" si="77"/>
        <v/>
      </c>
      <c r="S1641" s="9" t="str">
        <f>IFERROR(IF($F1641="","",INDEX(リスト!$G:$G,MATCH($F1641,リスト!$E:$E,0))),"")</f>
        <v/>
      </c>
      <c r="T1641" s="9" t="str">
        <f>IFERROR(IF($K1641="","",INDEX(リスト!$J:$J,MATCH($K1641,リスト!$I:$I,0))),"")</f>
        <v/>
      </c>
      <c r="U1641" s="9" t="str">
        <f>IF($B1641="","",RIGHT($G1641*1000+200+COUNTIF($G$2:$G1641,$G1641),9))</f>
        <v/>
      </c>
      <c r="V1641" s="9" t="str">
        <f>IFERROR(IF($M1641="","",$M1641&amp;"・"&amp;INDEX(リスト!$F:$F,MATCH($L1641,リスト!$E:$E,0))),"")</f>
        <v/>
      </c>
    </row>
    <row r="1642" spans="15:22" ht="18" customHeight="1" x14ac:dyDescent="0.55000000000000004">
      <c r="O1642" s="9" t="str">
        <f>IFERROR(IF($B1642="","",INDEX(所属情報!$E:$E,MATCH($A1642,所属情報!$A:$A,0))),"")</f>
        <v/>
      </c>
      <c r="P1642" s="9" t="str">
        <f t="shared" si="75"/>
        <v/>
      </c>
      <c r="Q1642" s="9" t="str">
        <f t="shared" si="76"/>
        <v/>
      </c>
      <c r="R1642" s="9" t="str">
        <f t="shared" si="77"/>
        <v/>
      </c>
      <c r="S1642" s="9" t="str">
        <f>IFERROR(IF($F1642="","",INDEX(リスト!$G:$G,MATCH($F1642,リスト!$E:$E,0))),"")</f>
        <v/>
      </c>
      <c r="T1642" s="9" t="str">
        <f>IFERROR(IF($K1642="","",INDEX(リスト!$J:$J,MATCH($K1642,リスト!$I:$I,0))),"")</f>
        <v/>
      </c>
      <c r="U1642" s="9" t="str">
        <f>IF($B1642="","",RIGHT($G1642*1000+200+COUNTIF($G$2:$G1642,$G1642),9))</f>
        <v/>
      </c>
      <c r="V1642" s="9" t="str">
        <f>IFERROR(IF($M1642="","",$M1642&amp;"・"&amp;INDEX(リスト!$F:$F,MATCH($L1642,リスト!$E:$E,0))),"")</f>
        <v/>
      </c>
    </row>
    <row r="1643" spans="15:22" ht="18" customHeight="1" x14ac:dyDescent="0.55000000000000004">
      <c r="O1643" s="9" t="str">
        <f>IFERROR(IF($B1643="","",INDEX(所属情報!$E:$E,MATCH($A1643,所属情報!$A:$A,0))),"")</f>
        <v/>
      </c>
      <c r="P1643" s="9" t="str">
        <f t="shared" si="75"/>
        <v/>
      </c>
      <c r="Q1643" s="9" t="str">
        <f t="shared" si="76"/>
        <v/>
      </c>
      <c r="R1643" s="9" t="str">
        <f t="shared" si="77"/>
        <v/>
      </c>
      <c r="S1643" s="9" t="str">
        <f>IFERROR(IF($F1643="","",INDEX(リスト!$G:$G,MATCH($F1643,リスト!$E:$E,0))),"")</f>
        <v/>
      </c>
      <c r="T1643" s="9" t="str">
        <f>IFERROR(IF($K1643="","",INDEX(リスト!$J:$J,MATCH($K1643,リスト!$I:$I,0))),"")</f>
        <v/>
      </c>
      <c r="U1643" s="9" t="str">
        <f>IF($B1643="","",RIGHT($G1643*1000+200+COUNTIF($G$2:$G1643,$G1643),9))</f>
        <v/>
      </c>
      <c r="V1643" s="9" t="str">
        <f>IFERROR(IF($M1643="","",$M1643&amp;"・"&amp;INDEX(リスト!$F:$F,MATCH($L1643,リスト!$E:$E,0))),"")</f>
        <v/>
      </c>
    </row>
    <row r="1644" spans="15:22" ht="18" customHeight="1" x14ac:dyDescent="0.55000000000000004">
      <c r="O1644" s="9" t="str">
        <f>IFERROR(IF($B1644="","",INDEX(所属情報!$E:$E,MATCH($A1644,所属情報!$A:$A,0))),"")</f>
        <v/>
      </c>
      <c r="P1644" s="9" t="str">
        <f t="shared" si="75"/>
        <v/>
      </c>
      <c r="Q1644" s="9" t="str">
        <f t="shared" si="76"/>
        <v/>
      </c>
      <c r="R1644" s="9" t="str">
        <f t="shared" si="77"/>
        <v/>
      </c>
      <c r="S1644" s="9" t="str">
        <f>IFERROR(IF($F1644="","",INDEX(リスト!$G:$G,MATCH($F1644,リスト!$E:$E,0))),"")</f>
        <v/>
      </c>
      <c r="T1644" s="9" t="str">
        <f>IFERROR(IF($K1644="","",INDEX(リスト!$J:$J,MATCH($K1644,リスト!$I:$I,0))),"")</f>
        <v/>
      </c>
      <c r="U1644" s="9" t="str">
        <f>IF($B1644="","",RIGHT($G1644*1000+200+COUNTIF($G$2:$G1644,$G1644),9))</f>
        <v/>
      </c>
      <c r="V1644" s="9" t="str">
        <f>IFERROR(IF($M1644="","",$M1644&amp;"・"&amp;INDEX(リスト!$F:$F,MATCH($L1644,リスト!$E:$E,0))),"")</f>
        <v/>
      </c>
    </row>
    <row r="1645" spans="15:22" ht="18" customHeight="1" x14ac:dyDescent="0.55000000000000004">
      <c r="O1645" s="9" t="str">
        <f>IFERROR(IF($B1645="","",INDEX(所属情報!$E:$E,MATCH($A1645,所属情報!$A:$A,0))),"")</f>
        <v/>
      </c>
      <c r="P1645" s="9" t="str">
        <f t="shared" si="75"/>
        <v/>
      </c>
      <c r="Q1645" s="9" t="str">
        <f t="shared" si="76"/>
        <v/>
      </c>
      <c r="R1645" s="9" t="str">
        <f t="shared" si="77"/>
        <v/>
      </c>
      <c r="S1645" s="9" t="str">
        <f>IFERROR(IF($F1645="","",INDEX(リスト!$G:$G,MATCH($F1645,リスト!$E:$E,0))),"")</f>
        <v/>
      </c>
      <c r="T1645" s="9" t="str">
        <f>IFERROR(IF($K1645="","",INDEX(リスト!$J:$J,MATCH($K1645,リスト!$I:$I,0))),"")</f>
        <v/>
      </c>
      <c r="U1645" s="9" t="str">
        <f>IF($B1645="","",RIGHT($G1645*1000+200+COUNTIF($G$2:$G1645,$G1645),9))</f>
        <v/>
      </c>
      <c r="V1645" s="9" t="str">
        <f>IFERROR(IF($M1645="","",$M1645&amp;"・"&amp;INDEX(リスト!$F:$F,MATCH($L1645,リスト!$E:$E,0))),"")</f>
        <v/>
      </c>
    </row>
    <row r="1646" spans="15:22" ht="18" customHeight="1" x14ac:dyDescent="0.55000000000000004">
      <c r="O1646" s="9" t="str">
        <f>IFERROR(IF($B1646="","",INDEX(所属情報!$E:$E,MATCH($A1646,所属情報!$A:$A,0))),"")</f>
        <v/>
      </c>
      <c r="P1646" s="9" t="str">
        <f t="shared" si="75"/>
        <v/>
      </c>
      <c r="Q1646" s="9" t="str">
        <f t="shared" si="76"/>
        <v/>
      </c>
      <c r="R1646" s="9" t="str">
        <f t="shared" si="77"/>
        <v/>
      </c>
      <c r="S1646" s="9" t="str">
        <f>IFERROR(IF($F1646="","",INDEX(リスト!$G:$G,MATCH($F1646,リスト!$E:$E,0))),"")</f>
        <v/>
      </c>
      <c r="T1646" s="9" t="str">
        <f>IFERROR(IF($K1646="","",INDEX(リスト!$J:$J,MATCH($K1646,リスト!$I:$I,0))),"")</f>
        <v/>
      </c>
      <c r="U1646" s="9" t="str">
        <f>IF($B1646="","",RIGHT($G1646*1000+200+COUNTIF($G$2:$G1646,$G1646),9))</f>
        <v/>
      </c>
      <c r="V1646" s="9" t="str">
        <f>IFERROR(IF($M1646="","",$M1646&amp;"・"&amp;INDEX(リスト!$F:$F,MATCH($L1646,リスト!$E:$E,0))),"")</f>
        <v/>
      </c>
    </row>
    <row r="1647" spans="15:22" ht="18" customHeight="1" x14ac:dyDescent="0.55000000000000004">
      <c r="O1647" s="9" t="str">
        <f>IFERROR(IF($B1647="","",INDEX(所属情報!$E:$E,MATCH($A1647,所属情報!$A:$A,0))),"")</f>
        <v/>
      </c>
      <c r="P1647" s="9" t="str">
        <f t="shared" si="75"/>
        <v/>
      </c>
      <c r="Q1647" s="9" t="str">
        <f t="shared" si="76"/>
        <v/>
      </c>
      <c r="R1647" s="9" t="str">
        <f t="shared" si="77"/>
        <v/>
      </c>
      <c r="S1647" s="9" t="str">
        <f>IFERROR(IF($F1647="","",INDEX(リスト!$G:$G,MATCH($F1647,リスト!$E:$E,0))),"")</f>
        <v/>
      </c>
      <c r="T1647" s="9" t="str">
        <f>IFERROR(IF($K1647="","",INDEX(リスト!$J:$J,MATCH($K1647,リスト!$I:$I,0))),"")</f>
        <v/>
      </c>
      <c r="U1647" s="9" t="str">
        <f>IF($B1647="","",RIGHT($G1647*1000+200+COUNTIF($G$2:$G1647,$G1647),9))</f>
        <v/>
      </c>
      <c r="V1647" s="9" t="str">
        <f>IFERROR(IF($M1647="","",$M1647&amp;"・"&amp;INDEX(リスト!$F:$F,MATCH($L1647,リスト!$E:$E,0))),"")</f>
        <v/>
      </c>
    </row>
    <row r="1648" spans="15:22" ht="18" customHeight="1" x14ac:dyDescent="0.55000000000000004">
      <c r="O1648" s="9" t="str">
        <f>IFERROR(IF($B1648="","",INDEX(所属情報!$E:$E,MATCH($A1648,所属情報!$A:$A,0))),"")</f>
        <v/>
      </c>
      <c r="P1648" s="9" t="str">
        <f t="shared" si="75"/>
        <v/>
      </c>
      <c r="Q1648" s="9" t="str">
        <f t="shared" si="76"/>
        <v/>
      </c>
      <c r="R1648" s="9" t="str">
        <f t="shared" si="77"/>
        <v/>
      </c>
      <c r="S1648" s="9" t="str">
        <f>IFERROR(IF($F1648="","",INDEX(リスト!$G:$G,MATCH($F1648,リスト!$E:$E,0))),"")</f>
        <v/>
      </c>
      <c r="T1648" s="9" t="str">
        <f>IFERROR(IF($K1648="","",INDEX(リスト!$J:$J,MATCH($K1648,リスト!$I:$I,0))),"")</f>
        <v/>
      </c>
      <c r="U1648" s="9" t="str">
        <f>IF($B1648="","",RIGHT($G1648*1000+200+COUNTIF($G$2:$G1648,$G1648),9))</f>
        <v/>
      </c>
      <c r="V1648" s="9" t="str">
        <f>IFERROR(IF($M1648="","",$M1648&amp;"・"&amp;INDEX(リスト!$F:$F,MATCH($L1648,リスト!$E:$E,0))),"")</f>
        <v/>
      </c>
    </row>
    <row r="1649" spans="15:22" ht="18" customHeight="1" x14ac:dyDescent="0.55000000000000004">
      <c r="O1649" s="9" t="str">
        <f>IFERROR(IF($B1649="","",INDEX(所属情報!$E:$E,MATCH($A1649,所属情報!$A:$A,0))),"")</f>
        <v/>
      </c>
      <c r="P1649" s="9" t="str">
        <f t="shared" si="75"/>
        <v/>
      </c>
      <c r="Q1649" s="9" t="str">
        <f t="shared" si="76"/>
        <v/>
      </c>
      <c r="R1649" s="9" t="str">
        <f t="shared" si="77"/>
        <v/>
      </c>
      <c r="S1649" s="9" t="str">
        <f>IFERROR(IF($F1649="","",INDEX(リスト!$G:$G,MATCH($F1649,リスト!$E:$E,0))),"")</f>
        <v/>
      </c>
      <c r="T1649" s="9" t="str">
        <f>IFERROR(IF($K1649="","",INDEX(リスト!$J:$J,MATCH($K1649,リスト!$I:$I,0))),"")</f>
        <v/>
      </c>
      <c r="U1649" s="9" t="str">
        <f>IF($B1649="","",RIGHT($G1649*1000+200+COUNTIF($G$2:$G1649,$G1649),9))</f>
        <v/>
      </c>
      <c r="V1649" s="9" t="str">
        <f>IFERROR(IF($M1649="","",$M1649&amp;"・"&amp;INDEX(リスト!$F:$F,MATCH($L1649,リスト!$E:$E,0))),"")</f>
        <v/>
      </c>
    </row>
    <row r="1650" spans="15:22" ht="18" customHeight="1" x14ac:dyDescent="0.55000000000000004">
      <c r="O1650" s="9" t="str">
        <f>IFERROR(IF($B1650="","",INDEX(所属情報!$E:$E,MATCH($A1650,所属情報!$A:$A,0))),"")</f>
        <v/>
      </c>
      <c r="P1650" s="9" t="str">
        <f t="shared" si="75"/>
        <v/>
      </c>
      <c r="Q1650" s="9" t="str">
        <f t="shared" si="76"/>
        <v/>
      </c>
      <c r="R1650" s="9" t="str">
        <f t="shared" si="77"/>
        <v/>
      </c>
      <c r="S1650" s="9" t="str">
        <f>IFERROR(IF($F1650="","",INDEX(リスト!$G:$G,MATCH($F1650,リスト!$E:$E,0))),"")</f>
        <v/>
      </c>
      <c r="T1650" s="9" t="str">
        <f>IFERROR(IF($K1650="","",INDEX(リスト!$J:$J,MATCH($K1650,リスト!$I:$I,0))),"")</f>
        <v/>
      </c>
      <c r="U1650" s="9" t="str">
        <f>IF($B1650="","",RIGHT($G1650*1000+200+COUNTIF($G$2:$G1650,$G1650),9))</f>
        <v/>
      </c>
      <c r="V1650" s="9" t="str">
        <f>IFERROR(IF($M1650="","",$M1650&amp;"・"&amp;INDEX(リスト!$F:$F,MATCH($L1650,リスト!$E:$E,0))),"")</f>
        <v/>
      </c>
    </row>
    <row r="1651" spans="15:22" ht="18" customHeight="1" x14ac:dyDescent="0.55000000000000004">
      <c r="O1651" s="9" t="str">
        <f>IFERROR(IF($B1651="","",INDEX(所属情報!$E:$E,MATCH($A1651,所属情報!$A:$A,0))),"")</f>
        <v/>
      </c>
      <c r="P1651" s="9" t="str">
        <f t="shared" si="75"/>
        <v/>
      </c>
      <c r="Q1651" s="9" t="str">
        <f t="shared" si="76"/>
        <v/>
      </c>
      <c r="R1651" s="9" t="str">
        <f t="shared" si="77"/>
        <v/>
      </c>
      <c r="S1651" s="9" t="str">
        <f>IFERROR(IF($F1651="","",INDEX(リスト!$G:$G,MATCH($F1651,リスト!$E:$E,0))),"")</f>
        <v/>
      </c>
      <c r="T1651" s="9" t="str">
        <f>IFERROR(IF($K1651="","",INDEX(リスト!$J:$J,MATCH($K1651,リスト!$I:$I,0))),"")</f>
        <v/>
      </c>
      <c r="U1651" s="9" t="str">
        <f>IF($B1651="","",RIGHT($G1651*1000+200+COUNTIF($G$2:$G1651,$G1651),9))</f>
        <v/>
      </c>
      <c r="V1651" s="9" t="str">
        <f>IFERROR(IF($M1651="","",$M1651&amp;"・"&amp;INDEX(リスト!$F:$F,MATCH($L1651,リスト!$E:$E,0))),"")</f>
        <v/>
      </c>
    </row>
    <row r="1652" spans="15:22" ht="18" customHeight="1" x14ac:dyDescent="0.55000000000000004">
      <c r="O1652" s="9" t="str">
        <f>IFERROR(IF($B1652="","",INDEX(所属情報!$E:$E,MATCH($A1652,所属情報!$A:$A,0))),"")</f>
        <v/>
      </c>
      <c r="P1652" s="9" t="str">
        <f t="shared" si="75"/>
        <v/>
      </c>
      <c r="Q1652" s="9" t="str">
        <f t="shared" si="76"/>
        <v/>
      </c>
      <c r="R1652" s="9" t="str">
        <f t="shared" si="77"/>
        <v/>
      </c>
      <c r="S1652" s="9" t="str">
        <f>IFERROR(IF($F1652="","",INDEX(リスト!$G:$G,MATCH($F1652,リスト!$E:$E,0))),"")</f>
        <v/>
      </c>
      <c r="T1652" s="9" t="str">
        <f>IFERROR(IF($K1652="","",INDEX(リスト!$J:$J,MATCH($K1652,リスト!$I:$I,0))),"")</f>
        <v/>
      </c>
      <c r="U1652" s="9" t="str">
        <f>IF($B1652="","",RIGHT($G1652*1000+200+COUNTIF($G$2:$G1652,$G1652),9))</f>
        <v/>
      </c>
      <c r="V1652" s="9" t="str">
        <f>IFERROR(IF($M1652="","",$M1652&amp;"・"&amp;INDEX(リスト!$F:$F,MATCH($L1652,リスト!$E:$E,0))),"")</f>
        <v/>
      </c>
    </row>
    <row r="1653" spans="15:22" ht="18" customHeight="1" x14ac:dyDescent="0.55000000000000004">
      <c r="O1653" s="9" t="str">
        <f>IFERROR(IF($B1653="","",INDEX(所属情報!$E:$E,MATCH($A1653,所属情報!$A:$A,0))),"")</f>
        <v/>
      </c>
      <c r="P1653" s="9" t="str">
        <f t="shared" si="75"/>
        <v/>
      </c>
      <c r="Q1653" s="9" t="str">
        <f t="shared" si="76"/>
        <v/>
      </c>
      <c r="R1653" s="9" t="str">
        <f t="shared" si="77"/>
        <v/>
      </c>
      <c r="S1653" s="9" t="str">
        <f>IFERROR(IF($F1653="","",INDEX(リスト!$G:$G,MATCH($F1653,リスト!$E:$E,0))),"")</f>
        <v/>
      </c>
      <c r="T1653" s="9" t="str">
        <f>IFERROR(IF($K1653="","",INDEX(リスト!$J:$J,MATCH($K1653,リスト!$I:$I,0))),"")</f>
        <v/>
      </c>
      <c r="U1653" s="9" t="str">
        <f>IF($B1653="","",RIGHT($G1653*1000+200+COUNTIF($G$2:$G1653,$G1653),9))</f>
        <v/>
      </c>
      <c r="V1653" s="9" t="str">
        <f>IFERROR(IF($M1653="","",$M1653&amp;"・"&amp;INDEX(リスト!$F:$F,MATCH($L1653,リスト!$E:$E,0))),"")</f>
        <v/>
      </c>
    </row>
    <row r="1654" spans="15:22" ht="18" customHeight="1" x14ac:dyDescent="0.55000000000000004">
      <c r="O1654" s="9" t="str">
        <f>IFERROR(IF($B1654="","",INDEX(所属情報!$E:$E,MATCH($A1654,所属情報!$A:$A,0))),"")</f>
        <v/>
      </c>
      <c r="P1654" s="9" t="str">
        <f t="shared" si="75"/>
        <v/>
      </c>
      <c r="Q1654" s="9" t="str">
        <f t="shared" si="76"/>
        <v/>
      </c>
      <c r="R1654" s="9" t="str">
        <f t="shared" si="77"/>
        <v/>
      </c>
      <c r="S1654" s="9" t="str">
        <f>IFERROR(IF($F1654="","",INDEX(リスト!$G:$G,MATCH($F1654,リスト!$E:$E,0))),"")</f>
        <v/>
      </c>
      <c r="T1654" s="9" t="str">
        <f>IFERROR(IF($K1654="","",INDEX(リスト!$J:$J,MATCH($K1654,リスト!$I:$I,0))),"")</f>
        <v/>
      </c>
      <c r="U1654" s="9" t="str">
        <f>IF($B1654="","",RIGHT($G1654*1000+200+COUNTIF($G$2:$G1654,$G1654),9))</f>
        <v/>
      </c>
      <c r="V1654" s="9" t="str">
        <f>IFERROR(IF($M1654="","",$M1654&amp;"・"&amp;INDEX(リスト!$F:$F,MATCH($L1654,リスト!$E:$E,0))),"")</f>
        <v/>
      </c>
    </row>
    <row r="1655" spans="15:22" ht="18" customHeight="1" x14ac:dyDescent="0.55000000000000004">
      <c r="O1655" s="9" t="str">
        <f>IFERROR(IF($B1655="","",INDEX(所属情報!$E:$E,MATCH($A1655,所属情報!$A:$A,0))),"")</f>
        <v/>
      </c>
      <c r="P1655" s="9" t="str">
        <f t="shared" si="75"/>
        <v/>
      </c>
      <c r="Q1655" s="9" t="str">
        <f t="shared" si="76"/>
        <v/>
      </c>
      <c r="R1655" s="9" t="str">
        <f t="shared" si="77"/>
        <v/>
      </c>
      <c r="S1655" s="9" t="str">
        <f>IFERROR(IF($F1655="","",INDEX(リスト!$G:$G,MATCH($F1655,リスト!$E:$E,0))),"")</f>
        <v/>
      </c>
      <c r="T1655" s="9" t="str">
        <f>IFERROR(IF($K1655="","",INDEX(リスト!$J:$J,MATCH($K1655,リスト!$I:$I,0))),"")</f>
        <v/>
      </c>
      <c r="U1655" s="9" t="str">
        <f>IF($B1655="","",RIGHT($G1655*1000+200+COUNTIF($G$2:$G1655,$G1655),9))</f>
        <v/>
      </c>
      <c r="V1655" s="9" t="str">
        <f>IFERROR(IF($M1655="","",$M1655&amp;"・"&amp;INDEX(リスト!$F:$F,MATCH($L1655,リスト!$E:$E,0))),"")</f>
        <v/>
      </c>
    </row>
    <row r="1656" spans="15:22" ht="18" customHeight="1" x14ac:dyDescent="0.55000000000000004">
      <c r="O1656" s="9" t="str">
        <f>IFERROR(IF($B1656="","",INDEX(所属情報!$E:$E,MATCH($A1656,所属情報!$A:$A,0))),"")</f>
        <v/>
      </c>
      <c r="P1656" s="9" t="str">
        <f t="shared" si="75"/>
        <v/>
      </c>
      <c r="Q1656" s="9" t="str">
        <f t="shared" si="76"/>
        <v/>
      </c>
      <c r="R1656" s="9" t="str">
        <f t="shared" si="77"/>
        <v/>
      </c>
      <c r="S1656" s="9" t="str">
        <f>IFERROR(IF($F1656="","",INDEX(リスト!$G:$G,MATCH($F1656,リスト!$E:$E,0))),"")</f>
        <v/>
      </c>
      <c r="T1656" s="9" t="str">
        <f>IFERROR(IF($K1656="","",INDEX(リスト!$J:$J,MATCH($K1656,リスト!$I:$I,0))),"")</f>
        <v/>
      </c>
      <c r="U1656" s="9" t="str">
        <f>IF($B1656="","",RIGHT($G1656*1000+200+COUNTIF($G$2:$G1656,$G1656),9))</f>
        <v/>
      </c>
      <c r="V1656" s="9" t="str">
        <f>IFERROR(IF($M1656="","",$M1656&amp;"・"&amp;INDEX(リスト!$F:$F,MATCH($L1656,リスト!$E:$E,0))),"")</f>
        <v/>
      </c>
    </row>
    <row r="1657" spans="15:22" ht="18" customHeight="1" x14ac:dyDescent="0.55000000000000004">
      <c r="O1657" s="9" t="str">
        <f>IFERROR(IF($B1657="","",INDEX(所属情報!$E:$E,MATCH($A1657,所属情報!$A:$A,0))),"")</f>
        <v/>
      </c>
      <c r="P1657" s="9" t="str">
        <f t="shared" si="75"/>
        <v/>
      </c>
      <c r="Q1657" s="9" t="str">
        <f t="shared" si="76"/>
        <v/>
      </c>
      <c r="R1657" s="9" t="str">
        <f t="shared" si="77"/>
        <v/>
      </c>
      <c r="S1657" s="9" t="str">
        <f>IFERROR(IF($F1657="","",INDEX(リスト!$G:$G,MATCH($F1657,リスト!$E:$E,0))),"")</f>
        <v/>
      </c>
      <c r="T1657" s="9" t="str">
        <f>IFERROR(IF($K1657="","",INDEX(リスト!$J:$J,MATCH($K1657,リスト!$I:$I,0))),"")</f>
        <v/>
      </c>
      <c r="U1657" s="9" t="str">
        <f>IF($B1657="","",RIGHT($G1657*1000+200+COUNTIF($G$2:$G1657,$G1657),9))</f>
        <v/>
      </c>
      <c r="V1657" s="9" t="str">
        <f>IFERROR(IF($M1657="","",$M1657&amp;"・"&amp;INDEX(リスト!$F:$F,MATCH($L1657,リスト!$E:$E,0))),"")</f>
        <v/>
      </c>
    </row>
    <row r="1658" spans="15:22" ht="18" customHeight="1" x14ac:dyDescent="0.55000000000000004">
      <c r="O1658" s="9" t="str">
        <f>IFERROR(IF($B1658="","",INDEX(所属情報!$E:$E,MATCH($A1658,所属情報!$A:$A,0))),"")</f>
        <v/>
      </c>
      <c r="P1658" s="9" t="str">
        <f t="shared" si="75"/>
        <v/>
      </c>
      <c r="Q1658" s="9" t="str">
        <f t="shared" si="76"/>
        <v/>
      </c>
      <c r="R1658" s="9" t="str">
        <f t="shared" si="77"/>
        <v/>
      </c>
      <c r="S1658" s="9" t="str">
        <f>IFERROR(IF($F1658="","",INDEX(リスト!$G:$G,MATCH($F1658,リスト!$E:$E,0))),"")</f>
        <v/>
      </c>
      <c r="T1658" s="9" t="str">
        <f>IFERROR(IF($K1658="","",INDEX(リスト!$J:$J,MATCH($K1658,リスト!$I:$I,0))),"")</f>
        <v/>
      </c>
      <c r="U1658" s="9" t="str">
        <f>IF($B1658="","",RIGHT($G1658*1000+200+COUNTIF($G$2:$G1658,$G1658),9))</f>
        <v/>
      </c>
      <c r="V1658" s="9" t="str">
        <f>IFERROR(IF($M1658="","",$M1658&amp;"・"&amp;INDEX(リスト!$F:$F,MATCH($L1658,リスト!$E:$E,0))),"")</f>
        <v/>
      </c>
    </row>
    <row r="1659" spans="15:22" ht="18" customHeight="1" x14ac:dyDescent="0.55000000000000004">
      <c r="O1659" s="9" t="str">
        <f>IFERROR(IF($B1659="","",INDEX(所属情報!$E:$E,MATCH($A1659,所属情報!$A:$A,0))),"")</f>
        <v/>
      </c>
      <c r="P1659" s="9" t="str">
        <f t="shared" si="75"/>
        <v/>
      </c>
      <c r="Q1659" s="9" t="str">
        <f t="shared" si="76"/>
        <v/>
      </c>
      <c r="R1659" s="9" t="str">
        <f t="shared" si="77"/>
        <v/>
      </c>
      <c r="S1659" s="9" t="str">
        <f>IFERROR(IF($F1659="","",INDEX(リスト!$G:$G,MATCH($F1659,リスト!$E:$E,0))),"")</f>
        <v/>
      </c>
      <c r="T1659" s="9" t="str">
        <f>IFERROR(IF($K1659="","",INDEX(リスト!$J:$J,MATCH($K1659,リスト!$I:$I,0))),"")</f>
        <v/>
      </c>
      <c r="U1659" s="9" t="str">
        <f>IF($B1659="","",RIGHT($G1659*1000+200+COUNTIF($G$2:$G1659,$G1659),9))</f>
        <v/>
      </c>
      <c r="V1659" s="9" t="str">
        <f>IFERROR(IF($M1659="","",$M1659&amp;"・"&amp;INDEX(リスト!$F:$F,MATCH($L1659,リスト!$E:$E,0))),"")</f>
        <v/>
      </c>
    </row>
    <row r="1660" spans="15:22" ht="18" customHeight="1" x14ac:dyDescent="0.55000000000000004">
      <c r="O1660" s="9" t="str">
        <f>IFERROR(IF($B1660="","",INDEX(所属情報!$E:$E,MATCH($A1660,所属情報!$A:$A,0))),"")</f>
        <v/>
      </c>
      <c r="P1660" s="9" t="str">
        <f t="shared" si="75"/>
        <v/>
      </c>
      <c r="Q1660" s="9" t="str">
        <f t="shared" si="76"/>
        <v/>
      </c>
      <c r="R1660" s="9" t="str">
        <f t="shared" si="77"/>
        <v/>
      </c>
      <c r="S1660" s="9" t="str">
        <f>IFERROR(IF($F1660="","",INDEX(リスト!$G:$G,MATCH($F1660,リスト!$E:$E,0))),"")</f>
        <v/>
      </c>
      <c r="T1660" s="9" t="str">
        <f>IFERROR(IF($K1660="","",INDEX(リスト!$J:$J,MATCH($K1660,リスト!$I:$I,0))),"")</f>
        <v/>
      </c>
      <c r="U1660" s="9" t="str">
        <f>IF($B1660="","",RIGHT($G1660*1000+200+COUNTIF($G$2:$G1660,$G1660),9))</f>
        <v/>
      </c>
      <c r="V1660" s="9" t="str">
        <f>IFERROR(IF($M1660="","",$M1660&amp;"・"&amp;INDEX(リスト!$F:$F,MATCH($L1660,リスト!$E:$E,0))),"")</f>
        <v/>
      </c>
    </row>
    <row r="1661" spans="15:22" ht="18" customHeight="1" x14ac:dyDescent="0.55000000000000004">
      <c r="O1661" s="9" t="str">
        <f>IFERROR(IF($B1661="","",INDEX(所属情報!$E:$E,MATCH($A1661,所属情報!$A:$A,0))),"")</f>
        <v/>
      </c>
      <c r="P1661" s="9" t="str">
        <f t="shared" si="75"/>
        <v/>
      </c>
      <c r="Q1661" s="9" t="str">
        <f t="shared" si="76"/>
        <v/>
      </c>
      <c r="R1661" s="9" t="str">
        <f t="shared" si="77"/>
        <v/>
      </c>
      <c r="S1661" s="9" t="str">
        <f>IFERROR(IF($F1661="","",INDEX(リスト!$G:$G,MATCH($F1661,リスト!$E:$E,0))),"")</f>
        <v/>
      </c>
      <c r="T1661" s="9" t="str">
        <f>IFERROR(IF($K1661="","",INDEX(リスト!$J:$J,MATCH($K1661,リスト!$I:$I,0))),"")</f>
        <v/>
      </c>
      <c r="U1661" s="9" t="str">
        <f>IF($B1661="","",RIGHT($G1661*1000+200+COUNTIF($G$2:$G1661,$G1661),9))</f>
        <v/>
      </c>
      <c r="V1661" s="9" t="str">
        <f>IFERROR(IF($M1661="","",$M1661&amp;"・"&amp;INDEX(リスト!$F:$F,MATCH($L1661,リスト!$E:$E,0))),"")</f>
        <v/>
      </c>
    </row>
    <row r="1662" spans="15:22" ht="18" customHeight="1" x14ac:dyDescent="0.55000000000000004">
      <c r="O1662" s="9" t="str">
        <f>IFERROR(IF($B1662="","",INDEX(所属情報!$E:$E,MATCH($A1662,所属情報!$A:$A,0))),"")</f>
        <v/>
      </c>
      <c r="P1662" s="9" t="str">
        <f t="shared" si="75"/>
        <v/>
      </c>
      <c r="Q1662" s="9" t="str">
        <f t="shared" si="76"/>
        <v/>
      </c>
      <c r="R1662" s="9" t="str">
        <f t="shared" si="77"/>
        <v/>
      </c>
      <c r="S1662" s="9" t="str">
        <f>IFERROR(IF($F1662="","",INDEX(リスト!$G:$G,MATCH($F1662,リスト!$E:$E,0))),"")</f>
        <v/>
      </c>
      <c r="T1662" s="9" t="str">
        <f>IFERROR(IF($K1662="","",INDEX(リスト!$J:$J,MATCH($K1662,リスト!$I:$I,0))),"")</f>
        <v/>
      </c>
      <c r="U1662" s="9" t="str">
        <f>IF($B1662="","",RIGHT($G1662*1000+200+COUNTIF($G$2:$G1662,$G1662),9))</f>
        <v/>
      </c>
      <c r="V1662" s="9" t="str">
        <f>IFERROR(IF($M1662="","",$M1662&amp;"・"&amp;INDEX(リスト!$F:$F,MATCH($L1662,リスト!$E:$E,0))),"")</f>
        <v/>
      </c>
    </row>
    <row r="1663" spans="15:22" ht="18" customHeight="1" x14ac:dyDescent="0.55000000000000004">
      <c r="O1663" s="9" t="str">
        <f>IFERROR(IF($B1663="","",INDEX(所属情報!$E:$E,MATCH($A1663,所属情報!$A:$A,0))),"")</f>
        <v/>
      </c>
      <c r="P1663" s="9" t="str">
        <f t="shared" si="75"/>
        <v/>
      </c>
      <c r="Q1663" s="9" t="str">
        <f t="shared" si="76"/>
        <v/>
      </c>
      <c r="R1663" s="9" t="str">
        <f t="shared" si="77"/>
        <v/>
      </c>
      <c r="S1663" s="9" t="str">
        <f>IFERROR(IF($F1663="","",INDEX(リスト!$G:$G,MATCH($F1663,リスト!$E:$E,0))),"")</f>
        <v/>
      </c>
      <c r="T1663" s="9" t="str">
        <f>IFERROR(IF($K1663="","",INDEX(リスト!$J:$J,MATCH($K1663,リスト!$I:$I,0))),"")</f>
        <v/>
      </c>
      <c r="U1663" s="9" t="str">
        <f>IF($B1663="","",RIGHT($G1663*1000+200+COUNTIF($G$2:$G1663,$G1663),9))</f>
        <v/>
      </c>
      <c r="V1663" s="9" t="str">
        <f>IFERROR(IF($M1663="","",$M1663&amp;"・"&amp;INDEX(リスト!$F:$F,MATCH($L1663,リスト!$E:$E,0))),"")</f>
        <v/>
      </c>
    </row>
    <row r="1664" spans="15:22" ht="18" customHeight="1" x14ac:dyDescent="0.55000000000000004">
      <c r="O1664" s="9" t="str">
        <f>IFERROR(IF($B1664="","",INDEX(所属情報!$E:$E,MATCH($A1664,所属情報!$A:$A,0))),"")</f>
        <v/>
      </c>
      <c r="P1664" s="9" t="str">
        <f t="shared" si="75"/>
        <v/>
      </c>
      <c r="Q1664" s="9" t="str">
        <f t="shared" si="76"/>
        <v/>
      </c>
      <c r="R1664" s="9" t="str">
        <f t="shared" si="77"/>
        <v/>
      </c>
      <c r="S1664" s="9" t="str">
        <f>IFERROR(IF($F1664="","",INDEX(リスト!$G:$G,MATCH($F1664,リスト!$E:$E,0))),"")</f>
        <v/>
      </c>
      <c r="T1664" s="9" t="str">
        <f>IFERROR(IF($K1664="","",INDEX(リスト!$J:$J,MATCH($K1664,リスト!$I:$I,0))),"")</f>
        <v/>
      </c>
      <c r="U1664" s="9" t="str">
        <f>IF($B1664="","",RIGHT($G1664*1000+200+COUNTIF($G$2:$G1664,$G1664),9))</f>
        <v/>
      </c>
      <c r="V1664" s="9" t="str">
        <f>IFERROR(IF($M1664="","",$M1664&amp;"・"&amp;INDEX(リスト!$F:$F,MATCH($L1664,リスト!$E:$E,0))),"")</f>
        <v/>
      </c>
    </row>
    <row r="1665" spans="15:22" ht="18" customHeight="1" x14ac:dyDescent="0.55000000000000004">
      <c r="O1665" s="9" t="str">
        <f>IFERROR(IF($B1665="","",INDEX(所属情報!$E:$E,MATCH($A1665,所属情報!$A:$A,0))),"")</f>
        <v/>
      </c>
      <c r="P1665" s="9" t="str">
        <f t="shared" si="75"/>
        <v/>
      </c>
      <c r="Q1665" s="9" t="str">
        <f t="shared" si="76"/>
        <v/>
      </c>
      <c r="R1665" s="9" t="str">
        <f t="shared" si="77"/>
        <v/>
      </c>
      <c r="S1665" s="9" t="str">
        <f>IFERROR(IF($F1665="","",INDEX(リスト!$G:$G,MATCH($F1665,リスト!$E:$E,0))),"")</f>
        <v/>
      </c>
      <c r="T1665" s="9" t="str">
        <f>IFERROR(IF($K1665="","",INDEX(リスト!$J:$J,MATCH($K1665,リスト!$I:$I,0))),"")</f>
        <v/>
      </c>
      <c r="U1665" s="9" t="str">
        <f>IF($B1665="","",RIGHT($G1665*1000+200+COUNTIF($G$2:$G1665,$G1665),9))</f>
        <v/>
      </c>
      <c r="V1665" s="9" t="str">
        <f>IFERROR(IF($M1665="","",$M1665&amp;"・"&amp;INDEX(リスト!$F:$F,MATCH($L1665,リスト!$E:$E,0))),"")</f>
        <v/>
      </c>
    </row>
    <row r="1666" spans="15:22" ht="18" customHeight="1" x14ac:dyDescent="0.55000000000000004">
      <c r="O1666" s="9" t="str">
        <f>IFERROR(IF($B1666="","",INDEX(所属情報!$E:$E,MATCH($A1666,所属情報!$A:$A,0))),"")</f>
        <v/>
      </c>
      <c r="P1666" s="9" t="str">
        <f t="shared" si="75"/>
        <v/>
      </c>
      <c r="Q1666" s="9" t="str">
        <f t="shared" si="76"/>
        <v/>
      </c>
      <c r="R1666" s="9" t="str">
        <f t="shared" si="77"/>
        <v/>
      </c>
      <c r="S1666" s="9" t="str">
        <f>IFERROR(IF($F1666="","",INDEX(リスト!$G:$G,MATCH($F1666,リスト!$E:$E,0))),"")</f>
        <v/>
      </c>
      <c r="T1666" s="9" t="str">
        <f>IFERROR(IF($K1666="","",INDEX(リスト!$J:$J,MATCH($K1666,リスト!$I:$I,0))),"")</f>
        <v/>
      </c>
      <c r="U1666" s="9" t="str">
        <f>IF($B1666="","",RIGHT($G1666*1000+200+COUNTIF($G$2:$G1666,$G1666),9))</f>
        <v/>
      </c>
      <c r="V1666" s="9" t="str">
        <f>IFERROR(IF($M1666="","",$M1666&amp;"・"&amp;INDEX(リスト!$F:$F,MATCH($L1666,リスト!$E:$E,0))),"")</f>
        <v/>
      </c>
    </row>
    <row r="1667" spans="15:22" ht="18" customHeight="1" x14ac:dyDescent="0.55000000000000004">
      <c r="O1667" s="9" t="str">
        <f>IFERROR(IF($B1667="","",INDEX(所属情報!$E:$E,MATCH($A1667,所属情報!$A:$A,0))),"")</f>
        <v/>
      </c>
      <c r="P1667" s="9" t="str">
        <f t="shared" ref="P1667:P1730" si="78">IF($C1667="","",IF($E1667="",$C1667,$C1667&amp;" ("&amp;$E1667&amp;")"))</f>
        <v/>
      </c>
      <c r="Q1667" s="9" t="str">
        <f t="shared" ref="Q1667:Q1730" si="79">IF($D1667="","",ASC($D1667))</f>
        <v/>
      </c>
      <c r="R1667" s="9" t="str">
        <f t="shared" ref="R1667:R1730" si="80">IF($I1667="","",UPPER($I1667)&amp;" "&amp;UPPER(LEFT($J1667,1))&amp;LOWER(RIGHT($J1667,LEN($J1667)-1))&amp;" ("&amp;MID($G1667,3,2)&amp;")")</f>
        <v/>
      </c>
      <c r="S1667" s="9" t="str">
        <f>IFERROR(IF($F1667="","",INDEX(リスト!$G:$G,MATCH($F1667,リスト!$E:$E,0))),"")</f>
        <v/>
      </c>
      <c r="T1667" s="9" t="str">
        <f>IFERROR(IF($K1667="","",INDEX(リスト!$J:$J,MATCH($K1667,リスト!$I:$I,0))),"")</f>
        <v/>
      </c>
      <c r="U1667" s="9" t="str">
        <f>IF($B1667="","",RIGHT($G1667*1000+200+COUNTIF($G$2:$G1667,$G1667),9))</f>
        <v/>
      </c>
      <c r="V1667" s="9" t="str">
        <f>IFERROR(IF($M1667="","",$M1667&amp;"・"&amp;INDEX(リスト!$F:$F,MATCH($L1667,リスト!$E:$E,0))),"")</f>
        <v/>
      </c>
    </row>
    <row r="1668" spans="15:22" ht="18" customHeight="1" x14ac:dyDescent="0.55000000000000004">
      <c r="O1668" s="9" t="str">
        <f>IFERROR(IF($B1668="","",INDEX(所属情報!$E:$E,MATCH($A1668,所属情報!$A:$A,0))),"")</f>
        <v/>
      </c>
      <c r="P1668" s="9" t="str">
        <f t="shared" si="78"/>
        <v/>
      </c>
      <c r="Q1668" s="9" t="str">
        <f t="shared" si="79"/>
        <v/>
      </c>
      <c r="R1668" s="9" t="str">
        <f t="shared" si="80"/>
        <v/>
      </c>
      <c r="S1668" s="9" t="str">
        <f>IFERROR(IF($F1668="","",INDEX(リスト!$G:$G,MATCH($F1668,リスト!$E:$E,0))),"")</f>
        <v/>
      </c>
      <c r="T1668" s="9" t="str">
        <f>IFERROR(IF($K1668="","",INDEX(リスト!$J:$J,MATCH($K1668,リスト!$I:$I,0))),"")</f>
        <v/>
      </c>
      <c r="U1668" s="9" t="str">
        <f>IF($B1668="","",RIGHT($G1668*1000+200+COUNTIF($G$2:$G1668,$G1668),9))</f>
        <v/>
      </c>
      <c r="V1668" s="9" t="str">
        <f>IFERROR(IF($M1668="","",$M1668&amp;"・"&amp;INDEX(リスト!$F:$F,MATCH($L1668,リスト!$E:$E,0))),"")</f>
        <v/>
      </c>
    </row>
    <row r="1669" spans="15:22" ht="18" customHeight="1" x14ac:dyDescent="0.55000000000000004">
      <c r="O1669" s="9" t="str">
        <f>IFERROR(IF($B1669="","",INDEX(所属情報!$E:$E,MATCH($A1669,所属情報!$A:$A,0))),"")</f>
        <v/>
      </c>
      <c r="P1669" s="9" t="str">
        <f t="shared" si="78"/>
        <v/>
      </c>
      <c r="Q1669" s="9" t="str">
        <f t="shared" si="79"/>
        <v/>
      </c>
      <c r="R1669" s="9" t="str">
        <f t="shared" si="80"/>
        <v/>
      </c>
      <c r="S1669" s="9" t="str">
        <f>IFERROR(IF($F1669="","",INDEX(リスト!$G:$G,MATCH($F1669,リスト!$E:$E,0))),"")</f>
        <v/>
      </c>
      <c r="T1669" s="9" t="str">
        <f>IFERROR(IF($K1669="","",INDEX(リスト!$J:$J,MATCH($K1669,リスト!$I:$I,0))),"")</f>
        <v/>
      </c>
      <c r="U1669" s="9" t="str">
        <f>IF($B1669="","",RIGHT($G1669*1000+200+COUNTIF($G$2:$G1669,$G1669),9))</f>
        <v/>
      </c>
      <c r="V1669" s="9" t="str">
        <f>IFERROR(IF($M1669="","",$M1669&amp;"・"&amp;INDEX(リスト!$F:$F,MATCH($L1669,リスト!$E:$E,0))),"")</f>
        <v/>
      </c>
    </row>
    <row r="1670" spans="15:22" ht="18" customHeight="1" x14ac:dyDescent="0.55000000000000004">
      <c r="O1670" s="9" t="str">
        <f>IFERROR(IF($B1670="","",INDEX(所属情報!$E:$E,MATCH($A1670,所属情報!$A:$A,0))),"")</f>
        <v/>
      </c>
      <c r="P1670" s="9" t="str">
        <f t="shared" si="78"/>
        <v/>
      </c>
      <c r="Q1670" s="9" t="str">
        <f t="shared" si="79"/>
        <v/>
      </c>
      <c r="R1670" s="9" t="str">
        <f t="shared" si="80"/>
        <v/>
      </c>
      <c r="S1670" s="9" t="str">
        <f>IFERROR(IF($F1670="","",INDEX(リスト!$G:$G,MATCH($F1670,リスト!$E:$E,0))),"")</f>
        <v/>
      </c>
      <c r="T1670" s="9" t="str">
        <f>IFERROR(IF($K1670="","",INDEX(リスト!$J:$J,MATCH($K1670,リスト!$I:$I,0))),"")</f>
        <v/>
      </c>
      <c r="U1670" s="9" t="str">
        <f>IF($B1670="","",RIGHT($G1670*1000+200+COUNTIF($G$2:$G1670,$G1670),9))</f>
        <v/>
      </c>
      <c r="V1670" s="9" t="str">
        <f>IFERROR(IF($M1670="","",$M1670&amp;"・"&amp;INDEX(リスト!$F:$F,MATCH($L1670,リスト!$E:$E,0))),"")</f>
        <v/>
      </c>
    </row>
    <row r="1671" spans="15:22" ht="18" customHeight="1" x14ac:dyDescent="0.55000000000000004">
      <c r="O1671" s="9" t="str">
        <f>IFERROR(IF($B1671="","",INDEX(所属情報!$E:$E,MATCH($A1671,所属情報!$A:$A,0))),"")</f>
        <v/>
      </c>
      <c r="P1671" s="9" t="str">
        <f t="shared" si="78"/>
        <v/>
      </c>
      <c r="Q1671" s="9" t="str">
        <f t="shared" si="79"/>
        <v/>
      </c>
      <c r="R1671" s="9" t="str">
        <f t="shared" si="80"/>
        <v/>
      </c>
      <c r="S1671" s="9" t="str">
        <f>IFERROR(IF($F1671="","",INDEX(リスト!$G:$G,MATCH($F1671,リスト!$E:$E,0))),"")</f>
        <v/>
      </c>
      <c r="T1671" s="9" t="str">
        <f>IFERROR(IF($K1671="","",INDEX(リスト!$J:$J,MATCH($K1671,リスト!$I:$I,0))),"")</f>
        <v/>
      </c>
      <c r="U1671" s="9" t="str">
        <f>IF($B1671="","",RIGHT($G1671*1000+200+COUNTIF($G$2:$G1671,$G1671),9))</f>
        <v/>
      </c>
      <c r="V1671" s="9" t="str">
        <f>IFERROR(IF($M1671="","",$M1671&amp;"・"&amp;INDEX(リスト!$F:$F,MATCH($L1671,リスト!$E:$E,0))),"")</f>
        <v/>
      </c>
    </row>
    <row r="1672" spans="15:22" ht="18" customHeight="1" x14ac:dyDescent="0.55000000000000004">
      <c r="O1672" s="9" t="str">
        <f>IFERROR(IF($B1672="","",INDEX(所属情報!$E:$E,MATCH($A1672,所属情報!$A:$A,0))),"")</f>
        <v/>
      </c>
      <c r="P1672" s="9" t="str">
        <f t="shared" si="78"/>
        <v/>
      </c>
      <c r="Q1672" s="9" t="str">
        <f t="shared" si="79"/>
        <v/>
      </c>
      <c r="R1672" s="9" t="str">
        <f t="shared" si="80"/>
        <v/>
      </c>
      <c r="S1672" s="9" t="str">
        <f>IFERROR(IF($F1672="","",INDEX(リスト!$G:$G,MATCH($F1672,リスト!$E:$E,0))),"")</f>
        <v/>
      </c>
      <c r="T1672" s="9" t="str">
        <f>IFERROR(IF($K1672="","",INDEX(リスト!$J:$J,MATCH($K1672,リスト!$I:$I,0))),"")</f>
        <v/>
      </c>
      <c r="U1672" s="9" t="str">
        <f>IF($B1672="","",RIGHT($G1672*1000+200+COUNTIF($G$2:$G1672,$G1672),9))</f>
        <v/>
      </c>
      <c r="V1672" s="9" t="str">
        <f>IFERROR(IF($M1672="","",$M1672&amp;"・"&amp;INDEX(リスト!$F:$F,MATCH($L1672,リスト!$E:$E,0))),"")</f>
        <v/>
      </c>
    </row>
    <row r="1673" spans="15:22" ht="18" customHeight="1" x14ac:dyDescent="0.55000000000000004">
      <c r="O1673" s="9" t="str">
        <f>IFERROR(IF($B1673="","",INDEX(所属情報!$E:$E,MATCH($A1673,所属情報!$A:$A,0))),"")</f>
        <v/>
      </c>
      <c r="P1673" s="9" t="str">
        <f t="shared" si="78"/>
        <v/>
      </c>
      <c r="Q1673" s="9" t="str">
        <f t="shared" si="79"/>
        <v/>
      </c>
      <c r="R1673" s="9" t="str">
        <f t="shared" si="80"/>
        <v/>
      </c>
      <c r="S1673" s="9" t="str">
        <f>IFERROR(IF($F1673="","",INDEX(リスト!$G:$G,MATCH($F1673,リスト!$E:$E,0))),"")</f>
        <v/>
      </c>
      <c r="T1673" s="9" t="str">
        <f>IFERROR(IF($K1673="","",INDEX(リスト!$J:$J,MATCH($K1673,リスト!$I:$I,0))),"")</f>
        <v/>
      </c>
      <c r="U1673" s="9" t="str">
        <f>IF($B1673="","",RIGHT($G1673*1000+200+COUNTIF($G$2:$G1673,$G1673),9))</f>
        <v/>
      </c>
      <c r="V1673" s="9" t="str">
        <f>IFERROR(IF($M1673="","",$M1673&amp;"・"&amp;INDEX(リスト!$F:$F,MATCH($L1673,リスト!$E:$E,0))),"")</f>
        <v/>
      </c>
    </row>
    <row r="1674" spans="15:22" ht="18" customHeight="1" x14ac:dyDescent="0.55000000000000004">
      <c r="O1674" s="9" t="str">
        <f>IFERROR(IF($B1674="","",INDEX(所属情報!$E:$E,MATCH($A1674,所属情報!$A:$A,0))),"")</f>
        <v/>
      </c>
      <c r="P1674" s="9" t="str">
        <f t="shared" si="78"/>
        <v/>
      </c>
      <c r="Q1674" s="9" t="str">
        <f t="shared" si="79"/>
        <v/>
      </c>
      <c r="R1674" s="9" t="str">
        <f t="shared" si="80"/>
        <v/>
      </c>
      <c r="S1674" s="9" t="str">
        <f>IFERROR(IF($F1674="","",INDEX(リスト!$G:$G,MATCH($F1674,リスト!$E:$E,0))),"")</f>
        <v/>
      </c>
      <c r="T1674" s="9" t="str">
        <f>IFERROR(IF($K1674="","",INDEX(リスト!$J:$J,MATCH($K1674,リスト!$I:$I,0))),"")</f>
        <v/>
      </c>
      <c r="U1674" s="9" t="str">
        <f>IF($B1674="","",RIGHT($G1674*1000+200+COUNTIF($G$2:$G1674,$G1674),9))</f>
        <v/>
      </c>
      <c r="V1674" s="9" t="str">
        <f>IFERROR(IF($M1674="","",$M1674&amp;"・"&amp;INDEX(リスト!$F:$F,MATCH($L1674,リスト!$E:$E,0))),"")</f>
        <v/>
      </c>
    </row>
    <row r="1675" spans="15:22" ht="18" customHeight="1" x14ac:dyDescent="0.55000000000000004">
      <c r="O1675" s="9" t="str">
        <f>IFERROR(IF($B1675="","",INDEX(所属情報!$E:$E,MATCH($A1675,所属情報!$A:$A,0))),"")</f>
        <v/>
      </c>
      <c r="P1675" s="9" t="str">
        <f t="shared" si="78"/>
        <v/>
      </c>
      <c r="Q1675" s="9" t="str">
        <f t="shared" si="79"/>
        <v/>
      </c>
      <c r="R1675" s="9" t="str">
        <f t="shared" si="80"/>
        <v/>
      </c>
      <c r="S1675" s="9" t="str">
        <f>IFERROR(IF($F1675="","",INDEX(リスト!$G:$G,MATCH($F1675,リスト!$E:$E,0))),"")</f>
        <v/>
      </c>
      <c r="T1675" s="9" t="str">
        <f>IFERROR(IF($K1675="","",INDEX(リスト!$J:$J,MATCH($K1675,リスト!$I:$I,0))),"")</f>
        <v/>
      </c>
      <c r="U1675" s="9" t="str">
        <f>IF($B1675="","",RIGHT($G1675*1000+200+COUNTIF($G$2:$G1675,$G1675),9))</f>
        <v/>
      </c>
      <c r="V1675" s="9" t="str">
        <f>IFERROR(IF($M1675="","",$M1675&amp;"・"&amp;INDEX(リスト!$F:$F,MATCH($L1675,リスト!$E:$E,0))),"")</f>
        <v/>
      </c>
    </row>
    <row r="1676" spans="15:22" ht="18" customHeight="1" x14ac:dyDescent="0.55000000000000004">
      <c r="O1676" s="9" t="str">
        <f>IFERROR(IF($B1676="","",INDEX(所属情報!$E:$E,MATCH($A1676,所属情報!$A:$A,0))),"")</f>
        <v/>
      </c>
      <c r="P1676" s="9" t="str">
        <f t="shared" si="78"/>
        <v/>
      </c>
      <c r="Q1676" s="9" t="str">
        <f t="shared" si="79"/>
        <v/>
      </c>
      <c r="R1676" s="9" t="str">
        <f t="shared" si="80"/>
        <v/>
      </c>
      <c r="S1676" s="9" t="str">
        <f>IFERROR(IF($F1676="","",INDEX(リスト!$G:$G,MATCH($F1676,リスト!$E:$E,0))),"")</f>
        <v/>
      </c>
      <c r="T1676" s="9" t="str">
        <f>IFERROR(IF($K1676="","",INDEX(リスト!$J:$J,MATCH($K1676,リスト!$I:$I,0))),"")</f>
        <v/>
      </c>
      <c r="U1676" s="9" t="str">
        <f>IF($B1676="","",RIGHT($G1676*1000+200+COUNTIF($G$2:$G1676,$G1676),9))</f>
        <v/>
      </c>
      <c r="V1676" s="9" t="str">
        <f>IFERROR(IF($M1676="","",$M1676&amp;"・"&amp;INDEX(リスト!$F:$F,MATCH($L1676,リスト!$E:$E,0))),"")</f>
        <v/>
      </c>
    </row>
    <row r="1677" spans="15:22" ht="18" customHeight="1" x14ac:dyDescent="0.55000000000000004">
      <c r="O1677" s="9" t="str">
        <f>IFERROR(IF($B1677="","",INDEX(所属情報!$E:$E,MATCH($A1677,所属情報!$A:$A,0))),"")</f>
        <v/>
      </c>
      <c r="P1677" s="9" t="str">
        <f t="shared" si="78"/>
        <v/>
      </c>
      <c r="Q1677" s="9" t="str">
        <f t="shared" si="79"/>
        <v/>
      </c>
      <c r="R1677" s="9" t="str">
        <f t="shared" si="80"/>
        <v/>
      </c>
      <c r="S1677" s="9" t="str">
        <f>IFERROR(IF($F1677="","",INDEX(リスト!$G:$G,MATCH($F1677,リスト!$E:$E,0))),"")</f>
        <v/>
      </c>
      <c r="T1677" s="9" t="str">
        <f>IFERROR(IF($K1677="","",INDEX(リスト!$J:$J,MATCH($K1677,リスト!$I:$I,0))),"")</f>
        <v/>
      </c>
      <c r="U1677" s="9" t="str">
        <f>IF($B1677="","",RIGHT($G1677*1000+200+COUNTIF($G$2:$G1677,$G1677),9))</f>
        <v/>
      </c>
      <c r="V1677" s="9" t="str">
        <f>IFERROR(IF($M1677="","",$M1677&amp;"・"&amp;INDEX(リスト!$F:$F,MATCH($L1677,リスト!$E:$E,0))),"")</f>
        <v/>
      </c>
    </row>
    <row r="1678" spans="15:22" ht="18" customHeight="1" x14ac:dyDescent="0.55000000000000004">
      <c r="O1678" s="9" t="str">
        <f>IFERROR(IF($B1678="","",INDEX(所属情報!$E:$E,MATCH($A1678,所属情報!$A:$A,0))),"")</f>
        <v/>
      </c>
      <c r="P1678" s="9" t="str">
        <f t="shared" si="78"/>
        <v/>
      </c>
      <c r="Q1678" s="9" t="str">
        <f t="shared" si="79"/>
        <v/>
      </c>
      <c r="R1678" s="9" t="str">
        <f t="shared" si="80"/>
        <v/>
      </c>
      <c r="S1678" s="9" t="str">
        <f>IFERROR(IF($F1678="","",INDEX(リスト!$G:$G,MATCH($F1678,リスト!$E:$E,0))),"")</f>
        <v/>
      </c>
      <c r="T1678" s="9" t="str">
        <f>IFERROR(IF($K1678="","",INDEX(リスト!$J:$J,MATCH($K1678,リスト!$I:$I,0))),"")</f>
        <v/>
      </c>
      <c r="U1678" s="9" t="str">
        <f>IF($B1678="","",RIGHT($G1678*1000+200+COUNTIF($G$2:$G1678,$G1678),9))</f>
        <v/>
      </c>
      <c r="V1678" s="9" t="str">
        <f>IFERROR(IF($M1678="","",$M1678&amp;"・"&amp;INDEX(リスト!$F:$F,MATCH($L1678,リスト!$E:$E,0))),"")</f>
        <v/>
      </c>
    </row>
    <row r="1679" spans="15:22" ht="18" customHeight="1" x14ac:dyDescent="0.55000000000000004">
      <c r="O1679" s="9" t="str">
        <f>IFERROR(IF($B1679="","",INDEX(所属情報!$E:$E,MATCH($A1679,所属情報!$A:$A,0))),"")</f>
        <v/>
      </c>
      <c r="P1679" s="9" t="str">
        <f t="shared" si="78"/>
        <v/>
      </c>
      <c r="Q1679" s="9" t="str">
        <f t="shared" si="79"/>
        <v/>
      </c>
      <c r="R1679" s="9" t="str">
        <f t="shared" si="80"/>
        <v/>
      </c>
      <c r="S1679" s="9" t="str">
        <f>IFERROR(IF($F1679="","",INDEX(リスト!$G:$G,MATCH($F1679,リスト!$E:$E,0))),"")</f>
        <v/>
      </c>
      <c r="T1679" s="9" t="str">
        <f>IFERROR(IF($K1679="","",INDEX(リスト!$J:$J,MATCH($K1679,リスト!$I:$I,0))),"")</f>
        <v/>
      </c>
      <c r="U1679" s="9" t="str">
        <f>IF($B1679="","",RIGHT($G1679*1000+200+COUNTIF($G$2:$G1679,$G1679),9))</f>
        <v/>
      </c>
      <c r="V1679" s="9" t="str">
        <f>IFERROR(IF($M1679="","",$M1679&amp;"・"&amp;INDEX(リスト!$F:$F,MATCH($L1679,リスト!$E:$E,0))),"")</f>
        <v/>
      </c>
    </row>
    <row r="1680" spans="15:22" ht="18" customHeight="1" x14ac:dyDescent="0.55000000000000004">
      <c r="O1680" s="9" t="str">
        <f>IFERROR(IF($B1680="","",INDEX(所属情報!$E:$E,MATCH($A1680,所属情報!$A:$A,0))),"")</f>
        <v/>
      </c>
      <c r="P1680" s="9" t="str">
        <f t="shared" si="78"/>
        <v/>
      </c>
      <c r="Q1680" s="9" t="str">
        <f t="shared" si="79"/>
        <v/>
      </c>
      <c r="R1680" s="9" t="str">
        <f t="shared" si="80"/>
        <v/>
      </c>
      <c r="S1680" s="9" t="str">
        <f>IFERROR(IF($F1680="","",INDEX(リスト!$G:$G,MATCH($F1680,リスト!$E:$E,0))),"")</f>
        <v/>
      </c>
      <c r="T1680" s="9" t="str">
        <f>IFERROR(IF($K1680="","",INDEX(リスト!$J:$J,MATCH($K1680,リスト!$I:$I,0))),"")</f>
        <v/>
      </c>
      <c r="U1680" s="9" t="str">
        <f>IF($B1680="","",RIGHT($G1680*1000+200+COUNTIF($G$2:$G1680,$G1680),9))</f>
        <v/>
      </c>
      <c r="V1680" s="9" t="str">
        <f>IFERROR(IF($M1680="","",$M1680&amp;"・"&amp;INDEX(リスト!$F:$F,MATCH($L1680,リスト!$E:$E,0))),"")</f>
        <v/>
      </c>
    </row>
    <row r="1681" spans="15:22" ht="18" customHeight="1" x14ac:dyDescent="0.55000000000000004">
      <c r="O1681" s="9" t="str">
        <f>IFERROR(IF($B1681="","",INDEX(所属情報!$E:$E,MATCH($A1681,所属情報!$A:$A,0))),"")</f>
        <v/>
      </c>
      <c r="P1681" s="9" t="str">
        <f t="shared" si="78"/>
        <v/>
      </c>
      <c r="Q1681" s="9" t="str">
        <f t="shared" si="79"/>
        <v/>
      </c>
      <c r="R1681" s="9" t="str">
        <f t="shared" si="80"/>
        <v/>
      </c>
      <c r="S1681" s="9" t="str">
        <f>IFERROR(IF($F1681="","",INDEX(リスト!$G:$G,MATCH($F1681,リスト!$E:$E,0))),"")</f>
        <v/>
      </c>
      <c r="T1681" s="9" t="str">
        <f>IFERROR(IF($K1681="","",INDEX(リスト!$J:$J,MATCH($K1681,リスト!$I:$I,0))),"")</f>
        <v/>
      </c>
      <c r="U1681" s="9" t="str">
        <f>IF($B1681="","",RIGHT($G1681*1000+200+COUNTIF($G$2:$G1681,$G1681),9))</f>
        <v/>
      </c>
      <c r="V1681" s="9" t="str">
        <f>IFERROR(IF($M1681="","",$M1681&amp;"・"&amp;INDEX(リスト!$F:$F,MATCH($L1681,リスト!$E:$E,0))),"")</f>
        <v/>
      </c>
    </row>
    <row r="1682" spans="15:22" ht="18" customHeight="1" x14ac:dyDescent="0.55000000000000004">
      <c r="O1682" s="9" t="str">
        <f>IFERROR(IF($B1682="","",INDEX(所属情報!$E:$E,MATCH($A1682,所属情報!$A:$A,0))),"")</f>
        <v/>
      </c>
      <c r="P1682" s="9" t="str">
        <f t="shared" si="78"/>
        <v/>
      </c>
      <c r="Q1682" s="9" t="str">
        <f t="shared" si="79"/>
        <v/>
      </c>
      <c r="R1682" s="9" t="str">
        <f t="shared" si="80"/>
        <v/>
      </c>
      <c r="S1682" s="9" t="str">
        <f>IFERROR(IF($F1682="","",INDEX(リスト!$G:$G,MATCH($F1682,リスト!$E:$E,0))),"")</f>
        <v/>
      </c>
      <c r="T1682" s="9" t="str">
        <f>IFERROR(IF($K1682="","",INDEX(リスト!$J:$J,MATCH($K1682,リスト!$I:$I,0))),"")</f>
        <v/>
      </c>
      <c r="U1682" s="9" t="str">
        <f>IF($B1682="","",RIGHT($G1682*1000+200+COUNTIF($G$2:$G1682,$G1682),9))</f>
        <v/>
      </c>
      <c r="V1682" s="9" t="str">
        <f>IFERROR(IF($M1682="","",$M1682&amp;"・"&amp;INDEX(リスト!$F:$F,MATCH($L1682,リスト!$E:$E,0))),"")</f>
        <v/>
      </c>
    </row>
    <row r="1683" spans="15:22" ht="18" customHeight="1" x14ac:dyDescent="0.55000000000000004">
      <c r="O1683" s="9" t="str">
        <f>IFERROR(IF($B1683="","",INDEX(所属情報!$E:$E,MATCH($A1683,所属情報!$A:$A,0))),"")</f>
        <v/>
      </c>
      <c r="P1683" s="9" t="str">
        <f t="shared" si="78"/>
        <v/>
      </c>
      <c r="Q1683" s="9" t="str">
        <f t="shared" si="79"/>
        <v/>
      </c>
      <c r="R1683" s="9" t="str">
        <f t="shared" si="80"/>
        <v/>
      </c>
      <c r="S1683" s="9" t="str">
        <f>IFERROR(IF($F1683="","",INDEX(リスト!$G:$G,MATCH($F1683,リスト!$E:$E,0))),"")</f>
        <v/>
      </c>
      <c r="T1683" s="9" t="str">
        <f>IFERROR(IF($K1683="","",INDEX(リスト!$J:$J,MATCH($K1683,リスト!$I:$I,0))),"")</f>
        <v/>
      </c>
      <c r="U1683" s="9" t="str">
        <f>IF($B1683="","",RIGHT($G1683*1000+200+COUNTIF($G$2:$G1683,$G1683),9))</f>
        <v/>
      </c>
      <c r="V1683" s="9" t="str">
        <f>IFERROR(IF($M1683="","",$M1683&amp;"・"&amp;INDEX(リスト!$F:$F,MATCH($L1683,リスト!$E:$E,0))),"")</f>
        <v/>
      </c>
    </row>
    <row r="1684" spans="15:22" ht="18" customHeight="1" x14ac:dyDescent="0.55000000000000004">
      <c r="O1684" s="9" t="str">
        <f>IFERROR(IF($B1684="","",INDEX(所属情報!$E:$E,MATCH($A1684,所属情報!$A:$A,0))),"")</f>
        <v/>
      </c>
      <c r="P1684" s="9" t="str">
        <f t="shared" si="78"/>
        <v/>
      </c>
      <c r="Q1684" s="9" t="str">
        <f t="shared" si="79"/>
        <v/>
      </c>
      <c r="R1684" s="9" t="str">
        <f t="shared" si="80"/>
        <v/>
      </c>
      <c r="S1684" s="9" t="str">
        <f>IFERROR(IF($F1684="","",INDEX(リスト!$G:$G,MATCH($F1684,リスト!$E:$E,0))),"")</f>
        <v/>
      </c>
      <c r="T1684" s="9" t="str">
        <f>IFERROR(IF($K1684="","",INDEX(リスト!$J:$J,MATCH($K1684,リスト!$I:$I,0))),"")</f>
        <v/>
      </c>
      <c r="U1684" s="9" t="str">
        <f>IF($B1684="","",RIGHT($G1684*1000+200+COUNTIF($G$2:$G1684,$G1684),9))</f>
        <v/>
      </c>
      <c r="V1684" s="9" t="str">
        <f>IFERROR(IF($M1684="","",$M1684&amp;"・"&amp;INDEX(リスト!$F:$F,MATCH($L1684,リスト!$E:$E,0))),"")</f>
        <v/>
      </c>
    </row>
    <row r="1685" spans="15:22" ht="18" customHeight="1" x14ac:dyDescent="0.55000000000000004">
      <c r="O1685" s="9" t="str">
        <f>IFERROR(IF($B1685="","",INDEX(所属情報!$E:$E,MATCH($A1685,所属情報!$A:$A,0))),"")</f>
        <v/>
      </c>
      <c r="P1685" s="9" t="str">
        <f t="shared" si="78"/>
        <v/>
      </c>
      <c r="Q1685" s="9" t="str">
        <f t="shared" si="79"/>
        <v/>
      </c>
      <c r="R1685" s="9" t="str">
        <f t="shared" si="80"/>
        <v/>
      </c>
      <c r="S1685" s="9" t="str">
        <f>IFERROR(IF($F1685="","",INDEX(リスト!$G:$G,MATCH($F1685,リスト!$E:$E,0))),"")</f>
        <v/>
      </c>
      <c r="T1685" s="9" t="str">
        <f>IFERROR(IF($K1685="","",INDEX(リスト!$J:$J,MATCH($K1685,リスト!$I:$I,0))),"")</f>
        <v/>
      </c>
      <c r="U1685" s="9" t="str">
        <f>IF($B1685="","",RIGHT($G1685*1000+200+COUNTIF($G$2:$G1685,$G1685),9))</f>
        <v/>
      </c>
      <c r="V1685" s="9" t="str">
        <f>IFERROR(IF($M1685="","",$M1685&amp;"・"&amp;INDEX(リスト!$F:$F,MATCH($L1685,リスト!$E:$E,0))),"")</f>
        <v/>
      </c>
    </row>
    <row r="1686" spans="15:22" ht="18" customHeight="1" x14ac:dyDescent="0.55000000000000004">
      <c r="O1686" s="9" t="str">
        <f>IFERROR(IF($B1686="","",INDEX(所属情報!$E:$E,MATCH($A1686,所属情報!$A:$A,0))),"")</f>
        <v/>
      </c>
      <c r="P1686" s="9" t="str">
        <f t="shared" si="78"/>
        <v/>
      </c>
      <c r="Q1686" s="9" t="str">
        <f t="shared" si="79"/>
        <v/>
      </c>
      <c r="R1686" s="9" t="str">
        <f t="shared" si="80"/>
        <v/>
      </c>
      <c r="S1686" s="9" t="str">
        <f>IFERROR(IF($F1686="","",INDEX(リスト!$G:$G,MATCH($F1686,リスト!$E:$E,0))),"")</f>
        <v/>
      </c>
      <c r="T1686" s="9" t="str">
        <f>IFERROR(IF($K1686="","",INDEX(リスト!$J:$J,MATCH($K1686,リスト!$I:$I,0))),"")</f>
        <v/>
      </c>
      <c r="U1686" s="9" t="str">
        <f>IF($B1686="","",RIGHT($G1686*1000+200+COUNTIF($G$2:$G1686,$G1686),9))</f>
        <v/>
      </c>
      <c r="V1686" s="9" t="str">
        <f>IFERROR(IF($M1686="","",$M1686&amp;"・"&amp;INDEX(リスト!$F:$F,MATCH($L1686,リスト!$E:$E,0))),"")</f>
        <v/>
      </c>
    </row>
    <row r="1687" spans="15:22" ht="18" customHeight="1" x14ac:dyDescent="0.55000000000000004">
      <c r="O1687" s="9" t="str">
        <f>IFERROR(IF($B1687="","",INDEX(所属情報!$E:$E,MATCH($A1687,所属情報!$A:$A,0))),"")</f>
        <v/>
      </c>
      <c r="P1687" s="9" t="str">
        <f t="shared" si="78"/>
        <v/>
      </c>
      <c r="Q1687" s="9" t="str">
        <f t="shared" si="79"/>
        <v/>
      </c>
      <c r="R1687" s="9" t="str">
        <f t="shared" si="80"/>
        <v/>
      </c>
      <c r="S1687" s="9" t="str">
        <f>IFERROR(IF($F1687="","",INDEX(リスト!$G:$G,MATCH($F1687,リスト!$E:$E,0))),"")</f>
        <v/>
      </c>
      <c r="T1687" s="9" t="str">
        <f>IFERROR(IF($K1687="","",INDEX(リスト!$J:$J,MATCH($K1687,リスト!$I:$I,0))),"")</f>
        <v/>
      </c>
      <c r="U1687" s="9" t="str">
        <f>IF($B1687="","",RIGHT($G1687*1000+200+COUNTIF($G$2:$G1687,$G1687),9))</f>
        <v/>
      </c>
      <c r="V1687" s="9" t="str">
        <f>IFERROR(IF($M1687="","",$M1687&amp;"・"&amp;INDEX(リスト!$F:$F,MATCH($L1687,リスト!$E:$E,0))),"")</f>
        <v/>
      </c>
    </row>
    <row r="1688" spans="15:22" ht="18" customHeight="1" x14ac:dyDescent="0.55000000000000004">
      <c r="O1688" s="9" t="str">
        <f>IFERROR(IF($B1688="","",INDEX(所属情報!$E:$E,MATCH($A1688,所属情報!$A:$A,0))),"")</f>
        <v/>
      </c>
      <c r="P1688" s="9" t="str">
        <f t="shared" si="78"/>
        <v/>
      </c>
      <c r="Q1688" s="9" t="str">
        <f t="shared" si="79"/>
        <v/>
      </c>
      <c r="R1688" s="9" t="str">
        <f t="shared" si="80"/>
        <v/>
      </c>
      <c r="S1688" s="9" t="str">
        <f>IFERROR(IF($F1688="","",INDEX(リスト!$G:$G,MATCH($F1688,リスト!$E:$E,0))),"")</f>
        <v/>
      </c>
      <c r="T1688" s="9" t="str">
        <f>IFERROR(IF($K1688="","",INDEX(リスト!$J:$J,MATCH($K1688,リスト!$I:$I,0))),"")</f>
        <v/>
      </c>
      <c r="U1688" s="9" t="str">
        <f>IF($B1688="","",RIGHT($G1688*1000+200+COUNTIF($G$2:$G1688,$G1688),9))</f>
        <v/>
      </c>
      <c r="V1688" s="9" t="str">
        <f>IFERROR(IF($M1688="","",$M1688&amp;"・"&amp;INDEX(リスト!$F:$F,MATCH($L1688,リスト!$E:$E,0))),"")</f>
        <v/>
      </c>
    </row>
    <row r="1689" spans="15:22" ht="18" customHeight="1" x14ac:dyDescent="0.55000000000000004">
      <c r="O1689" s="9" t="str">
        <f>IFERROR(IF($B1689="","",INDEX(所属情報!$E:$E,MATCH($A1689,所属情報!$A:$A,0))),"")</f>
        <v/>
      </c>
      <c r="P1689" s="9" t="str">
        <f t="shared" si="78"/>
        <v/>
      </c>
      <c r="Q1689" s="9" t="str">
        <f t="shared" si="79"/>
        <v/>
      </c>
      <c r="R1689" s="9" t="str">
        <f t="shared" si="80"/>
        <v/>
      </c>
      <c r="S1689" s="9" t="str">
        <f>IFERROR(IF($F1689="","",INDEX(リスト!$G:$G,MATCH($F1689,リスト!$E:$E,0))),"")</f>
        <v/>
      </c>
      <c r="T1689" s="9" t="str">
        <f>IFERROR(IF($K1689="","",INDEX(リスト!$J:$J,MATCH($K1689,リスト!$I:$I,0))),"")</f>
        <v/>
      </c>
      <c r="U1689" s="9" t="str">
        <f>IF($B1689="","",RIGHT($G1689*1000+200+COUNTIF($G$2:$G1689,$G1689),9))</f>
        <v/>
      </c>
      <c r="V1689" s="9" t="str">
        <f>IFERROR(IF($M1689="","",$M1689&amp;"・"&amp;INDEX(リスト!$F:$F,MATCH($L1689,リスト!$E:$E,0))),"")</f>
        <v/>
      </c>
    </row>
    <row r="1690" spans="15:22" ht="18" customHeight="1" x14ac:dyDescent="0.55000000000000004">
      <c r="O1690" s="9" t="str">
        <f>IFERROR(IF($B1690="","",INDEX(所属情報!$E:$E,MATCH($A1690,所属情報!$A:$A,0))),"")</f>
        <v/>
      </c>
      <c r="P1690" s="9" t="str">
        <f t="shared" si="78"/>
        <v/>
      </c>
      <c r="Q1690" s="9" t="str">
        <f t="shared" si="79"/>
        <v/>
      </c>
      <c r="R1690" s="9" t="str">
        <f t="shared" si="80"/>
        <v/>
      </c>
      <c r="S1690" s="9" t="str">
        <f>IFERROR(IF($F1690="","",INDEX(リスト!$G:$G,MATCH($F1690,リスト!$E:$E,0))),"")</f>
        <v/>
      </c>
      <c r="T1690" s="9" t="str">
        <f>IFERROR(IF($K1690="","",INDEX(リスト!$J:$J,MATCH($K1690,リスト!$I:$I,0))),"")</f>
        <v/>
      </c>
      <c r="U1690" s="9" t="str">
        <f>IF($B1690="","",RIGHT($G1690*1000+200+COUNTIF($G$2:$G1690,$G1690),9))</f>
        <v/>
      </c>
      <c r="V1690" s="9" t="str">
        <f>IFERROR(IF($M1690="","",$M1690&amp;"・"&amp;INDEX(リスト!$F:$F,MATCH($L1690,リスト!$E:$E,0))),"")</f>
        <v/>
      </c>
    </row>
    <row r="1691" spans="15:22" ht="18" customHeight="1" x14ac:dyDescent="0.55000000000000004">
      <c r="O1691" s="9" t="str">
        <f>IFERROR(IF($B1691="","",INDEX(所属情報!$E:$E,MATCH($A1691,所属情報!$A:$A,0))),"")</f>
        <v/>
      </c>
      <c r="P1691" s="9" t="str">
        <f t="shared" si="78"/>
        <v/>
      </c>
      <c r="Q1691" s="9" t="str">
        <f t="shared" si="79"/>
        <v/>
      </c>
      <c r="R1691" s="9" t="str">
        <f t="shared" si="80"/>
        <v/>
      </c>
      <c r="S1691" s="9" t="str">
        <f>IFERROR(IF($F1691="","",INDEX(リスト!$G:$G,MATCH($F1691,リスト!$E:$E,0))),"")</f>
        <v/>
      </c>
      <c r="T1691" s="9" t="str">
        <f>IFERROR(IF($K1691="","",INDEX(リスト!$J:$J,MATCH($K1691,リスト!$I:$I,0))),"")</f>
        <v/>
      </c>
      <c r="U1691" s="9" t="str">
        <f>IF($B1691="","",RIGHT($G1691*1000+200+COUNTIF($G$2:$G1691,$G1691),9))</f>
        <v/>
      </c>
      <c r="V1691" s="9" t="str">
        <f>IFERROR(IF($M1691="","",$M1691&amp;"・"&amp;INDEX(リスト!$F:$F,MATCH($L1691,リスト!$E:$E,0))),"")</f>
        <v/>
      </c>
    </row>
    <row r="1692" spans="15:22" ht="18" customHeight="1" x14ac:dyDescent="0.55000000000000004">
      <c r="O1692" s="9" t="str">
        <f>IFERROR(IF($B1692="","",INDEX(所属情報!$E:$E,MATCH($A1692,所属情報!$A:$A,0))),"")</f>
        <v/>
      </c>
      <c r="P1692" s="9" t="str">
        <f t="shared" si="78"/>
        <v/>
      </c>
      <c r="Q1692" s="9" t="str">
        <f t="shared" si="79"/>
        <v/>
      </c>
      <c r="R1692" s="9" t="str">
        <f t="shared" si="80"/>
        <v/>
      </c>
      <c r="S1692" s="9" t="str">
        <f>IFERROR(IF($F1692="","",INDEX(リスト!$G:$G,MATCH($F1692,リスト!$E:$E,0))),"")</f>
        <v/>
      </c>
      <c r="T1692" s="9" t="str">
        <f>IFERROR(IF($K1692="","",INDEX(リスト!$J:$J,MATCH($K1692,リスト!$I:$I,0))),"")</f>
        <v/>
      </c>
      <c r="U1692" s="9" t="str">
        <f>IF($B1692="","",RIGHT($G1692*1000+200+COUNTIF($G$2:$G1692,$G1692),9))</f>
        <v/>
      </c>
      <c r="V1692" s="9" t="str">
        <f>IFERROR(IF($M1692="","",$M1692&amp;"・"&amp;INDEX(リスト!$F:$F,MATCH($L1692,リスト!$E:$E,0))),"")</f>
        <v/>
      </c>
    </row>
    <row r="1693" spans="15:22" ht="18" customHeight="1" x14ac:dyDescent="0.55000000000000004">
      <c r="O1693" s="9" t="str">
        <f>IFERROR(IF($B1693="","",INDEX(所属情報!$E:$E,MATCH($A1693,所属情報!$A:$A,0))),"")</f>
        <v/>
      </c>
      <c r="P1693" s="9" t="str">
        <f t="shared" si="78"/>
        <v/>
      </c>
      <c r="Q1693" s="9" t="str">
        <f t="shared" si="79"/>
        <v/>
      </c>
      <c r="R1693" s="9" t="str">
        <f t="shared" si="80"/>
        <v/>
      </c>
      <c r="S1693" s="9" t="str">
        <f>IFERROR(IF($F1693="","",INDEX(リスト!$G:$G,MATCH($F1693,リスト!$E:$E,0))),"")</f>
        <v/>
      </c>
      <c r="T1693" s="9" t="str">
        <f>IFERROR(IF($K1693="","",INDEX(リスト!$J:$J,MATCH($K1693,リスト!$I:$I,0))),"")</f>
        <v/>
      </c>
      <c r="U1693" s="9" t="str">
        <f>IF($B1693="","",RIGHT($G1693*1000+200+COUNTIF($G$2:$G1693,$G1693),9))</f>
        <v/>
      </c>
      <c r="V1693" s="9" t="str">
        <f>IFERROR(IF($M1693="","",$M1693&amp;"・"&amp;INDEX(リスト!$F:$F,MATCH($L1693,リスト!$E:$E,0))),"")</f>
        <v/>
      </c>
    </row>
    <row r="1694" spans="15:22" ht="18" customHeight="1" x14ac:dyDescent="0.55000000000000004">
      <c r="O1694" s="9" t="str">
        <f>IFERROR(IF($B1694="","",INDEX(所属情報!$E:$E,MATCH($A1694,所属情報!$A:$A,0))),"")</f>
        <v/>
      </c>
      <c r="P1694" s="9" t="str">
        <f t="shared" si="78"/>
        <v/>
      </c>
      <c r="Q1694" s="9" t="str">
        <f t="shared" si="79"/>
        <v/>
      </c>
      <c r="R1694" s="9" t="str">
        <f t="shared" si="80"/>
        <v/>
      </c>
      <c r="S1694" s="9" t="str">
        <f>IFERROR(IF($F1694="","",INDEX(リスト!$G:$G,MATCH($F1694,リスト!$E:$E,0))),"")</f>
        <v/>
      </c>
      <c r="T1694" s="9" t="str">
        <f>IFERROR(IF($K1694="","",INDEX(リスト!$J:$J,MATCH($K1694,リスト!$I:$I,0))),"")</f>
        <v/>
      </c>
      <c r="U1694" s="9" t="str">
        <f>IF($B1694="","",RIGHT($G1694*1000+200+COUNTIF($G$2:$G1694,$G1694),9))</f>
        <v/>
      </c>
      <c r="V1694" s="9" t="str">
        <f>IFERROR(IF($M1694="","",$M1694&amp;"・"&amp;INDEX(リスト!$F:$F,MATCH($L1694,リスト!$E:$E,0))),"")</f>
        <v/>
      </c>
    </row>
    <row r="1695" spans="15:22" ht="18" customHeight="1" x14ac:dyDescent="0.55000000000000004">
      <c r="O1695" s="9" t="str">
        <f>IFERROR(IF($B1695="","",INDEX(所属情報!$E:$E,MATCH($A1695,所属情報!$A:$A,0))),"")</f>
        <v/>
      </c>
      <c r="P1695" s="9" t="str">
        <f t="shared" si="78"/>
        <v/>
      </c>
      <c r="Q1695" s="9" t="str">
        <f t="shared" si="79"/>
        <v/>
      </c>
      <c r="R1695" s="9" t="str">
        <f t="shared" si="80"/>
        <v/>
      </c>
      <c r="S1695" s="9" t="str">
        <f>IFERROR(IF($F1695="","",INDEX(リスト!$G:$G,MATCH($F1695,リスト!$E:$E,0))),"")</f>
        <v/>
      </c>
      <c r="T1695" s="9" t="str">
        <f>IFERROR(IF($K1695="","",INDEX(リスト!$J:$J,MATCH($K1695,リスト!$I:$I,0))),"")</f>
        <v/>
      </c>
      <c r="U1695" s="9" t="str">
        <f>IF($B1695="","",RIGHT($G1695*1000+200+COUNTIF($G$2:$G1695,$G1695),9))</f>
        <v/>
      </c>
      <c r="V1695" s="9" t="str">
        <f>IFERROR(IF($M1695="","",$M1695&amp;"・"&amp;INDEX(リスト!$F:$F,MATCH($L1695,リスト!$E:$E,0))),"")</f>
        <v/>
      </c>
    </row>
    <row r="1696" spans="15:22" ht="18" customHeight="1" x14ac:dyDescent="0.55000000000000004">
      <c r="O1696" s="9" t="str">
        <f>IFERROR(IF($B1696="","",INDEX(所属情報!$E:$E,MATCH($A1696,所属情報!$A:$A,0))),"")</f>
        <v/>
      </c>
      <c r="P1696" s="9" t="str">
        <f t="shared" si="78"/>
        <v/>
      </c>
      <c r="Q1696" s="9" t="str">
        <f t="shared" si="79"/>
        <v/>
      </c>
      <c r="R1696" s="9" t="str">
        <f t="shared" si="80"/>
        <v/>
      </c>
      <c r="S1696" s="9" t="str">
        <f>IFERROR(IF($F1696="","",INDEX(リスト!$G:$G,MATCH($F1696,リスト!$E:$E,0))),"")</f>
        <v/>
      </c>
      <c r="T1696" s="9" t="str">
        <f>IFERROR(IF($K1696="","",INDEX(リスト!$J:$J,MATCH($K1696,リスト!$I:$I,0))),"")</f>
        <v/>
      </c>
      <c r="U1696" s="9" t="str">
        <f>IF($B1696="","",RIGHT($G1696*1000+200+COUNTIF($G$2:$G1696,$G1696),9))</f>
        <v/>
      </c>
      <c r="V1696" s="9" t="str">
        <f>IFERROR(IF($M1696="","",$M1696&amp;"・"&amp;INDEX(リスト!$F:$F,MATCH($L1696,リスト!$E:$E,0))),"")</f>
        <v/>
      </c>
    </row>
    <row r="1697" spans="15:22" ht="18" customHeight="1" x14ac:dyDescent="0.55000000000000004">
      <c r="O1697" s="9" t="str">
        <f>IFERROR(IF($B1697="","",INDEX(所属情報!$E:$E,MATCH($A1697,所属情報!$A:$A,0))),"")</f>
        <v/>
      </c>
      <c r="P1697" s="9" t="str">
        <f t="shared" si="78"/>
        <v/>
      </c>
      <c r="Q1697" s="9" t="str">
        <f t="shared" si="79"/>
        <v/>
      </c>
      <c r="R1697" s="9" t="str">
        <f t="shared" si="80"/>
        <v/>
      </c>
      <c r="S1697" s="9" t="str">
        <f>IFERROR(IF($F1697="","",INDEX(リスト!$G:$G,MATCH($F1697,リスト!$E:$E,0))),"")</f>
        <v/>
      </c>
      <c r="T1697" s="9" t="str">
        <f>IFERROR(IF($K1697="","",INDEX(リスト!$J:$J,MATCH($K1697,リスト!$I:$I,0))),"")</f>
        <v/>
      </c>
      <c r="U1697" s="9" t="str">
        <f>IF($B1697="","",RIGHT($G1697*1000+200+COUNTIF($G$2:$G1697,$G1697),9))</f>
        <v/>
      </c>
      <c r="V1697" s="9" t="str">
        <f>IFERROR(IF($M1697="","",$M1697&amp;"・"&amp;INDEX(リスト!$F:$F,MATCH($L1697,リスト!$E:$E,0))),"")</f>
        <v/>
      </c>
    </row>
    <row r="1698" spans="15:22" ht="18" customHeight="1" x14ac:dyDescent="0.55000000000000004">
      <c r="O1698" s="9" t="str">
        <f>IFERROR(IF($B1698="","",INDEX(所属情報!$E:$E,MATCH($A1698,所属情報!$A:$A,0))),"")</f>
        <v/>
      </c>
      <c r="P1698" s="9" t="str">
        <f t="shared" si="78"/>
        <v/>
      </c>
      <c r="Q1698" s="9" t="str">
        <f t="shared" si="79"/>
        <v/>
      </c>
      <c r="R1698" s="9" t="str">
        <f t="shared" si="80"/>
        <v/>
      </c>
      <c r="S1698" s="9" t="str">
        <f>IFERROR(IF($F1698="","",INDEX(リスト!$G:$G,MATCH($F1698,リスト!$E:$E,0))),"")</f>
        <v/>
      </c>
      <c r="T1698" s="9" t="str">
        <f>IFERROR(IF($K1698="","",INDEX(リスト!$J:$J,MATCH($K1698,リスト!$I:$I,0))),"")</f>
        <v/>
      </c>
      <c r="U1698" s="9" t="str">
        <f>IF($B1698="","",RIGHT($G1698*1000+200+COUNTIF($G$2:$G1698,$G1698),9))</f>
        <v/>
      </c>
      <c r="V1698" s="9" t="str">
        <f>IFERROR(IF($M1698="","",$M1698&amp;"・"&amp;INDEX(リスト!$F:$F,MATCH($L1698,リスト!$E:$E,0))),"")</f>
        <v/>
      </c>
    </row>
    <row r="1699" spans="15:22" ht="18" customHeight="1" x14ac:dyDescent="0.55000000000000004">
      <c r="O1699" s="9" t="str">
        <f>IFERROR(IF($B1699="","",INDEX(所属情報!$E:$E,MATCH($A1699,所属情報!$A:$A,0))),"")</f>
        <v/>
      </c>
      <c r="P1699" s="9" t="str">
        <f t="shared" si="78"/>
        <v/>
      </c>
      <c r="Q1699" s="9" t="str">
        <f t="shared" si="79"/>
        <v/>
      </c>
      <c r="R1699" s="9" t="str">
        <f t="shared" si="80"/>
        <v/>
      </c>
      <c r="S1699" s="9" t="str">
        <f>IFERROR(IF($F1699="","",INDEX(リスト!$G:$G,MATCH($F1699,リスト!$E:$E,0))),"")</f>
        <v/>
      </c>
      <c r="T1699" s="9" t="str">
        <f>IFERROR(IF($K1699="","",INDEX(リスト!$J:$J,MATCH($K1699,リスト!$I:$I,0))),"")</f>
        <v/>
      </c>
      <c r="U1699" s="9" t="str">
        <f>IF($B1699="","",RIGHT($G1699*1000+200+COUNTIF($G$2:$G1699,$G1699),9))</f>
        <v/>
      </c>
      <c r="V1699" s="9" t="str">
        <f>IFERROR(IF($M1699="","",$M1699&amp;"・"&amp;INDEX(リスト!$F:$F,MATCH($L1699,リスト!$E:$E,0))),"")</f>
        <v/>
      </c>
    </row>
    <row r="1700" spans="15:22" ht="18" customHeight="1" x14ac:dyDescent="0.55000000000000004">
      <c r="O1700" s="9" t="str">
        <f>IFERROR(IF($B1700="","",INDEX(所属情報!$E:$E,MATCH($A1700,所属情報!$A:$A,0))),"")</f>
        <v/>
      </c>
      <c r="P1700" s="9" t="str">
        <f t="shared" si="78"/>
        <v/>
      </c>
      <c r="Q1700" s="9" t="str">
        <f t="shared" si="79"/>
        <v/>
      </c>
      <c r="R1700" s="9" t="str">
        <f t="shared" si="80"/>
        <v/>
      </c>
      <c r="S1700" s="9" t="str">
        <f>IFERROR(IF($F1700="","",INDEX(リスト!$G:$G,MATCH($F1700,リスト!$E:$E,0))),"")</f>
        <v/>
      </c>
      <c r="T1700" s="9" t="str">
        <f>IFERROR(IF($K1700="","",INDEX(リスト!$J:$J,MATCH($K1700,リスト!$I:$I,0))),"")</f>
        <v/>
      </c>
      <c r="U1700" s="9" t="str">
        <f>IF($B1700="","",RIGHT($G1700*1000+200+COUNTIF($G$2:$G1700,$G1700),9))</f>
        <v/>
      </c>
      <c r="V1700" s="9" t="str">
        <f>IFERROR(IF($M1700="","",$M1700&amp;"・"&amp;INDEX(リスト!$F:$F,MATCH($L1700,リスト!$E:$E,0))),"")</f>
        <v/>
      </c>
    </row>
    <row r="1701" spans="15:22" ht="18" customHeight="1" x14ac:dyDescent="0.55000000000000004">
      <c r="O1701" s="9" t="str">
        <f>IFERROR(IF($B1701="","",INDEX(所属情報!$E:$E,MATCH($A1701,所属情報!$A:$A,0))),"")</f>
        <v/>
      </c>
      <c r="P1701" s="9" t="str">
        <f t="shared" si="78"/>
        <v/>
      </c>
      <c r="Q1701" s="9" t="str">
        <f t="shared" si="79"/>
        <v/>
      </c>
      <c r="R1701" s="9" t="str">
        <f t="shared" si="80"/>
        <v/>
      </c>
      <c r="S1701" s="9" t="str">
        <f>IFERROR(IF($F1701="","",INDEX(リスト!$G:$G,MATCH($F1701,リスト!$E:$E,0))),"")</f>
        <v/>
      </c>
      <c r="T1701" s="9" t="str">
        <f>IFERROR(IF($K1701="","",INDEX(リスト!$J:$J,MATCH($K1701,リスト!$I:$I,0))),"")</f>
        <v/>
      </c>
      <c r="U1701" s="9" t="str">
        <f>IF($B1701="","",RIGHT($G1701*1000+200+COUNTIF($G$2:$G1701,$G1701),9))</f>
        <v/>
      </c>
      <c r="V1701" s="9" t="str">
        <f>IFERROR(IF($M1701="","",$M1701&amp;"・"&amp;INDEX(リスト!$F:$F,MATCH($L1701,リスト!$E:$E,0))),"")</f>
        <v/>
      </c>
    </row>
    <row r="1702" spans="15:22" ht="18" customHeight="1" x14ac:dyDescent="0.55000000000000004">
      <c r="O1702" s="9" t="str">
        <f>IFERROR(IF($B1702="","",INDEX(所属情報!$E:$E,MATCH($A1702,所属情報!$A:$A,0))),"")</f>
        <v/>
      </c>
      <c r="P1702" s="9" t="str">
        <f t="shared" si="78"/>
        <v/>
      </c>
      <c r="Q1702" s="9" t="str">
        <f t="shared" si="79"/>
        <v/>
      </c>
      <c r="R1702" s="9" t="str">
        <f t="shared" si="80"/>
        <v/>
      </c>
      <c r="S1702" s="9" t="str">
        <f>IFERROR(IF($F1702="","",INDEX(リスト!$G:$G,MATCH($F1702,リスト!$E:$E,0))),"")</f>
        <v/>
      </c>
      <c r="T1702" s="9" t="str">
        <f>IFERROR(IF($K1702="","",INDEX(リスト!$J:$J,MATCH($K1702,リスト!$I:$I,0))),"")</f>
        <v/>
      </c>
      <c r="U1702" s="9" t="str">
        <f>IF($B1702="","",RIGHT($G1702*1000+200+COUNTIF($G$2:$G1702,$G1702),9))</f>
        <v/>
      </c>
      <c r="V1702" s="9" t="str">
        <f>IFERROR(IF($M1702="","",$M1702&amp;"・"&amp;INDEX(リスト!$F:$F,MATCH($L1702,リスト!$E:$E,0))),"")</f>
        <v/>
      </c>
    </row>
    <row r="1703" spans="15:22" ht="18" customHeight="1" x14ac:dyDescent="0.55000000000000004">
      <c r="O1703" s="9" t="str">
        <f>IFERROR(IF($B1703="","",INDEX(所属情報!$E:$E,MATCH($A1703,所属情報!$A:$A,0))),"")</f>
        <v/>
      </c>
      <c r="P1703" s="9" t="str">
        <f t="shared" si="78"/>
        <v/>
      </c>
      <c r="Q1703" s="9" t="str">
        <f t="shared" si="79"/>
        <v/>
      </c>
      <c r="R1703" s="9" t="str">
        <f t="shared" si="80"/>
        <v/>
      </c>
      <c r="S1703" s="9" t="str">
        <f>IFERROR(IF($F1703="","",INDEX(リスト!$G:$G,MATCH($F1703,リスト!$E:$E,0))),"")</f>
        <v/>
      </c>
      <c r="T1703" s="9" t="str">
        <f>IFERROR(IF($K1703="","",INDEX(リスト!$J:$J,MATCH($K1703,リスト!$I:$I,0))),"")</f>
        <v/>
      </c>
      <c r="U1703" s="9" t="str">
        <f>IF($B1703="","",RIGHT($G1703*1000+200+COUNTIF($G$2:$G1703,$G1703),9))</f>
        <v/>
      </c>
      <c r="V1703" s="9" t="str">
        <f>IFERROR(IF($M1703="","",$M1703&amp;"・"&amp;INDEX(リスト!$F:$F,MATCH($L1703,リスト!$E:$E,0))),"")</f>
        <v/>
      </c>
    </row>
    <row r="1704" spans="15:22" ht="18" customHeight="1" x14ac:dyDescent="0.55000000000000004">
      <c r="O1704" s="9" t="str">
        <f>IFERROR(IF($B1704="","",INDEX(所属情報!$E:$E,MATCH($A1704,所属情報!$A:$A,0))),"")</f>
        <v/>
      </c>
      <c r="P1704" s="9" t="str">
        <f t="shared" si="78"/>
        <v/>
      </c>
      <c r="Q1704" s="9" t="str">
        <f t="shared" si="79"/>
        <v/>
      </c>
      <c r="R1704" s="9" t="str">
        <f t="shared" si="80"/>
        <v/>
      </c>
      <c r="S1704" s="9" t="str">
        <f>IFERROR(IF($F1704="","",INDEX(リスト!$G:$G,MATCH($F1704,リスト!$E:$E,0))),"")</f>
        <v/>
      </c>
      <c r="T1704" s="9" t="str">
        <f>IFERROR(IF($K1704="","",INDEX(リスト!$J:$J,MATCH($K1704,リスト!$I:$I,0))),"")</f>
        <v/>
      </c>
      <c r="U1704" s="9" t="str">
        <f>IF($B1704="","",RIGHT($G1704*1000+200+COUNTIF($G$2:$G1704,$G1704),9))</f>
        <v/>
      </c>
      <c r="V1704" s="9" t="str">
        <f>IFERROR(IF($M1704="","",$M1704&amp;"・"&amp;INDEX(リスト!$F:$F,MATCH($L1704,リスト!$E:$E,0))),"")</f>
        <v/>
      </c>
    </row>
    <row r="1705" spans="15:22" ht="18" customHeight="1" x14ac:dyDescent="0.55000000000000004">
      <c r="O1705" s="9" t="str">
        <f>IFERROR(IF($B1705="","",INDEX(所属情報!$E:$E,MATCH($A1705,所属情報!$A:$A,0))),"")</f>
        <v/>
      </c>
      <c r="P1705" s="9" t="str">
        <f t="shared" si="78"/>
        <v/>
      </c>
      <c r="Q1705" s="9" t="str">
        <f t="shared" si="79"/>
        <v/>
      </c>
      <c r="R1705" s="9" t="str">
        <f t="shared" si="80"/>
        <v/>
      </c>
      <c r="S1705" s="9" t="str">
        <f>IFERROR(IF($F1705="","",INDEX(リスト!$G:$G,MATCH($F1705,リスト!$E:$E,0))),"")</f>
        <v/>
      </c>
      <c r="T1705" s="9" t="str">
        <f>IFERROR(IF($K1705="","",INDEX(リスト!$J:$J,MATCH($K1705,リスト!$I:$I,0))),"")</f>
        <v/>
      </c>
      <c r="U1705" s="9" t="str">
        <f>IF($B1705="","",RIGHT($G1705*1000+200+COUNTIF($G$2:$G1705,$G1705),9))</f>
        <v/>
      </c>
      <c r="V1705" s="9" t="str">
        <f>IFERROR(IF($M1705="","",$M1705&amp;"・"&amp;INDEX(リスト!$F:$F,MATCH($L1705,リスト!$E:$E,0))),"")</f>
        <v/>
      </c>
    </row>
    <row r="1706" spans="15:22" ht="18" customHeight="1" x14ac:dyDescent="0.55000000000000004">
      <c r="O1706" s="9" t="str">
        <f>IFERROR(IF($B1706="","",INDEX(所属情報!$E:$E,MATCH($A1706,所属情報!$A:$A,0))),"")</f>
        <v/>
      </c>
      <c r="P1706" s="9" t="str">
        <f t="shared" si="78"/>
        <v/>
      </c>
      <c r="Q1706" s="9" t="str">
        <f t="shared" si="79"/>
        <v/>
      </c>
      <c r="R1706" s="9" t="str">
        <f t="shared" si="80"/>
        <v/>
      </c>
      <c r="S1706" s="9" t="str">
        <f>IFERROR(IF($F1706="","",INDEX(リスト!$G:$G,MATCH($F1706,リスト!$E:$E,0))),"")</f>
        <v/>
      </c>
      <c r="T1706" s="9" t="str">
        <f>IFERROR(IF($K1706="","",INDEX(リスト!$J:$J,MATCH($K1706,リスト!$I:$I,0))),"")</f>
        <v/>
      </c>
      <c r="U1706" s="9" t="str">
        <f>IF($B1706="","",RIGHT($G1706*1000+200+COUNTIF($G$2:$G1706,$G1706),9))</f>
        <v/>
      </c>
      <c r="V1706" s="9" t="str">
        <f>IFERROR(IF($M1706="","",$M1706&amp;"・"&amp;INDEX(リスト!$F:$F,MATCH($L1706,リスト!$E:$E,0))),"")</f>
        <v/>
      </c>
    </row>
    <row r="1707" spans="15:22" ht="18" customHeight="1" x14ac:dyDescent="0.55000000000000004">
      <c r="O1707" s="9" t="str">
        <f>IFERROR(IF($B1707="","",INDEX(所属情報!$E:$E,MATCH($A1707,所属情報!$A:$A,0))),"")</f>
        <v/>
      </c>
      <c r="P1707" s="9" t="str">
        <f t="shared" si="78"/>
        <v/>
      </c>
      <c r="Q1707" s="9" t="str">
        <f t="shared" si="79"/>
        <v/>
      </c>
      <c r="R1707" s="9" t="str">
        <f t="shared" si="80"/>
        <v/>
      </c>
      <c r="S1707" s="9" t="str">
        <f>IFERROR(IF($F1707="","",INDEX(リスト!$G:$G,MATCH($F1707,リスト!$E:$E,0))),"")</f>
        <v/>
      </c>
      <c r="T1707" s="9" t="str">
        <f>IFERROR(IF($K1707="","",INDEX(リスト!$J:$J,MATCH($K1707,リスト!$I:$I,0))),"")</f>
        <v/>
      </c>
      <c r="U1707" s="9" t="str">
        <f>IF($B1707="","",RIGHT($G1707*1000+200+COUNTIF($G$2:$G1707,$G1707),9))</f>
        <v/>
      </c>
      <c r="V1707" s="9" t="str">
        <f>IFERROR(IF($M1707="","",$M1707&amp;"・"&amp;INDEX(リスト!$F:$F,MATCH($L1707,リスト!$E:$E,0))),"")</f>
        <v/>
      </c>
    </row>
    <row r="1708" spans="15:22" ht="18" customHeight="1" x14ac:dyDescent="0.55000000000000004">
      <c r="O1708" s="9" t="str">
        <f>IFERROR(IF($B1708="","",INDEX(所属情報!$E:$E,MATCH($A1708,所属情報!$A:$A,0))),"")</f>
        <v/>
      </c>
      <c r="P1708" s="9" t="str">
        <f t="shared" si="78"/>
        <v/>
      </c>
      <c r="Q1708" s="9" t="str">
        <f t="shared" si="79"/>
        <v/>
      </c>
      <c r="R1708" s="9" t="str">
        <f t="shared" si="80"/>
        <v/>
      </c>
      <c r="S1708" s="9" t="str">
        <f>IFERROR(IF($F1708="","",INDEX(リスト!$G:$G,MATCH($F1708,リスト!$E:$E,0))),"")</f>
        <v/>
      </c>
      <c r="T1708" s="9" t="str">
        <f>IFERROR(IF($K1708="","",INDEX(リスト!$J:$J,MATCH($K1708,リスト!$I:$I,0))),"")</f>
        <v/>
      </c>
      <c r="U1708" s="9" t="str">
        <f>IF($B1708="","",RIGHT($G1708*1000+200+COUNTIF($G$2:$G1708,$G1708),9))</f>
        <v/>
      </c>
      <c r="V1708" s="9" t="str">
        <f>IFERROR(IF($M1708="","",$M1708&amp;"・"&amp;INDEX(リスト!$F:$F,MATCH($L1708,リスト!$E:$E,0))),"")</f>
        <v/>
      </c>
    </row>
    <row r="1709" spans="15:22" ht="18" customHeight="1" x14ac:dyDescent="0.55000000000000004">
      <c r="O1709" s="9" t="str">
        <f>IFERROR(IF($B1709="","",INDEX(所属情報!$E:$E,MATCH($A1709,所属情報!$A:$A,0))),"")</f>
        <v/>
      </c>
      <c r="P1709" s="9" t="str">
        <f t="shared" si="78"/>
        <v/>
      </c>
      <c r="Q1709" s="9" t="str">
        <f t="shared" si="79"/>
        <v/>
      </c>
      <c r="R1709" s="9" t="str">
        <f t="shared" si="80"/>
        <v/>
      </c>
      <c r="S1709" s="9" t="str">
        <f>IFERROR(IF($F1709="","",INDEX(リスト!$G:$G,MATCH($F1709,リスト!$E:$E,0))),"")</f>
        <v/>
      </c>
      <c r="T1709" s="9" t="str">
        <f>IFERROR(IF($K1709="","",INDEX(リスト!$J:$J,MATCH($K1709,リスト!$I:$I,0))),"")</f>
        <v/>
      </c>
      <c r="U1709" s="9" t="str">
        <f>IF($B1709="","",RIGHT($G1709*1000+200+COUNTIF($G$2:$G1709,$G1709),9))</f>
        <v/>
      </c>
      <c r="V1709" s="9" t="str">
        <f>IFERROR(IF($M1709="","",$M1709&amp;"・"&amp;INDEX(リスト!$F:$F,MATCH($L1709,リスト!$E:$E,0))),"")</f>
        <v/>
      </c>
    </row>
    <row r="1710" spans="15:22" ht="18" customHeight="1" x14ac:dyDescent="0.55000000000000004">
      <c r="O1710" s="9" t="str">
        <f>IFERROR(IF($B1710="","",INDEX(所属情報!$E:$E,MATCH($A1710,所属情報!$A:$A,0))),"")</f>
        <v/>
      </c>
      <c r="P1710" s="9" t="str">
        <f t="shared" si="78"/>
        <v/>
      </c>
      <c r="Q1710" s="9" t="str">
        <f t="shared" si="79"/>
        <v/>
      </c>
      <c r="R1710" s="9" t="str">
        <f t="shared" si="80"/>
        <v/>
      </c>
      <c r="S1710" s="9" t="str">
        <f>IFERROR(IF($F1710="","",INDEX(リスト!$G:$G,MATCH($F1710,リスト!$E:$E,0))),"")</f>
        <v/>
      </c>
      <c r="T1710" s="9" t="str">
        <f>IFERROR(IF($K1710="","",INDEX(リスト!$J:$J,MATCH($K1710,リスト!$I:$I,0))),"")</f>
        <v/>
      </c>
      <c r="U1710" s="9" t="str">
        <f>IF($B1710="","",RIGHT($G1710*1000+200+COUNTIF($G$2:$G1710,$G1710),9))</f>
        <v/>
      </c>
      <c r="V1710" s="9" t="str">
        <f>IFERROR(IF($M1710="","",$M1710&amp;"・"&amp;INDEX(リスト!$F:$F,MATCH($L1710,リスト!$E:$E,0))),"")</f>
        <v/>
      </c>
    </row>
    <row r="1711" spans="15:22" ht="18" customHeight="1" x14ac:dyDescent="0.55000000000000004">
      <c r="O1711" s="9" t="str">
        <f>IFERROR(IF($B1711="","",INDEX(所属情報!$E:$E,MATCH($A1711,所属情報!$A:$A,0))),"")</f>
        <v/>
      </c>
      <c r="P1711" s="9" t="str">
        <f t="shared" si="78"/>
        <v/>
      </c>
      <c r="Q1711" s="9" t="str">
        <f t="shared" si="79"/>
        <v/>
      </c>
      <c r="R1711" s="9" t="str">
        <f t="shared" si="80"/>
        <v/>
      </c>
      <c r="S1711" s="9" t="str">
        <f>IFERROR(IF($F1711="","",INDEX(リスト!$G:$G,MATCH($F1711,リスト!$E:$E,0))),"")</f>
        <v/>
      </c>
      <c r="T1711" s="9" t="str">
        <f>IFERROR(IF($K1711="","",INDEX(リスト!$J:$J,MATCH($K1711,リスト!$I:$I,0))),"")</f>
        <v/>
      </c>
      <c r="U1711" s="9" t="str">
        <f>IF($B1711="","",RIGHT($G1711*1000+200+COUNTIF($G$2:$G1711,$G1711),9))</f>
        <v/>
      </c>
      <c r="V1711" s="9" t="str">
        <f>IFERROR(IF($M1711="","",$M1711&amp;"・"&amp;INDEX(リスト!$F:$F,MATCH($L1711,リスト!$E:$E,0))),"")</f>
        <v/>
      </c>
    </row>
    <row r="1712" spans="15:22" ht="18" customHeight="1" x14ac:dyDescent="0.55000000000000004">
      <c r="O1712" s="9" t="str">
        <f>IFERROR(IF($B1712="","",INDEX(所属情報!$E:$E,MATCH($A1712,所属情報!$A:$A,0))),"")</f>
        <v/>
      </c>
      <c r="P1712" s="9" t="str">
        <f t="shared" si="78"/>
        <v/>
      </c>
      <c r="Q1712" s="9" t="str">
        <f t="shared" si="79"/>
        <v/>
      </c>
      <c r="R1712" s="9" t="str">
        <f t="shared" si="80"/>
        <v/>
      </c>
      <c r="S1712" s="9" t="str">
        <f>IFERROR(IF($F1712="","",INDEX(リスト!$G:$G,MATCH($F1712,リスト!$E:$E,0))),"")</f>
        <v/>
      </c>
      <c r="T1712" s="9" t="str">
        <f>IFERROR(IF($K1712="","",INDEX(リスト!$J:$J,MATCH($K1712,リスト!$I:$I,0))),"")</f>
        <v/>
      </c>
      <c r="U1712" s="9" t="str">
        <f>IF($B1712="","",RIGHT($G1712*1000+200+COUNTIF($G$2:$G1712,$G1712),9))</f>
        <v/>
      </c>
      <c r="V1712" s="9" t="str">
        <f>IFERROR(IF($M1712="","",$M1712&amp;"・"&amp;INDEX(リスト!$F:$F,MATCH($L1712,リスト!$E:$E,0))),"")</f>
        <v/>
      </c>
    </row>
    <row r="1713" spans="15:22" ht="18" customHeight="1" x14ac:dyDescent="0.55000000000000004">
      <c r="O1713" s="9" t="str">
        <f>IFERROR(IF($B1713="","",INDEX(所属情報!$E:$E,MATCH($A1713,所属情報!$A:$A,0))),"")</f>
        <v/>
      </c>
      <c r="P1713" s="9" t="str">
        <f t="shared" si="78"/>
        <v/>
      </c>
      <c r="Q1713" s="9" t="str">
        <f t="shared" si="79"/>
        <v/>
      </c>
      <c r="R1713" s="9" t="str">
        <f t="shared" si="80"/>
        <v/>
      </c>
      <c r="S1713" s="9" t="str">
        <f>IFERROR(IF($F1713="","",INDEX(リスト!$G:$G,MATCH($F1713,リスト!$E:$E,0))),"")</f>
        <v/>
      </c>
      <c r="T1713" s="9" t="str">
        <f>IFERROR(IF($K1713="","",INDEX(リスト!$J:$J,MATCH($K1713,リスト!$I:$I,0))),"")</f>
        <v/>
      </c>
      <c r="U1713" s="9" t="str">
        <f>IF($B1713="","",RIGHT($G1713*1000+200+COUNTIF($G$2:$G1713,$G1713),9))</f>
        <v/>
      </c>
      <c r="V1713" s="9" t="str">
        <f>IFERROR(IF($M1713="","",$M1713&amp;"・"&amp;INDEX(リスト!$F:$F,MATCH($L1713,リスト!$E:$E,0))),"")</f>
        <v/>
      </c>
    </row>
    <row r="1714" spans="15:22" ht="18" customHeight="1" x14ac:dyDescent="0.55000000000000004">
      <c r="O1714" s="9" t="str">
        <f>IFERROR(IF($B1714="","",INDEX(所属情報!$E:$E,MATCH($A1714,所属情報!$A:$A,0))),"")</f>
        <v/>
      </c>
      <c r="P1714" s="9" t="str">
        <f t="shared" si="78"/>
        <v/>
      </c>
      <c r="Q1714" s="9" t="str">
        <f t="shared" si="79"/>
        <v/>
      </c>
      <c r="R1714" s="9" t="str">
        <f t="shared" si="80"/>
        <v/>
      </c>
      <c r="S1714" s="9" t="str">
        <f>IFERROR(IF($F1714="","",INDEX(リスト!$G:$G,MATCH($F1714,リスト!$E:$E,0))),"")</f>
        <v/>
      </c>
      <c r="T1714" s="9" t="str">
        <f>IFERROR(IF($K1714="","",INDEX(リスト!$J:$J,MATCH($K1714,リスト!$I:$I,0))),"")</f>
        <v/>
      </c>
      <c r="U1714" s="9" t="str">
        <f>IF($B1714="","",RIGHT($G1714*1000+200+COUNTIF($G$2:$G1714,$G1714),9))</f>
        <v/>
      </c>
      <c r="V1714" s="9" t="str">
        <f>IFERROR(IF($M1714="","",$M1714&amp;"・"&amp;INDEX(リスト!$F:$F,MATCH($L1714,リスト!$E:$E,0))),"")</f>
        <v/>
      </c>
    </row>
    <row r="1715" spans="15:22" ht="18" customHeight="1" x14ac:dyDescent="0.55000000000000004">
      <c r="O1715" s="9" t="str">
        <f>IFERROR(IF($B1715="","",INDEX(所属情報!$E:$E,MATCH($A1715,所属情報!$A:$A,0))),"")</f>
        <v/>
      </c>
      <c r="P1715" s="9" t="str">
        <f t="shared" si="78"/>
        <v/>
      </c>
      <c r="Q1715" s="9" t="str">
        <f t="shared" si="79"/>
        <v/>
      </c>
      <c r="R1715" s="9" t="str">
        <f t="shared" si="80"/>
        <v/>
      </c>
      <c r="S1715" s="9" t="str">
        <f>IFERROR(IF($F1715="","",INDEX(リスト!$G:$G,MATCH($F1715,リスト!$E:$E,0))),"")</f>
        <v/>
      </c>
      <c r="T1715" s="9" t="str">
        <f>IFERROR(IF($K1715="","",INDEX(リスト!$J:$J,MATCH($K1715,リスト!$I:$I,0))),"")</f>
        <v/>
      </c>
      <c r="U1715" s="9" t="str">
        <f>IF($B1715="","",RIGHT($G1715*1000+200+COUNTIF($G$2:$G1715,$G1715),9))</f>
        <v/>
      </c>
      <c r="V1715" s="9" t="str">
        <f>IFERROR(IF($M1715="","",$M1715&amp;"・"&amp;INDEX(リスト!$F:$F,MATCH($L1715,リスト!$E:$E,0))),"")</f>
        <v/>
      </c>
    </row>
    <row r="1716" spans="15:22" ht="18" customHeight="1" x14ac:dyDescent="0.55000000000000004">
      <c r="O1716" s="9" t="str">
        <f>IFERROR(IF($B1716="","",INDEX(所属情報!$E:$E,MATCH($A1716,所属情報!$A:$A,0))),"")</f>
        <v/>
      </c>
      <c r="P1716" s="9" t="str">
        <f t="shared" si="78"/>
        <v/>
      </c>
      <c r="Q1716" s="9" t="str">
        <f t="shared" si="79"/>
        <v/>
      </c>
      <c r="R1716" s="9" t="str">
        <f t="shared" si="80"/>
        <v/>
      </c>
      <c r="S1716" s="9" t="str">
        <f>IFERROR(IF($F1716="","",INDEX(リスト!$G:$G,MATCH($F1716,リスト!$E:$E,0))),"")</f>
        <v/>
      </c>
      <c r="T1716" s="9" t="str">
        <f>IFERROR(IF($K1716="","",INDEX(リスト!$J:$J,MATCH($K1716,リスト!$I:$I,0))),"")</f>
        <v/>
      </c>
      <c r="U1716" s="9" t="str">
        <f>IF($B1716="","",RIGHT($G1716*1000+200+COUNTIF($G$2:$G1716,$G1716),9))</f>
        <v/>
      </c>
      <c r="V1716" s="9" t="str">
        <f>IFERROR(IF($M1716="","",$M1716&amp;"・"&amp;INDEX(リスト!$F:$F,MATCH($L1716,リスト!$E:$E,0))),"")</f>
        <v/>
      </c>
    </row>
    <row r="1717" spans="15:22" ht="18" customHeight="1" x14ac:dyDescent="0.55000000000000004">
      <c r="O1717" s="9" t="str">
        <f>IFERROR(IF($B1717="","",INDEX(所属情報!$E:$E,MATCH($A1717,所属情報!$A:$A,0))),"")</f>
        <v/>
      </c>
      <c r="P1717" s="9" t="str">
        <f t="shared" si="78"/>
        <v/>
      </c>
      <c r="Q1717" s="9" t="str">
        <f t="shared" si="79"/>
        <v/>
      </c>
      <c r="R1717" s="9" t="str">
        <f t="shared" si="80"/>
        <v/>
      </c>
      <c r="S1717" s="9" t="str">
        <f>IFERROR(IF($F1717="","",INDEX(リスト!$G:$G,MATCH($F1717,リスト!$E:$E,0))),"")</f>
        <v/>
      </c>
      <c r="T1717" s="9" t="str">
        <f>IFERROR(IF($K1717="","",INDEX(リスト!$J:$J,MATCH($K1717,リスト!$I:$I,0))),"")</f>
        <v/>
      </c>
      <c r="U1717" s="9" t="str">
        <f>IF($B1717="","",RIGHT($G1717*1000+200+COUNTIF($G$2:$G1717,$G1717),9))</f>
        <v/>
      </c>
      <c r="V1717" s="9" t="str">
        <f>IFERROR(IF($M1717="","",$M1717&amp;"・"&amp;INDEX(リスト!$F:$F,MATCH($L1717,リスト!$E:$E,0))),"")</f>
        <v/>
      </c>
    </row>
    <row r="1718" spans="15:22" ht="18" customHeight="1" x14ac:dyDescent="0.55000000000000004">
      <c r="O1718" s="9" t="str">
        <f>IFERROR(IF($B1718="","",INDEX(所属情報!$E:$E,MATCH($A1718,所属情報!$A:$A,0))),"")</f>
        <v/>
      </c>
      <c r="P1718" s="9" t="str">
        <f t="shared" si="78"/>
        <v/>
      </c>
      <c r="Q1718" s="9" t="str">
        <f t="shared" si="79"/>
        <v/>
      </c>
      <c r="R1718" s="9" t="str">
        <f t="shared" si="80"/>
        <v/>
      </c>
      <c r="S1718" s="9" t="str">
        <f>IFERROR(IF($F1718="","",INDEX(リスト!$G:$G,MATCH($F1718,リスト!$E:$E,0))),"")</f>
        <v/>
      </c>
      <c r="T1718" s="9" t="str">
        <f>IFERROR(IF($K1718="","",INDEX(リスト!$J:$J,MATCH($K1718,リスト!$I:$I,0))),"")</f>
        <v/>
      </c>
      <c r="U1718" s="9" t="str">
        <f>IF($B1718="","",RIGHT($G1718*1000+200+COUNTIF($G$2:$G1718,$G1718),9))</f>
        <v/>
      </c>
      <c r="V1718" s="9" t="str">
        <f>IFERROR(IF($M1718="","",$M1718&amp;"・"&amp;INDEX(リスト!$F:$F,MATCH($L1718,リスト!$E:$E,0))),"")</f>
        <v/>
      </c>
    </row>
    <row r="1719" spans="15:22" ht="18" customHeight="1" x14ac:dyDescent="0.55000000000000004">
      <c r="O1719" s="9" t="str">
        <f>IFERROR(IF($B1719="","",INDEX(所属情報!$E:$E,MATCH($A1719,所属情報!$A:$A,0))),"")</f>
        <v/>
      </c>
      <c r="P1719" s="9" t="str">
        <f t="shared" si="78"/>
        <v/>
      </c>
      <c r="Q1719" s="9" t="str">
        <f t="shared" si="79"/>
        <v/>
      </c>
      <c r="R1719" s="9" t="str">
        <f t="shared" si="80"/>
        <v/>
      </c>
      <c r="S1719" s="9" t="str">
        <f>IFERROR(IF($F1719="","",INDEX(リスト!$G:$G,MATCH($F1719,リスト!$E:$E,0))),"")</f>
        <v/>
      </c>
      <c r="T1719" s="9" t="str">
        <f>IFERROR(IF($K1719="","",INDEX(リスト!$J:$J,MATCH($K1719,リスト!$I:$I,0))),"")</f>
        <v/>
      </c>
      <c r="U1719" s="9" t="str">
        <f>IF($B1719="","",RIGHT($G1719*1000+200+COUNTIF($G$2:$G1719,$G1719),9))</f>
        <v/>
      </c>
      <c r="V1719" s="9" t="str">
        <f>IFERROR(IF($M1719="","",$M1719&amp;"・"&amp;INDEX(リスト!$F:$F,MATCH($L1719,リスト!$E:$E,0))),"")</f>
        <v/>
      </c>
    </row>
    <row r="1720" spans="15:22" ht="18" customHeight="1" x14ac:dyDescent="0.55000000000000004">
      <c r="O1720" s="9" t="str">
        <f>IFERROR(IF($B1720="","",INDEX(所属情報!$E:$E,MATCH($A1720,所属情報!$A:$A,0))),"")</f>
        <v/>
      </c>
      <c r="P1720" s="9" t="str">
        <f t="shared" si="78"/>
        <v/>
      </c>
      <c r="Q1720" s="9" t="str">
        <f t="shared" si="79"/>
        <v/>
      </c>
      <c r="R1720" s="9" t="str">
        <f t="shared" si="80"/>
        <v/>
      </c>
      <c r="S1720" s="9" t="str">
        <f>IFERROR(IF($F1720="","",INDEX(リスト!$G:$G,MATCH($F1720,リスト!$E:$E,0))),"")</f>
        <v/>
      </c>
      <c r="T1720" s="9" t="str">
        <f>IFERROR(IF($K1720="","",INDEX(リスト!$J:$J,MATCH($K1720,リスト!$I:$I,0))),"")</f>
        <v/>
      </c>
      <c r="U1720" s="9" t="str">
        <f>IF($B1720="","",RIGHT($G1720*1000+200+COUNTIF($G$2:$G1720,$G1720),9))</f>
        <v/>
      </c>
      <c r="V1720" s="9" t="str">
        <f>IFERROR(IF($M1720="","",$M1720&amp;"・"&amp;INDEX(リスト!$F:$F,MATCH($L1720,リスト!$E:$E,0))),"")</f>
        <v/>
      </c>
    </row>
    <row r="1721" spans="15:22" ht="18" customHeight="1" x14ac:dyDescent="0.55000000000000004">
      <c r="O1721" s="9" t="str">
        <f>IFERROR(IF($B1721="","",INDEX(所属情報!$E:$E,MATCH($A1721,所属情報!$A:$A,0))),"")</f>
        <v/>
      </c>
      <c r="P1721" s="9" t="str">
        <f t="shared" si="78"/>
        <v/>
      </c>
      <c r="Q1721" s="9" t="str">
        <f t="shared" si="79"/>
        <v/>
      </c>
      <c r="R1721" s="9" t="str">
        <f t="shared" si="80"/>
        <v/>
      </c>
      <c r="S1721" s="9" t="str">
        <f>IFERROR(IF($F1721="","",INDEX(リスト!$G:$G,MATCH($F1721,リスト!$E:$E,0))),"")</f>
        <v/>
      </c>
      <c r="T1721" s="9" t="str">
        <f>IFERROR(IF($K1721="","",INDEX(リスト!$J:$J,MATCH($K1721,リスト!$I:$I,0))),"")</f>
        <v/>
      </c>
      <c r="U1721" s="9" t="str">
        <f>IF($B1721="","",RIGHT($G1721*1000+200+COUNTIF($G$2:$G1721,$G1721),9))</f>
        <v/>
      </c>
      <c r="V1721" s="9" t="str">
        <f>IFERROR(IF($M1721="","",$M1721&amp;"・"&amp;INDEX(リスト!$F:$F,MATCH($L1721,リスト!$E:$E,0))),"")</f>
        <v/>
      </c>
    </row>
    <row r="1722" spans="15:22" ht="18" customHeight="1" x14ac:dyDescent="0.55000000000000004">
      <c r="O1722" s="9" t="str">
        <f>IFERROR(IF($B1722="","",INDEX(所属情報!$E:$E,MATCH($A1722,所属情報!$A:$A,0))),"")</f>
        <v/>
      </c>
      <c r="P1722" s="9" t="str">
        <f t="shared" si="78"/>
        <v/>
      </c>
      <c r="Q1722" s="9" t="str">
        <f t="shared" si="79"/>
        <v/>
      </c>
      <c r="R1722" s="9" t="str">
        <f t="shared" si="80"/>
        <v/>
      </c>
      <c r="S1722" s="9" t="str">
        <f>IFERROR(IF($F1722="","",INDEX(リスト!$G:$G,MATCH($F1722,リスト!$E:$E,0))),"")</f>
        <v/>
      </c>
      <c r="T1722" s="9" t="str">
        <f>IFERROR(IF($K1722="","",INDEX(リスト!$J:$J,MATCH($K1722,リスト!$I:$I,0))),"")</f>
        <v/>
      </c>
      <c r="U1722" s="9" t="str">
        <f>IF($B1722="","",RIGHT($G1722*1000+200+COUNTIF($G$2:$G1722,$G1722),9))</f>
        <v/>
      </c>
      <c r="V1722" s="9" t="str">
        <f>IFERROR(IF($M1722="","",$M1722&amp;"・"&amp;INDEX(リスト!$F:$F,MATCH($L1722,リスト!$E:$E,0))),"")</f>
        <v/>
      </c>
    </row>
    <row r="1723" spans="15:22" ht="18" customHeight="1" x14ac:dyDescent="0.55000000000000004">
      <c r="O1723" s="9" t="str">
        <f>IFERROR(IF($B1723="","",INDEX(所属情報!$E:$E,MATCH($A1723,所属情報!$A:$A,0))),"")</f>
        <v/>
      </c>
      <c r="P1723" s="9" t="str">
        <f t="shared" si="78"/>
        <v/>
      </c>
      <c r="Q1723" s="9" t="str">
        <f t="shared" si="79"/>
        <v/>
      </c>
      <c r="R1723" s="9" t="str">
        <f t="shared" si="80"/>
        <v/>
      </c>
      <c r="S1723" s="9" t="str">
        <f>IFERROR(IF($F1723="","",INDEX(リスト!$G:$G,MATCH($F1723,リスト!$E:$E,0))),"")</f>
        <v/>
      </c>
      <c r="T1723" s="9" t="str">
        <f>IFERROR(IF($K1723="","",INDEX(リスト!$J:$J,MATCH($K1723,リスト!$I:$I,0))),"")</f>
        <v/>
      </c>
      <c r="U1723" s="9" t="str">
        <f>IF($B1723="","",RIGHT($G1723*1000+200+COUNTIF($G$2:$G1723,$G1723),9))</f>
        <v/>
      </c>
      <c r="V1723" s="9" t="str">
        <f>IFERROR(IF($M1723="","",$M1723&amp;"・"&amp;INDEX(リスト!$F:$F,MATCH($L1723,リスト!$E:$E,0))),"")</f>
        <v/>
      </c>
    </row>
    <row r="1724" spans="15:22" ht="18" customHeight="1" x14ac:dyDescent="0.55000000000000004">
      <c r="O1724" s="9" t="str">
        <f>IFERROR(IF($B1724="","",INDEX(所属情報!$E:$E,MATCH($A1724,所属情報!$A:$A,0))),"")</f>
        <v/>
      </c>
      <c r="P1724" s="9" t="str">
        <f t="shared" si="78"/>
        <v/>
      </c>
      <c r="Q1724" s="9" t="str">
        <f t="shared" si="79"/>
        <v/>
      </c>
      <c r="R1724" s="9" t="str">
        <f t="shared" si="80"/>
        <v/>
      </c>
      <c r="S1724" s="9" t="str">
        <f>IFERROR(IF($F1724="","",INDEX(リスト!$G:$G,MATCH($F1724,リスト!$E:$E,0))),"")</f>
        <v/>
      </c>
      <c r="T1724" s="9" t="str">
        <f>IFERROR(IF($K1724="","",INDEX(リスト!$J:$J,MATCH($K1724,リスト!$I:$I,0))),"")</f>
        <v/>
      </c>
      <c r="U1724" s="9" t="str">
        <f>IF($B1724="","",RIGHT($G1724*1000+200+COUNTIF($G$2:$G1724,$G1724),9))</f>
        <v/>
      </c>
      <c r="V1724" s="9" t="str">
        <f>IFERROR(IF($M1724="","",$M1724&amp;"・"&amp;INDEX(リスト!$F:$F,MATCH($L1724,リスト!$E:$E,0))),"")</f>
        <v/>
      </c>
    </row>
    <row r="1725" spans="15:22" ht="18" customHeight="1" x14ac:dyDescent="0.55000000000000004">
      <c r="O1725" s="9" t="str">
        <f>IFERROR(IF($B1725="","",INDEX(所属情報!$E:$E,MATCH($A1725,所属情報!$A:$A,0))),"")</f>
        <v/>
      </c>
      <c r="P1725" s="9" t="str">
        <f t="shared" si="78"/>
        <v/>
      </c>
      <c r="Q1725" s="9" t="str">
        <f t="shared" si="79"/>
        <v/>
      </c>
      <c r="R1725" s="9" t="str">
        <f t="shared" si="80"/>
        <v/>
      </c>
      <c r="S1725" s="9" t="str">
        <f>IFERROR(IF($F1725="","",INDEX(リスト!$G:$G,MATCH($F1725,リスト!$E:$E,0))),"")</f>
        <v/>
      </c>
      <c r="T1725" s="9" t="str">
        <f>IFERROR(IF($K1725="","",INDEX(リスト!$J:$J,MATCH($K1725,リスト!$I:$I,0))),"")</f>
        <v/>
      </c>
      <c r="U1725" s="9" t="str">
        <f>IF($B1725="","",RIGHT($G1725*1000+200+COUNTIF($G$2:$G1725,$G1725),9))</f>
        <v/>
      </c>
      <c r="V1725" s="9" t="str">
        <f>IFERROR(IF($M1725="","",$M1725&amp;"・"&amp;INDEX(リスト!$F:$F,MATCH($L1725,リスト!$E:$E,0))),"")</f>
        <v/>
      </c>
    </row>
    <row r="1726" spans="15:22" ht="18" customHeight="1" x14ac:dyDescent="0.55000000000000004">
      <c r="O1726" s="9" t="str">
        <f>IFERROR(IF($B1726="","",INDEX(所属情報!$E:$E,MATCH($A1726,所属情報!$A:$A,0))),"")</f>
        <v/>
      </c>
      <c r="P1726" s="9" t="str">
        <f t="shared" si="78"/>
        <v/>
      </c>
      <c r="Q1726" s="9" t="str">
        <f t="shared" si="79"/>
        <v/>
      </c>
      <c r="R1726" s="9" t="str">
        <f t="shared" si="80"/>
        <v/>
      </c>
      <c r="S1726" s="9" t="str">
        <f>IFERROR(IF($F1726="","",INDEX(リスト!$G:$G,MATCH($F1726,リスト!$E:$E,0))),"")</f>
        <v/>
      </c>
      <c r="T1726" s="9" t="str">
        <f>IFERROR(IF($K1726="","",INDEX(リスト!$J:$J,MATCH($K1726,リスト!$I:$I,0))),"")</f>
        <v/>
      </c>
      <c r="U1726" s="9" t="str">
        <f>IF($B1726="","",RIGHT($G1726*1000+200+COUNTIF($G$2:$G1726,$G1726),9))</f>
        <v/>
      </c>
      <c r="V1726" s="9" t="str">
        <f>IFERROR(IF($M1726="","",$M1726&amp;"・"&amp;INDEX(リスト!$F:$F,MATCH($L1726,リスト!$E:$E,0))),"")</f>
        <v/>
      </c>
    </row>
    <row r="1727" spans="15:22" ht="18" customHeight="1" x14ac:dyDescent="0.55000000000000004">
      <c r="O1727" s="9" t="str">
        <f>IFERROR(IF($B1727="","",INDEX(所属情報!$E:$E,MATCH($A1727,所属情報!$A:$A,0))),"")</f>
        <v/>
      </c>
      <c r="P1727" s="9" t="str">
        <f t="shared" si="78"/>
        <v/>
      </c>
      <c r="Q1727" s="9" t="str">
        <f t="shared" si="79"/>
        <v/>
      </c>
      <c r="R1727" s="9" t="str">
        <f t="shared" si="80"/>
        <v/>
      </c>
      <c r="S1727" s="9" t="str">
        <f>IFERROR(IF($F1727="","",INDEX(リスト!$G:$G,MATCH($F1727,リスト!$E:$E,0))),"")</f>
        <v/>
      </c>
      <c r="T1727" s="9" t="str">
        <f>IFERROR(IF($K1727="","",INDEX(リスト!$J:$J,MATCH($K1727,リスト!$I:$I,0))),"")</f>
        <v/>
      </c>
      <c r="U1727" s="9" t="str">
        <f>IF($B1727="","",RIGHT($G1727*1000+200+COUNTIF($G$2:$G1727,$G1727),9))</f>
        <v/>
      </c>
      <c r="V1727" s="9" t="str">
        <f>IFERROR(IF($M1727="","",$M1727&amp;"・"&amp;INDEX(リスト!$F:$F,MATCH($L1727,リスト!$E:$E,0))),"")</f>
        <v/>
      </c>
    </row>
    <row r="1728" spans="15:22" ht="18" customHeight="1" x14ac:dyDescent="0.55000000000000004">
      <c r="O1728" s="9" t="str">
        <f>IFERROR(IF($B1728="","",INDEX(所属情報!$E:$E,MATCH($A1728,所属情報!$A:$A,0))),"")</f>
        <v/>
      </c>
      <c r="P1728" s="9" t="str">
        <f t="shared" si="78"/>
        <v/>
      </c>
      <c r="Q1728" s="9" t="str">
        <f t="shared" si="79"/>
        <v/>
      </c>
      <c r="R1728" s="9" t="str">
        <f t="shared" si="80"/>
        <v/>
      </c>
      <c r="S1728" s="9" t="str">
        <f>IFERROR(IF($F1728="","",INDEX(リスト!$G:$G,MATCH($F1728,リスト!$E:$E,0))),"")</f>
        <v/>
      </c>
      <c r="T1728" s="9" t="str">
        <f>IFERROR(IF($K1728="","",INDEX(リスト!$J:$J,MATCH($K1728,リスト!$I:$I,0))),"")</f>
        <v/>
      </c>
      <c r="U1728" s="9" t="str">
        <f>IF($B1728="","",RIGHT($G1728*1000+200+COUNTIF($G$2:$G1728,$G1728),9))</f>
        <v/>
      </c>
      <c r="V1728" s="9" t="str">
        <f>IFERROR(IF($M1728="","",$M1728&amp;"・"&amp;INDEX(リスト!$F:$F,MATCH($L1728,リスト!$E:$E,0))),"")</f>
        <v/>
      </c>
    </row>
    <row r="1729" spans="15:22" ht="18" customHeight="1" x14ac:dyDescent="0.55000000000000004">
      <c r="O1729" s="9" t="str">
        <f>IFERROR(IF($B1729="","",INDEX(所属情報!$E:$E,MATCH($A1729,所属情報!$A:$A,0))),"")</f>
        <v/>
      </c>
      <c r="P1729" s="9" t="str">
        <f t="shared" si="78"/>
        <v/>
      </c>
      <c r="Q1729" s="9" t="str">
        <f t="shared" si="79"/>
        <v/>
      </c>
      <c r="R1729" s="9" t="str">
        <f t="shared" si="80"/>
        <v/>
      </c>
      <c r="S1729" s="9" t="str">
        <f>IFERROR(IF($F1729="","",INDEX(リスト!$G:$G,MATCH($F1729,リスト!$E:$E,0))),"")</f>
        <v/>
      </c>
      <c r="T1729" s="9" t="str">
        <f>IFERROR(IF($K1729="","",INDEX(リスト!$J:$J,MATCH($K1729,リスト!$I:$I,0))),"")</f>
        <v/>
      </c>
      <c r="U1729" s="9" t="str">
        <f>IF($B1729="","",RIGHT($G1729*1000+200+COUNTIF($G$2:$G1729,$G1729),9))</f>
        <v/>
      </c>
      <c r="V1729" s="9" t="str">
        <f>IFERROR(IF($M1729="","",$M1729&amp;"・"&amp;INDEX(リスト!$F:$F,MATCH($L1729,リスト!$E:$E,0))),"")</f>
        <v/>
      </c>
    </row>
    <row r="1730" spans="15:22" ht="18" customHeight="1" x14ac:dyDescent="0.55000000000000004">
      <c r="O1730" s="9" t="str">
        <f>IFERROR(IF($B1730="","",INDEX(所属情報!$E:$E,MATCH($A1730,所属情報!$A:$A,0))),"")</f>
        <v/>
      </c>
      <c r="P1730" s="9" t="str">
        <f t="shared" si="78"/>
        <v/>
      </c>
      <c r="Q1730" s="9" t="str">
        <f t="shared" si="79"/>
        <v/>
      </c>
      <c r="R1730" s="9" t="str">
        <f t="shared" si="80"/>
        <v/>
      </c>
      <c r="S1730" s="9" t="str">
        <f>IFERROR(IF($F1730="","",INDEX(リスト!$G:$G,MATCH($F1730,リスト!$E:$E,0))),"")</f>
        <v/>
      </c>
      <c r="T1730" s="9" t="str">
        <f>IFERROR(IF($K1730="","",INDEX(リスト!$J:$J,MATCH($K1730,リスト!$I:$I,0))),"")</f>
        <v/>
      </c>
      <c r="U1730" s="9" t="str">
        <f>IF($B1730="","",RIGHT($G1730*1000+200+COUNTIF($G$2:$G1730,$G1730),9))</f>
        <v/>
      </c>
      <c r="V1730" s="9" t="str">
        <f>IFERROR(IF($M1730="","",$M1730&amp;"・"&amp;INDEX(リスト!$F:$F,MATCH($L1730,リスト!$E:$E,0))),"")</f>
        <v/>
      </c>
    </row>
    <row r="1731" spans="15:22" ht="18" customHeight="1" x14ac:dyDescent="0.55000000000000004">
      <c r="O1731" s="9" t="str">
        <f>IFERROR(IF($B1731="","",INDEX(所属情報!$E:$E,MATCH($A1731,所属情報!$A:$A,0))),"")</f>
        <v/>
      </c>
      <c r="P1731" s="9" t="str">
        <f t="shared" ref="P1731:P1794" si="81">IF($C1731="","",IF($E1731="",$C1731,$C1731&amp;" ("&amp;$E1731&amp;")"))</f>
        <v/>
      </c>
      <c r="Q1731" s="9" t="str">
        <f t="shared" ref="Q1731:Q1794" si="82">IF($D1731="","",ASC($D1731))</f>
        <v/>
      </c>
      <c r="R1731" s="9" t="str">
        <f t="shared" ref="R1731:R1794" si="83">IF($I1731="","",UPPER($I1731)&amp;" "&amp;UPPER(LEFT($J1731,1))&amp;LOWER(RIGHT($J1731,LEN($J1731)-1))&amp;" ("&amp;MID($G1731,3,2)&amp;")")</f>
        <v/>
      </c>
      <c r="S1731" s="9" t="str">
        <f>IFERROR(IF($F1731="","",INDEX(リスト!$G:$G,MATCH($F1731,リスト!$E:$E,0))),"")</f>
        <v/>
      </c>
      <c r="T1731" s="9" t="str">
        <f>IFERROR(IF($K1731="","",INDEX(リスト!$J:$J,MATCH($K1731,リスト!$I:$I,0))),"")</f>
        <v/>
      </c>
      <c r="U1731" s="9" t="str">
        <f>IF($B1731="","",RIGHT($G1731*1000+200+COUNTIF($G$2:$G1731,$G1731),9))</f>
        <v/>
      </c>
      <c r="V1731" s="9" t="str">
        <f>IFERROR(IF($M1731="","",$M1731&amp;"・"&amp;INDEX(リスト!$F:$F,MATCH($L1731,リスト!$E:$E,0))),"")</f>
        <v/>
      </c>
    </row>
    <row r="1732" spans="15:22" ht="18" customHeight="1" x14ac:dyDescent="0.55000000000000004">
      <c r="O1732" s="9" t="str">
        <f>IFERROR(IF($B1732="","",INDEX(所属情報!$E:$E,MATCH($A1732,所属情報!$A:$A,0))),"")</f>
        <v/>
      </c>
      <c r="P1732" s="9" t="str">
        <f t="shared" si="81"/>
        <v/>
      </c>
      <c r="Q1732" s="9" t="str">
        <f t="shared" si="82"/>
        <v/>
      </c>
      <c r="R1732" s="9" t="str">
        <f t="shared" si="83"/>
        <v/>
      </c>
      <c r="S1732" s="9" t="str">
        <f>IFERROR(IF($F1732="","",INDEX(リスト!$G:$G,MATCH($F1732,リスト!$E:$E,0))),"")</f>
        <v/>
      </c>
      <c r="T1732" s="9" t="str">
        <f>IFERROR(IF($K1732="","",INDEX(リスト!$J:$J,MATCH($K1732,リスト!$I:$I,0))),"")</f>
        <v/>
      </c>
      <c r="U1732" s="9" t="str">
        <f>IF($B1732="","",RIGHT($G1732*1000+200+COUNTIF($G$2:$G1732,$G1732),9))</f>
        <v/>
      </c>
      <c r="V1732" s="9" t="str">
        <f>IFERROR(IF($M1732="","",$M1732&amp;"・"&amp;INDEX(リスト!$F:$F,MATCH($L1732,リスト!$E:$E,0))),"")</f>
        <v/>
      </c>
    </row>
    <row r="1733" spans="15:22" ht="18" customHeight="1" x14ac:dyDescent="0.55000000000000004">
      <c r="O1733" s="9" t="str">
        <f>IFERROR(IF($B1733="","",INDEX(所属情報!$E:$E,MATCH($A1733,所属情報!$A:$A,0))),"")</f>
        <v/>
      </c>
      <c r="P1733" s="9" t="str">
        <f t="shared" si="81"/>
        <v/>
      </c>
      <c r="Q1733" s="9" t="str">
        <f t="shared" si="82"/>
        <v/>
      </c>
      <c r="R1733" s="9" t="str">
        <f t="shared" si="83"/>
        <v/>
      </c>
      <c r="S1733" s="9" t="str">
        <f>IFERROR(IF($F1733="","",INDEX(リスト!$G:$G,MATCH($F1733,リスト!$E:$E,0))),"")</f>
        <v/>
      </c>
      <c r="T1733" s="9" t="str">
        <f>IFERROR(IF($K1733="","",INDEX(リスト!$J:$J,MATCH($K1733,リスト!$I:$I,0))),"")</f>
        <v/>
      </c>
      <c r="U1733" s="9" t="str">
        <f>IF($B1733="","",RIGHT($G1733*1000+200+COUNTIF($G$2:$G1733,$G1733),9))</f>
        <v/>
      </c>
      <c r="V1733" s="9" t="str">
        <f>IFERROR(IF($M1733="","",$M1733&amp;"・"&amp;INDEX(リスト!$F:$F,MATCH($L1733,リスト!$E:$E,0))),"")</f>
        <v/>
      </c>
    </row>
    <row r="1734" spans="15:22" ht="18" customHeight="1" x14ac:dyDescent="0.55000000000000004">
      <c r="O1734" s="9" t="str">
        <f>IFERROR(IF($B1734="","",INDEX(所属情報!$E:$E,MATCH($A1734,所属情報!$A:$A,0))),"")</f>
        <v/>
      </c>
      <c r="P1734" s="9" t="str">
        <f t="shared" si="81"/>
        <v/>
      </c>
      <c r="Q1734" s="9" t="str">
        <f t="shared" si="82"/>
        <v/>
      </c>
      <c r="R1734" s="9" t="str">
        <f t="shared" si="83"/>
        <v/>
      </c>
      <c r="S1734" s="9" t="str">
        <f>IFERROR(IF($F1734="","",INDEX(リスト!$G:$G,MATCH($F1734,リスト!$E:$E,0))),"")</f>
        <v/>
      </c>
      <c r="T1734" s="9" t="str">
        <f>IFERROR(IF($K1734="","",INDEX(リスト!$J:$J,MATCH($K1734,リスト!$I:$I,0))),"")</f>
        <v/>
      </c>
      <c r="U1734" s="9" t="str">
        <f>IF($B1734="","",RIGHT($G1734*1000+200+COUNTIF($G$2:$G1734,$G1734),9))</f>
        <v/>
      </c>
      <c r="V1734" s="9" t="str">
        <f>IFERROR(IF($M1734="","",$M1734&amp;"・"&amp;INDEX(リスト!$F:$F,MATCH($L1734,リスト!$E:$E,0))),"")</f>
        <v/>
      </c>
    </row>
    <row r="1735" spans="15:22" ht="18" customHeight="1" x14ac:dyDescent="0.55000000000000004">
      <c r="O1735" s="9" t="str">
        <f>IFERROR(IF($B1735="","",INDEX(所属情報!$E:$E,MATCH($A1735,所属情報!$A:$A,0))),"")</f>
        <v/>
      </c>
      <c r="P1735" s="9" t="str">
        <f t="shared" si="81"/>
        <v/>
      </c>
      <c r="Q1735" s="9" t="str">
        <f t="shared" si="82"/>
        <v/>
      </c>
      <c r="R1735" s="9" t="str">
        <f t="shared" si="83"/>
        <v/>
      </c>
      <c r="S1735" s="9" t="str">
        <f>IFERROR(IF($F1735="","",INDEX(リスト!$G:$G,MATCH($F1735,リスト!$E:$E,0))),"")</f>
        <v/>
      </c>
      <c r="T1735" s="9" t="str">
        <f>IFERROR(IF($K1735="","",INDEX(リスト!$J:$J,MATCH($K1735,リスト!$I:$I,0))),"")</f>
        <v/>
      </c>
      <c r="U1735" s="9" t="str">
        <f>IF($B1735="","",RIGHT($G1735*1000+200+COUNTIF($G$2:$G1735,$G1735),9))</f>
        <v/>
      </c>
      <c r="V1735" s="9" t="str">
        <f>IFERROR(IF($M1735="","",$M1735&amp;"・"&amp;INDEX(リスト!$F:$F,MATCH($L1735,リスト!$E:$E,0))),"")</f>
        <v/>
      </c>
    </row>
    <row r="1736" spans="15:22" ht="18" customHeight="1" x14ac:dyDescent="0.55000000000000004">
      <c r="O1736" s="9" t="str">
        <f>IFERROR(IF($B1736="","",INDEX(所属情報!$E:$E,MATCH($A1736,所属情報!$A:$A,0))),"")</f>
        <v/>
      </c>
      <c r="P1736" s="9" t="str">
        <f t="shared" si="81"/>
        <v/>
      </c>
      <c r="Q1736" s="9" t="str">
        <f t="shared" si="82"/>
        <v/>
      </c>
      <c r="R1736" s="9" t="str">
        <f t="shared" si="83"/>
        <v/>
      </c>
      <c r="S1736" s="9" t="str">
        <f>IFERROR(IF($F1736="","",INDEX(リスト!$G:$G,MATCH($F1736,リスト!$E:$E,0))),"")</f>
        <v/>
      </c>
      <c r="T1736" s="9" t="str">
        <f>IFERROR(IF($K1736="","",INDEX(リスト!$J:$J,MATCH($K1736,リスト!$I:$I,0))),"")</f>
        <v/>
      </c>
      <c r="U1736" s="9" t="str">
        <f>IF($B1736="","",RIGHT($G1736*1000+200+COUNTIF($G$2:$G1736,$G1736),9))</f>
        <v/>
      </c>
      <c r="V1736" s="9" t="str">
        <f>IFERROR(IF($M1736="","",$M1736&amp;"・"&amp;INDEX(リスト!$F:$F,MATCH($L1736,リスト!$E:$E,0))),"")</f>
        <v/>
      </c>
    </row>
    <row r="1737" spans="15:22" ht="18" customHeight="1" x14ac:dyDescent="0.55000000000000004">
      <c r="O1737" s="9" t="str">
        <f>IFERROR(IF($B1737="","",INDEX(所属情報!$E:$E,MATCH($A1737,所属情報!$A:$A,0))),"")</f>
        <v/>
      </c>
      <c r="P1737" s="9" t="str">
        <f t="shared" si="81"/>
        <v/>
      </c>
      <c r="Q1737" s="9" t="str">
        <f t="shared" si="82"/>
        <v/>
      </c>
      <c r="R1737" s="9" t="str">
        <f t="shared" si="83"/>
        <v/>
      </c>
      <c r="S1737" s="9" t="str">
        <f>IFERROR(IF($F1737="","",INDEX(リスト!$G:$G,MATCH($F1737,リスト!$E:$E,0))),"")</f>
        <v/>
      </c>
      <c r="T1737" s="9" t="str">
        <f>IFERROR(IF($K1737="","",INDEX(リスト!$J:$J,MATCH($K1737,リスト!$I:$I,0))),"")</f>
        <v/>
      </c>
      <c r="U1737" s="9" t="str">
        <f>IF($B1737="","",RIGHT($G1737*1000+200+COUNTIF($G$2:$G1737,$G1737),9))</f>
        <v/>
      </c>
      <c r="V1737" s="9" t="str">
        <f>IFERROR(IF($M1737="","",$M1737&amp;"・"&amp;INDEX(リスト!$F:$F,MATCH($L1737,リスト!$E:$E,0))),"")</f>
        <v/>
      </c>
    </row>
    <row r="1738" spans="15:22" ht="18" customHeight="1" x14ac:dyDescent="0.55000000000000004">
      <c r="O1738" s="9" t="str">
        <f>IFERROR(IF($B1738="","",INDEX(所属情報!$E:$E,MATCH($A1738,所属情報!$A:$A,0))),"")</f>
        <v/>
      </c>
      <c r="P1738" s="9" t="str">
        <f t="shared" si="81"/>
        <v/>
      </c>
      <c r="Q1738" s="9" t="str">
        <f t="shared" si="82"/>
        <v/>
      </c>
      <c r="R1738" s="9" t="str">
        <f t="shared" si="83"/>
        <v/>
      </c>
      <c r="S1738" s="9" t="str">
        <f>IFERROR(IF($F1738="","",INDEX(リスト!$G:$G,MATCH($F1738,リスト!$E:$E,0))),"")</f>
        <v/>
      </c>
      <c r="T1738" s="9" t="str">
        <f>IFERROR(IF($K1738="","",INDEX(リスト!$J:$J,MATCH($K1738,リスト!$I:$I,0))),"")</f>
        <v/>
      </c>
      <c r="U1738" s="9" t="str">
        <f>IF($B1738="","",RIGHT($G1738*1000+200+COUNTIF($G$2:$G1738,$G1738),9))</f>
        <v/>
      </c>
      <c r="V1738" s="9" t="str">
        <f>IFERROR(IF($M1738="","",$M1738&amp;"・"&amp;INDEX(リスト!$F:$F,MATCH($L1738,リスト!$E:$E,0))),"")</f>
        <v/>
      </c>
    </row>
    <row r="1739" spans="15:22" ht="18" customHeight="1" x14ac:dyDescent="0.55000000000000004">
      <c r="O1739" s="9" t="str">
        <f>IFERROR(IF($B1739="","",INDEX(所属情報!$E:$E,MATCH($A1739,所属情報!$A:$A,0))),"")</f>
        <v/>
      </c>
      <c r="P1739" s="9" t="str">
        <f t="shared" si="81"/>
        <v/>
      </c>
      <c r="Q1739" s="9" t="str">
        <f t="shared" si="82"/>
        <v/>
      </c>
      <c r="R1739" s="9" t="str">
        <f t="shared" si="83"/>
        <v/>
      </c>
      <c r="S1739" s="9" t="str">
        <f>IFERROR(IF($F1739="","",INDEX(リスト!$G:$G,MATCH($F1739,リスト!$E:$E,0))),"")</f>
        <v/>
      </c>
      <c r="T1739" s="9" t="str">
        <f>IFERROR(IF($K1739="","",INDEX(リスト!$J:$J,MATCH($K1739,リスト!$I:$I,0))),"")</f>
        <v/>
      </c>
      <c r="U1739" s="9" t="str">
        <f>IF($B1739="","",RIGHT($G1739*1000+200+COUNTIF($G$2:$G1739,$G1739),9))</f>
        <v/>
      </c>
      <c r="V1739" s="9" t="str">
        <f>IFERROR(IF($M1739="","",$M1739&amp;"・"&amp;INDEX(リスト!$F:$F,MATCH($L1739,リスト!$E:$E,0))),"")</f>
        <v/>
      </c>
    </row>
    <row r="1740" spans="15:22" ht="18" customHeight="1" x14ac:dyDescent="0.55000000000000004">
      <c r="O1740" s="9" t="str">
        <f>IFERROR(IF($B1740="","",INDEX(所属情報!$E:$E,MATCH($A1740,所属情報!$A:$A,0))),"")</f>
        <v/>
      </c>
      <c r="P1740" s="9" t="str">
        <f t="shared" si="81"/>
        <v/>
      </c>
      <c r="Q1740" s="9" t="str">
        <f t="shared" si="82"/>
        <v/>
      </c>
      <c r="R1740" s="9" t="str">
        <f t="shared" si="83"/>
        <v/>
      </c>
      <c r="S1740" s="9" t="str">
        <f>IFERROR(IF($F1740="","",INDEX(リスト!$G:$G,MATCH($F1740,リスト!$E:$E,0))),"")</f>
        <v/>
      </c>
      <c r="T1740" s="9" t="str">
        <f>IFERROR(IF($K1740="","",INDEX(リスト!$J:$J,MATCH($K1740,リスト!$I:$I,0))),"")</f>
        <v/>
      </c>
      <c r="U1740" s="9" t="str">
        <f>IF($B1740="","",RIGHT($G1740*1000+200+COUNTIF($G$2:$G1740,$G1740),9))</f>
        <v/>
      </c>
      <c r="V1740" s="9" t="str">
        <f>IFERROR(IF($M1740="","",$M1740&amp;"・"&amp;INDEX(リスト!$F:$F,MATCH($L1740,リスト!$E:$E,0))),"")</f>
        <v/>
      </c>
    </row>
    <row r="1741" spans="15:22" ht="18" customHeight="1" x14ac:dyDescent="0.55000000000000004">
      <c r="O1741" s="9" t="str">
        <f>IFERROR(IF($B1741="","",INDEX(所属情報!$E:$E,MATCH($A1741,所属情報!$A:$A,0))),"")</f>
        <v/>
      </c>
      <c r="P1741" s="9" t="str">
        <f t="shared" si="81"/>
        <v/>
      </c>
      <c r="Q1741" s="9" t="str">
        <f t="shared" si="82"/>
        <v/>
      </c>
      <c r="R1741" s="9" t="str">
        <f t="shared" si="83"/>
        <v/>
      </c>
      <c r="S1741" s="9" t="str">
        <f>IFERROR(IF($F1741="","",INDEX(リスト!$G:$G,MATCH($F1741,リスト!$E:$E,0))),"")</f>
        <v/>
      </c>
      <c r="T1741" s="9" t="str">
        <f>IFERROR(IF($K1741="","",INDEX(リスト!$J:$J,MATCH($K1741,リスト!$I:$I,0))),"")</f>
        <v/>
      </c>
      <c r="U1741" s="9" t="str">
        <f>IF($B1741="","",RIGHT($G1741*1000+200+COUNTIF($G$2:$G1741,$G1741),9))</f>
        <v/>
      </c>
      <c r="V1741" s="9" t="str">
        <f>IFERROR(IF($M1741="","",$M1741&amp;"・"&amp;INDEX(リスト!$F:$F,MATCH($L1741,リスト!$E:$E,0))),"")</f>
        <v/>
      </c>
    </row>
    <row r="1742" spans="15:22" ht="18" customHeight="1" x14ac:dyDescent="0.55000000000000004">
      <c r="O1742" s="9" t="str">
        <f>IFERROR(IF($B1742="","",INDEX(所属情報!$E:$E,MATCH($A1742,所属情報!$A:$A,0))),"")</f>
        <v/>
      </c>
      <c r="P1742" s="9" t="str">
        <f t="shared" si="81"/>
        <v/>
      </c>
      <c r="Q1742" s="9" t="str">
        <f t="shared" si="82"/>
        <v/>
      </c>
      <c r="R1742" s="9" t="str">
        <f t="shared" si="83"/>
        <v/>
      </c>
      <c r="S1742" s="9" t="str">
        <f>IFERROR(IF($F1742="","",INDEX(リスト!$G:$G,MATCH($F1742,リスト!$E:$E,0))),"")</f>
        <v/>
      </c>
      <c r="T1742" s="9" t="str">
        <f>IFERROR(IF($K1742="","",INDEX(リスト!$J:$J,MATCH($K1742,リスト!$I:$I,0))),"")</f>
        <v/>
      </c>
      <c r="U1742" s="9" t="str">
        <f>IF($B1742="","",RIGHT($G1742*1000+200+COUNTIF($G$2:$G1742,$G1742),9))</f>
        <v/>
      </c>
      <c r="V1742" s="9" t="str">
        <f>IFERROR(IF($M1742="","",$M1742&amp;"・"&amp;INDEX(リスト!$F:$F,MATCH($L1742,リスト!$E:$E,0))),"")</f>
        <v/>
      </c>
    </row>
    <row r="1743" spans="15:22" ht="18" customHeight="1" x14ac:dyDescent="0.55000000000000004">
      <c r="O1743" s="9" t="str">
        <f>IFERROR(IF($B1743="","",INDEX(所属情報!$E:$E,MATCH($A1743,所属情報!$A:$A,0))),"")</f>
        <v/>
      </c>
      <c r="P1743" s="9" t="str">
        <f t="shared" si="81"/>
        <v/>
      </c>
      <c r="Q1743" s="9" t="str">
        <f t="shared" si="82"/>
        <v/>
      </c>
      <c r="R1743" s="9" t="str">
        <f t="shared" si="83"/>
        <v/>
      </c>
      <c r="S1743" s="9" t="str">
        <f>IFERROR(IF($F1743="","",INDEX(リスト!$G:$G,MATCH($F1743,リスト!$E:$E,0))),"")</f>
        <v/>
      </c>
      <c r="T1743" s="9" t="str">
        <f>IFERROR(IF($K1743="","",INDEX(リスト!$J:$J,MATCH($K1743,リスト!$I:$I,0))),"")</f>
        <v/>
      </c>
      <c r="U1743" s="9" t="str">
        <f>IF($B1743="","",RIGHT($G1743*1000+200+COUNTIF($G$2:$G1743,$G1743),9))</f>
        <v/>
      </c>
      <c r="V1743" s="9" t="str">
        <f>IFERROR(IF($M1743="","",$M1743&amp;"・"&amp;INDEX(リスト!$F:$F,MATCH($L1743,リスト!$E:$E,0))),"")</f>
        <v/>
      </c>
    </row>
    <row r="1744" spans="15:22" ht="18" customHeight="1" x14ac:dyDescent="0.55000000000000004">
      <c r="O1744" s="9" t="str">
        <f>IFERROR(IF($B1744="","",INDEX(所属情報!$E:$E,MATCH($A1744,所属情報!$A:$A,0))),"")</f>
        <v/>
      </c>
      <c r="P1744" s="9" t="str">
        <f t="shared" si="81"/>
        <v/>
      </c>
      <c r="Q1744" s="9" t="str">
        <f t="shared" si="82"/>
        <v/>
      </c>
      <c r="R1744" s="9" t="str">
        <f t="shared" si="83"/>
        <v/>
      </c>
      <c r="S1744" s="9" t="str">
        <f>IFERROR(IF($F1744="","",INDEX(リスト!$G:$G,MATCH($F1744,リスト!$E:$E,0))),"")</f>
        <v/>
      </c>
      <c r="T1744" s="9" t="str">
        <f>IFERROR(IF($K1744="","",INDEX(リスト!$J:$J,MATCH($K1744,リスト!$I:$I,0))),"")</f>
        <v/>
      </c>
      <c r="U1744" s="9" t="str">
        <f>IF($B1744="","",RIGHT($G1744*1000+200+COUNTIF($G$2:$G1744,$G1744),9))</f>
        <v/>
      </c>
      <c r="V1744" s="9" t="str">
        <f>IFERROR(IF($M1744="","",$M1744&amp;"・"&amp;INDEX(リスト!$F:$F,MATCH($L1744,リスト!$E:$E,0))),"")</f>
        <v/>
      </c>
    </row>
    <row r="1745" spans="15:22" ht="18" customHeight="1" x14ac:dyDescent="0.55000000000000004">
      <c r="O1745" s="9" t="str">
        <f>IFERROR(IF($B1745="","",INDEX(所属情報!$E:$E,MATCH($A1745,所属情報!$A:$A,0))),"")</f>
        <v/>
      </c>
      <c r="P1745" s="9" t="str">
        <f t="shared" si="81"/>
        <v/>
      </c>
      <c r="Q1745" s="9" t="str">
        <f t="shared" si="82"/>
        <v/>
      </c>
      <c r="R1745" s="9" t="str">
        <f t="shared" si="83"/>
        <v/>
      </c>
      <c r="S1745" s="9" t="str">
        <f>IFERROR(IF($F1745="","",INDEX(リスト!$G:$G,MATCH($F1745,リスト!$E:$E,0))),"")</f>
        <v/>
      </c>
      <c r="T1745" s="9" t="str">
        <f>IFERROR(IF($K1745="","",INDEX(リスト!$J:$J,MATCH($K1745,リスト!$I:$I,0))),"")</f>
        <v/>
      </c>
      <c r="U1745" s="9" t="str">
        <f>IF($B1745="","",RIGHT($G1745*1000+200+COUNTIF($G$2:$G1745,$G1745),9))</f>
        <v/>
      </c>
      <c r="V1745" s="9" t="str">
        <f>IFERROR(IF($M1745="","",$M1745&amp;"・"&amp;INDEX(リスト!$F:$F,MATCH($L1745,リスト!$E:$E,0))),"")</f>
        <v/>
      </c>
    </row>
    <row r="1746" spans="15:22" ht="18" customHeight="1" x14ac:dyDescent="0.55000000000000004">
      <c r="O1746" s="9" t="str">
        <f>IFERROR(IF($B1746="","",INDEX(所属情報!$E:$E,MATCH($A1746,所属情報!$A:$A,0))),"")</f>
        <v/>
      </c>
      <c r="P1746" s="9" t="str">
        <f t="shared" si="81"/>
        <v/>
      </c>
      <c r="Q1746" s="9" t="str">
        <f t="shared" si="82"/>
        <v/>
      </c>
      <c r="R1746" s="9" t="str">
        <f t="shared" si="83"/>
        <v/>
      </c>
      <c r="S1746" s="9" t="str">
        <f>IFERROR(IF($F1746="","",INDEX(リスト!$G:$G,MATCH($F1746,リスト!$E:$E,0))),"")</f>
        <v/>
      </c>
      <c r="T1746" s="9" t="str">
        <f>IFERROR(IF($K1746="","",INDEX(リスト!$J:$J,MATCH($K1746,リスト!$I:$I,0))),"")</f>
        <v/>
      </c>
      <c r="U1746" s="9" t="str">
        <f>IF($B1746="","",RIGHT($G1746*1000+200+COUNTIF($G$2:$G1746,$G1746),9))</f>
        <v/>
      </c>
      <c r="V1746" s="9" t="str">
        <f>IFERROR(IF($M1746="","",$M1746&amp;"・"&amp;INDEX(リスト!$F:$F,MATCH($L1746,リスト!$E:$E,0))),"")</f>
        <v/>
      </c>
    </row>
    <row r="1747" spans="15:22" ht="18" customHeight="1" x14ac:dyDescent="0.55000000000000004">
      <c r="O1747" s="9" t="str">
        <f>IFERROR(IF($B1747="","",INDEX(所属情報!$E:$E,MATCH($A1747,所属情報!$A:$A,0))),"")</f>
        <v/>
      </c>
      <c r="P1747" s="9" t="str">
        <f t="shared" si="81"/>
        <v/>
      </c>
      <c r="Q1747" s="9" t="str">
        <f t="shared" si="82"/>
        <v/>
      </c>
      <c r="R1747" s="9" t="str">
        <f t="shared" si="83"/>
        <v/>
      </c>
      <c r="S1747" s="9" t="str">
        <f>IFERROR(IF($F1747="","",INDEX(リスト!$G:$G,MATCH($F1747,リスト!$E:$E,0))),"")</f>
        <v/>
      </c>
      <c r="T1747" s="9" t="str">
        <f>IFERROR(IF($K1747="","",INDEX(リスト!$J:$J,MATCH($K1747,リスト!$I:$I,0))),"")</f>
        <v/>
      </c>
      <c r="U1747" s="9" t="str">
        <f>IF($B1747="","",RIGHT($G1747*1000+200+COUNTIF($G$2:$G1747,$G1747),9))</f>
        <v/>
      </c>
      <c r="V1747" s="9" t="str">
        <f>IFERROR(IF($M1747="","",$M1747&amp;"・"&amp;INDEX(リスト!$F:$F,MATCH($L1747,リスト!$E:$E,0))),"")</f>
        <v/>
      </c>
    </row>
    <row r="1748" spans="15:22" ht="18" customHeight="1" x14ac:dyDescent="0.55000000000000004">
      <c r="O1748" s="9" t="str">
        <f>IFERROR(IF($B1748="","",INDEX(所属情報!$E:$E,MATCH($A1748,所属情報!$A:$A,0))),"")</f>
        <v/>
      </c>
      <c r="P1748" s="9" t="str">
        <f t="shared" si="81"/>
        <v/>
      </c>
      <c r="Q1748" s="9" t="str">
        <f t="shared" si="82"/>
        <v/>
      </c>
      <c r="R1748" s="9" t="str">
        <f t="shared" si="83"/>
        <v/>
      </c>
      <c r="S1748" s="9" t="str">
        <f>IFERROR(IF($F1748="","",INDEX(リスト!$G:$G,MATCH($F1748,リスト!$E:$E,0))),"")</f>
        <v/>
      </c>
      <c r="T1748" s="9" t="str">
        <f>IFERROR(IF($K1748="","",INDEX(リスト!$J:$J,MATCH($K1748,リスト!$I:$I,0))),"")</f>
        <v/>
      </c>
      <c r="U1748" s="9" t="str">
        <f>IF($B1748="","",RIGHT($G1748*1000+200+COUNTIF($G$2:$G1748,$G1748),9))</f>
        <v/>
      </c>
      <c r="V1748" s="9" t="str">
        <f>IFERROR(IF($M1748="","",$M1748&amp;"・"&amp;INDEX(リスト!$F:$F,MATCH($L1748,リスト!$E:$E,0))),"")</f>
        <v/>
      </c>
    </row>
    <row r="1749" spans="15:22" ht="18" customHeight="1" x14ac:dyDescent="0.55000000000000004">
      <c r="O1749" s="9" t="str">
        <f>IFERROR(IF($B1749="","",INDEX(所属情報!$E:$E,MATCH($A1749,所属情報!$A:$A,0))),"")</f>
        <v/>
      </c>
      <c r="P1749" s="9" t="str">
        <f t="shared" si="81"/>
        <v/>
      </c>
      <c r="Q1749" s="9" t="str">
        <f t="shared" si="82"/>
        <v/>
      </c>
      <c r="R1749" s="9" t="str">
        <f t="shared" si="83"/>
        <v/>
      </c>
      <c r="S1749" s="9" t="str">
        <f>IFERROR(IF($F1749="","",INDEX(リスト!$G:$G,MATCH($F1749,リスト!$E:$E,0))),"")</f>
        <v/>
      </c>
      <c r="T1749" s="9" t="str">
        <f>IFERROR(IF($K1749="","",INDEX(リスト!$J:$J,MATCH($K1749,リスト!$I:$I,0))),"")</f>
        <v/>
      </c>
      <c r="U1749" s="9" t="str">
        <f>IF($B1749="","",RIGHT($G1749*1000+200+COUNTIF($G$2:$G1749,$G1749),9))</f>
        <v/>
      </c>
      <c r="V1749" s="9" t="str">
        <f>IFERROR(IF($M1749="","",$M1749&amp;"・"&amp;INDEX(リスト!$F:$F,MATCH($L1749,リスト!$E:$E,0))),"")</f>
        <v/>
      </c>
    </row>
    <row r="1750" spans="15:22" ht="18" customHeight="1" x14ac:dyDescent="0.55000000000000004">
      <c r="O1750" s="9" t="str">
        <f>IFERROR(IF($B1750="","",INDEX(所属情報!$E:$E,MATCH($A1750,所属情報!$A:$A,0))),"")</f>
        <v/>
      </c>
      <c r="P1750" s="9" t="str">
        <f t="shared" si="81"/>
        <v/>
      </c>
      <c r="Q1750" s="9" t="str">
        <f t="shared" si="82"/>
        <v/>
      </c>
      <c r="R1750" s="9" t="str">
        <f t="shared" si="83"/>
        <v/>
      </c>
      <c r="S1750" s="9" t="str">
        <f>IFERROR(IF($F1750="","",INDEX(リスト!$G:$G,MATCH($F1750,リスト!$E:$E,0))),"")</f>
        <v/>
      </c>
      <c r="T1750" s="9" t="str">
        <f>IFERROR(IF($K1750="","",INDEX(リスト!$J:$J,MATCH($K1750,リスト!$I:$I,0))),"")</f>
        <v/>
      </c>
      <c r="U1750" s="9" t="str">
        <f>IF($B1750="","",RIGHT($G1750*1000+200+COUNTIF($G$2:$G1750,$G1750),9))</f>
        <v/>
      </c>
      <c r="V1750" s="9" t="str">
        <f>IFERROR(IF($M1750="","",$M1750&amp;"・"&amp;INDEX(リスト!$F:$F,MATCH($L1750,リスト!$E:$E,0))),"")</f>
        <v/>
      </c>
    </row>
    <row r="1751" spans="15:22" ht="18" customHeight="1" x14ac:dyDescent="0.55000000000000004">
      <c r="O1751" s="9" t="str">
        <f>IFERROR(IF($B1751="","",INDEX(所属情報!$E:$E,MATCH($A1751,所属情報!$A:$A,0))),"")</f>
        <v/>
      </c>
      <c r="P1751" s="9" t="str">
        <f t="shared" si="81"/>
        <v/>
      </c>
      <c r="Q1751" s="9" t="str">
        <f t="shared" si="82"/>
        <v/>
      </c>
      <c r="R1751" s="9" t="str">
        <f t="shared" si="83"/>
        <v/>
      </c>
      <c r="S1751" s="9" t="str">
        <f>IFERROR(IF($F1751="","",INDEX(リスト!$G:$G,MATCH($F1751,リスト!$E:$E,0))),"")</f>
        <v/>
      </c>
      <c r="T1751" s="9" t="str">
        <f>IFERROR(IF($K1751="","",INDEX(リスト!$J:$J,MATCH($K1751,リスト!$I:$I,0))),"")</f>
        <v/>
      </c>
      <c r="U1751" s="9" t="str">
        <f>IF($B1751="","",RIGHT($G1751*1000+200+COUNTIF($G$2:$G1751,$G1751),9))</f>
        <v/>
      </c>
      <c r="V1751" s="9" t="str">
        <f>IFERROR(IF($M1751="","",$M1751&amp;"・"&amp;INDEX(リスト!$F:$F,MATCH($L1751,リスト!$E:$E,0))),"")</f>
        <v/>
      </c>
    </row>
    <row r="1752" spans="15:22" ht="18" customHeight="1" x14ac:dyDescent="0.55000000000000004">
      <c r="O1752" s="9" t="str">
        <f>IFERROR(IF($B1752="","",INDEX(所属情報!$E:$E,MATCH($A1752,所属情報!$A:$A,0))),"")</f>
        <v/>
      </c>
      <c r="P1752" s="9" t="str">
        <f t="shared" si="81"/>
        <v/>
      </c>
      <c r="Q1752" s="9" t="str">
        <f t="shared" si="82"/>
        <v/>
      </c>
      <c r="R1752" s="9" t="str">
        <f t="shared" si="83"/>
        <v/>
      </c>
      <c r="S1752" s="9" t="str">
        <f>IFERROR(IF($F1752="","",INDEX(リスト!$G:$G,MATCH($F1752,リスト!$E:$E,0))),"")</f>
        <v/>
      </c>
      <c r="T1752" s="9" t="str">
        <f>IFERROR(IF($K1752="","",INDEX(リスト!$J:$J,MATCH($K1752,リスト!$I:$I,0))),"")</f>
        <v/>
      </c>
      <c r="U1752" s="9" t="str">
        <f>IF($B1752="","",RIGHT($G1752*1000+200+COUNTIF($G$2:$G1752,$G1752),9))</f>
        <v/>
      </c>
      <c r="V1752" s="9" t="str">
        <f>IFERROR(IF($M1752="","",$M1752&amp;"・"&amp;INDEX(リスト!$F:$F,MATCH($L1752,リスト!$E:$E,0))),"")</f>
        <v/>
      </c>
    </row>
    <row r="1753" spans="15:22" ht="18" customHeight="1" x14ac:dyDescent="0.55000000000000004">
      <c r="O1753" s="9" t="str">
        <f>IFERROR(IF($B1753="","",INDEX(所属情報!$E:$E,MATCH($A1753,所属情報!$A:$A,0))),"")</f>
        <v/>
      </c>
      <c r="P1753" s="9" t="str">
        <f t="shared" si="81"/>
        <v/>
      </c>
      <c r="Q1753" s="9" t="str">
        <f t="shared" si="82"/>
        <v/>
      </c>
      <c r="R1753" s="9" t="str">
        <f t="shared" si="83"/>
        <v/>
      </c>
      <c r="S1753" s="9" t="str">
        <f>IFERROR(IF($F1753="","",INDEX(リスト!$G:$G,MATCH($F1753,リスト!$E:$E,0))),"")</f>
        <v/>
      </c>
      <c r="T1753" s="9" t="str">
        <f>IFERROR(IF($K1753="","",INDEX(リスト!$J:$J,MATCH($K1753,リスト!$I:$I,0))),"")</f>
        <v/>
      </c>
      <c r="U1753" s="9" t="str">
        <f>IF($B1753="","",RIGHT($G1753*1000+200+COUNTIF($G$2:$G1753,$G1753),9))</f>
        <v/>
      </c>
      <c r="V1753" s="9" t="str">
        <f>IFERROR(IF($M1753="","",$M1753&amp;"・"&amp;INDEX(リスト!$F:$F,MATCH($L1753,リスト!$E:$E,0))),"")</f>
        <v/>
      </c>
    </row>
    <row r="1754" spans="15:22" ht="18" customHeight="1" x14ac:dyDescent="0.55000000000000004">
      <c r="O1754" s="9" t="str">
        <f>IFERROR(IF($B1754="","",INDEX(所属情報!$E:$E,MATCH($A1754,所属情報!$A:$A,0))),"")</f>
        <v/>
      </c>
      <c r="P1754" s="9" t="str">
        <f t="shared" si="81"/>
        <v/>
      </c>
      <c r="Q1754" s="9" t="str">
        <f t="shared" si="82"/>
        <v/>
      </c>
      <c r="R1754" s="9" t="str">
        <f t="shared" si="83"/>
        <v/>
      </c>
      <c r="S1754" s="9" t="str">
        <f>IFERROR(IF($F1754="","",INDEX(リスト!$G:$G,MATCH($F1754,リスト!$E:$E,0))),"")</f>
        <v/>
      </c>
      <c r="T1754" s="9" t="str">
        <f>IFERROR(IF($K1754="","",INDEX(リスト!$J:$J,MATCH($K1754,リスト!$I:$I,0))),"")</f>
        <v/>
      </c>
      <c r="U1754" s="9" t="str">
        <f>IF($B1754="","",RIGHT($G1754*1000+200+COUNTIF($G$2:$G1754,$G1754),9))</f>
        <v/>
      </c>
      <c r="V1754" s="9" t="str">
        <f>IFERROR(IF($M1754="","",$M1754&amp;"・"&amp;INDEX(リスト!$F:$F,MATCH($L1754,リスト!$E:$E,0))),"")</f>
        <v/>
      </c>
    </row>
    <row r="1755" spans="15:22" ht="18" customHeight="1" x14ac:dyDescent="0.55000000000000004">
      <c r="O1755" s="9" t="str">
        <f>IFERROR(IF($B1755="","",INDEX(所属情報!$E:$E,MATCH($A1755,所属情報!$A:$A,0))),"")</f>
        <v/>
      </c>
      <c r="P1755" s="9" t="str">
        <f t="shared" si="81"/>
        <v/>
      </c>
      <c r="Q1755" s="9" t="str">
        <f t="shared" si="82"/>
        <v/>
      </c>
      <c r="R1755" s="9" t="str">
        <f t="shared" si="83"/>
        <v/>
      </c>
      <c r="S1755" s="9" t="str">
        <f>IFERROR(IF($F1755="","",INDEX(リスト!$G:$G,MATCH($F1755,リスト!$E:$E,0))),"")</f>
        <v/>
      </c>
      <c r="T1755" s="9" t="str">
        <f>IFERROR(IF($K1755="","",INDEX(リスト!$J:$J,MATCH($K1755,リスト!$I:$I,0))),"")</f>
        <v/>
      </c>
      <c r="U1755" s="9" t="str">
        <f>IF($B1755="","",RIGHT($G1755*1000+200+COUNTIF($G$2:$G1755,$G1755),9))</f>
        <v/>
      </c>
      <c r="V1755" s="9" t="str">
        <f>IFERROR(IF($M1755="","",$M1755&amp;"・"&amp;INDEX(リスト!$F:$F,MATCH($L1755,リスト!$E:$E,0))),"")</f>
        <v/>
      </c>
    </row>
    <row r="1756" spans="15:22" ht="18" customHeight="1" x14ac:dyDescent="0.55000000000000004">
      <c r="O1756" s="9" t="str">
        <f>IFERROR(IF($B1756="","",INDEX(所属情報!$E:$E,MATCH($A1756,所属情報!$A:$A,0))),"")</f>
        <v/>
      </c>
      <c r="P1756" s="9" t="str">
        <f t="shared" si="81"/>
        <v/>
      </c>
      <c r="Q1756" s="9" t="str">
        <f t="shared" si="82"/>
        <v/>
      </c>
      <c r="R1756" s="9" t="str">
        <f t="shared" si="83"/>
        <v/>
      </c>
      <c r="S1756" s="9" t="str">
        <f>IFERROR(IF($F1756="","",INDEX(リスト!$G:$G,MATCH($F1756,リスト!$E:$E,0))),"")</f>
        <v/>
      </c>
      <c r="T1756" s="9" t="str">
        <f>IFERROR(IF($K1756="","",INDEX(リスト!$J:$J,MATCH($K1756,リスト!$I:$I,0))),"")</f>
        <v/>
      </c>
      <c r="U1756" s="9" t="str">
        <f>IF($B1756="","",RIGHT($G1756*1000+200+COUNTIF($G$2:$G1756,$G1756),9))</f>
        <v/>
      </c>
      <c r="V1756" s="9" t="str">
        <f>IFERROR(IF($M1756="","",$M1756&amp;"・"&amp;INDEX(リスト!$F:$F,MATCH($L1756,リスト!$E:$E,0))),"")</f>
        <v/>
      </c>
    </row>
    <row r="1757" spans="15:22" ht="18" customHeight="1" x14ac:dyDescent="0.55000000000000004">
      <c r="O1757" s="9" t="str">
        <f>IFERROR(IF($B1757="","",INDEX(所属情報!$E:$E,MATCH($A1757,所属情報!$A:$A,0))),"")</f>
        <v/>
      </c>
      <c r="P1757" s="9" t="str">
        <f t="shared" si="81"/>
        <v/>
      </c>
      <c r="Q1757" s="9" t="str">
        <f t="shared" si="82"/>
        <v/>
      </c>
      <c r="R1757" s="9" t="str">
        <f t="shared" si="83"/>
        <v/>
      </c>
      <c r="S1757" s="9" t="str">
        <f>IFERROR(IF($F1757="","",INDEX(リスト!$G:$G,MATCH($F1757,リスト!$E:$E,0))),"")</f>
        <v/>
      </c>
      <c r="T1757" s="9" t="str">
        <f>IFERROR(IF($K1757="","",INDEX(リスト!$J:$J,MATCH($K1757,リスト!$I:$I,0))),"")</f>
        <v/>
      </c>
      <c r="U1757" s="9" t="str">
        <f>IF($B1757="","",RIGHT($G1757*1000+200+COUNTIF($G$2:$G1757,$G1757),9))</f>
        <v/>
      </c>
      <c r="V1757" s="9" t="str">
        <f>IFERROR(IF($M1757="","",$M1757&amp;"・"&amp;INDEX(リスト!$F:$F,MATCH($L1757,リスト!$E:$E,0))),"")</f>
        <v/>
      </c>
    </row>
    <row r="1758" spans="15:22" ht="18" customHeight="1" x14ac:dyDescent="0.55000000000000004">
      <c r="O1758" s="9" t="str">
        <f>IFERROR(IF($B1758="","",INDEX(所属情報!$E:$E,MATCH($A1758,所属情報!$A:$A,0))),"")</f>
        <v/>
      </c>
      <c r="P1758" s="9" t="str">
        <f t="shared" si="81"/>
        <v/>
      </c>
      <c r="Q1758" s="9" t="str">
        <f t="shared" si="82"/>
        <v/>
      </c>
      <c r="R1758" s="9" t="str">
        <f t="shared" si="83"/>
        <v/>
      </c>
      <c r="S1758" s="9" t="str">
        <f>IFERROR(IF($F1758="","",INDEX(リスト!$G:$G,MATCH($F1758,リスト!$E:$E,0))),"")</f>
        <v/>
      </c>
      <c r="T1758" s="9" t="str">
        <f>IFERROR(IF($K1758="","",INDEX(リスト!$J:$J,MATCH($K1758,リスト!$I:$I,0))),"")</f>
        <v/>
      </c>
      <c r="U1758" s="9" t="str">
        <f>IF($B1758="","",RIGHT($G1758*1000+200+COUNTIF($G$2:$G1758,$G1758),9))</f>
        <v/>
      </c>
      <c r="V1758" s="9" t="str">
        <f>IFERROR(IF($M1758="","",$M1758&amp;"・"&amp;INDEX(リスト!$F:$F,MATCH($L1758,リスト!$E:$E,0))),"")</f>
        <v/>
      </c>
    </row>
    <row r="1759" spans="15:22" ht="18" customHeight="1" x14ac:dyDescent="0.55000000000000004">
      <c r="O1759" s="9" t="str">
        <f>IFERROR(IF($B1759="","",INDEX(所属情報!$E:$E,MATCH($A1759,所属情報!$A:$A,0))),"")</f>
        <v/>
      </c>
      <c r="P1759" s="9" t="str">
        <f t="shared" si="81"/>
        <v/>
      </c>
      <c r="Q1759" s="9" t="str">
        <f t="shared" si="82"/>
        <v/>
      </c>
      <c r="R1759" s="9" t="str">
        <f t="shared" si="83"/>
        <v/>
      </c>
      <c r="S1759" s="9" t="str">
        <f>IFERROR(IF($F1759="","",INDEX(リスト!$G:$G,MATCH($F1759,リスト!$E:$E,0))),"")</f>
        <v/>
      </c>
      <c r="T1759" s="9" t="str">
        <f>IFERROR(IF($K1759="","",INDEX(リスト!$J:$J,MATCH($K1759,リスト!$I:$I,0))),"")</f>
        <v/>
      </c>
      <c r="U1759" s="9" t="str">
        <f>IF($B1759="","",RIGHT($G1759*1000+200+COUNTIF($G$2:$G1759,$G1759),9))</f>
        <v/>
      </c>
      <c r="V1759" s="9" t="str">
        <f>IFERROR(IF($M1759="","",$M1759&amp;"・"&amp;INDEX(リスト!$F:$F,MATCH($L1759,リスト!$E:$E,0))),"")</f>
        <v/>
      </c>
    </row>
    <row r="1760" spans="15:22" ht="18" customHeight="1" x14ac:dyDescent="0.55000000000000004">
      <c r="O1760" s="9" t="str">
        <f>IFERROR(IF($B1760="","",INDEX(所属情報!$E:$E,MATCH($A1760,所属情報!$A:$A,0))),"")</f>
        <v/>
      </c>
      <c r="P1760" s="9" t="str">
        <f t="shared" si="81"/>
        <v/>
      </c>
      <c r="Q1760" s="9" t="str">
        <f t="shared" si="82"/>
        <v/>
      </c>
      <c r="R1760" s="9" t="str">
        <f t="shared" si="83"/>
        <v/>
      </c>
      <c r="S1760" s="9" t="str">
        <f>IFERROR(IF($F1760="","",INDEX(リスト!$G:$G,MATCH($F1760,リスト!$E:$E,0))),"")</f>
        <v/>
      </c>
      <c r="T1760" s="9" t="str">
        <f>IFERROR(IF($K1760="","",INDEX(リスト!$J:$J,MATCH($K1760,リスト!$I:$I,0))),"")</f>
        <v/>
      </c>
      <c r="U1760" s="9" t="str">
        <f>IF($B1760="","",RIGHT($G1760*1000+200+COUNTIF($G$2:$G1760,$G1760),9))</f>
        <v/>
      </c>
      <c r="V1760" s="9" t="str">
        <f>IFERROR(IF($M1760="","",$M1760&amp;"・"&amp;INDEX(リスト!$F:$F,MATCH($L1760,リスト!$E:$E,0))),"")</f>
        <v/>
      </c>
    </row>
    <row r="1761" spans="15:22" ht="18" customHeight="1" x14ac:dyDescent="0.55000000000000004">
      <c r="O1761" s="9" t="str">
        <f>IFERROR(IF($B1761="","",INDEX(所属情報!$E:$E,MATCH($A1761,所属情報!$A:$A,0))),"")</f>
        <v/>
      </c>
      <c r="P1761" s="9" t="str">
        <f t="shared" si="81"/>
        <v/>
      </c>
      <c r="Q1761" s="9" t="str">
        <f t="shared" si="82"/>
        <v/>
      </c>
      <c r="R1761" s="9" t="str">
        <f t="shared" si="83"/>
        <v/>
      </c>
      <c r="S1761" s="9" t="str">
        <f>IFERROR(IF($F1761="","",INDEX(リスト!$G:$G,MATCH($F1761,リスト!$E:$E,0))),"")</f>
        <v/>
      </c>
      <c r="T1761" s="9" t="str">
        <f>IFERROR(IF($K1761="","",INDEX(リスト!$J:$J,MATCH($K1761,リスト!$I:$I,0))),"")</f>
        <v/>
      </c>
      <c r="U1761" s="9" t="str">
        <f>IF($B1761="","",RIGHT($G1761*1000+200+COUNTIF($G$2:$G1761,$G1761),9))</f>
        <v/>
      </c>
      <c r="V1761" s="9" t="str">
        <f>IFERROR(IF($M1761="","",$M1761&amp;"・"&amp;INDEX(リスト!$F:$F,MATCH($L1761,リスト!$E:$E,0))),"")</f>
        <v/>
      </c>
    </row>
    <row r="1762" spans="15:22" ht="18" customHeight="1" x14ac:dyDescent="0.55000000000000004">
      <c r="O1762" s="9" t="str">
        <f>IFERROR(IF($B1762="","",INDEX(所属情報!$E:$E,MATCH($A1762,所属情報!$A:$A,0))),"")</f>
        <v/>
      </c>
      <c r="P1762" s="9" t="str">
        <f t="shared" si="81"/>
        <v/>
      </c>
      <c r="Q1762" s="9" t="str">
        <f t="shared" si="82"/>
        <v/>
      </c>
      <c r="R1762" s="9" t="str">
        <f t="shared" si="83"/>
        <v/>
      </c>
      <c r="S1762" s="9" t="str">
        <f>IFERROR(IF($F1762="","",INDEX(リスト!$G:$G,MATCH($F1762,リスト!$E:$E,0))),"")</f>
        <v/>
      </c>
      <c r="T1762" s="9" t="str">
        <f>IFERROR(IF($K1762="","",INDEX(リスト!$J:$J,MATCH($K1762,リスト!$I:$I,0))),"")</f>
        <v/>
      </c>
      <c r="U1762" s="9" t="str">
        <f>IF($B1762="","",RIGHT($G1762*1000+200+COUNTIF($G$2:$G1762,$G1762),9))</f>
        <v/>
      </c>
      <c r="V1762" s="9" t="str">
        <f>IFERROR(IF($M1762="","",$M1762&amp;"・"&amp;INDEX(リスト!$F:$F,MATCH($L1762,リスト!$E:$E,0))),"")</f>
        <v/>
      </c>
    </row>
    <row r="1763" spans="15:22" ht="18" customHeight="1" x14ac:dyDescent="0.55000000000000004">
      <c r="O1763" s="9" t="str">
        <f>IFERROR(IF($B1763="","",INDEX(所属情報!$E:$E,MATCH($A1763,所属情報!$A:$A,0))),"")</f>
        <v/>
      </c>
      <c r="P1763" s="9" t="str">
        <f t="shared" si="81"/>
        <v/>
      </c>
      <c r="Q1763" s="9" t="str">
        <f t="shared" si="82"/>
        <v/>
      </c>
      <c r="R1763" s="9" t="str">
        <f t="shared" si="83"/>
        <v/>
      </c>
      <c r="S1763" s="9" t="str">
        <f>IFERROR(IF($F1763="","",INDEX(リスト!$G:$G,MATCH($F1763,リスト!$E:$E,0))),"")</f>
        <v/>
      </c>
      <c r="T1763" s="9" t="str">
        <f>IFERROR(IF($K1763="","",INDEX(リスト!$J:$J,MATCH($K1763,リスト!$I:$I,0))),"")</f>
        <v/>
      </c>
      <c r="U1763" s="9" t="str">
        <f>IF($B1763="","",RIGHT($G1763*1000+200+COUNTIF($G$2:$G1763,$G1763),9))</f>
        <v/>
      </c>
      <c r="V1763" s="9" t="str">
        <f>IFERROR(IF($M1763="","",$M1763&amp;"・"&amp;INDEX(リスト!$F:$F,MATCH($L1763,リスト!$E:$E,0))),"")</f>
        <v/>
      </c>
    </row>
    <row r="1764" spans="15:22" ht="18" customHeight="1" x14ac:dyDescent="0.55000000000000004">
      <c r="O1764" s="9" t="str">
        <f>IFERROR(IF($B1764="","",INDEX(所属情報!$E:$E,MATCH($A1764,所属情報!$A:$A,0))),"")</f>
        <v/>
      </c>
      <c r="P1764" s="9" t="str">
        <f t="shared" si="81"/>
        <v/>
      </c>
      <c r="Q1764" s="9" t="str">
        <f t="shared" si="82"/>
        <v/>
      </c>
      <c r="R1764" s="9" t="str">
        <f t="shared" si="83"/>
        <v/>
      </c>
      <c r="S1764" s="9" t="str">
        <f>IFERROR(IF($F1764="","",INDEX(リスト!$G:$G,MATCH($F1764,リスト!$E:$E,0))),"")</f>
        <v/>
      </c>
      <c r="T1764" s="9" t="str">
        <f>IFERROR(IF($K1764="","",INDEX(リスト!$J:$J,MATCH($K1764,リスト!$I:$I,0))),"")</f>
        <v/>
      </c>
      <c r="U1764" s="9" t="str">
        <f>IF($B1764="","",RIGHT($G1764*1000+200+COUNTIF($G$2:$G1764,$G1764),9))</f>
        <v/>
      </c>
      <c r="V1764" s="9" t="str">
        <f>IFERROR(IF($M1764="","",$M1764&amp;"・"&amp;INDEX(リスト!$F:$F,MATCH($L1764,リスト!$E:$E,0))),"")</f>
        <v/>
      </c>
    </row>
    <row r="1765" spans="15:22" ht="18" customHeight="1" x14ac:dyDescent="0.55000000000000004">
      <c r="O1765" s="9" t="str">
        <f>IFERROR(IF($B1765="","",INDEX(所属情報!$E:$E,MATCH($A1765,所属情報!$A:$A,0))),"")</f>
        <v/>
      </c>
      <c r="P1765" s="9" t="str">
        <f t="shared" si="81"/>
        <v/>
      </c>
      <c r="Q1765" s="9" t="str">
        <f t="shared" si="82"/>
        <v/>
      </c>
      <c r="R1765" s="9" t="str">
        <f t="shared" si="83"/>
        <v/>
      </c>
      <c r="S1765" s="9" t="str">
        <f>IFERROR(IF($F1765="","",INDEX(リスト!$G:$G,MATCH($F1765,リスト!$E:$E,0))),"")</f>
        <v/>
      </c>
      <c r="T1765" s="9" t="str">
        <f>IFERROR(IF($K1765="","",INDEX(リスト!$J:$J,MATCH($K1765,リスト!$I:$I,0))),"")</f>
        <v/>
      </c>
      <c r="U1765" s="9" t="str">
        <f>IF($B1765="","",RIGHT($G1765*1000+200+COUNTIF($G$2:$G1765,$G1765),9))</f>
        <v/>
      </c>
      <c r="V1765" s="9" t="str">
        <f>IFERROR(IF($M1765="","",$M1765&amp;"・"&amp;INDEX(リスト!$F:$F,MATCH($L1765,リスト!$E:$E,0))),"")</f>
        <v/>
      </c>
    </row>
    <row r="1766" spans="15:22" ht="18" customHeight="1" x14ac:dyDescent="0.55000000000000004">
      <c r="O1766" s="9" t="str">
        <f>IFERROR(IF($B1766="","",INDEX(所属情報!$E:$E,MATCH($A1766,所属情報!$A:$A,0))),"")</f>
        <v/>
      </c>
      <c r="P1766" s="9" t="str">
        <f t="shared" si="81"/>
        <v/>
      </c>
      <c r="Q1766" s="9" t="str">
        <f t="shared" si="82"/>
        <v/>
      </c>
      <c r="R1766" s="9" t="str">
        <f t="shared" si="83"/>
        <v/>
      </c>
      <c r="S1766" s="9" t="str">
        <f>IFERROR(IF($F1766="","",INDEX(リスト!$G:$G,MATCH($F1766,リスト!$E:$E,0))),"")</f>
        <v/>
      </c>
      <c r="T1766" s="9" t="str">
        <f>IFERROR(IF($K1766="","",INDEX(リスト!$J:$J,MATCH($K1766,リスト!$I:$I,0))),"")</f>
        <v/>
      </c>
      <c r="U1766" s="9" t="str">
        <f>IF($B1766="","",RIGHT($G1766*1000+200+COUNTIF($G$2:$G1766,$G1766),9))</f>
        <v/>
      </c>
      <c r="V1766" s="9" t="str">
        <f>IFERROR(IF($M1766="","",$M1766&amp;"・"&amp;INDEX(リスト!$F:$F,MATCH($L1766,リスト!$E:$E,0))),"")</f>
        <v/>
      </c>
    </row>
    <row r="1767" spans="15:22" ht="18" customHeight="1" x14ac:dyDescent="0.55000000000000004">
      <c r="O1767" s="9" t="str">
        <f>IFERROR(IF($B1767="","",INDEX(所属情報!$E:$E,MATCH($A1767,所属情報!$A:$A,0))),"")</f>
        <v/>
      </c>
      <c r="P1767" s="9" t="str">
        <f t="shared" si="81"/>
        <v/>
      </c>
      <c r="Q1767" s="9" t="str">
        <f t="shared" si="82"/>
        <v/>
      </c>
      <c r="R1767" s="9" t="str">
        <f t="shared" si="83"/>
        <v/>
      </c>
      <c r="S1767" s="9" t="str">
        <f>IFERROR(IF($F1767="","",INDEX(リスト!$G:$G,MATCH($F1767,リスト!$E:$E,0))),"")</f>
        <v/>
      </c>
      <c r="T1767" s="9" t="str">
        <f>IFERROR(IF($K1767="","",INDEX(リスト!$J:$J,MATCH($K1767,リスト!$I:$I,0))),"")</f>
        <v/>
      </c>
      <c r="U1767" s="9" t="str">
        <f>IF($B1767="","",RIGHT($G1767*1000+200+COUNTIF($G$2:$G1767,$G1767),9))</f>
        <v/>
      </c>
      <c r="V1767" s="9" t="str">
        <f>IFERROR(IF($M1767="","",$M1767&amp;"・"&amp;INDEX(リスト!$F:$F,MATCH($L1767,リスト!$E:$E,0))),"")</f>
        <v/>
      </c>
    </row>
    <row r="1768" spans="15:22" ht="18" customHeight="1" x14ac:dyDescent="0.55000000000000004">
      <c r="O1768" s="9" t="str">
        <f>IFERROR(IF($B1768="","",INDEX(所属情報!$E:$E,MATCH($A1768,所属情報!$A:$A,0))),"")</f>
        <v/>
      </c>
      <c r="P1768" s="9" t="str">
        <f t="shared" si="81"/>
        <v/>
      </c>
      <c r="Q1768" s="9" t="str">
        <f t="shared" si="82"/>
        <v/>
      </c>
      <c r="R1768" s="9" t="str">
        <f t="shared" si="83"/>
        <v/>
      </c>
      <c r="S1768" s="9" t="str">
        <f>IFERROR(IF($F1768="","",INDEX(リスト!$G:$G,MATCH($F1768,リスト!$E:$E,0))),"")</f>
        <v/>
      </c>
      <c r="T1768" s="9" t="str">
        <f>IFERROR(IF($K1768="","",INDEX(リスト!$J:$J,MATCH($K1768,リスト!$I:$I,0))),"")</f>
        <v/>
      </c>
      <c r="U1768" s="9" t="str">
        <f>IF($B1768="","",RIGHT($G1768*1000+200+COUNTIF($G$2:$G1768,$G1768),9))</f>
        <v/>
      </c>
      <c r="V1768" s="9" t="str">
        <f>IFERROR(IF($M1768="","",$M1768&amp;"・"&amp;INDEX(リスト!$F:$F,MATCH($L1768,リスト!$E:$E,0))),"")</f>
        <v/>
      </c>
    </row>
    <row r="1769" spans="15:22" ht="18" customHeight="1" x14ac:dyDescent="0.55000000000000004">
      <c r="O1769" s="9" t="str">
        <f>IFERROR(IF($B1769="","",INDEX(所属情報!$E:$E,MATCH($A1769,所属情報!$A:$A,0))),"")</f>
        <v/>
      </c>
      <c r="P1769" s="9" t="str">
        <f t="shared" si="81"/>
        <v/>
      </c>
      <c r="Q1769" s="9" t="str">
        <f t="shared" si="82"/>
        <v/>
      </c>
      <c r="R1769" s="9" t="str">
        <f t="shared" si="83"/>
        <v/>
      </c>
      <c r="S1769" s="9" t="str">
        <f>IFERROR(IF($F1769="","",INDEX(リスト!$G:$G,MATCH($F1769,リスト!$E:$E,0))),"")</f>
        <v/>
      </c>
      <c r="T1769" s="9" t="str">
        <f>IFERROR(IF($K1769="","",INDEX(リスト!$J:$J,MATCH($K1769,リスト!$I:$I,0))),"")</f>
        <v/>
      </c>
      <c r="U1769" s="9" t="str">
        <f>IF($B1769="","",RIGHT($G1769*1000+200+COUNTIF($G$2:$G1769,$G1769),9))</f>
        <v/>
      </c>
      <c r="V1769" s="9" t="str">
        <f>IFERROR(IF($M1769="","",$M1769&amp;"・"&amp;INDEX(リスト!$F:$F,MATCH($L1769,リスト!$E:$E,0))),"")</f>
        <v/>
      </c>
    </row>
    <row r="1770" spans="15:22" ht="18" customHeight="1" x14ac:dyDescent="0.55000000000000004">
      <c r="O1770" s="9" t="str">
        <f>IFERROR(IF($B1770="","",INDEX(所属情報!$E:$E,MATCH($A1770,所属情報!$A:$A,0))),"")</f>
        <v/>
      </c>
      <c r="P1770" s="9" t="str">
        <f t="shared" si="81"/>
        <v/>
      </c>
      <c r="Q1770" s="9" t="str">
        <f t="shared" si="82"/>
        <v/>
      </c>
      <c r="R1770" s="9" t="str">
        <f t="shared" si="83"/>
        <v/>
      </c>
      <c r="S1770" s="9" t="str">
        <f>IFERROR(IF($F1770="","",INDEX(リスト!$G:$G,MATCH($F1770,リスト!$E:$E,0))),"")</f>
        <v/>
      </c>
      <c r="T1770" s="9" t="str">
        <f>IFERROR(IF($K1770="","",INDEX(リスト!$J:$J,MATCH($K1770,リスト!$I:$I,0))),"")</f>
        <v/>
      </c>
      <c r="U1770" s="9" t="str">
        <f>IF($B1770="","",RIGHT($G1770*1000+200+COUNTIF($G$2:$G1770,$G1770),9))</f>
        <v/>
      </c>
      <c r="V1770" s="9" t="str">
        <f>IFERROR(IF($M1770="","",$M1770&amp;"・"&amp;INDEX(リスト!$F:$F,MATCH($L1770,リスト!$E:$E,0))),"")</f>
        <v/>
      </c>
    </row>
    <row r="1771" spans="15:22" ht="18" customHeight="1" x14ac:dyDescent="0.55000000000000004">
      <c r="O1771" s="9" t="str">
        <f>IFERROR(IF($B1771="","",INDEX(所属情報!$E:$E,MATCH($A1771,所属情報!$A:$A,0))),"")</f>
        <v/>
      </c>
      <c r="P1771" s="9" t="str">
        <f t="shared" si="81"/>
        <v/>
      </c>
      <c r="Q1771" s="9" t="str">
        <f t="shared" si="82"/>
        <v/>
      </c>
      <c r="R1771" s="9" t="str">
        <f t="shared" si="83"/>
        <v/>
      </c>
      <c r="S1771" s="9" t="str">
        <f>IFERROR(IF($F1771="","",INDEX(リスト!$G:$G,MATCH($F1771,リスト!$E:$E,0))),"")</f>
        <v/>
      </c>
      <c r="T1771" s="9" t="str">
        <f>IFERROR(IF($K1771="","",INDEX(リスト!$J:$J,MATCH($K1771,リスト!$I:$I,0))),"")</f>
        <v/>
      </c>
      <c r="U1771" s="9" t="str">
        <f>IF($B1771="","",RIGHT($G1771*1000+200+COUNTIF($G$2:$G1771,$G1771),9))</f>
        <v/>
      </c>
      <c r="V1771" s="9" t="str">
        <f>IFERROR(IF($M1771="","",$M1771&amp;"・"&amp;INDEX(リスト!$F:$F,MATCH($L1771,リスト!$E:$E,0))),"")</f>
        <v/>
      </c>
    </row>
    <row r="1772" spans="15:22" ht="18" customHeight="1" x14ac:dyDescent="0.55000000000000004">
      <c r="O1772" s="9" t="str">
        <f>IFERROR(IF($B1772="","",INDEX(所属情報!$E:$E,MATCH($A1772,所属情報!$A:$A,0))),"")</f>
        <v/>
      </c>
      <c r="P1772" s="9" t="str">
        <f t="shared" si="81"/>
        <v/>
      </c>
      <c r="Q1772" s="9" t="str">
        <f t="shared" si="82"/>
        <v/>
      </c>
      <c r="R1772" s="9" t="str">
        <f t="shared" si="83"/>
        <v/>
      </c>
      <c r="S1772" s="9" t="str">
        <f>IFERROR(IF($F1772="","",INDEX(リスト!$G:$G,MATCH($F1772,リスト!$E:$E,0))),"")</f>
        <v/>
      </c>
      <c r="T1772" s="9" t="str">
        <f>IFERROR(IF($K1772="","",INDEX(リスト!$J:$J,MATCH($K1772,リスト!$I:$I,0))),"")</f>
        <v/>
      </c>
      <c r="U1772" s="9" t="str">
        <f>IF($B1772="","",RIGHT($G1772*1000+200+COUNTIF($G$2:$G1772,$G1772),9))</f>
        <v/>
      </c>
      <c r="V1772" s="9" t="str">
        <f>IFERROR(IF($M1772="","",$M1772&amp;"・"&amp;INDEX(リスト!$F:$F,MATCH($L1772,リスト!$E:$E,0))),"")</f>
        <v/>
      </c>
    </row>
    <row r="1773" spans="15:22" ht="18" customHeight="1" x14ac:dyDescent="0.55000000000000004">
      <c r="O1773" s="9" t="str">
        <f>IFERROR(IF($B1773="","",INDEX(所属情報!$E:$E,MATCH($A1773,所属情報!$A:$A,0))),"")</f>
        <v/>
      </c>
      <c r="P1773" s="9" t="str">
        <f t="shared" si="81"/>
        <v/>
      </c>
      <c r="Q1773" s="9" t="str">
        <f t="shared" si="82"/>
        <v/>
      </c>
      <c r="R1773" s="9" t="str">
        <f t="shared" si="83"/>
        <v/>
      </c>
      <c r="S1773" s="9" t="str">
        <f>IFERROR(IF($F1773="","",INDEX(リスト!$G:$G,MATCH($F1773,リスト!$E:$E,0))),"")</f>
        <v/>
      </c>
      <c r="T1773" s="9" t="str">
        <f>IFERROR(IF($K1773="","",INDEX(リスト!$J:$J,MATCH($K1773,リスト!$I:$I,0))),"")</f>
        <v/>
      </c>
      <c r="U1773" s="9" t="str">
        <f>IF($B1773="","",RIGHT($G1773*1000+200+COUNTIF($G$2:$G1773,$G1773),9))</f>
        <v/>
      </c>
      <c r="V1773" s="9" t="str">
        <f>IFERROR(IF($M1773="","",$M1773&amp;"・"&amp;INDEX(リスト!$F:$F,MATCH($L1773,リスト!$E:$E,0))),"")</f>
        <v/>
      </c>
    </row>
    <row r="1774" spans="15:22" ht="18" customHeight="1" x14ac:dyDescent="0.55000000000000004">
      <c r="O1774" s="9" t="str">
        <f>IFERROR(IF($B1774="","",INDEX(所属情報!$E:$E,MATCH($A1774,所属情報!$A:$A,0))),"")</f>
        <v/>
      </c>
      <c r="P1774" s="9" t="str">
        <f t="shared" si="81"/>
        <v/>
      </c>
      <c r="Q1774" s="9" t="str">
        <f t="shared" si="82"/>
        <v/>
      </c>
      <c r="R1774" s="9" t="str">
        <f t="shared" si="83"/>
        <v/>
      </c>
      <c r="S1774" s="9" t="str">
        <f>IFERROR(IF($F1774="","",INDEX(リスト!$G:$G,MATCH($F1774,リスト!$E:$E,0))),"")</f>
        <v/>
      </c>
      <c r="T1774" s="9" t="str">
        <f>IFERROR(IF($K1774="","",INDEX(リスト!$J:$J,MATCH($K1774,リスト!$I:$I,0))),"")</f>
        <v/>
      </c>
      <c r="U1774" s="9" t="str">
        <f>IF($B1774="","",RIGHT($G1774*1000+200+COUNTIF($G$2:$G1774,$G1774),9))</f>
        <v/>
      </c>
      <c r="V1774" s="9" t="str">
        <f>IFERROR(IF($M1774="","",$M1774&amp;"・"&amp;INDEX(リスト!$F:$F,MATCH($L1774,リスト!$E:$E,0))),"")</f>
        <v/>
      </c>
    </row>
    <row r="1775" spans="15:22" ht="18" customHeight="1" x14ac:dyDescent="0.55000000000000004">
      <c r="O1775" s="9" t="str">
        <f>IFERROR(IF($B1775="","",INDEX(所属情報!$E:$E,MATCH($A1775,所属情報!$A:$A,0))),"")</f>
        <v/>
      </c>
      <c r="P1775" s="9" t="str">
        <f t="shared" si="81"/>
        <v/>
      </c>
      <c r="Q1775" s="9" t="str">
        <f t="shared" si="82"/>
        <v/>
      </c>
      <c r="R1775" s="9" t="str">
        <f t="shared" si="83"/>
        <v/>
      </c>
      <c r="S1775" s="9" t="str">
        <f>IFERROR(IF($F1775="","",INDEX(リスト!$G:$G,MATCH($F1775,リスト!$E:$E,0))),"")</f>
        <v/>
      </c>
      <c r="T1775" s="9" t="str">
        <f>IFERROR(IF($K1775="","",INDEX(リスト!$J:$J,MATCH($K1775,リスト!$I:$I,0))),"")</f>
        <v/>
      </c>
      <c r="U1775" s="9" t="str">
        <f>IF($B1775="","",RIGHT($G1775*1000+200+COUNTIF($G$2:$G1775,$G1775),9))</f>
        <v/>
      </c>
      <c r="V1775" s="9" t="str">
        <f>IFERROR(IF($M1775="","",$M1775&amp;"・"&amp;INDEX(リスト!$F:$F,MATCH($L1775,リスト!$E:$E,0))),"")</f>
        <v/>
      </c>
    </row>
    <row r="1776" spans="15:22" ht="18" customHeight="1" x14ac:dyDescent="0.55000000000000004">
      <c r="O1776" s="9" t="str">
        <f>IFERROR(IF($B1776="","",INDEX(所属情報!$E:$E,MATCH($A1776,所属情報!$A:$A,0))),"")</f>
        <v/>
      </c>
      <c r="P1776" s="9" t="str">
        <f t="shared" si="81"/>
        <v/>
      </c>
      <c r="Q1776" s="9" t="str">
        <f t="shared" si="82"/>
        <v/>
      </c>
      <c r="R1776" s="9" t="str">
        <f t="shared" si="83"/>
        <v/>
      </c>
      <c r="S1776" s="9" t="str">
        <f>IFERROR(IF($F1776="","",INDEX(リスト!$G:$G,MATCH($F1776,リスト!$E:$E,0))),"")</f>
        <v/>
      </c>
      <c r="T1776" s="9" t="str">
        <f>IFERROR(IF($K1776="","",INDEX(リスト!$J:$J,MATCH($K1776,リスト!$I:$I,0))),"")</f>
        <v/>
      </c>
      <c r="U1776" s="9" t="str">
        <f>IF($B1776="","",RIGHT($G1776*1000+200+COUNTIF($G$2:$G1776,$G1776),9))</f>
        <v/>
      </c>
      <c r="V1776" s="9" t="str">
        <f>IFERROR(IF($M1776="","",$M1776&amp;"・"&amp;INDEX(リスト!$F:$F,MATCH($L1776,リスト!$E:$E,0))),"")</f>
        <v/>
      </c>
    </row>
    <row r="1777" spans="15:22" ht="18" customHeight="1" x14ac:dyDescent="0.55000000000000004">
      <c r="O1777" s="9" t="str">
        <f>IFERROR(IF($B1777="","",INDEX(所属情報!$E:$E,MATCH($A1777,所属情報!$A:$A,0))),"")</f>
        <v/>
      </c>
      <c r="P1777" s="9" t="str">
        <f t="shared" si="81"/>
        <v/>
      </c>
      <c r="Q1777" s="9" t="str">
        <f t="shared" si="82"/>
        <v/>
      </c>
      <c r="R1777" s="9" t="str">
        <f t="shared" si="83"/>
        <v/>
      </c>
      <c r="S1777" s="9" t="str">
        <f>IFERROR(IF($F1777="","",INDEX(リスト!$G:$G,MATCH($F1777,リスト!$E:$E,0))),"")</f>
        <v/>
      </c>
      <c r="T1777" s="9" t="str">
        <f>IFERROR(IF($K1777="","",INDEX(リスト!$J:$J,MATCH($K1777,リスト!$I:$I,0))),"")</f>
        <v/>
      </c>
      <c r="U1777" s="9" t="str">
        <f>IF($B1777="","",RIGHT($G1777*1000+200+COUNTIF($G$2:$G1777,$G1777),9))</f>
        <v/>
      </c>
      <c r="V1777" s="9" t="str">
        <f>IFERROR(IF($M1777="","",$M1777&amp;"・"&amp;INDEX(リスト!$F:$F,MATCH($L1777,リスト!$E:$E,0))),"")</f>
        <v/>
      </c>
    </row>
    <row r="1778" spans="15:22" ht="18" customHeight="1" x14ac:dyDescent="0.55000000000000004">
      <c r="O1778" s="9" t="str">
        <f>IFERROR(IF($B1778="","",INDEX(所属情報!$E:$E,MATCH($A1778,所属情報!$A:$A,0))),"")</f>
        <v/>
      </c>
      <c r="P1778" s="9" t="str">
        <f t="shared" si="81"/>
        <v/>
      </c>
      <c r="Q1778" s="9" t="str">
        <f t="shared" si="82"/>
        <v/>
      </c>
      <c r="R1778" s="9" t="str">
        <f t="shared" si="83"/>
        <v/>
      </c>
      <c r="S1778" s="9" t="str">
        <f>IFERROR(IF($F1778="","",INDEX(リスト!$G:$G,MATCH($F1778,リスト!$E:$E,0))),"")</f>
        <v/>
      </c>
      <c r="T1778" s="9" t="str">
        <f>IFERROR(IF($K1778="","",INDEX(リスト!$J:$J,MATCH($K1778,リスト!$I:$I,0))),"")</f>
        <v/>
      </c>
      <c r="U1778" s="9" t="str">
        <f>IF($B1778="","",RIGHT($G1778*1000+200+COUNTIF($G$2:$G1778,$G1778),9))</f>
        <v/>
      </c>
      <c r="V1778" s="9" t="str">
        <f>IFERROR(IF($M1778="","",$M1778&amp;"・"&amp;INDEX(リスト!$F:$F,MATCH($L1778,リスト!$E:$E,0))),"")</f>
        <v/>
      </c>
    </row>
    <row r="1779" spans="15:22" ht="18" customHeight="1" x14ac:dyDescent="0.55000000000000004">
      <c r="O1779" s="9" t="str">
        <f>IFERROR(IF($B1779="","",INDEX(所属情報!$E:$E,MATCH($A1779,所属情報!$A:$A,0))),"")</f>
        <v/>
      </c>
      <c r="P1779" s="9" t="str">
        <f t="shared" si="81"/>
        <v/>
      </c>
      <c r="Q1779" s="9" t="str">
        <f t="shared" si="82"/>
        <v/>
      </c>
      <c r="R1779" s="9" t="str">
        <f t="shared" si="83"/>
        <v/>
      </c>
      <c r="S1779" s="9" t="str">
        <f>IFERROR(IF($F1779="","",INDEX(リスト!$G:$G,MATCH($F1779,リスト!$E:$E,0))),"")</f>
        <v/>
      </c>
      <c r="T1779" s="9" t="str">
        <f>IFERROR(IF($K1779="","",INDEX(リスト!$J:$J,MATCH($K1779,リスト!$I:$I,0))),"")</f>
        <v/>
      </c>
      <c r="U1779" s="9" t="str">
        <f>IF($B1779="","",RIGHT($G1779*1000+200+COUNTIF($G$2:$G1779,$G1779),9))</f>
        <v/>
      </c>
      <c r="V1779" s="9" t="str">
        <f>IFERROR(IF($M1779="","",$M1779&amp;"・"&amp;INDEX(リスト!$F:$F,MATCH($L1779,リスト!$E:$E,0))),"")</f>
        <v/>
      </c>
    </row>
    <row r="1780" spans="15:22" ht="18" customHeight="1" x14ac:dyDescent="0.55000000000000004">
      <c r="O1780" s="9" t="str">
        <f>IFERROR(IF($B1780="","",INDEX(所属情報!$E:$E,MATCH($A1780,所属情報!$A:$A,0))),"")</f>
        <v/>
      </c>
      <c r="P1780" s="9" t="str">
        <f t="shared" si="81"/>
        <v/>
      </c>
      <c r="Q1780" s="9" t="str">
        <f t="shared" si="82"/>
        <v/>
      </c>
      <c r="R1780" s="9" t="str">
        <f t="shared" si="83"/>
        <v/>
      </c>
      <c r="S1780" s="9" t="str">
        <f>IFERROR(IF($F1780="","",INDEX(リスト!$G:$G,MATCH($F1780,リスト!$E:$E,0))),"")</f>
        <v/>
      </c>
      <c r="T1780" s="9" t="str">
        <f>IFERROR(IF($K1780="","",INDEX(リスト!$J:$J,MATCH($K1780,リスト!$I:$I,0))),"")</f>
        <v/>
      </c>
      <c r="U1780" s="9" t="str">
        <f>IF($B1780="","",RIGHT($G1780*1000+200+COUNTIF($G$2:$G1780,$G1780),9))</f>
        <v/>
      </c>
      <c r="V1780" s="9" t="str">
        <f>IFERROR(IF($M1780="","",$M1780&amp;"・"&amp;INDEX(リスト!$F:$F,MATCH($L1780,リスト!$E:$E,0))),"")</f>
        <v/>
      </c>
    </row>
    <row r="1781" spans="15:22" ht="18" customHeight="1" x14ac:dyDescent="0.55000000000000004">
      <c r="O1781" s="9" t="str">
        <f>IFERROR(IF($B1781="","",INDEX(所属情報!$E:$E,MATCH($A1781,所属情報!$A:$A,0))),"")</f>
        <v/>
      </c>
      <c r="P1781" s="9" t="str">
        <f t="shared" si="81"/>
        <v/>
      </c>
      <c r="Q1781" s="9" t="str">
        <f t="shared" si="82"/>
        <v/>
      </c>
      <c r="R1781" s="9" t="str">
        <f t="shared" si="83"/>
        <v/>
      </c>
      <c r="S1781" s="9" t="str">
        <f>IFERROR(IF($F1781="","",INDEX(リスト!$G:$G,MATCH($F1781,リスト!$E:$E,0))),"")</f>
        <v/>
      </c>
      <c r="T1781" s="9" t="str">
        <f>IFERROR(IF($K1781="","",INDEX(リスト!$J:$J,MATCH($K1781,リスト!$I:$I,0))),"")</f>
        <v/>
      </c>
      <c r="U1781" s="9" t="str">
        <f>IF($B1781="","",RIGHT($G1781*1000+200+COUNTIF($G$2:$G1781,$G1781),9))</f>
        <v/>
      </c>
      <c r="V1781" s="9" t="str">
        <f>IFERROR(IF($M1781="","",$M1781&amp;"・"&amp;INDEX(リスト!$F:$F,MATCH($L1781,リスト!$E:$E,0))),"")</f>
        <v/>
      </c>
    </row>
    <row r="1782" spans="15:22" ht="18" customHeight="1" x14ac:dyDescent="0.55000000000000004">
      <c r="O1782" s="9" t="str">
        <f>IFERROR(IF($B1782="","",INDEX(所属情報!$E:$E,MATCH($A1782,所属情報!$A:$A,0))),"")</f>
        <v/>
      </c>
      <c r="P1782" s="9" t="str">
        <f t="shared" si="81"/>
        <v/>
      </c>
      <c r="Q1782" s="9" t="str">
        <f t="shared" si="82"/>
        <v/>
      </c>
      <c r="R1782" s="9" t="str">
        <f t="shared" si="83"/>
        <v/>
      </c>
      <c r="S1782" s="9" t="str">
        <f>IFERROR(IF($F1782="","",INDEX(リスト!$G:$G,MATCH($F1782,リスト!$E:$E,0))),"")</f>
        <v/>
      </c>
      <c r="T1782" s="9" t="str">
        <f>IFERROR(IF($K1782="","",INDEX(リスト!$J:$J,MATCH($K1782,リスト!$I:$I,0))),"")</f>
        <v/>
      </c>
      <c r="U1782" s="9" t="str">
        <f>IF($B1782="","",RIGHT($G1782*1000+200+COUNTIF($G$2:$G1782,$G1782),9))</f>
        <v/>
      </c>
      <c r="V1782" s="9" t="str">
        <f>IFERROR(IF($M1782="","",$M1782&amp;"・"&amp;INDEX(リスト!$F:$F,MATCH($L1782,リスト!$E:$E,0))),"")</f>
        <v/>
      </c>
    </row>
    <row r="1783" spans="15:22" ht="18" customHeight="1" x14ac:dyDescent="0.55000000000000004">
      <c r="O1783" s="9" t="str">
        <f>IFERROR(IF($B1783="","",INDEX(所属情報!$E:$E,MATCH($A1783,所属情報!$A:$A,0))),"")</f>
        <v/>
      </c>
      <c r="P1783" s="9" t="str">
        <f t="shared" si="81"/>
        <v/>
      </c>
      <c r="Q1783" s="9" t="str">
        <f t="shared" si="82"/>
        <v/>
      </c>
      <c r="R1783" s="9" t="str">
        <f t="shared" si="83"/>
        <v/>
      </c>
      <c r="S1783" s="9" t="str">
        <f>IFERROR(IF($F1783="","",INDEX(リスト!$G:$G,MATCH($F1783,リスト!$E:$E,0))),"")</f>
        <v/>
      </c>
      <c r="T1783" s="9" t="str">
        <f>IFERROR(IF($K1783="","",INDEX(リスト!$J:$J,MATCH($K1783,リスト!$I:$I,0))),"")</f>
        <v/>
      </c>
      <c r="U1783" s="9" t="str">
        <f>IF($B1783="","",RIGHT($G1783*1000+200+COUNTIF($G$2:$G1783,$G1783),9))</f>
        <v/>
      </c>
      <c r="V1783" s="9" t="str">
        <f>IFERROR(IF($M1783="","",$M1783&amp;"・"&amp;INDEX(リスト!$F:$F,MATCH($L1783,リスト!$E:$E,0))),"")</f>
        <v/>
      </c>
    </row>
    <row r="1784" spans="15:22" ht="18" customHeight="1" x14ac:dyDescent="0.55000000000000004">
      <c r="O1784" s="9" t="str">
        <f>IFERROR(IF($B1784="","",INDEX(所属情報!$E:$E,MATCH($A1784,所属情報!$A:$A,0))),"")</f>
        <v/>
      </c>
      <c r="P1784" s="9" t="str">
        <f t="shared" si="81"/>
        <v/>
      </c>
      <c r="Q1784" s="9" t="str">
        <f t="shared" si="82"/>
        <v/>
      </c>
      <c r="R1784" s="9" t="str">
        <f t="shared" si="83"/>
        <v/>
      </c>
      <c r="S1784" s="9" t="str">
        <f>IFERROR(IF($F1784="","",INDEX(リスト!$G:$G,MATCH($F1784,リスト!$E:$E,0))),"")</f>
        <v/>
      </c>
      <c r="T1784" s="9" t="str">
        <f>IFERROR(IF($K1784="","",INDEX(リスト!$J:$J,MATCH($K1784,リスト!$I:$I,0))),"")</f>
        <v/>
      </c>
      <c r="U1784" s="9" t="str">
        <f>IF($B1784="","",RIGHT($G1784*1000+200+COUNTIF($G$2:$G1784,$G1784),9))</f>
        <v/>
      </c>
      <c r="V1784" s="9" t="str">
        <f>IFERROR(IF($M1784="","",$M1784&amp;"・"&amp;INDEX(リスト!$F:$F,MATCH($L1784,リスト!$E:$E,0))),"")</f>
        <v/>
      </c>
    </row>
    <row r="1785" spans="15:22" ht="18" customHeight="1" x14ac:dyDescent="0.55000000000000004">
      <c r="O1785" s="9" t="str">
        <f>IFERROR(IF($B1785="","",INDEX(所属情報!$E:$E,MATCH($A1785,所属情報!$A:$A,0))),"")</f>
        <v/>
      </c>
      <c r="P1785" s="9" t="str">
        <f t="shared" si="81"/>
        <v/>
      </c>
      <c r="Q1785" s="9" t="str">
        <f t="shared" si="82"/>
        <v/>
      </c>
      <c r="R1785" s="9" t="str">
        <f t="shared" si="83"/>
        <v/>
      </c>
      <c r="S1785" s="9" t="str">
        <f>IFERROR(IF($F1785="","",INDEX(リスト!$G:$G,MATCH($F1785,リスト!$E:$E,0))),"")</f>
        <v/>
      </c>
      <c r="T1785" s="9" t="str">
        <f>IFERROR(IF($K1785="","",INDEX(リスト!$J:$J,MATCH($K1785,リスト!$I:$I,0))),"")</f>
        <v/>
      </c>
      <c r="U1785" s="9" t="str">
        <f>IF($B1785="","",RIGHT($G1785*1000+200+COUNTIF($G$2:$G1785,$G1785),9))</f>
        <v/>
      </c>
      <c r="V1785" s="9" t="str">
        <f>IFERROR(IF($M1785="","",$M1785&amp;"・"&amp;INDEX(リスト!$F:$F,MATCH($L1785,リスト!$E:$E,0))),"")</f>
        <v/>
      </c>
    </row>
    <row r="1786" spans="15:22" ht="18" customHeight="1" x14ac:dyDescent="0.55000000000000004">
      <c r="O1786" s="9" t="str">
        <f>IFERROR(IF($B1786="","",INDEX(所属情報!$E:$E,MATCH($A1786,所属情報!$A:$A,0))),"")</f>
        <v/>
      </c>
      <c r="P1786" s="9" t="str">
        <f t="shared" si="81"/>
        <v/>
      </c>
      <c r="Q1786" s="9" t="str">
        <f t="shared" si="82"/>
        <v/>
      </c>
      <c r="R1786" s="9" t="str">
        <f t="shared" si="83"/>
        <v/>
      </c>
      <c r="S1786" s="9" t="str">
        <f>IFERROR(IF($F1786="","",INDEX(リスト!$G:$G,MATCH($F1786,リスト!$E:$E,0))),"")</f>
        <v/>
      </c>
      <c r="T1786" s="9" t="str">
        <f>IFERROR(IF($K1786="","",INDEX(リスト!$J:$J,MATCH($K1786,リスト!$I:$I,0))),"")</f>
        <v/>
      </c>
      <c r="U1786" s="9" t="str">
        <f>IF($B1786="","",RIGHT($G1786*1000+200+COUNTIF($G$2:$G1786,$G1786),9))</f>
        <v/>
      </c>
      <c r="V1786" s="9" t="str">
        <f>IFERROR(IF($M1786="","",$M1786&amp;"・"&amp;INDEX(リスト!$F:$F,MATCH($L1786,リスト!$E:$E,0))),"")</f>
        <v/>
      </c>
    </row>
    <row r="1787" spans="15:22" ht="18" customHeight="1" x14ac:dyDescent="0.55000000000000004">
      <c r="O1787" s="9" t="str">
        <f>IFERROR(IF($B1787="","",INDEX(所属情報!$E:$E,MATCH($A1787,所属情報!$A:$A,0))),"")</f>
        <v/>
      </c>
      <c r="P1787" s="9" t="str">
        <f t="shared" si="81"/>
        <v/>
      </c>
      <c r="Q1787" s="9" t="str">
        <f t="shared" si="82"/>
        <v/>
      </c>
      <c r="R1787" s="9" t="str">
        <f t="shared" si="83"/>
        <v/>
      </c>
      <c r="S1787" s="9" t="str">
        <f>IFERROR(IF($F1787="","",INDEX(リスト!$G:$G,MATCH($F1787,リスト!$E:$E,0))),"")</f>
        <v/>
      </c>
      <c r="T1787" s="9" t="str">
        <f>IFERROR(IF($K1787="","",INDEX(リスト!$J:$J,MATCH($K1787,リスト!$I:$I,0))),"")</f>
        <v/>
      </c>
      <c r="U1787" s="9" t="str">
        <f>IF($B1787="","",RIGHT($G1787*1000+200+COUNTIF($G$2:$G1787,$G1787),9))</f>
        <v/>
      </c>
      <c r="V1787" s="9" t="str">
        <f>IFERROR(IF($M1787="","",$M1787&amp;"・"&amp;INDEX(リスト!$F:$F,MATCH($L1787,リスト!$E:$E,0))),"")</f>
        <v/>
      </c>
    </row>
    <row r="1788" spans="15:22" ht="18" customHeight="1" x14ac:dyDescent="0.55000000000000004">
      <c r="O1788" s="9" t="str">
        <f>IFERROR(IF($B1788="","",INDEX(所属情報!$E:$E,MATCH($A1788,所属情報!$A:$A,0))),"")</f>
        <v/>
      </c>
      <c r="P1788" s="9" t="str">
        <f t="shared" si="81"/>
        <v/>
      </c>
      <c r="Q1788" s="9" t="str">
        <f t="shared" si="82"/>
        <v/>
      </c>
      <c r="R1788" s="9" t="str">
        <f t="shared" si="83"/>
        <v/>
      </c>
      <c r="S1788" s="9" t="str">
        <f>IFERROR(IF($F1788="","",INDEX(リスト!$G:$G,MATCH($F1788,リスト!$E:$E,0))),"")</f>
        <v/>
      </c>
      <c r="T1788" s="9" t="str">
        <f>IFERROR(IF($K1788="","",INDEX(リスト!$J:$J,MATCH($K1788,リスト!$I:$I,0))),"")</f>
        <v/>
      </c>
      <c r="U1788" s="9" t="str">
        <f>IF($B1788="","",RIGHT($G1788*1000+200+COUNTIF($G$2:$G1788,$G1788),9))</f>
        <v/>
      </c>
      <c r="V1788" s="9" t="str">
        <f>IFERROR(IF($M1788="","",$M1788&amp;"・"&amp;INDEX(リスト!$F:$F,MATCH($L1788,リスト!$E:$E,0))),"")</f>
        <v/>
      </c>
    </row>
    <row r="1789" spans="15:22" ht="18" customHeight="1" x14ac:dyDescent="0.55000000000000004">
      <c r="O1789" s="9" t="str">
        <f>IFERROR(IF($B1789="","",INDEX(所属情報!$E:$E,MATCH($A1789,所属情報!$A:$A,0))),"")</f>
        <v/>
      </c>
      <c r="P1789" s="9" t="str">
        <f t="shared" si="81"/>
        <v/>
      </c>
      <c r="Q1789" s="9" t="str">
        <f t="shared" si="82"/>
        <v/>
      </c>
      <c r="R1789" s="9" t="str">
        <f t="shared" si="83"/>
        <v/>
      </c>
      <c r="S1789" s="9" t="str">
        <f>IFERROR(IF($F1789="","",INDEX(リスト!$G:$G,MATCH($F1789,リスト!$E:$E,0))),"")</f>
        <v/>
      </c>
      <c r="T1789" s="9" t="str">
        <f>IFERROR(IF($K1789="","",INDEX(リスト!$J:$J,MATCH($K1789,リスト!$I:$I,0))),"")</f>
        <v/>
      </c>
      <c r="U1789" s="9" t="str">
        <f>IF($B1789="","",RIGHT($G1789*1000+200+COUNTIF($G$2:$G1789,$G1789),9))</f>
        <v/>
      </c>
      <c r="V1789" s="9" t="str">
        <f>IFERROR(IF($M1789="","",$M1789&amp;"・"&amp;INDEX(リスト!$F:$F,MATCH($L1789,リスト!$E:$E,0))),"")</f>
        <v/>
      </c>
    </row>
    <row r="1790" spans="15:22" ht="18" customHeight="1" x14ac:dyDescent="0.55000000000000004">
      <c r="O1790" s="9" t="str">
        <f>IFERROR(IF($B1790="","",INDEX(所属情報!$E:$E,MATCH($A1790,所属情報!$A:$A,0))),"")</f>
        <v/>
      </c>
      <c r="P1790" s="9" t="str">
        <f t="shared" si="81"/>
        <v/>
      </c>
      <c r="Q1790" s="9" t="str">
        <f t="shared" si="82"/>
        <v/>
      </c>
      <c r="R1790" s="9" t="str">
        <f t="shared" si="83"/>
        <v/>
      </c>
      <c r="S1790" s="9" t="str">
        <f>IFERROR(IF($F1790="","",INDEX(リスト!$G:$G,MATCH($F1790,リスト!$E:$E,0))),"")</f>
        <v/>
      </c>
      <c r="T1790" s="9" t="str">
        <f>IFERROR(IF($K1790="","",INDEX(リスト!$J:$J,MATCH($K1790,リスト!$I:$I,0))),"")</f>
        <v/>
      </c>
      <c r="U1790" s="9" t="str">
        <f>IF($B1790="","",RIGHT($G1790*1000+200+COUNTIF($G$2:$G1790,$G1790),9))</f>
        <v/>
      </c>
      <c r="V1790" s="9" t="str">
        <f>IFERROR(IF($M1790="","",$M1790&amp;"・"&amp;INDEX(リスト!$F:$F,MATCH($L1790,リスト!$E:$E,0))),"")</f>
        <v/>
      </c>
    </row>
    <row r="1791" spans="15:22" ht="18" customHeight="1" x14ac:dyDescent="0.55000000000000004">
      <c r="O1791" s="9" t="str">
        <f>IFERROR(IF($B1791="","",INDEX(所属情報!$E:$E,MATCH($A1791,所属情報!$A:$A,0))),"")</f>
        <v/>
      </c>
      <c r="P1791" s="9" t="str">
        <f t="shared" si="81"/>
        <v/>
      </c>
      <c r="Q1791" s="9" t="str">
        <f t="shared" si="82"/>
        <v/>
      </c>
      <c r="R1791" s="9" t="str">
        <f t="shared" si="83"/>
        <v/>
      </c>
      <c r="S1791" s="9" t="str">
        <f>IFERROR(IF($F1791="","",INDEX(リスト!$G:$G,MATCH($F1791,リスト!$E:$E,0))),"")</f>
        <v/>
      </c>
      <c r="T1791" s="9" t="str">
        <f>IFERROR(IF($K1791="","",INDEX(リスト!$J:$J,MATCH($K1791,リスト!$I:$I,0))),"")</f>
        <v/>
      </c>
      <c r="U1791" s="9" t="str">
        <f>IF($B1791="","",RIGHT($G1791*1000+200+COUNTIF($G$2:$G1791,$G1791),9))</f>
        <v/>
      </c>
      <c r="V1791" s="9" t="str">
        <f>IFERROR(IF($M1791="","",$M1791&amp;"・"&amp;INDEX(リスト!$F:$F,MATCH($L1791,リスト!$E:$E,0))),"")</f>
        <v/>
      </c>
    </row>
    <row r="1792" spans="15:22" ht="18" customHeight="1" x14ac:dyDescent="0.55000000000000004">
      <c r="O1792" s="9" t="str">
        <f>IFERROR(IF($B1792="","",INDEX(所属情報!$E:$E,MATCH($A1792,所属情報!$A:$A,0))),"")</f>
        <v/>
      </c>
      <c r="P1792" s="9" t="str">
        <f t="shared" si="81"/>
        <v/>
      </c>
      <c r="Q1792" s="9" t="str">
        <f t="shared" si="82"/>
        <v/>
      </c>
      <c r="R1792" s="9" t="str">
        <f t="shared" si="83"/>
        <v/>
      </c>
      <c r="S1792" s="9" t="str">
        <f>IFERROR(IF($F1792="","",INDEX(リスト!$G:$G,MATCH($F1792,リスト!$E:$E,0))),"")</f>
        <v/>
      </c>
      <c r="T1792" s="9" t="str">
        <f>IFERROR(IF($K1792="","",INDEX(リスト!$J:$J,MATCH($K1792,リスト!$I:$I,0))),"")</f>
        <v/>
      </c>
      <c r="U1792" s="9" t="str">
        <f>IF($B1792="","",RIGHT($G1792*1000+200+COUNTIF($G$2:$G1792,$G1792),9))</f>
        <v/>
      </c>
      <c r="V1792" s="9" t="str">
        <f>IFERROR(IF($M1792="","",$M1792&amp;"・"&amp;INDEX(リスト!$F:$F,MATCH($L1792,リスト!$E:$E,0))),"")</f>
        <v/>
      </c>
    </row>
    <row r="1793" spans="15:22" ht="18" customHeight="1" x14ac:dyDescent="0.55000000000000004">
      <c r="O1793" s="9" t="str">
        <f>IFERROR(IF($B1793="","",INDEX(所属情報!$E:$E,MATCH($A1793,所属情報!$A:$A,0))),"")</f>
        <v/>
      </c>
      <c r="P1793" s="9" t="str">
        <f t="shared" si="81"/>
        <v/>
      </c>
      <c r="Q1793" s="9" t="str">
        <f t="shared" si="82"/>
        <v/>
      </c>
      <c r="R1793" s="9" t="str">
        <f t="shared" si="83"/>
        <v/>
      </c>
      <c r="S1793" s="9" t="str">
        <f>IFERROR(IF($F1793="","",INDEX(リスト!$G:$G,MATCH($F1793,リスト!$E:$E,0))),"")</f>
        <v/>
      </c>
      <c r="T1793" s="9" t="str">
        <f>IFERROR(IF($K1793="","",INDEX(リスト!$J:$J,MATCH($K1793,リスト!$I:$I,0))),"")</f>
        <v/>
      </c>
      <c r="U1793" s="9" t="str">
        <f>IF($B1793="","",RIGHT($G1793*1000+200+COUNTIF($G$2:$G1793,$G1793),9))</f>
        <v/>
      </c>
      <c r="V1793" s="9" t="str">
        <f>IFERROR(IF($M1793="","",$M1793&amp;"・"&amp;INDEX(リスト!$F:$F,MATCH($L1793,リスト!$E:$E,0))),"")</f>
        <v/>
      </c>
    </row>
    <row r="1794" spans="15:22" ht="18" customHeight="1" x14ac:dyDescent="0.55000000000000004">
      <c r="O1794" s="9" t="str">
        <f>IFERROR(IF($B1794="","",INDEX(所属情報!$E:$E,MATCH($A1794,所属情報!$A:$A,0))),"")</f>
        <v/>
      </c>
      <c r="P1794" s="9" t="str">
        <f t="shared" si="81"/>
        <v/>
      </c>
      <c r="Q1794" s="9" t="str">
        <f t="shared" si="82"/>
        <v/>
      </c>
      <c r="R1794" s="9" t="str">
        <f t="shared" si="83"/>
        <v/>
      </c>
      <c r="S1794" s="9" t="str">
        <f>IFERROR(IF($F1794="","",INDEX(リスト!$G:$G,MATCH($F1794,リスト!$E:$E,0))),"")</f>
        <v/>
      </c>
      <c r="T1794" s="9" t="str">
        <f>IFERROR(IF($K1794="","",INDEX(リスト!$J:$J,MATCH($K1794,リスト!$I:$I,0))),"")</f>
        <v/>
      </c>
      <c r="U1794" s="9" t="str">
        <f>IF($B1794="","",RIGHT($G1794*1000+200+COUNTIF($G$2:$G1794,$G1794),9))</f>
        <v/>
      </c>
      <c r="V1794" s="9" t="str">
        <f>IFERROR(IF($M1794="","",$M1794&amp;"・"&amp;INDEX(リスト!$F:$F,MATCH($L1794,リスト!$E:$E,0))),"")</f>
        <v/>
      </c>
    </row>
    <row r="1795" spans="15:22" ht="18" customHeight="1" x14ac:dyDescent="0.55000000000000004">
      <c r="O1795" s="9" t="str">
        <f>IFERROR(IF($B1795="","",INDEX(所属情報!$E:$E,MATCH($A1795,所属情報!$A:$A,0))),"")</f>
        <v/>
      </c>
      <c r="P1795" s="9" t="str">
        <f t="shared" ref="P1795:P1858" si="84">IF($C1795="","",IF($E1795="",$C1795,$C1795&amp;" ("&amp;$E1795&amp;")"))</f>
        <v/>
      </c>
      <c r="Q1795" s="9" t="str">
        <f t="shared" ref="Q1795:Q1858" si="85">IF($D1795="","",ASC($D1795))</f>
        <v/>
      </c>
      <c r="R1795" s="9" t="str">
        <f t="shared" ref="R1795:R1858" si="86">IF($I1795="","",UPPER($I1795)&amp;" "&amp;UPPER(LEFT($J1795,1))&amp;LOWER(RIGHT($J1795,LEN($J1795)-1))&amp;" ("&amp;MID($G1795,3,2)&amp;")")</f>
        <v/>
      </c>
      <c r="S1795" s="9" t="str">
        <f>IFERROR(IF($F1795="","",INDEX(リスト!$G:$G,MATCH($F1795,リスト!$E:$E,0))),"")</f>
        <v/>
      </c>
      <c r="T1795" s="9" t="str">
        <f>IFERROR(IF($K1795="","",INDEX(リスト!$J:$J,MATCH($K1795,リスト!$I:$I,0))),"")</f>
        <v/>
      </c>
      <c r="U1795" s="9" t="str">
        <f>IF($B1795="","",RIGHT($G1795*1000+200+COUNTIF($G$2:$G1795,$G1795),9))</f>
        <v/>
      </c>
      <c r="V1795" s="9" t="str">
        <f>IFERROR(IF($M1795="","",$M1795&amp;"・"&amp;INDEX(リスト!$F:$F,MATCH($L1795,リスト!$E:$E,0))),"")</f>
        <v/>
      </c>
    </row>
    <row r="1796" spans="15:22" ht="18" customHeight="1" x14ac:dyDescent="0.55000000000000004">
      <c r="O1796" s="9" t="str">
        <f>IFERROR(IF($B1796="","",INDEX(所属情報!$E:$E,MATCH($A1796,所属情報!$A:$A,0))),"")</f>
        <v/>
      </c>
      <c r="P1796" s="9" t="str">
        <f t="shared" si="84"/>
        <v/>
      </c>
      <c r="Q1796" s="9" t="str">
        <f t="shared" si="85"/>
        <v/>
      </c>
      <c r="R1796" s="9" t="str">
        <f t="shared" si="86"/>
        <v/>
      </c>
      <c r="S1796" s="9" t="str">
        <f>IFERROR(IF($F1796="","",INDEX(リスト!$G:$G,MATCH($F1796,リスト!$E:$E,0))),"")</f>
        <v/>
      </c>
      <c r="T1796" s="9" t="str">
        <f>IFERROR(IF($K1796="","",INDEX(リスト!$J:$J,MATCH($K1796,リスト!$I:$I,0))),"")</f>
        <v/>
      </c>
      <c r="U1796" s="9" t="str">
        <f>IF($B1796="","",RIGHT($G1796*1000+200+COUNTIF($G$2:$G1796,$G1796),9))</f>
        <v/>
      </c>
      <c r="V1796" s="9" t="str">
        <f>IFERROR(IF($M1796="","",$M1796&amp;"・"&amp;INDEX(リスト!$F:$F,MATCH($L1796,リスト!$E:$E,0))),"")</f>
        <v/>
      </c>
    </row>
    <row r="1797" spans="15:22" ht="18" customHeight="1" x14ac:dyDescent="0.55000000000000004">
      <c r="O1797" s="9" t="str">
        <f>IFERROR(IF($B1797="","",INDEX(所属情報!$E:$E,MATCH($A1797,所属情報!$A:$A,0))),"")</f>
        <v/>
      </c>
      <c r="P1797" s="9" t="str">
        <f t="shared" si="84"/>
        <v/>
      </c>
      <c r="Q1797" s="9" t="str">
        <f t="shared" si="85"/>
        <v/>
      </c>
      <c r="R1797" s="9" t="str">
        <f t="shared" si="86"/>
        <v/>
      </c>
      <c r="S1797" s="9" t="str">
        <f>IFERROR(IF($F1797="","",INDEX(リスト!$G:$G,MATCH($F1797,リスト!$E:$E,0))),"")</f>
        <v/>
      </c>
      <c r="T1797" s="9" t="str">
        <f>IFERROR(IF($K1797="","",INDEX(リスト!$J:$J,MATCH($K1797,リスト!$I:$I,0))),"")</f>
        <v/>
      </c>
      <c r="U1797" s="9" t="str">
        <f>IF($B1797="","",RIGHT($G1797*1000+200+COUNTIF($G$2:$G1797,$G1797),9))</f>
        <v/>
      </c>
      <c r="V1797" s="9" t="str">
        <f>IFERROR(IF($M1797="","",$M1797&amp;"・"&amp;INDEX(リスト!$F:$F,MATCH($L1797,リスト!$E:$E,0))),"")</f>
        <v/>
      </c>
    </row>
    <row r="1798" spans="15:22" ht="18" customHeight="1" x14ac:dyDescent="0.55000000000000004">
      <c r="O1798" s="9" t="str">
        <f>IFERROR(IF($B1798="","",INDEX(所属情報!$E:$E,MATCH($A1798,所属情報!$A:$A,0))),"")</f>
        <v/>
      </c>
      <c r="P1798" s="9" t="str">
        <f t="shared" si="84"/>
        <v/>
      </c>
      <c r="Q1798" s="9" t="str">
        <f t="shared" si="85"/>
        <v/>
      </c>
      <c r="R1798" s="9" t="str">
        <f t="shared" si="86"/>
        <v/>
      </c>
      <c r="S1798" s="9" t="str">
        <f>IFERROR(IF($F1798="","",INDEX(リスト!$G:$G,MATCH($F1798,リスト!$E:$E,0))),"")</f>
        <v/>
      </c>
      <c r="T1798" s="9" t="str">
        <f>IFERROR(IF($K1798="","",INDEX(リスト!$J:$J,MATCH($K1798,リスト!$I:$I,0))),"")</f>
        <v/>
      </c>
      <c r="U1798" s="9" t="str">
        <f>IF($B1798="","",RIGHT($G1798*1000+200+COUNTIF($G$2:$G1798,$G1798),9))</f>
        <v/>
      </c>
      <c r="V1798" s="9" t="str">
        <f>IFERROR(IF($M1798="","",$M1798&amp;"・"&amp;INDEX(リスト!$F:$F,MATCH($L1798,リスト!$E:$E,0))),"")</f>
        <v/>
      </c>
    </row>
    <row r="1799" spans="15:22" ht="18" customHeight="1" x14ac:dyDescent="0.55000000000000004">
      <c r="O1799" s="9" t="str">
        <f>IFERROR(IF($B1799="","",INDEX(所属情報!$E:$E,MATCH($A1799,所属情報!$A:$A,0))),"")</f>
        <v/>
      </c>
      <c r="P1799" s="9" t="str">
        <f t="shared" si="84"/>
        <v/>
      </c>
      <c r="Q1799" s="9" t="str">
        <f t="shared" si="85"/>
        <v/>
      </c>
      <c r="R1799" s="9" t="str">
        <f t="shared" si="86"/>
        <v/>
      </c>
      <c r="S1799" s="9" t="str">
        <f>IFERROR(IF($F1799="","",INDEX(リスト!$G:$G,MATCH($F1799,リスト!$E:$E,0))),"")</f>
        <v/>
      </c>
      <c r="T1799" s="9" t="str">
        <f>IFERROR(IF($K1799="","",INDEX(リスト!$J:$J,MATCH($K1799,リスト!$I:$I,0))),"")</f>
        <v/>
      </c>
      <c r="U1799" s="9" t="str">
        <f>IF($B1799="","",RIGHT($G1799*1000+200+COUNTIF($G$2:$G1799,$G1799),9))</f>
        <v/>
      </c>
      <c r="V1799" s="9" t="str">
        <f>IFERROR(IF($M1799="","",$M1799&amp;"・"&amp;INDEX(リスト!$F:$F,MATCH($L1799,リスト!$E:$E,0))),"")</f>
        <v/>
      </c>
    </row>
    <row r="1800" spans="15:22" ht="18" customHeight="1" x14ac:dyDescent="0.55000000000000004">
      <c r="O1800" s="9" t="str">
        <f>IFERROR(IF($B1800="","",INDEX(所属情報!$E:$E,MATCH($A1800,所属情報!$A:$A,0))),"")</f>
        <v/>
      </c>
      <c r="P1800" s="9" t="str">
        <f t="shared" si="84"/>
        <v/>
      </c>
      <c r="Q1800" s="9" t="str">
        <f t="shared" si="85"/>
        <v/>
      </c>
      <c r="R1800" s="9" t="str">
        <f t="shared" si="86"/>
        <v/>
      </c>
      <c r="S1800" s="9" t="str">
        <f>IFERROR(IF($F1800="","",INDEX(リスト!$G:$G,MATCH($F1800,リスト!$E:$E,0))),"")</f>
        <v/>
      </c>
      <c r="T1800" s="9" t="str">
        <f>IFERROR(IF($K1800="","",INDEX(リスト!$J:$J,MATCH($K1800,リスト!$I:$I,0))),"")</f>
        <v/>
      </c>
      <c r="U1800" s="9" t="str">
        <f>IF($B1800="","",RIGHT($G1800*1000+200+COUNTIF($G$2:$G1800,$G1800),9))</f>
        <v/>
      </c>
      <c r="V1800" s="9" t="str">
        <f>IFERROR(IF($M1800="","",$M1800&amp;"・"&amp;INDEX(リスト!$F:$F,MATCH($L1800,リスト!$E:$E,0))),"")</f>
        <v/>
      </c>
    </row>
    <row r="1801" spans="15:22" ht="18" customHeight="1" x14ac:dyDescent="0.55000000000000004">
      <c r="O1801" s="9" t="str">
        <f>IFERROR(IF($B1801="","",INDEX(所属情報!$E:$E,MATCH($A1801,所属情報!$A:$A,0))),"")</f>
        <v/>
      </c>
      <c r="P1801" s="9" t="str">
        <f t="shared" si="84"/>
        <v/>
      </c>
      <c r="Q1801" s="9" t="str">
        <f t="shared" si="85"/>
        <v/>
      </c>
      <c r="R1801" s="9" t="str">
        <f t="shared" si="86"/>
        <v/>
      </c>
      <c r="S1801" s="9" t="str">
        <f>IFERROR(IF($F1801="","",INDEX(リスト!$G:$G,MATCH($F1801,リスト!$E:$E,0))),"")</f>
        <v/>
      </c>
      <c r="T1801" s="9" t="str">
        <f>IFERROR(IF($K1801="","",INDEX(リスト!$J:$J,MATCH($K1801,リスト!$I:$I,0))),"")</f>
        <v/>
      </c>
      <c r="U1801" s="9" t="str">
        <f>IF($B1801="","",RIGHT($G1801*1000+200+COUNTIF($G$2:$G1801,$G1801),9))</f>
        <v/>
      </c>
      <c r="V1801" s="9" t="str">
        <f>IFERROR(IF($M1801="","",$M1801&amp;"・"&amp;INDEX(リスト!$F:$F,MATCH($L1801,リスト!$E:$E,0))),"")</f>
        <v/>
      </c>
    </row>
    <row r="1802" spans="15:22" ht="18" customHeight="1" x14ac:dyDescent="0.55000000000000004">
      <c r="O1802" s="9" t="str">
        <f>IFERROR(IF($B1802="","",INDEX(所属情報!$E:$E,MATCH($A1802,所属情報!$A:$A,0))),"")</f>
        <v/>
      </c>
      <c r="P1802" s="9" t="str">
        <f t="shared" si="84"/>
        <v/>
      </c>
      <c r="Q1802" s="9" t="str">
        <f t="shared" si="85"/>
        <v/>
      </c>
      <c r="R1802" s="9" t="str">
        <f t="shared" si="86"/>
        <v/>
      </c>
      <c r="S1802" s="9" t="str">
        <f>IFERROR(IF($F1802="","",INDEX(リスト!$G:$G,MATCH($F1802,リスト!$E:$E,0))),"")</f>
        <v/>
      </c>
      <c r="T1802" s="9" t="str">
        <f>IFERROR(IF($K1802="","",INDEX(リスト!$J:$J,MATCH($K1802,リスト!$I:$I,0))),"")</f>
        <v/>
      </c>
      <c r="U1802" s="9" t="str">
        <f>IF($B1802="","",RIGHT($G1802*1000+200+COUNTIF($G$2:$G1802,$G1802),9))</f>
        <v/>
      </c>
      <c r="V1802" s="9" t="str">
        <f>IFERROR(IF($M1802="","",$M1802&amp;"・"&amp;INDEX(リスト!$F:$F,MATCH($L1802,リスト!$E:$E,0))),"")</f>
        <v/>
      </c>
    </row>
    <row r="1803" spans="15:22" ht="18" customHeight="1" x14ac:dyDescent="0.55000000000000004">
      <c r="O1803" s="9" t="str">
        <f>IFERROR(IF($B1803="","",INDEX(所属情報!$E:$E,MATCH($A1803,所属情報!$A:$A,0))),"")</f>
        <v/>
      </c>
      <c r="P1803" s="9" t="str">
        <f t="shared" si="84"/>
        <v/>
      </c>
      <c r="Q1803" s="9" t="str">
        <f t="shared" si="85"/>
        <v/>
      </c>
      <c r="R1803" s="9" t="str">
        <f t="shared" si="86"/>
        <v/>
      </c>
      <c r="S1803" s="9" t="str">
        <f>IFERROR(IF($F1803="","",INDEX(リスト!$G:$G,MATCH($F1803,リスト!$E:$E,0))),"")</f>
        <v/>
      </c>
      <c r="T1803" s="9" t="str">
        <f>IFERROR(IF($K1803="","",INDEX(リスト!$J:$J,MATCH($K1803,リスト!$I:$I,0))),"")</f>
        <v/>
      </c>
      <c r="U1803" s="9" t="str">
        <f>IF($B1803="","",RIGHT($G1803*1000+200+COUNTIF($G$2:$G1803,$G1803),9))</f>
        <v/>
      </c>
      <c r="V1803" s="9" t="str">
        <f>IFERROR(IF($M1803="","",$M1803&amp;"・"&amp;INDEX(リスト!$F:$F,MATCH($L1803,リスト!$E:$E,0))),"")</f>
        <v/>
      </c>
    </row>
    <row r="1804" spans="15:22" ht="18" customHeight="1" x14ac:dyDescent="0.55000000000000004">
      <c r="O1804" s="9" t="str">
        <f>IFERROR(IF($B1804="","",INDEX(所属情報!$E:$E,MATCH($A1804,所属情報!$A:$A,0))),"")</f>
        <v/>
      </c>
      <c r="P1804" s="9" t="str">
        <f t="shared" si="84"/>
        <v/>
      </c>
      <c r="Q1804" s="9" t="str">
        <f t="shared" si="85"/>
        <v/>
      </c>
      <c r="R1804" s="9" t="str">
        <f t="shared" si="86"/>
        <v/>
      </c>
      <c r="S1804" s="9" t="str">
        <f>IFERROR(IF($F1804="","",INDEX(リスト!$G:$G,MATCH($F1804,リスト!$E:$E,0))),"")</f>
        <v/>
      </c>
      <c r="T1804" s="9" t="str">
        <f>IFERROR(IF($K1804="","",INDEX(リスト!$J:$J,MATCH($K1804,リスト!$I:$I,0))),"")</f>
        <v/>
      </c>
      <c r="U1804" s="9" t="str">
        <f>IF($B1804="","",RIGHT($G1804*1000+200+COUNTIF($G$2:$G1804,$G1804),9))</f>
        <v/>
      </c>
      <c r="V1804" s="9" t="str">
        <f>IFERROR(IF($M1804="","",$M1804&amp;"・"&amp;INDEX(リスト!$F:$F,MATCH($L1804,リスト!$E:$E,0))),"")</f>
        <v/>
      </c>
    </row>
    <row r="1805" spans="15:22" ht="18" customHeight="1" x14ac:dyDescent="0.55000000000000004">
      <c r="O1805" s="9" t="str">
        <f>IFERROR(IF($B1805="","",INDEX(所属情報!$E:$E,MATCH($A1805,所属情報!$A:$A,0))),"")</f>
        <v/>
      </c>
      <c r="P1805" s="9" t="str">
        <f t="shared" si="84"/>
        <v/>
      </c>
      <c r="Q1805" s="9" t="str">
        <f t="shared" si="85"/>
        <v/>
      </c>
      <c r="R1805" s="9" t="str">
        <f t="shared" si="86"/>
        <v/>
      </c>
      <c r="S1805" s="9" t="str">
        <f>IFERROR(IF($F1805="","",INDEX(リスト!$G:$G,MATCH($F1805,リスト!$E:$E,0))),"")</f>
        <v/>
      </c>
      <c r="T1805" s="9" t="str">
        <f>IFERROR(IF($K1805="","",INDEX(リスト!$J:$J,MATCH($K1805,リスト!$I:$I,0))),"")</f>
        <v/>
      </c>
      <c r="U1805" s="9" t="str">
        <f>IF($B1805="","",RIGHT($G1805*1000+200+COUNTIF($G$2:$G1805,$G1805),9))</f>
        <v/>
      </c>
      <c r="V1805" s="9" t="str">
        <f>IFERROR(IF($M1805="","",$M1805&amp;"・"&amp;INDEX(リスト!$F:$F,MATCH($L1805,リスト!$E:$E,0))),"")</f>
        <v/>
      </c>
    </row>
    <row r="1806" spans="15:22" ht="18" customHeight="1" x14ac:dyDescent="0.55000000000000004">
      <c r="O1806" s="9" t="str">
        <f>IFERROR(IF($B1806="","",INDEX(所属情報!$E:$E,MATCH($A1806,所属情報!$A:$A,0))),"")</f>
        <v/>
      </c>
      <c r="P1806" s="9" t="str">
        <f t="shared" si="84"/>
        <v/>
      </c>
      <c r="Q1806" s="9" t="str">
        <f t="shared" si="85"/>
        <v/>
      </c>
      <c r="R1806" s="9" t="str">
        <f t="shared" si="86"/>
        <v/>
      </c>
      <c r="S1806" s="9" t="str">
        <f>IFERROR(IF($F1806="","",INDEX(リスト!$G:$G,MATCH($F1806,リスト!$E:$E,0))),"")</f>
        <v/>
      </c>
      <c r="T1806" s="9" t="str">
        <f>IFERROR(IF($K1806="","",INDEX(リスト!$J:$J,MATCH($K1806,リスト!$I:$I,0))),"")</f>
        <v/>
      </c>
      <c r="U1806" s="9" t="str">
        <f>IF($B1806="","",RIGHT($G1806*1000+200+COUNTIF($G$2:$G1806,$G1806),9))</f>
        <v/>
      </c>
      <c r="V1806" s="9" t="str">
        <f>IFERROR(IF($M1806="","",$M1806&amp;"・"&amp;INDEX(リスト!$F:$F,MATCH($L1806,リスト!$E:$E,0))),"")</f>
        <v/>
      </c>
    </row>
    <row r="1807" spans="15:22" ht="18" customHeight="1" x14ac:dyDescent="0.55000000000000004">
      <c r="O1807" s="9" t="str">
        <f>IFERROR(IF($B1807="","",INDEX(所属情報!$E:$E,MATCH($A1807,所属情報!$A:$A,0))),"")</f>
        <v/>
      </c>
      <c r="P1807" s="9" t="str">
        <f t="shared" si="84"/>
        <v/>
      </c>
      <c r="Q1807" s="9" t="str">
        <f t="shared" si="85"/>
        <v/>
      </c>
      <c r="R1807" s="9" t="str">
        <f t="shared" si="86"/>
        <v/>
      </c>
      <c r="S1807" s="9" t="str">
        <f>IFERROR(IF($F1807="","",INDEX(リスト!$G:$G,MATCH($F1807,リスト!$E:$E,0))),"")</f>
        <v/>
      </c>
      <c r="T1807" s="9" t="str">
        <f>IFERROR(IF($K1807="","",INDEX(リスト!$J:$J,MATCH($K1807,リスト!$I:$I,0))),"")</f>
        <v/>
      </c>
      <c r="U1807" s="9" t="str">
        <f>IF($B1807="","",RIGHT($G1807*1000+200+COUNTIF($G$2:$G1807,$G1807),9))</f>
        <v/>
      </c>
      <c r="V1807" s="9" t="str">
        <f>IFERROR(IF($M1807="","",$M1807&amp;"・"&amp;INDEX(リスト!$F:$F,MATCH($L1807,リスト!$E:$E,0))),"")</f>
        <v/>
      </c>
    </row>
    <row r="1808" spans="15:22" ht="18" customHeight="1" x14ac:dyDescent="0.55000000000000004">
      <c r="O1808" s="9" t="str">
        <f>IFERROR(IF($B1808="","",INDEX(所属情報!$E:$E,MATCH($A1808,所属情報!$A:$A,0))),"")</f>
        <v/>
      </c>
      <c r="P1808" s="9" t="str">
        <f t="shared" si="84"/>
        <v/>
      </c>
      <c r="Q1808" s="9" t="str">
        <f t="shared" si="85"/>
        <v/>
      </c>
      <c r="R1808" s="9" t="str">
        <f t="shared" si="86"/>
        <v/>
      </c>
      <c r="S1808" s="9" t="str">
        <f>IFERROR(IF($F1808="","",INDEX(リスト!$G:$G,MATCH($F1808,リスト!$E:$E,0))),"")</f>
        <v/>
      </c>
      <c r="T1808" s="9" t="str">
        <f>IFERROR(IF($K1808="","",INDEX(リスト!$J:$J,MATCH($K1808,リスト!$I:$I,0))),"")</f>
        <v/>
      </c>
      <c r="U1808" s="9" t="str">
        <f>IF($B1808="","",RIGHT($G1808*1000+200+COUNTIF($G$2:$G1808,$G1808),9))</f>
        <v/>
      </c>
      <c r="V1808" s="9" t="str">
        <f>IFERROR(IF($M1808="","",$M1808&amp;"・"&amp;INDEX(リスト!$F:$F,MATCH($L1808,リスト!$E:$E,0))),"")</f>
        <v/>
      </c>
    </row>
    <row r="1809" spans="15:22" ht="18" customHeight="1" x14ac:dyDescent="0.55000000000000004">
      <c r="O1809" s="9" t="str">
        <f>IFERROR(IF($B1809="","",INDEX(所属情報!$E:$E,MATCH($A1809,所属情報!$A:$A,0))),"")</f>
        <v/>
      </c>
      <c r="P1809" s="9" t="str">
        <f t="shared" si="84"/>
        <v/>
      </c>
      <c r="Q1809" s="9" t="str">
        <f t="shared" si="85"/>
        <v/>
      </c>
      <c r="R1809" s="9" t="str">
        <f t="shared" si="86"/>
        <v/>
      </c>
      <c r="S1809" s="9" t="str">
        <f>IFERROR(IF($F1809="","",INDEX(リスト!$G:$G,MATCH($F1809,リスト!$E:$E,0))),"")</f>
        <v/>
      </c>
      <c r="T1809" s="9" t="str">
        <f>IFERROR(IF($K1809="","",INDEX(リスト!$J:$J,MATCH($K1809,リスト!$I:$I,0))),"")</f>
        <v/>
      </c>
      <c r="U1809" s="9" t="str">
        <f>IF($B1809="","",RIGHT($G1809*1000+200+COUNTIF($G$2:$G1809,$G1809),9))</f>
        <v/>
      </c>
      <c r="V1809" s="9" t="str">
        <f>IFERROR(IF($M1809="","",$M1809&amp;"・"&amp;INDEX(リスト!$F:$F,MATCH($L1809,リスト!$E:$E,0))),"")</f>
        <v/>
      </c>
    </row>
    <row r="1810" spans="15:22" ht="18" customHeight="1" x14ac:dyDescent="0.55000000000000004">
      <c r="O1810" s="9" t="str">
        <f>IFERROR(IF($B1810="","",INDEX(所属情報!$E:$E,MATCH($A1810,所属情報!$A:$A,0))),"")</f>
        <v/>
      </c>
      <c r="P1810" s="9" t="str">
        <f t="shared" si="84"/>
        <v/>
      </c>
      <c r="Q1810" s="9" t="str">
        <f t="shared" si="85"/>
        <v/>
      </c>
      <c r="R1810" s="9" t="str">
        <f t="shared" si="86"/>
        <v/>
      </c>
      <c r="S1810" s="9" t="str">
        <f>IFERROR(IF($F1810="","",INDEX(リスト!$G:$G,MATCH($F1810,リスト!$E:$E,0))),"")</f>
        <v/>
      </c>
      <c r="T1810" s="9" t="str">
        <f>IFERROR(IF($K1810="","",INDEX(リスト!$J:$J,MATCH($K1810,リスト!$I:$I,0))),"")</f>
        <v/>
      </c>
      <c r="U1810" s="9" t="str">
        <f>IF($B1810="","",RIGHT($G1810*1000+200+COUNTIF($G$2:$G1810,$G1810),9))</f>
        <v/>
      </c>
      <c r="V1810" s="9" t="str">
        <f>IFERROR(IF($M1810="","",$M1810&amp;"・"&amp;INDEX(リスト!$F:$F,MATCH($L1810,リスト!$E:$E,0))),"")</f>
        <v/>
      </c>
    </row>
    <row r="1811" spans="15:22" ht="18" customHeight="1" x14ac:dyDescent="0.55000000000000004">
      <c r="O1811" s="9" t="str">
        <f>IFERROR(IF($B1811="","",INDEX(所属情報!$E:$E,MATCH($A1811,所属情報!$A:$A,0))),"")</f>
        <v/>
      </c>
      <c r="P1811" s="9" t="str">
        <f t="shared" si="84"/>
        <v/>
      </c>
      <c r="Q1811" s="9" t="str">
        <f t="shared" si="85"/>
        <v/>
      </c>
      <c r="R1811" s="9" t="str">
        <f t="shared" si="86"/>
        <v/>
      </c>
      <c r="S1811" s="9" t="str">
        <f>IFERROR(IF($F1811="","",INDEX(リスト!$G:$G,MATCH($F1811,リスト!$E:$E,0))),"")</f>
        <v/>
      </c>
      <c r="T1811" s="9" t="str">
        <f>IFERROR(IF($K1811="","",INDEX(リスト!$J:$J,MATCH($K1811,リスト!$I:$I,0))),"")</f>
        <v/>
      </c>
      <c r="U1811" s="9" t="str">
        <f>IF($B1811="","",RIGHT($G1811*1000+200+COUNTIF($G$2:$G1811,$G1811),9))</f>
        <v/>
      </c>
      <c r="V1811" s="9" t="str">
        <f>IFERROR(IF($M1811="","",$M1811&amp;"・"&amp;INDEX(リスト!$F:$F,MATCH($L1811,リスト!$E:$E,0))),"")</f>
        <v/>
      </c>
    </row>
    <row r="1812" spans="15:22" ht="18" customHeight="1" x14ac:dyDescent="0.55000000000000004">
      <c r="O1812" s="9" t="str">
        <f>IFERROR(IF($B1812="","",INDEX(所属情報!$E:$E,MATCH($A1812,所属情報!$A:$A,0))),"")</f>
        <v/>
      </c>
      <c r="P1812" s="9" t="str">
        <f t="shared" si="84"/>
        <v/>
      </c>
      <c r="Q1812" s="9" t="str">
        <f t="shared" si="85"/>
        <v/>
      </c>
      <c r="R1812" s="9" t="str">
        <f t="shared" si="86"/>
        <v/>
      </c>
      <c r="S1812" s="9" t="str">
        <f>IFERROR(IF($F1812="","",INDEX(リスト!$G:$G,MATCH($F1812,リスト!$E:$E,0))),"")</f>
        <v/>
      </c>
      <c r="T1812" s="9" t="str">
        <f>IFERROR(IF($K1812="","",INDEX(リスト!$J:$J,MATCH($K1812,リスト!$I:$I,0))),"")</f>
        <v/>
      </c>
      <c r="U1812" s="9" t="str">
        <f>IF($B1812="","",RIGHT($G1812*1000+200+COUNTIF($G$2:$G1812,$G1812),9))</f>
        <v/>
      </c>
      <c r="V1812" s="9" t="str">
        <f>IFERROR(IF($M1812="","",$M1812&amp;"・"&amp;INDEX(リスト!$F:$F,MATCH($L1812,リスト!$E:$E,0))),"")</f>
        <v/>
      </c>
    </row>
    <row r="1813" spans="15:22" ht="18" customHeight="1" x14ac:dyDescent="0.55000000000000004">
      <c r="O1813" s="9" t="str">
        <f>IFERROR(IF($B1813="","",INDEX(所属情報!$E:$E,MATCH($A1813,所属情報!$A:$A,0))),"")</f>
        <v/>
      </c>
      <c r="P1813" s="9" t="str">
        <f t="shared" si="84"/>
        <v/>
      </c>
      <c r="Q1813" s="9" t="str">
        <f t="shared" si="85"/>
        <v/>
      </c>
      <c r="R1813" s="9" t="str">
        <f t="shared" si="86"/>
        <v/>
      </c>
      <c r="S1813" s="9" t="str">
        <f>IFERROR(IF($F1813="","",INDEX(リスト!$G:$G,MATCH($F1813,リスト!$E:$E,0))),"")</f>
        <v/>
      </c>
      <c r="T1813" s="9" t="str">
        <f>IFERROR(IF($K1813="","",INDEX(リスト!$J:$J,MATCH($K1813,リスト!$I:$I,0))),"")</f>
        <v/>
      </c>
      <c r="U1813" s="9" t="str">
        <f>IF($B1813="","",RIGHT($G1813*1000+200+COUNTIF($G$2:$G1813,$G1813),9))</f>
        <v/>
      </c>
      <c r="V1813" s="9" t="str">
        <f>IFERROR(IF($M1813="","",$M1813&amp;"・"&amp;INDEX(リスト!$F:$F,MATCH($L1813,リスト!$E:$E,0))),"")</f>
        <v/>
      </c>
    </row>
    <row r="1814" spans="15:22" ht="18" customHeight="1" x14ac:dyDescent="0.55000000000000004">
      <c r="O1814" s="9" t="str">
        <f>IFERROR(IF($B1814="","",INDEX(所属情報!$E:$E,MATCH($A1814,所属情報!$A:$A,0))),"")</f>
        <v/>
      </c>
      <c r="P1814" s="9" t="str">
        <f t="shared" si="84"/>
        <v/>
      </c>
      <c r="Q1814" s="9" t="str">
        <f t="shared" si="85"/>
        <v/>
      </c>
      <c r="R1814" s="9" t="str">
        <f t="shared" si="86"/>
        <v/>
      </c>
      <c r="S1814" s="9" t="str">
        <f>IFERROR(IF($F1814="","",INDEX(リスト!$G:$G,MATCH($F1814,リスト!$E:$E,0))),"")</f>
        <v/>
      </c>
      <c r="T1814" s="9" t="str">
        <f>IFERROR(IF($K1814="","",INDEX(リスト!$J:$J,MATCH($K1814,リスト!$I:$I,0))),"")</f>
        <v/>
      </c>
      <c r="U1814" s="9" t="str">
        <f>IF($B1814="","",RIGHT($G1814*1000+200+COUNTIF($G$2:$G1814,$G1814),9))</f>
        <v/>
      </c>
      <c r="V1814" s="9" t="str">
        <f>IFERROR(IF($M1814="","",$M1814&amp;"・"&amp;INDEX(リスト!$F:$F,MATCH($L1814,リスト!$E:$E,0))),"")</f>
        <v/>
      </c>
    </row>
    <row r="1815" spans="15:22" ht="18" customHeight="1" x14ac:dyDescent="0.55000000000000004">
      <c r="O1815" s="9" t="str">
        <f>IFERROR(IF($B1815="","",INDEX(所属情報!$E:$E,MATCH($A1815,所属情報!$A:$A,0))),"")</f>
        <v/>
      </c>
      <c r="P1815" s="9" t="str">
        <f t="shared" si="84"/>
        <v/>
      </c>
      <c r="Q1815" s="9" t="str">
        <f t="shared" si="85"/>
        <v/>
      </c>
      <c r="R1815" s="9" t="str">
        <f t="shared" si="86"/>
        <v/>
      </c>
      <c r="S1815" s="9" t="str">
        <f>IFERROR(IF($F1815="","",INDEX(リスト!$G:$G,MATCH($F1815,リスト!$E:$E,0))),"")</f>
        <v/>
      </c>
      <c r="T1815" s="9" t="str">
        <f>IFERROR(IF($K1815="","",INDEX(リスト!$J:$J,MATCH($K1815,リスト!$I:$I,0))),"")</f>
        <v/>
      </c>
      <c r="U1815" s="9" t="str">
        <f>IF($B1815="","",RIGHT($G1815*1000+200+COUNTIF($G$2:$G1815,$G1815),9))</f>
        <v/>
      </c>
      <c r="V1815" s="9" t="str">
        <f>IFERROR(IF($M1815="","",$M1815&amp;"・"&amp;INDEX(リスト!$F:$F,MATCH($L1815,リスト!$E:$E,0))),"")</f>
        <v/>
      </c>
    </row>
    <row r="1816" spans="15:22" ht="18" customHeight="1" x14ac:dyDescent="0.55000000000000004">
      <c r="O1816" s="9" t="str">
        <f>IFERROR(IF($B1816="","",INDEX(所属情報!$E:$E,MATCH($A1816,所属情報!$A:$A,0))),"")</f>
        <v/>
      </c>
      <c r="P1816" s="9" t="str">
        <f t="shared" si="84"/>
        <v/>
      </c>
      <c r="Q1816" s="9" t="str">
        <f t="shared" si="85"/>
        <v/>
      </c>
      <c r="R1816" s="9" t="str">
        <f t="shared" si="86"/>
        <v/>
      </c>
      <c r="S1816" s="9" t="str">
        <f>IFERROR(IF($F1816="","",INDEX(リスト!$G:$G,MATCH($F1816,リスト!$E:$E,0))),"")</f>
        <v/>
      </c>
      <c r="T1816" s="9" t="str">
        <f>IFERROR(IF($K1816="","",INDEX(リスト!$J:$J,MATCH($K1816,リスト!$I:$I,0))),"")</f>
        <v/>
      </c>
      <c r="U1816" s="9" t="str">
        <f>IF($B1816="","",RIGHT($G1816*1000+200+COUNTIF($G$2:$G1816,$G1816),9))</f>
        <v/>
      </c>
      <c r="V1816" s="9" t="str">
        <f>IFERROR(IF($M1816="","",$M1816&amp;"・"&amp;INDEX(リスト!$F:$F,MATCH($L1816,リスト!$E:$E,0))),"")</f>
        <v/>
      </c>
    </row>
    <row r="1817" spans="15:22" ht="18" customHeight="1" x14ac:dyDescent="0.55000000000000004">
      <c r="O1817" s="9" t="str">
        <f>IFERROR(IF($B1817="","",INDEX(所属情報!$E:$E,MATCH($A1817,所属情報!$A:$A,0))),"")</f>
        <v/>
      </c>
      <c r="P1817" s="9" t="str">
        <f t="shared" si="84"/>
        <v/>
      </c>
      <c r="Q1817" s="9" t="str">
        <f t="shared" si="85"/>
        <v/>
      </c>
      <c r="R1817" s="9" t="str">
        <f t="shared" si="86"/>
        <v/>
      </c>
      <c r="S1817" s="9" t="str">
        <f>IFERROR(IF($F1817="","",INDEX(リスト!$G:$G,MATCH($F1817,リスト!$E:$E,0))),"")</f>
        <v/>
      </c>
      <c r="T1817" s="9" t="str">
        <f>IFERROR(IF($K1817="","",INDEX(リスト!$J:$J,MATCH($K1817,リスト!$I:$I,0))),"")</f>
        <v/>
      </c>
      <c r="U1817" s="9" t="str">
        <f>IF($B1817="","",RIGHT($G1817*1000+200+COUNTIF($G$2:$G1817,$G1817),9))</f>
        <v/>
      </c>
      <c r="V1817" s="9" t="str">
        <f>IFERROR(IF($M1817="","",$M1817&amp;"・"&amp;INDEX(リスト!$F:$F,MATCH($L1817,リスト!$E:$E,0))),"")</f>
        <v/>
      </c>
    </row>
    <row r="1818" spans="15:22" ht="18" customHeight="1" x14ac:dyDescent="0.55000000000000004">
      <c r="O1818" s="9" t="str">
        <f>IFERROR(IF($B1818="","",INDEX(所属情報!$E:$E,MATCH($A1818,所属情報!$A:$A,0))),"")</f>
        <v/>
      </c>
      <c r="P1818" s="9" t="str">
        <f t="shared" si="84"/>
        <v/>
      </c>
      <c r="Q1818" s="9" t="str">
        <f t="shared" si="85"/>
        <v/>
      </c>
      <c r="R1818" s="9" t="str">
        <f t="shared" si="86"/>
        <v/>
      </c>
      <c r="S1818" s="9" t="str">
        <f>IFERROR(IF($F1818="","",INDEX(リスト!$G:$G,MATCH($F1818,リスト!$E:$E,0))),"")</f>
        <v/>
      </c>
      <c r="T1818" s="9" t="str">
        <f>IFERROR(IF($K1818="","",INDEX(リスト!$J:$J,MATCH($K1818,リスト!$I:$I,0))),"")</f>
        <v/>
      </c>
      <c r="U1818" s="9" t="str">
        <f>IF($B1818="","",RIGHT($G1818*1000+200+COUNTIF($G$2:$G1818,$G1818),9))</f>
        <v/>
      </c>
      <c r="V1818" s="9" t="str">
        <f>IFERROR(IF($M1818="","",$M1818&amp;"・"&amp;INDEX(リスト!$F:$F,MATCH($L1818,リスト!$E:$E,0))),"")</f>
        <v/>
      </c>
    </row>
    <row r="1819" spans="15:22" ht="18" customHeight="1" x14ac:dyDescent="0.55000000000000004">
      <c r="O1819" s="9" t="str">
        <f>IFERROR(IF($B1819="","",INDEX(所属情報!$E:$E,MATCH($A1819,所属情報!$A:$A,0))),"")</f>
        <v/>
      </c>
      <c r="P1819" s="9" t="str">
        <f t="shared" si="84"/>
        <v/>
      </c>
      <c r="Q1819" s="9" t="str">
        <f t="shared" si="85"/>
        <v/>
      </c>
      <c r="R1819" s="9" t="str">
        <f t="shared" si="86"/>
        <v/>
      </c>
      <c r="S1819" s="9" t="str">
        <f>IFERROR(IF($F1819="","",INDEX(リスト!$G:$G,MATCH($F1819,リスト!$E:$E,0))),"")</f>
        <v/>
      </c>
      <c r="T1819" s="9" t="str">
        <f>IFERROR(IF($K1819="","",INDEX(リスト!$J:$J,MATCH($K1819,リスト!$I:$I,0))),"")</f>
        <v/>
      </c>
      <c r="U1819" s="9" t="str">
        <f>IF($B1819="","",RIGHT($G1819*1000+200+COUNTIF($G$2:$G1819,$G1819),9))</f>
        <v/>
      </c>
      <c r="V1819" s="9" t="str">
        <f>IFERROR(IF($M1819="","",$M1819&amp;"・"&amp;INDEX(リスト!$F:$F,MATCH($L1819,リスト!$E:$E,0))),"")</f>
        <v/>
      </c>
    </row>
    <row r="1820" spans="15:22" ht="18" customHeight="1" x14ac:dyDescent="0.55000000000000004">
      <c r="O1820" s="9" t="str">
        <f>IFERROR(IF($B1820="","",INDEX(所属情報!$E:$E,MATCH($A1820,所属情報!$A:$A,0))),"")</f>
        <v/>
      </c>
      <c r="P1820" s="9" t="str">
        <f t="shared" si="84"/>
        <v/>
      </c>
      <c r="Q1820" s="9" t="str">
        <f t="shared" si="85"/>
        <v/>
      </c>
      <c r="R1820" s="9" t="str">
        <f t="shared" si="86"/>
        <v/>
      </c>
      <c r="S1820" s="9" t="str">
        <f>IFERROR(IF($F1820="","",INDEX(リスト!$G:$G,MATCH($F1820,リスト!$E:$E,0))),"")</f>
        <v/>
      </c>
      <c r="T1820" s="9" t="str">
        <f>IFERROR(IF($K1820="","",INDEX(リスト!$J:$J,MATCH($K1820,リスト!$I:$I,0))),"")</f>
        <v/>
      </c>
      <c r="U1820" s="9" t="str">
        <f>IF($B1820="","",RIGHT($G1820*1000+200+COUNTIF($G$2:$G1820,$G1820),9))</f>
        <v/>
      </c>
      <c r="V1820" s="9" t="str">
        <f>IFERROR(IF($M1820="","",$M1820&amp;"・"&amp;INDEX(リスト!$F:$F,MATCH($L1820,リスト!$E:$E,0))),"")</f>
        <v/>
      </c>
    </row>
    <row r="1821" spans="15:22" ht="18" customHeight="1" x14ac:dyDescent="0.55000000000000004">
      <c r="O1821" s="9" t="str">
        <f>IFERROR(IF($B1821="","",INDEX(所属情報!$E:$E,MATCH($A1821,所属情報!$A:$A,0))),"")</f>
        <v/>
      </c>
      <c r="P1821" s="9" t="str">
        <f t="shared" si="84"/>
        <v/>
      </c>
      <c r="Q1821" s="9" t="str">
        <f t="shared" si="85"/>
        <v/>
      </c>
      <c r="R1821" s="9" t="str">
        <f t="shared" si="86"/>
        <v/>
      </c>
      <c r="S1821" s="9" t="str">
        <f>IFERROR(IF($F1821="","",INDEX(リスト!$G:$G,MATCH($F1821,リスト!$E:$E,0))),"")</f>
        <v/>
      </c>
      <c r="T1821" s="9" t="str">
        <f>IFERROR(IF($K1821="","",INDEX(リスト!$J:$J,MATCH($K1821,リスト!$I:$I,0))),"")</f>
        <v/>
      </c>
      <c r="U1821" s="9" t="str">
        <f>IF($B1821="","",RIGHT($G1821*1000+200+COUNTIF($G$2:$G1821,$G1821),9))</f>
        <v/>
      </c>
      <c r="V1821" s="9" t="str">
        <f>IFERROR(IF($M1821="","",$M1821&amp;"・"&amp;INDEX(リスト!$F:$F,MATCH($L1821,リスト!$E:$E,0))),"")</f>
        <v/>
      </c>
    </row>
    <row r="1822" spans="15:22" ht="18" customHeight="1" x14ac:dyDescent="0.55000000000000004">
      <c r="O1822" s="9" t="str">
        <f>IFERROR(IF($B1822="","",INDEX(所属情報!$E:$E,MATCH($A1822,所属情報!$A:$A,0))),"")</f>
        <v/>
      </c>
      <c r="P1822" s="9" t="str">
        <f t="shared" si="84"/>
        <v/>
      </c>
      <c r="Q1822" s="9" t="str">
        <f t="shared" si="85"/>
        <v/>
      </c>
      <c r="R1822" s="9" t="str">
        <f t="shared" si="86"/>
        <v/>
      </c>
      <c r="S1822" s="9" t="str">
        <f>IFERROR(IF($F1822="","",INDEX(リスト!$G:$G,MATCH($F1822,リスト!$E:$E,0))),"")</f>
        <v/>
      </c>
      <c r="T1822" s="9" t="str">
        <f>IFERROR(IF($K1822="","",INDEX(リスト!$J:$J,MATCH($K1822,リスト!$I:$I,0))),"")</f>
        <v/>
      </c>
      <c r="U1822" s="9" t="str">
        <f>IF($B1822="","",RIGHT($G1822*1000+200+COUNTIF($G$2:$G1822,$G1822),9))</f>
        <v/>
      </c>
      <c r="V1822" s="9" t="str">
        <f>IFERROR(IF($M1822="","",$M1822&amp;"・"&amp;INDEX(リスト!$F:$F,MATCH($L1822,リスト!$E:$E,0))),"")</f>
        <v/>
      </c>
    </row>
    <row r="1823" spans="15:22" ht="18" customHeight="1" x14ac:dyDescent="0.55000000000000004">
      <c r="O1823" s="9" t="str">
        <f>IFERROR(IF($B1823="","",INDEX(所属情報!$E:$E,MATCH($A1823,所属情報!$A:$A,0))),"")</f>
        <v/>
      </c>
      <c r="P1823" s="9" t="str">
        <f t="shared" si="84"/>
        <v/>
      </c>
      <c r="Q1823" s="9" t="str">
        <f t="shared" si="85"/>
        <v/>
      </c>
      <c r="R1823" s="9" t="str">
        <f t="shared" si="86"/>
        <v/>
      </c>
      <c r="S1823" s="9" t="str">
        <f>IFERROR(IF($F1823="","",INDEX(リスト!$G:$G,MATCH($F1823,リスト!$E:$E,0))),"")</f>
        <v/>
      </c>
      <c r="T1823" s="9" t="str">
        <f>IFERROR(IF($K1823="","",INDEX(リスト!$J:$J,MATCH($K1823,リスト!$I:$I,0))),"")</f>
        <v/>
      </c>
      <c r="U1823" s="9" t="str">
        <f>IF($B1823="","",RIGHT($G1823*1000+200+COUNTIF($G$2:$G1823,$G1823),9))</f>
        <v/>
      </c>
      <c r="V1823" s="9" t="str">
        <f>IFERROR(IF($M1823="","",$M1823&amp;"・"&amp;INDEX(リスト!$F:$F,MATCH($L1823,リスト!$E:$E,0))),"")</f>
        <v/>
      </c>
    </row>
    <row r="1824" spans="15:22" ht="18" customHeight="1" x14ac:dyDescent="0.55000000000000004">
      <c r="O1824" s="9" t="str">
        <f>IFERROR(IF($B1824="","",INDEX(所属情報!$E:$E,MATCH($A1824,所属情報!$A:$A,0))),"")</f>
        <v/>
      </c>
      <c r="P1824" s="9" t="str">
        <f t="shared" si="84"/>
        <v/>
      </c>
      <c r="Q1824" s="9" t="str">
        <f t="shared" si="85"/>
        <v/>
      </c>
      <c r="R1824" s="9" t="str">
        <f t="shared" si="86"/>
        <v/>
      </c>
      <c r="S1824" s="9" t="str">
        <f>IFERROR(IF($F1824="","",INDEX(リスト!$G:$G,MATCH($F1824,リスト!$E:$E,0))),"")</f>
        <v/>
      </c>
      <c r="T1824" s="9" t="str">
        <f>IFERROR(IF($K1824="","",INDEX(リスト!$J:$J,MATCH($K1824,リスト!$I:$I,0))),"")</f>
        <v/>
      </c>
      <c r="U1824" s="9" t="str">
        <f>IF($B1824="","",RIGHT($G1824*1000+200+COUNTIF($G$2:$G1824,$G1824),9))</f>
        <v/>
      </c>
      <c r="V1824" s="9" t="str">
        <f>IFERROR(IF($M1824="","",$M1824&amp;"・"&amp;INDEX(リスト!$F:$F,MATCH($L1824,リスト!$E:$E,0))),"")</f>
        <v/>
      </c>
    </row>
    <row r="1825" spans="15:22" ht="18" customHeight="1" x14ac:dyDescent="0.55000000000000004">
      <c r="O1825" s="9" t="str">
        <f>IFERROR(IF($B1825="","",INDEX(所属情報!$E:$E,MATCH($A1825,所属情報!$A:$A,0))),"")</f>
        <v/>
      </c>
      <c r="P1825" s="9" t="str">
        <f t="shared" si="84"/>
        <v/>
      </c>
      <c r="Q1825" s="9" t="str">
        <f t="shared" si="85"/>
        <v/>
      </c>
      <c r="R1825" s="9" t="str">
        <f t="shared" si="86"/>
        <v/>
      </c>
      <c r="S1825" s="9" t="str">
        <f>IFERROR(IF($F1825="","",INDEX(リスト!$G:$G,MATCH($F1825,リスト!$E:$E,0))),"")</f>
        <v/>
      </c>
      <c r="T1825" s="9" t="str">
        <f>IFERROR(IF($K1825="","",INDEX(リスト!$J:$J,MATCH($K1825,リスト!$I:$I,0))),"")</f>
        <v/>
      </c>
      <c r="U1825" s="9" t="str">
        <f>IF($B1825="","",RIGHT($G1825*1000+200+COUNTIF($G$2:$G1825,$G1825),9))</f>
        <v/>
      </c>
      <c r="V1825" s="9" t="str">
        <f>IFERROR(IF($M1825="","",$M1825&amp;"・"&amp;INDEX(リスト!$F:$F,MATCH($L1825,リスト!$E:$E,0))),"")</f>
        <v/>
      </c>
    </row>
    <row r="1826" spans="15:22" ht="18" customHeight="1" x14ac:dyDescent="0.55000000000000004">
      <c r="O1826" s="9" t="str">
        <f>IFERROR(IF($B1826="","",INDEX(所属情報!$E:$E,MATCH($A1826,所属情報!$A:$A,0))),"")</f>
        <v/>
      </c>
      <c r="P1826" s="9" t="str">
        <f t="shared" si="84"/>
        <v/>
      </c>
      <c r="Q1826" s="9" t="str">
        <f t="shared" si="85"/>
        <v/>
      </c>
      <c r="R1826" s="9" t="str">
        <f t="shared" si="86"/>
        <v/>
      </c>
      <c r="S1826" s="9" t="str">
        <f>IFERROR(IF($F1826="","",INDEX(リスト!$G:$G,MATCH($F1826,リスト!$E:$E,0))),"")</f>
        <v/>
      </c>
      <c r="T1826" s="9" t="str">
        <f>IFERROR(IF($K1826="","",INDEX(リスト!$J:$J,MATCH($K1826,リスト!$I:$I,0))),"")</f>
        <v/>
      </c>
      <c r="U1826" s="9" t="str">
        <f>IF($B1826="","",RIGHT($G1826*1000+200+COUNTIF($G$2:$G1826,$G1826),9))</f>
        <v/>
      </c>
      <c r="V1826" s="9" t="str">
        <f>IFERROR(IF($M1826="","",$M1826&amp;"・"&amp;INDEX(リスト!$F:$F,MATCH($L1826,リスト!$E:$E,0))),"")</f>
        <v/>
      </c>
    </row>
    <row r="1827" spans="15:22" ht="18" customHeight="1" x14ac:dyDescent="0.55000000000000004">
      <c r="O1827" s="9" t="str">
        <f>IFERROR(IF($B1827="","",INDEX(所属情報!$E:$E,MATCH($A1827,所属情報!$A:$A,0))),"")</f>
        <v/>
      </c>
      <c r="P1827" s="9" t="str">
        <f t="shared" si="84"/>
        <v/>
      </c>
      <c r="Q1827" s="9" t="str">
        <f t="shared" si="85"/>
        <v/>
      </c>
      <c r="R1827" s="9" t="str">
        <f t="shared" si="86"/>
        <v/>
      </c>
      <c r="S1827" s="9" t="str">
        <f>IFERROR(IF($F1827="","",INDEX(リスト!$G:$G,MATCH($F1827,リスト!$E:$E,0))),"")</f>
        <v/>
      </c>
      <c r="T1827" s="9" t="str">
        <f>IFERROR(IF($K1827="","",INDEX(リスト!$J:$J,MATCH($K1827,リスト!$I:$I,0))),"")</f>
        <v/>
      </c>
      <c r="U1827" s="9" t="str">
        <f>IF($B1827="","",RIGHT($G1827*1000+200+COUNTIF($G$2:$G1827,$G1827),9))</f>
        <v/>
      </c>
      <c r="V1827" s="9" t="str">
        <f>IFERROR(IF($M1827="","",$M1827&amp;"・"&amp;INDEX(リスト!$F:$F,MATCH($L1827,リスト!$E:$E,0))),"")</f>
        <v/>
      </c>
    </row>
    <row r="1828" spans="15:22" ht="18" customHeight="1" x14ac:dyDescent="0.55000000000000004">
      <c r="O1828" s="9" t="str">
        <f>IFERROR(IF($B1828="","",INDEX(所属情報!$E:$E,MATCH($A1828,所属情報!$A:$A,0))),"")</f>
        <v/>
      </c>
      <c r="P1828" s="9" t="str">
        <f t="shared" si="84"/>
        <v/>
      </c>
      <c r="Q1828" s="9" t="str">
        <f t="shared" si="85"/>
        <v/>
      </c>
      <c r="R1828" s="9" t="str">
        <f t="shared" si="86"/>
        <v/>
      </c>
      <c r="S1828" s="9" t="str">
        <f>IFERROR(IF($F1828="","",INDEX(リスト!$G:$G,MATCH($F1828,リスト!$E:$E,0))),"")</f>
        <v/>
      </c>
      <c r="T1828" s="9" t="str">
        <f>IFERROR(IF($K1828="","",INDEX(リスト!$J:$J,MATCH($K1828,リスト!$I:$I,0))),"")</f>
        <v/>
      </c>
      <c r="U1828" s="9" t="str">
        <f>IF($B1828="","",RIGHT($G1828*1000+200+COUNTIF($G$2:$G1828,$G1828),9))</f>
        <v/>
      </c>
      <c r="V1828" s="9" t="str">
        <f>IFERROR(IF($M1828="","",$M1828&amp;"・"&amp;INDEX(リスト!$F:$F,MATCH($L1828,リスト!$E:$E,0))),"")</f>
        <v/>
      </c>
    </row>
    <row r="1829" spans="15:22" ht="18" customHeight="1" x14ac:dyDescent="0.55000000000000004">
      <c r="O1829" s="9" t="str">
        <f>IFERROR(IF($B1829="","",INDEX(所属情報!$E:$E,MATCH($A1829,所属情報!$A:$A,0))),"")</f>
        <v/>
      </c>
      <c r="P1829" s="9" t="str">
        <f t="shared" si="84"/>
        <v/>
      </c>
      <c r="Q1829" s="9" t="str">
        <f t="shared" si="85"/>
        <v/>
      </c>
      <c r="R1829" s="9" t="str">
        <f t="shared" si="86"/>
        <v/>
      </c>
      <c r="S1829" s="9" t="str">
        <f>IFERROR(IF($F1829="","",INDEX(リスト!$G:$G,MATCH($F1829,リスト!$E:$E,0))),"")</f>
        <v/>
      </c>
      <c r="T1829" s="9" t="str">
        <f>IFERROR(IF($K1829="","",INDEX(リスト!$J:$J,MATCH($K1829,リスト!$I:$I,0))),"")</f>
        <v/>
      </c>
      <c r="U1829" s="9" t="str">
        <f>IF($B1829="","",RIGHT($G1829*1000+200+COUNTIF($G$2:$G1829,$G1829),9))</f>
        <v/>
      </c>
      <c r="V1829" s="9" t="str">
        <f>IFERROR(IF($M1829="","",$M1829&amp;"・"&amp;INDEX(リスト!$F:$F,MATCH($L1829,リスト!$E:$E,0))),"")</f>
        <v/>
      </c>
    </row>
    <row r="1830" spans="15:22" ht="18" customHeight="1" x14ac:dyDescent="0.55000000000000004">
      <c r="O1830" s="9" t="str">
        <f>IFERROR(IF($B1830="","",INDEX(所属情報!$E:$E,MATCH($A1830,所属情報!$A:$A,0))),"")</f>
        <v/>
      </c>
      <c r="P1830" s="9" t="str">
        <f t="shared" si="84"/>
        <v/>
      </c>
      <c r="Q1830" s="9" t="str">
        <f t="shared" si="85"/>
        <v/>
      </c>
      <c r="R1830" s="9" t="str">
        <f t="shared" si="86"/>
        <v/>
      </c>
      <c r="S1830" s="9" t="str">
        <f>IFERROR(IF($F1830="","",INDEX(リスト!$G:$G,MATCH($F1830,リスト!$E:$E,0))),"")</f>
        <v/>
      </c>
      <c r="T1830" s="9" t="str">
        <f>IFERROR(IF($K1830="","",INDEX(リスト!$J:$J,MATCH($K1830,リスト!$I:$I,0))),"")</f>
        <v/>
      </c>
      <c r="U1830" s="9" t="str">
        <f>IF($B1830="","",RIGHT($G1830*1000+200+COUNTIF($G$2:$G1830,$G1830),9))</f>
        <v/>
      </c>
      <c r="V1830" s="9" t="str">
        <f>IFERROR(IF($M1830="","",$M1830&amp;"・"&amp;INDEX(リスト!$F:$F,MATCH($L1830,リスト!$E:$E,0))),"")</f>
        <v/>
      </c>
    </row>
    <row r="1831" spans="15:22" ht="18" customHeight="1" x14ac:dyDescent="0.55000000000000004">
      <c r="O1831" s="9" t="str">
        <f>IFERROR(IF($B1831="","",INDEX(所属情報!$E:$E,MATCH($A1831,所属情報!$A:$A,0))),"")</f>
        <v/>
      </c>
      <c r="P1831" s="9" t="str">
        <f t="shared" si="84"/>
        <v/>
      </c>
      <c r="Q1831" s="9" t="str">
        <f t="shared" si="85"/>
        <v/>
      </c>
      <c r="R1831" s="9" t="str">
        <f t="shared" si="86"/>
        <v/>
      </c>
      <c r="S1831" s="9" t="str">
        <f>IFERROR(IF($F1831="","",INDEX(リスト!$G:$G,MATCH($F1831,リスト!$E:$E,0))),"")</f>
        <v/>
      </c>
      <c r="T1831" s="9" t="str">
        <f>IFERROR(IF($K1831="","",INDEX(リスト!$J:$J,MATCH($K1831,リスト!$I:$I,0))),"")</f>
        <v/>
      </c>
      <c r="U1831" s="9" t="str">
        <f>IF($B1831="","",RIGHT($G1831*1000+200+COUNTIF($G$2:$G1831,$G1831),9))</f>
        <v/>
      </c>
      <c r="V1831" s="9" t="str">
        <f>IFERROR(IF($M1831="","",$M1831&amp;"・"&amp;INDEX(リスト!$F:$F,MATCH($L1831,リスト!$E:$E,0))),"")</f>
        <v/>
      </c>
    </row>
    <row r="1832" spans="15:22" ht="18" customHeight="1" x14ac:dyDescent="0.55000000000000004">
      <c r="O1832" s="9" t="str">
        <f>IFERROR(IF($B1832="","",INDEX(所属情報!$E:$E,MATCH($A1832,所属情報!$A:$A,0))),"")</f>
        <v/>
      </c>
      <c r="P1832" s="9" t="str">
        <f t="shared" si="84"/>
        <v/>
      </c>
      <c r="Q1832" s="9" t="str">
        <f t="shared" si="85"/>
        <v/>
      </c>
      <c r="R1832" s="9" t="str">
        <f t="shared" si="86"/>
        <v/>
      </c>
      <c r="S1832" s="9" t="str">
        <f>IFERROR(IF($F1832="","",INDEX(リスト!$G:$G,MATCH($F1832,リスト!$E:$E,0))),"")</f>
        <v/>
      </c>
      <c r="T1832" s="9" t="str">
        <f>IFERROR(IF($K1832="","",INDEX(リスト!$J:$J,MATCH($K1832,リスト!$I:$I,0))),"")</f>
        <v/>
      </c>
      <c r="U1832" s="9" t="str">
        <f>IF($B1832="","",RIGHT($G1832*1000+200+COUNTIF($G$2:$G1832,$G1832),9))</f>
        <v/>
      </c>
      <c r="V1832" s="9" t="str">
        <f>IFERROR(IF($M1832="","",$M1832&amp;"・"&amp;INDEX(リスト!$F:$F,MATCH($L1832,リスト!$E:$E,0))),"")</f>
        <v/>
      </c>
    </row>
    <row r="1833" spans="15:22" ht="18" customHeight="1" x14ac:dyDescent="0.55000000000000004">
      <c r="O1833" s="9" t="str">
        <f>IFERROR(IF($B1833="","",INDEX(所属情報!$E:$E,MATCH($A1833,所属情報!$A:$A,0))),"")</f>
        <v/>
      </c>
      <c r="P1833" s="9" t="str">
        <f t="shared" si="84"/>
        <v/>
      </c>
      <c r="Q1833" s="9" t="str">
        <f t="shared" si="85"/>
        <v/>
      </c>
      <c r="R1833" s="9" t="str">
        <f t="shared" si="86"/>
        <v/>
      </c>
      <c r="S1833" s="9" t="str">
        <f>IFERROR(IF($F1833="","",INDEX(リスト!$G:$G,MATCH($F1833,リスト!$E:$E,0))),"")</f>
        <v/>
      </c>
      <c r="T1833" s="9" t="str">
        <f>IFERROR(IF($K1833="","",INDEX(リスト!$J:$J,MATCH($K1833,リスト!$I:$I,0))),"")</f>
        <v/>
      </c>
      <c r="U1833" s="9" t="str">
        <f>IF($B1833="","",RIGHT($G1833*1000+200+COUNTIF($G$2:$G1833,$G1833),9))</f>
        <v/>
      </c>
      <c r="V1833" s="9" t="str">
        <f>IFERROR(IF($M1833="","",$M1833&amp;"・"&amp;INDEX(リスト!$F:$F,MATCH($L1833,リスト!$E:$E,0))),"")</f>
        <v/>
      </c>
    </row>
    <row r="1834" spans="15:22" ht="18" customHeight="1" x14ac:dyDescent="0.55000000000000004">
      <c r="O1834" s="9" t="str">
        <f>IFERROR(IF($B1834="","",INDEX(所属情報!$E:$E,MATCH($A1834,所属情報!$A:$A,0))),"")</f>
        <v/>
      </c>
      <c r="P1834" s="9" t="str">
        <f t="shared" si="84"/>
        <v/>
      </c>
      <c r="Q1834" s="9" t="str">
        <f t="shared" si="85"/>
        <v/>
      </c>
      <c r="R1834" s="9" t="str">
        <f t="shared" si="86"/>
        <v/>
      </c>
      <c r="S1834" s="9" t="str">
        <f>IFERROR(IF($F1834="","",INDEX(リスト!$G:$G,MATCH($F1834,リスト!$E:$E,0))),"")</f>
        <v/>
      </c>
      <c r="T1834" s="9" t="str">
        <f>IFERROR(IF($K1834="","",INDEX(リスト!$J:$J,MATCH($K1834,リスト!$I:$I,0))),"")</f>
        <v/>
      </c>
      <c r="U1834" s="9" t="str">
        <f>IF($B1834="","",RIGHT($G1834*1000+200+COUNTIF($G$2:$G1834,$G1834),9))</f>
        <v/>
      </c>
      <c r="V1834" s="9" t="str">
        <f>IFERROR(IF($M1834="","",$M1834&amp;"・"&amp;INDEX(リスト!$F:$F,MATCH($L1834,リスト!$E:$E,0))),"")</f>
        <v/>
      </c>
    </row>
    <row r="1835" spans="15:22" ht="18" customHeight="1" x14ac:dyDescent="0.55000000000000004">
      <c r="O1835" s="9" t="str">
        <f>IFERROR(IF($B1835="","",INDEX(所属情報!$E:$E,MATCH($A1835,所属情報!$A:$A,0))),"")</f>
        <v/>
      </c>
      <c r="P1835" s="9" t="str">
        <f t="shared" si="84"/>
        <v/>
      </c>
      <c r="Q1835" s="9" t="str">
        <f t="shared" si="85"/>
        <v/>
      </c>
      <c r="R1835" s="9" t="str">
        <f t="shared" si="86"/>
        <v/>
      </c>
      <c r="S1835" s="9" t="str">
        <f>IFERROR(IF($F1835="","",INDEX(リスト!$G:$G,MATCH($F1835,リスト!$E:$E,0))),"")</f>
        <v/>
      </c>
      <c r="T1835" s="9" t="str">
        <f>IFERROR(IF($K1835="","",INDEX(リスト!$J:$J,MATCH($K1835,リスト!$I:$I,0))),"")</f>
        <v/>
      </c>
      <c r="U1835" s="9" t="str">
        <f>IF($B1835="","",RIGHT($G1835*1000+200+COUNTIF($G$2:$G1835,$G1835),9))</f>
        <v/>
      </c>
      <c r="V1835" s="9" t="str">
        <f>IFERROR(IF($M1835="","",$M1835&amp;"・"&amp;INDEX(リスト!$F:$F,MATCH($L1835,リスト!$E:$E,0))),"")</f>
        <v/>
      </c>
    </row>
    <row r="1836" spans="15:22" ht="18" customHeight="1" x14ac:dyDescent="0.55000000000000004">
      <c r="O1836" s="9" t="str">
        <f>IFERROR(IF($B1836="","",INDEX(所属情報!$E:$E,MATCH($A1836,所属情報!$A:$A,0))),"")</f>
        <v/>
      </c>
      <c r="P1836" s="9" t="str">
        <f t="shared" si="84"/>
        <v/>
      </c>
      <c r="Q1836" s="9" t="str">
        <f t="shared" si="85"/>
        <v/>
      </c>
      <c r="R1836" s="9" t="str">
        <f t="shared" si="86"/>
        <v/>
      </c>
      <c r="S1836" s="9" t="str">
        <f>IFERROR(IF($F1836="","",INDEX(リスト!$G:$G,MATCH($F1836,リスト!$E:$E,0))),"")</f>
        <v/>
      </c>
      <c r="T1836" s="9" t="str">
        <f>IFERROR(IF($K1836="","",INDEX(リスト!$J:$J,MATCH($K1836,リスト!$I:$I,0))),"")</f>
        <v/>
      </c>
      <c r="U1836" s="9" t="str">
        <f>IF($B1836="","",RIGHT($G1836*1000+200+COUNTIF($G$2:$G1836,$G1836),9))</f>
        <v/>
      </c>
      <c r="V1836" s="9" t="str">
        <f>IFERROR(IF($M1836="","",$M1836&amp;"・"&amp;INDEX(リスト!$F:$F,MATCH($L1836,リスト!$E:$E,0))),"")</f>
        <v/>
      </c>
    </row>
    <row r="1837" spans="15:22" ht="18" customHeight="1" x14ac:dyDescent="0.55000000000000004">
      <c r="O1837" s="9" t="str">
        <f>IFERROR(IF($B1837="","",INDEX(所属情報!$E:$E,MATCH($A1837,所属情報!$A:$A,0))),"")</f>
        <v/>
      </c>
      <c r="P1837" s="9" t="str">
        <f t="shared" si="84"/>
        <v/>
      </c>
      <c r="Q1837" s="9" t="str">
        <f t="shared" si="85"/>
        <v/>
      </c>
      <c r="R1837" s="9" t="str">
        <f t="shared" si="86"/>
        <v/>
      </c>
      <c r="S1837" s="9" t="str">
        <f>IFERROR(IF($F1837="","",INDEX(リスト!$G:$G,MATCH($F1837,リスト!$E:$E,0))),"")</f>
        <v/>
      </c>
      <c r="T1837" s="9" t="str">
        <f>IFERROR(IF($K1837="","",INDEX(リスト!$J:$J,MATCH($K1837,リスト!$I:$I,0))),"")</f>
        <v/>
      </c>
      <c r="U1837" s="9" t="str">
        <f>IF($B1837="","",RIGHT($G1837*1000+200+COUNTIF($G$2:$G1837,$G1837),9))</f>
        <v/>
      </c>
      <c r="V1837" s="9" t="str">
        <f>IFERROR(IF($M1837="","",$M1837&amp;"・"&amp;INDEX(リスト!$F:$F,MATCH($L1837,リスト!$E:$E,0))),"")</f>
        <v/>
      </c>
    </row>
    <row r="1838" spans="15:22" ht="18" customHeight="1" x14ac:dyDescent="0.55000000000000004">
      <c r="O1838" s="9" t="str">
        <f>IFERROR(IF($B1838="","",INDEX(所属情報!$E:$E,MATCH($A1838,所属情報!$A:$A,0))),"")</f>
        <v/>
      </c>
      <c r="P1838" s="9" t="str">
        <f t="shared" si="84"/>
        <v/>
      </c>
      <c r="Q1838" s="9" t="str">
        <f t="shared" si="85"/>
        <v/>
      </c>
      <c r="R1838" s="9" t="str">
        <f t="shared" si="86"/>
        <v/>
      </c>
      <c r="S1838" s="9" t="str">
        <f>IFERROR(IF($F1838="","",INDEX(リスト!$G:$G,MATCH($F1838,リスト!$E:$E,0))),"")</f>
        <v/>
      </c>
      <c r="T1838" s="9" t="str">
        <f>IFERROR(IF($K1838="","",INDEX(リスト!$J:$J,MATCH($K1838,リスト!$I:$I,0))),"")</f>
        <v/>
      </c>
      <c r="U1838" s="9" t="str">
        <f>IF($B1838="","",RIGHT($G1838*1000+200+COUNTIF($G$2:$G1838,$G1838),9))</f>
        <v/>
      </c>
      <c r="V1838" s="9" t="str">
        <f>IFERROR(IF($M1838="","",$M1838&amp;"・"&amp;INDEX(リスト!$F:$F,MATCH($L1838,リスト!$E:$E,0))),"")</f>
        <v/>
      </c>
    </row>
    <row r="1839" spans="15:22" ht="18" customHeight="1" x14ac:dyDescent="0.55000000000000004">
      <c r="O1839" s="9" t="str">
        <f>IFERROR(IF($B1839="","",INDEX(所属情報!$E:$E,MATCH($A1839,所属情報!$A:$A,0))),"")</f>
        <v/>
      </c>
      <c r="P1839" s="9" t="str">
        <f t="shared" si="84"/>
        <v/>
      </c>
      <c r="Q1839" s="9" t="str">
        <f t="shared" si="85"/>
        <v/>
      </c>
      <c r="R1839" s="9" t="str">
        <f t="shared" si="86"/>
        <v/>
      </c>
      <c r="S1839" s="9" t="str">
        <f>IFERROR(IF($F1839="","",INDEX(リスト!$G:$G,MATCH($F1839,リスト!$E:$E,0))),"")</f>
        <v/>
      </c>
      <c r="T1839" s="9" t="str">
        <f>IFERROR(IF($K1839="","",INDEX(リスト!$J:$J,MATCH($K1839,リスト!$I:$I,0))),"")</f>
        <v/>
      </c>
      <c r="U1839" s="9" t="str">
        <f>IF($B1839="","",RIGHT($G1839*1000+200+COUNTIF($G$2:$G1839,$G1839),9))</f>
        <v/>
      </c>
      <c r="V1839" s="9" t="str">
        <f>IFERROR(IF($M1839="","",$M1839&amp;"・"&amp;INDEX(リスト!$F:$F,MATCH($L1839,リスト!$E:$E,0))),"")</f>
        <v/>
      </c>
    </row>
    <row r="1840" spans="15:22" ht="18" customHeight="1" x14ac:dyDescent="0.55000000000000004">
      <c r="O1840" s="9" t="str">
        <f>IFERROR(IF($B1840="","",INDEX(所属情報!$E:$E,MATCH($A1840,所属情報!$A:$A,0))),"")</f>
        <v/>
      </c>
      <c r="P1840" s="9" t="str">
        <f t="shared" si="84"/>
        <v/>
      </c>
      <c r="Q1840" s="9" t="str">
        <f t="shared" si="85"/>
        <v/>
      </c>
      <c r="R1840" s="9" t="str">
        <f t="shared" si="86"/>
        <v/>
      </c>
      <c r="S1840" s="9" t="str">
        <f>IFERROR(IF($F1840="","",INDEX(リスト!$G:$G,MATCH($F1840,リスト!$E:$E,0))),"")</f>
        <v/>
      </c>
      <c r="T1840" s="9" t="str">
        <f>IFERROR(IF($K1840="","",INDEX(リスト!$J:$J,MATCH($K1840,リスト!$I:$I,0))),"")</f>
        <v/>
      </c>
      <c r="U1840" s="9" t="str">
        <f>IF($B1840="","",RIGHT($G1840*1000+200+COUNTIF($G$2:$G1840,$G1840),9))</f>
        <v/>
      </c>
      <c r="V1840" s="9" t="str">
        <f>IFERROR(IF($M1840="","",$M1840&amp;"・"&amp;INDEX(リスト!$F:$F,MATCH($L1840,リスト!$E:$E,0))),"")</f>
        <v/>
      </c>
    </row>
    <row r="1841" spans="15:22" ht="18" customHeight="1" x14ac:dyDescent="0.55000000000000004">
      <c r="O1841" s="9" t="str">
        <f>IFERROR(IF($B1841="","",INDEX(所属情報!$E:$E,MATCH($A1841,所属情報!$A:$A,0))),"")</f>
        <v/>
      </c>
      <c r="P1841" s="9" t="str">
        <f t="shared" si="84"/>
        <v/>
      </c>
      <c r="Q1841" s="9" t="str">
        <f t="shared" si="85"/>
        <v/>
      </c>
      <c r="R1841" s="9" t="str">
        <f t="shared" si="86"/>
        <v/>
      </c>
      <c r="S1841" s="9" t="str">
        <f>IFERROR(IF($F1841="","",INDEX(リスト!$G:$G,MATCH($F1841,リスト!$E:$E,0))),"")</f>
        <v/>
      </c>
      <c r="T1841" s="9" t="str">
        <f>IFERROR(IF($K1841="","",INDEX(リスト!$J:$J,MATCH($K1841,リスト!$I:$I,0))),"")</f>
        <v/>
      </c>
      <c r="U1841" s="9" t="str">
        <f>IF($B1841="","",RIGHT($G1841*1000+200+COUNTIF($G$2:$G1841,$G1841),9))</f>
        <v/>
      </c>
      <c r="V1841" s="9" t="str">
        <f>IFERROR(IF($M1841="","",$M1841&amp;"・"&amp;INDEX(リスト!$F:$F,MATCH($L1841,リスト!$E:$E,0))),"")</f>
        <v/>
      </c>
    </row>
    <row r="1842" spans="15:22" ht="18" customHeight="1" x14ac:dyDescent="0.55000000000000004">
      <c r="O1842" s="9" t="str">
        <f>IFERROR(IF($B1842="","",INDEX(所属情報!$E:$E,MATCH($A1842,所属情報!$A:$A,0))),"")</f>
        <v/>
      </c>
      <c r="P1842" s="9" t="str">
        <f t="shared" si="84"/>
        <v/>
      </c>
      <c r="Q1842" s="9" t="str">
        <f t="shared" si="85"/>
        <v/>
      </c>
      <c r="R1842" s="9" t="str">
        <f t="shared" si="86"/>
        <v/>
      </c>
      <c r="S1842" s="9" t="str">
        <f>IFERROR(IF($F1842="","",INDEX(リスト!$G:$G,MATCH($F1842,リスト!$E:$E,0))),"")</f>
        <v/>
      </c>
      <c r="T1842" s="9" t="str">
        <f>IFERROR(IF($K1842="","",INDEX(リスト!$J:$J,MATCH($K1842,リスト!$I:$I,0))),"")</f>
        <v/>
      </c>
      <c r="U1842" s="9" t="str">
        <f>IF($B1842="","",RIGHT($G1842*1000+200+COUNTIF($G$2:$G1842,$G1842),9))</f>
        <v/>
      </c>
      <c r="V1842" s="9" t="str">
        <f>IFERROR(IF($M1842="","",$M1842&amp;"・"&amp;INDEX(リスト!$F:$F,MATCH($L1842,リスト!$E:$E,0))),"")</f>
        <v/>
      </c>
    </row>
    <row r="1843" spans="15:22" ht="18" customHeight="1" x14ac:dyDescent="0.55000000000000004">
      <c r="O1843" s="9" t="str">
        <f>IFERROR(IF($B1843="","",INDEX(所属情報!$E:$E,MATCH($A1843,所属情報!$A:$A,0))),"")</f>
        <v/>
      </c>
      <c r="P1843" s="9" t="str">
        <f t="shared" si="84"/>
        <v/>
      </c>
      <c r="Q1843" s="9" t="str">
        <f t="shared" si="85"/>
        <v/>
      </c>
      <c r="R1843" s="9" t="str">
        <f t="shared" si="86"/>
        <v/>
      </c>
      <c r="S1843" s="9" t="str">
        <f>IFERROR(IF($F1843="","",INDEX(リスト!$G:$G,MATCH($F1843,リスト!$E:$E,0))),"")</f>
        <v/>
      </c>
      <c r="T1843" s="9" t="str">
        <f>IFERROR(IF($K1843="","",INDEX(リスト!$J:$J,MATCH($K1843,リスト!$I:$I,0))),"")</f>
        <v/>
      </c>
      <c r="U1843" s="9" t="str">
        <f>IF($B1843="","",RIGHT($G1843*1000+200+COUNTIF($G$2:$G1843,$G1843),9))</f>
        <v/>
      </c>
      <c r="V1843" s="9" t="str">
        <f>IFERROR(IF($M1843="","",$M1843&amp;"・"&amp;INDEX(リスト!$F:$F,MATCH($L1843,リスト!$E:$E,0))),"")</f>
        <v/>
      </c>
    </row>
    <row r="1844" spans="15:22" ht="18" customHeight="1" x14ac:dyDescent="0.55000000000000004">
      <c r="O1844" s="9" t="str">
        <f>IFERROR(IF($B1844="","",INDEX(所属情報!$E:$E,MATCH($A1844,所属情報!$A:$A,0))),"")</f>
        <v/>
      </c>
      <c r="P1844" s="9" t="str">
        <f t="shared" si="84"/>
        <v/>
      </c>
      <c r="Q1844" s="9" t="str">
        <f t="shared" si="85"/>
        <v/>
      </c>
      <c r="R1844" s="9" t="str">
        <f t="shared" si="86"/>
        <v/>
      </c>
      <c r="S1844" s="9" t="str">
        <f>IFERROR(IF($F1844="","",INDEX(リスト!$G:$G,MATCH($F1844,リスト!$E:$E,0))),"")</f>
        <v/>
      </c>
      <c r="T1844" s="9" t="str">
        <f>IFERROR(IF($K1844="","",INDEX(リスト!$J:$J,MATCH($K1844,リスト!$I:$I,0))),"")</f>
        <v/>
      </c>
      <c r="U1844" s="9" t="str">
        <f>IF($B1844="","",RIGHT($G1844*1000+200+COUNTIF($G$2:$G1844,$G1844),9))</f>
        <v/>
      </c>
      <c r="V1844" s="9" t="str">
        <f>IFERROR(IF($M1844="","",$M1844&amp;"・"&amp;INDEX(リスト!$F:$F,MATCH($L1844,リスト!$E:$E,0))),"")</f>
        <v/>
      </c>
    </row>
    <row r="1845" spans="15:22" ht="18" customHeight="1" x14ac:dyDescent="0.55000000000000004">
      <c r="O1845" s="9" t="str">
        <f>IFERROR(IF($B1845="","",INDEX(所属情報!$E:$E,MATCH($A1845,所属情報!$A:$A,0))),"")</f>
        <v/>
      </c>
      <c r="P1845" s="9" t="str">
        <f t="shared" si="84"/>
        <v/>
      </c>
      <c r="Q1845" s="9" t="str">
        <f t="shared" si="85"/>
        <v/>
      </c>
      <c r="R1845" s="9" t="str">
        <f t="shared" si="86"/>
        <v/>
      </c>
      <c r="S1845" s="9" t="str">
        <f>IFERROR(IF($F1845="","",INDEX(リスト!$G:$G,MATCH($F1845,リスト!$E:$E,0))),"")</f>
        <v/>
      </c>
      <c r="T1845" s="9" t="str">
        <f>IFERROR(IF($K1845="","",INDEX(リスト!$J:$J,MATCH($K1845,リスト!$I:$I,0))),"")</f>
        <v/>
      </c>
      <c r="U1845" s="9" t="str">
        <f>IF($B1845="","",RIGHT($G1845*1000+200+COUNTIF($G$2:$G1845,$G1845),9))</f>
        <v/>
      </c>
      <c r="V1845" s="9" t="str">
        <f>IFERROR(IF($M1845="","",$M1845&amp;"・"&amp;INDEX(リスト!$F:$F,MATCH($L1845,リスト!$E:$E,0))),"")</f>
        <v/>
      </c>
    </row>
    <row r="1846" spans="15:22" ht="18" customHeight="1" x14ac:dyDescent="0.55000000000000004">
      <c r="O1846" s="9" t="str">
        <f>IFERROR(IF($B1846="","",INDEX(所属情報!$E:$E,MATCH($A1846,所属情報!$A:$A,0))),"")</f>
        <v/>
      </c>
      <c r="P1846" s="9" t="str">
        <f t="shared" si="84"/>
        <v/>
      </c>
      <c r="Q1846" s="9" t="str">
        <f t="shared" si="85"/>
        <v/>
      </c>
      <c r="R1846" s="9" t="str">
        <f t="shared" si="86"/>
        <v/>
      </c>
      <c r="S1846" s="9" t="str">
        <f>IFERROR(IF($F1846="","",INDEX(リスト!$G:$G,MATCH($F1846,リスト!$E:$E,0))),"")</f>
        <v/>
      </c>
      <c r="T1846" s="9" t="str">
        <f>IFERROR(IF($K1846="","",INDEX(リスト!$J:$J,MATCH($K1846,リスト!$I:$I,0))),"")</f>
        <v/>
      </c>
      <c r="U1846" s="9" t="str">
        <f>IF($B1846="","",RIGHT($G1846*1000+200+COUNTIF($G$2:$G1846,$G1846),9))</f>
        <v/>
      </c>
      <c r="V1846" s="9" t="str">
        <f>IFERROR(IF($M1846="","",$M1846&amp;"・"&amp;INDEX(リスト!$F:$F,MATCH($L1846,リスト!$E:$E,0))),"")</f>
        <v/>
      </c>
    </row>
    <row r="1847" spans="15:22" ht="18" customHeight="1" x14ac:dyDescent="0.55000000000000004">
      <c r="O1847" s="9" t="str">
        <f>IFERROR(IF($B1847="","",INDEX(所属情報!$E:$E,MATCH($A1847,所属情報!$A:$A,0))),"")</f>
        <v/>
      </c>
      <c r="P1847" s="9" t="str">
        <f t="shared" si="84"/>
        <v/>
      </c>
      <c r="Q1847" s="9" t="str">
        <f t="shared" si="85"/>
        <v/>
      </c>
      <c r="R1847" s="9" t="str">
        <f t="shared" si="86"/>
        <v/>
      </c>
      <c r="S1847" s="9" t="str">
        <f>IFERROR(IF($F1847="","",INDEX(リスト!$G:$G,MATCH($F1847,リスト!$E:$E,0))),"")</f>
        <v/>
      </c>
      <c r="T1847" s="9" t="str">
        <f>IFERROR(IF($K1847="","",INDEX(リスト!$J:$J,MATCH($K1847,リスト!$I:$I,0))),"")</f>
        <v/>
      </c>
      <c r="U1847" s="9" t="str">
        <f>IF($B1847="","",RIGHT($G1847*1000+200+COUNTIF($G$2:$G1847,$G1847),9))</f>
        <v/>
      </c>
      <c r="V1847" s="9" t="str">
        <f>IFERROR(IF($M1847="","",$M1847&amp;"・"&amp;INDEX(リスト!$F:$F,MATCH($L1847,リスト!$E:$E,0))),"")</f>
        <v/>
      </c>
    </row>
    <row r="1848" spans="15:22" ht="18" customHeight="1" x14ac:dyDescent="0.55000000000000004">
      <c r="O1848" s="9" t="str">
        <f>IFERROR(IF($B1848="","",INDEX(所属情報!$E:$E,MATCH($A1848,所属情報!$A:$A,0))),"")</f>
        <v/>
      </c>
      <c r="P1848" s="9" t="str">
        <f t="shared" si="84"/>
        <v/>
      </c>
      <c r="Q1848" s="9" t="str">
        <f t="shared" si="85"/>
        <v/>
      </c>
      <c r="R1848" s="9" t="str">
        <f t="shared" si="86"/>
        <v/>
      </c>
      <c r="S1848" s="9" t="str">
        <f>IFERROR(IF($F1848="","",INDEX(リスト!$G:$G,MATCH($F1848,リスト!$E:$E,0))),"")</f>
        <v/>
      </c>
      <c r="T1848" s="9" t="str">
        <f>IFERROR(IF($K1848="","",INDEX(リスト!$J:$J,MATCH($K1848,リスト!$I:$I,0))),"")</f>
        <v/>
      </c>
      <c r="U1848" s="9" t="str">
        <f>IF($B1848="","",RIGHT($G1848*1000+200+COUNTIF($G$2:$G1848,$G1848),9))</f>
        <v/>
      </c>
      <c r="V1848" s="9" t="str">
        <f>IFERROR(IF($M1848="","",$M1848&amp;"・"&amp;INDEX(リスト!$F:$F,MATCH($L1848,リスト!$E:$E,0))),"")</f>
        <v/>
      </c>
    </row>
    <row r="1849" spans="15:22" ht="18" customHeight="1" x14ac:dyDescent="0.55000000000000004">
      <c r="O1849" s="9" t="str">
        <f>IFERROR(IF($B1849="","",INDEX(所属情報!$E:$E,MATCH($A1849,所属情報!$A:$A,0))),"")</f>
        <v/>
      </c>
      <c r="P1849" s="9" t="str">
        <f t="shared" si="84"/>
        <v/>
      </c>
      <c r="Q1849" s="9" t="str">
        <f t="shared" si="85"/>
        <v/>
      </c>
      <c r="R1849" s="9" t="str">
        <f t="shared" si="86"/>
        <v/>
      </c>
      <c r="S1849" s="9" t="str">
        <f>IFERROR(IF($F1849="","",INDEX(リスト!$G:$G,MATCH($F1849,リスト!$E:$E,0))),"")</f>
        <v/>
      </c>
      <c r="T1849" s="9" t="str">
        <f>IFERROR(IF($K1849="","",INDEX(リスト!$J:$J,MATCH($K1849,リスト!$I:$I,0))),"")</f>
        <v/>
      </c>
      <c r="U1849" s="9" t="str">
        <f>IF($B1849="","",RIGHT($G1849*1000+200+COUNTIF($G$2:$G1849,$G1849),9))</f>
        <v/>
      </c>
      <c r="V1849" s="9" t="str">
        <f>IFERROR(IF($M1849="","",$M1849&amp;"・"&amp;INDEX(リスト!$F:$F,MATCH($L1849,リスト!$E:$E,0))),"")</f>
        <v/>
      </c>
    </row>
    <row r="1850" spans="15:22" ht="18" customHeight="1" x14ac:dyDescent="0.55000000000000004">
      <c r="O1850" s="9" t="str">
        <f>IFERROR(IF($B1850="","",INDEX(所属情報!$E:$E,MATCH($A1850,所属情報!$A:$A,0))),"")</f>
        <v/>
      </c>
      <c r="P1850" s="9" t="str">
        <f t="shared" si="84"/>
        <v/>
      </c>
      <c r="Q1850" s="9" t="str">
        <f t="shared" si="85"/>
        <v/>
      </c>
      <c r="R1850" s="9" t="str">
        <f t="shared" si="86"/>
        <v/>
      </c>
      <c r="S1850" s="9" t="str">
        <f>IFERROR(IF($F1850="","",INDEX(リスト!$G:$G,MATCH($F1850,リスト!$E:$E,0))),"")</f>
        <v/>
      </c>
      <c r="T1850" s="9" t="str">
        <f>IFERROR(IF($K1850="","",INDEX(リスト!$J:$J,MATCH($K1850,リスト!$I:$I,0))),"")</f>
        <v/>
      </c>
      <c r="U1850" s="9" t="str">
        <f>IF($B1850="","",RIGHT($G1850*1000+200+COUNTIF($G$2:$G1850,$G1850),9))</f>
        <v/>
      </c>
      <c r="V1850" s="9" t="str">
        <f>IFERROR(IF($M1850="","",$M1850&amp;"・"&amp;INDEX(リスト!$F:$F,MATCH($L1850,リスト!$E:$E,0))),"")</f>
        <v/>
      </c>
    </row>
    <row r="1851" spans="15:22" ht="18" customHeight="1" x14ac:dyDescent="0.55000000000000004">
      <c r="O1851" s="9" t="str">
        <f>IFERROR(IF($B1851="","",INDEX(所属情報!$E:$E,MATCH($A1851,所属情報!$A:$A,0))),"")</f>
        <v/>
      </c>
      <c r="P1851" s="9" t="str">
        <f t="shared" si="84"/>
        <v/>
      </c>
      <c r="Q1851" s="9" t="str">
        <f t="shared" si="85"/>
        <v/>
      </c>
      <c r="R1851" s="9" t="str">
        <f t="shared" si="86"/>
        <v/>
      </c>
      <c r="S1851" s="9" t="str">
        <f>IFERROR(IF($F1851="","",INDEX(リスト!$G:$G,MATCH($F1851,リスト!$E:$E,0))),"")</f>
        <v/>
      </c>
      <c r="T1851" s="9" t="str">
        <f>IFERROR(IF($K1851="","",INDEX(リスト!$J:$J,MATCH($K1851,リスト!$I:$I,0))),"")</f>
        <v/>
      </c>
      <c r="U1851" s="9" t="str">
        <f>IF($B1851="","",RIGHT($G1851*1000+200+COUNTIF($G$2:$G1851,$G1851),9))</f>
        <v/>
      </c>
      <c r="V1851" s="9" t="str">
        <f>IFERROR(IF($M1851="","",$M1851&amp;"・"&amp;INDEX(リスト!$F:$F,MATCH($L1851,リスト!$E:$E,0))),"")</f>
        <v/>
      </c>
    </row>
    <row r="1852" spans="15:22" ht="18" customHeight="1" x14ac:dyDescent="0.55000000000000004">
      <c r="O1852" s="9" t="str">
        <f>IFERROR(IF($B1852="","",INDEX(所属情報!$E:$E,MATCH($A1852,所属情報!$A:$A,0))),"")</f>
        <v/>
      </c>
      <c r="P1852" s="9" t="str">
        <f t="shared" si="84"/>
        <v/>
      </c>
      <c r="Q1852" s="9" t="str">
        <f t="shared" si="85"/>
        <v/>
      </c>
      <c r="R1852" s="9" t="str">
        <f t="shared" si="86"/>
        <v/>
      </c>
      <c r="S1852" s="9" t="str">
        <f>IFERROR(IF($F1852="","",INDEX(リスト!$G:$G,MATCH($F1852,リスト!$E:$E,0))),"")</f>
        <v/>
      </c>
      <c r="T1852" s="9" t="str">
        <f>IFERROR(IF($K1852="","",INDEX(リスト!$J:$J,MATCH($K1852,リスト!$I:$I,0))),"")</f>
        <v/>
      </c>
      <c r="U1852" s="9" t="str">
        <f>IF($B1852="","",RIGHT($G1852*1000+200+COUNTIF($G$2:$G1852,$G1852),9))</f>
        <v/>
      </c>
      <c r="V1852" s="9" t="str">
        <f>IFERROR(IF($M1852="","",$M1852&amp;"・"&amp;INDEX(リスト!$F:$F,MATCH($L1852,リスト!$E:$E,0))),"")</f>
        <v/>
      </c>
    </row>
    <row r="1853" spans="15:22" ht="18" customHeight="1" x14ac:dyDescent="0.55000000000000004">
      <c r="O1853" s="9" t="str">
        <f>IFERROR(IF($B1853="","",INDEX(所属情報!$E:$E,MATCH($A1853,所属情報!$A:$A,0))),"")</f>
        <v/>
      </c>
      <c r="P1853" s="9" t="str">
        <f t="shared" si="84"/>
        <v/>
      </c>
      <c r="Q1853" s="9" t="str">
        <f t="shared" si="85"/>
        <v/>
      </c>
      <c r="R1853" s="9" t="str">
        <f t="shared" si="86"/>
        <v/>
      </c>
      <c r="S1853" s="9" t="str">
        <f>IFERROR(IF($F1853="","",INDEX(リスト!$G:$G,MATCH($F1853,リスト!$E:$E,0))),"")</f>
        <v/>
      </c>
      <c r="T1853" s="9" t="str">
        <f>IFERROR(IF($K1853="","",INDEX(リスト!$J:$J,MATCH($K1853,リスト!$I:$I,0))),"")</f>
        <v/>
      </c>
      <c r="U1853" s="9" t="str">
        <f>IF($B1853="","",RIGHT($G1853*1000+200+COUNTIF($G$2:$G1853,$G1853),9))</f>
        <v/>
      </c>
      <c r="V1853" s="9" t="str">
        <f>IFERROR(IF($M1853="","",$M1853&amp;"・"&amp;INDEX(リスト!$F:$F,MATCH($L1853,リスト!$E:$E,0))),"")</f>
        <v/>
      </c>
    </row>
    <row r="1854" spans="15:22" ht="18" customHeight="1" x14ac:dyDescent="0.55000000000000004">
      <c r="O1854" s="9" t="str">
        <f>IFERROR(IF($B1854="","",INDEX(所属情報!$E:$E,MATCH($A1854,所属情報!$A:$A,0))),"")</f>
        <v/>
      </c>
      <c r="P1854" s="9" t="str">
        <f t="shared" si="84"/>
        <v/>
      </c>
      <c r="Q1854" s="9" t="str">
        <f t="shared" si="85"/>
        <v/>
      </c>
      <c r="R1854" s="9" t="str">
        <f t="shared" si="86"/>
        <v/>
      </c>
      <c r="S1854" s="9" t="str">
        <f>IFERROR(IF($F1854="","",INDEX(リスト!$G:$G,MATCH($F1854,リスト!$E:$E,0))),"")</f>
        <v/>
      </c>
      <c r="T1854" s="9" t="str">
        <f>IFERROR(IF($K1854="","",INDEX(リスト!$J:$J,MATCH($K1854,リスト!$I:$I,0))),"")</f>
        <v/>
      </c>
      <c r="U1854" s="9" t="str">
        <f>IF($B1854="","",RIGHT($G1854*1000+200+COUNTIF($G$2:$G1854,$G1854),9))</f>
        <v/>
      </c>
      <c r="V1854" s="9" t="str">
        <f>IFERROR(IF($M1854="","",$M1854&amp;"・"&amp;INDEX(リスト!$F:$F,MATCH($L1854,リスト!$E:$E,0))),"")</f>
        <v/>
      </c>
    </row>
    <row r="1855" spans="15:22" ht="18" customHeight="1" x14ac:dyDescent="0.55000000000000004">
      <c r="O1855" s="9" t="str">
        <f>IFERROR(IF($B1855="","",INDEX(所属情報!$E:$E,MATCH($A1855,所属情報!$A:$A,0))),"")</f>
        <v/>
      </c>
      <c r="P1855" s="9" t="str">
        <f t="shared" si="84"/>
        <v/>
      </c>
      <c r="Q1855" s="9" t="str">
        <f t="shared" si="85"/>
        <v/>
      </c>
      <c r="R1855" s="9" t="str">
        <f t="shared" si="86"/>
        <v/>
      </c>
      <c r="S1855" s="9" t="str">
        <f>IFERROR(IF($F1855="","",INDEX(リスト!$G:$G,MATCH($F1855,リスト!$E:$E,0))),"")</f>
        <v/>
      </c>
      <c r="T1855" s="9" t="str">
        <f>IFERROR(IF($K1855="","",INDEX(リスト!$J:$J,MATCH($K1855,リスト!$I:$I,0))),"")</f>
        <v/>
      </c>
      <c r="U1855" s="9" t="str">
        <f>IF($B1855="","",RIGHT($G1855*1000+200+COUNTIF($G$2:$G1855,$G1855),9))</f>
        <v/>
      </c>
      <c r="V1855" s="9" t="str">
        <f>IFERROR(IF($M1855="","",$M1855&amp;"・"&amp;INDEX(リスト!$F:$F,MATCH($L1855,リスト!$E:$E,0))),"")</f>
        <v/>
      </c>
    </row>
    <row r="1856" spans="15:22" ht="18" customHeight="1" x14ac:dyDescent="0.55000000000000004">
      <c r="O1856" s="9" t="str">
        <f>IFERROR(IF($B1856="","",INDEX(所属情報!$E:$E,MATCH($A1856,所属情報!$A:$A,0))),"")</f>
        <v/>
      </c>
      <c r="P1856" s="9" t="str">
        <f t="shared" si="84"/>
        <v/>
      </c>
      <c r="Q1856" s="9" t="str">
        <f t="shared" si="85"/>
        <v/>
      </c>
      <c r="R1856" s="9" t="str">
        <f t="shared" si="86"/>
        <v/>
      </c>
      <c r="S1856" s="9" t="str">
        <f>IFERROR(IF($F1856="","",INDEX(リスト!$G:$G,MATCH($F1856,リスト!$E:$E,0))),"")</f>
        <v/>
      </c>
      <c r="T1856" s="9" t="str">
        <f>IFERROR(IF($K1856="","",INDEX(リスト!$J:$J,MATCH($K1856,リスト!$I:$I,0))),"")</f>
        <v/>
      </c>
      <c r="U1856" s="9" t="str">
        <f>IF($B1856="","",RIGHT($G1856*1000+200+COUNTIF($G$2:$G1856,$G1856),9))</f>
        <v/>
      </c>
      <c r="V1856" s="9" t="str">
        <f>IFERROR(IF($M1856="","",$M1856&amp;"・"&amp;INDEX(リスト!$F:$F,MATCH($L1856,リスト!$E:$E,0))),"")</f>
        <v/>
      </c>
    </row>
    <row r="1857" spans="15:22" ht="18" customHeight="1" x14ac:dyDescent="0.55000000000000004">
      <c r="O1857" s="9" t="str">
        <f>IFERROR(IF($B1857="","",INDEX(所属情報!$E:$E,MATCH($A1857,所属情報!$A:$A,0))),"")</f>
        <v/>
      </c>
      <c r="P1857" s="9" t="str">
        <f t="shared" si="84"/>
        <v/>
      </c>
      <c r="Q1857" s="9" t="str">
        <f t="shared" si="85"/>
        <v/>
      </c>
      <c r="R1857" s="9" t="str">
        <f t="shared" si="86"/>
        <v/>
      </c>
      <c r="S1857" s="9" t="str">
        <f>IFERROR(IF($F1857="","",INDEX(リスト!$G:$G,MATCH($F1857,リスト!$E:$E,0))),"")</f>
        <v/>
      </c>
      <c r="T1857" s="9" t="str">
        <f>IFERROR(IF($K1857="","",INDEX(リスト!$J:$J,MATCH($K1857,リスト!$I:$I,0))),"")</f>
        <v/>
      </c>
      <c r="U1857" s="9" t="str">
        <f>IF($B1857="","",RIGHT($G1857*1000+200+COUNTIF($G$2:$G1857,$G1857),9))</f>
        <v/>
      </c>
      <c r="V1857" s="9" t="str">
        <f>IFERROR(IF($M1857="","",$M1857&amp;"・"&amp;INDEX(リスト!$F:$F,MATCH($L1857,リスト!$E:$E,0))),"")</f>
        <v/>
      </c>
    </row>
    <row r="1858" spans="15:22" ht="18" customHeight="1" x14ac:dyDescent="0.55000000000000004">
      <c r="O1858" s="9" t="str">
        <f>IFERROR(IF($B1858="","",INDEX(所属情報!$E:$E,MATCH($A1858,所属情報!$A:$A,0))),"")</f>
        <v/>
      </c>
      <c r="P1858" s="9" t="str">
        <f t="shared" si="84"/>
        <v/>
      </c>
      <c r="Q1858" s="9" t="str">
        <f t="shared" si="85"/>
        <v/>
      </c>
      <c r="R1858" s="9" t="str">
        <f t="shared" si="86"/>
        <v/>
      </c>
      <c r="S1858" s="9" t="str">
        <f>IFERROR(IF($F1858="","",INDEX(リスト!$G:$G,MATCH($F1858,リスト!$E:$E,0))),"")</f>
        <v/>
      </c>
      <c r="T1858" s="9" t="str">
        <f>IFERROR(IF($K1858="","",INDEX(リスト!$J:$J,MATCH($K1858,リスト!$I:$I,0))),"")</f>
        <v/>
      </c>
      <c r="U1858" s="9" t="str">
        <f>IF($B1858="","",RIGHT($G1858*1000+200+COUNTIF($G$2:$G1858,$G1858),9))</f>
        <v/>
      </c>
      <c r="V1858" s="9" t="str">
        <f>IFERROR(IF($M1858="","",$M1858&amp;"・"&amp;INDEX(リスト!$F:$F,MATCH($L1858,リスト!$E:$E,0))),"")</f>
        <v/>
      </c>
    </row>
    <row r="1859" spans="15:22" ht="18" customHeight="1" x14ac:dyDescent="0.55000000000000004">
      <c r="O1859" s="9" t="str">
        <f>IFERROR(IF($B1859="","",INDEX(所属情報!$E:$E,MATCH($A1859,所属情報!$A:$A,0))),"")</f>
        <v/>
      </c>
      <c r="P1859" s="9" t="str">
        <f t="shared" ref="P1859:P1922" si="87">IF($C1859="","",IF($E1859="",$C1859,$C1859&amp;" ("&amp;$E1859&amp;")"))</f>
        <v/>
      </c>
      <c r="Q1859" s="9" t="str">
        <f t="shared" ref="Q1859:Q1922" si="88">IF($D1859="","",ASC($D1859))</f>
        <v/>
      </c>
      <c r="R1859" s="9" t="str">
        <f t="shared" ref="R1859:R1922" si="89">IF($I1859="","",UPPER($I1859)&amp;" "&amp;UPPER(LEFT($J1859,1))&amp;LOWER(RIGHT($J1859,LEN($J1859)-1))&amp;" ("&amp;MID($G1859,3,2)&amp;")")</f>
        <v/>
      </c>
      <c r="S1859" s="9" t="str">
        <f>IFERROR(IF($F1859="","",INDEX(リスト!$G:$G,MATCH($F1859,リスト!$E:$E,0))),"")</f>
        <v/>
      </c>
      <c r="T1859" s="9" t="str">
        <f>IFERROR(IF($K1859="","",INDEX(リスト!$J:$J,MATCH($K1859,リスト!$I:$I,0))),"")</f>
        <v/>
      </c>
      <c r="U1859" s="9" t="str">
        <f>IF($B1859="","",RIGHT($G1859*1000+200+COUNTIF($G$2:$G1859,$G1859),9))</f>
        <v/>
      </c>
      <c r="V1859" s="9" t="str">
        <f>IFERROR(IF($M1859="","",$M1859&amp;"・"&amp;INDEX(リスト!$F:$F,MATCH($L1859,リスト!$E:$E,0))),"")</f>
        <v/>
      </c>
    </row>
    <row r="1860" spans="15:22" ht="18" customHeight="1" x14ac:dyDescent="0.55000000000000004">
      <c r="O1860" s="9" t="str">
        <f>IFERROR(IF($B1860="","",INDEX(所属情報!$E:$E,MATCH($A1860,所属情報!$A:$A,0))),"")</f>
        <v/>
      </c>
      <c r="P1860" s="9" t="str">
        <f t="shared" si="87"/>
        <v/>
      </c>
      <c r="Q1860" s="9" t="str">
        <f t="shared" si="88"/>
        <v/>
      </c>
      <c r="R1860" s="9" t="str">
        <f t="shared" si="89"/>
        <v/>
      </c>
      <c r="S1860" s="9" t="str">
        <f>IFERROR(IF($F1860="","",INDEX(リスト!$G:$G,MATCH($F1860,リスト!$E:$E,0))),"")</f>
        <v/>
      </c>
      <c r="T1860" s="9" t="str">
        <f>IFERROR(IF($K1860="","",INDEX(リスト!$J:$J,MATCH($K1860,リスト!$I:$I,0))),"")</f>
        <v/>
      </c>
      <c r="U1860" s="9" t="str">
        <f>IF($B1860="","",RIGHT($G1860*1000+200+COUNTIF($G$2:$G1860,$G1860),9))</f>
        <v/>
      </c>
      <c r="V1860" s="9" t="str">
        <f>IFERROR(IF($M1860="","",$M1860&amp;"・"&amp;INDEX(リスト!$F:$F,MATCH($L1860,リスト!$E:$E,0))),"")</f>
        <v/>
      </c>
    </row>
    <row r="1861" spans="15:22" ht="18" customHeight="1" x14ac:dyDescent="0.55000000000000004">
      <c r="O1861" s="9" t="str">
        <f>IFERROR(IF($B1861="","",INDEX(所属情報!$E:$E,MATCH($A1861,所属情報!$A:$A,0))),"")</f>
        <v/>
      </c>
      <c r="P1861" s="9" t="str">
        <f t="shared" si="87"/>
        <v/>
      </c>
      <c r="Q1861" s="9" t="str">
        <f t="shared" si="88"/>
        <v/>
      </c>
      <c r="R1861" s="9" t="str">
        <f t="shared" si="89"/>
        <v/>
      </c>
      <c r="S1861" s="9" t="str">
        <f>IFERROR(IF($F1861="","",INDEX(リスト!$G:$G,MATCH($F1861,リスト!$E:$E,0))),"")</f>
        <v/>
      </c>
      <c r="T1861" s="9" t="str">
        <f>IFERROR(IF($K1861="","",INDEX(リスト!$J:$J,MATCH($K1861,リスト!$I:$I,0))),"")</f>
        <v/>
      </c>
      <c r="U1861" s="9" t="str">
        <f>IF($B1861="","",RIGHT($G1861*1000+200+COUNTIF($G$2:$G1861,$G1861),9))</f>
        <v/>
      </c>
      <c r="V1861" s="9" t="str">
        <f>IFERROR(IF($M1861="","",$M1861&amp;"・"&amp;INDEX(リスト!$F:$F,MATCH($L1861,リスト!$E:$E,0))),"")</f>
        <v/>
      </c>
    </row>
    <row r="1862" spans="15:22" ht="18" customHeight="1" x14ac:dyDescent="0.55000000000000004">
      <c r="O1862" s="9" t="str">
        <f>IFERROR(IF($B1862="","",INDEX(所属情報!$E:$E,MATCH($A1862,所属情報!$A:$A,0))),"")</f>
        <v/>
      </c>
      <c r="P1862" s="9" t="str">
        <f t="shared" si="87"/>
        <v/>
      </c>
      <c r="Q1862" s="9" t="str">
        <f t="shared" si="88"/>
        <v/>
      </c>
      <c r="R1862" s="9" t="str">
        <f t="shared" si="89"/>
        <v/>
      </c>
      <c r="S1862" s="9" t="str">
        <f>IFERROR(IF($F1862="","",INDEX(リスト!$G:$G,MATCH($F1862,リスト!$E:$E,0))),"")</f>
        <v/>
      </c>
      <c r="T1862" s="9" t="str">
        <f>IFERROR(IF($K1862="","",INDEX(リスト!$J:$J,MATCH($K1862,リスト!$I:$I,0))),"")</f>
        <v/>
      </c>
      <c r="U1862" s="9" t="str">
        <f>IF($B1862="","",RIGHT($G1862*1000+200+COUNTIF($G$2:$G1862,$G1862),9))</f>
        <v/>
      </c>
      <c r="V1862" s="9" t="str">
        <f>IFERROR(IF($M1862="","",$M1862&amp;"・"&amp;INDEX(リスト!$F:$F,MATCH($L1862,リスト!$E:$E,0))),"")</f>
        <v/>
      </c>
    </row>
    <row r="1863" spans="15:22" ht="18" customHeight="1" x14ac:dyDescent="0.55000000000000004">
      <c r="O1863" s="9" t="str">
        <f>IFERROR(IF($B1863="","",INDEX(所属情報!$E:$E,MATCH($A1863,所属情報!$A:$A,0))),"")</f>
        <v/>
      </c>
      <c r="P1863" s="9" t="str">
        <f t="shared" si="87"/>
        <v/>
      </c>
      <c r="Q1863" s="9" t="str">
        <f t="shared" si="88"/>
        <v/>
      </c>
      <c r="R1863" s="9" t="str">
        <f t="shared" si="89"/>
        <v/>
      </c>
      <c r="S1863" s="9" t="str">
        <f>IFERROR(IF($F1863="","",INDEX(リスト!$G:$G,MATCH($F1863,リスト!$E:$E,0))),"")</f>
        <v/>
      </c>
      <c r="T1863" s="9" t="str">
        <f>IFERROR(IF($K1863="","",INDEX(リスト!$J:$J,MATCH($K1863,リスト!$I:$I,0))),"")</f>
        <v/>
      </c>
      <c r="U1863" s="9" t="str">
        <f>IF($B1863="","",RIGHT($G1863*1000+200+COUNTIF($G$2:$G1863,$G1863),9))</f>
        <v/>
      </c>
      <c r="V1863" s="9" t="str">
        <f>IFERROR(IF($M1863="","",$M1863&amp;"・"&amp;INDEX(リスト!$F:$F,MATCH($L1863,リスト!$E:$E,0))),"")</f>
        <v/>
      </c>
    </row>
    <row r="1864" spans="15:22" ht="18" customHeight="1" x14ac:dyDescent="0.55000000000000004">
      <c r="O1864" s="9" t="str">
        <f>IFERROR(IF($B1864="","",INDEX(所属情報!$E:$E,MATCH($A1864,所属情報!$A:$A,0))),"")</f>
        <v/>
      </c>
      <c r="P1864" s="9" t="str">
        <f t="shared" si="87"/>
        <v/>
      </c>
      <c r="Q1864" s="9" t="str">
        <f t="shared" si="88"/>
        <v/>
      </c>
      <c r="R1864" s="9" t="str">
        <f t="shared" si="89"/>
        <v/>
      </c>
      <c r="S1864" s="9" t="str">
        <f>IFERROR(IF($F1864="","",INDEX(リスト!$G:$G,MATCH($F1864,リスト!$E:$E,0))),"")</f>
        <v/>
      </c>
      <c r="T1864" s="9" t="str">
        <f>IFERROR(IF($K1864="","",INDEX(リスト!$J:$J,MATCH($K1864,リスト!$I:$I,0))),"")</f>
        <v/>
      </c>
      <c r="U1864" s="9" t="str">
        <f>IF($B1864="","",RIGHT($G1864*1000+200+COUNTIF($G$2:$G1864,$G1864),9))</f>
        <v/>
      </c>
      <c r="V1864" s="9" t="str">
        <f>IFERROR(IF($M1864="","",$M1864&amp;"・"&amp;INDEX(リスト!$F:$F,MATCH($L1864,リスト!$E:$E,0))),"")</f>
        <v/>
      </c>
    </row>
    <row r="1865" spans="15:22" ht="18" customHeight="1" x14ac:dyDescent="0.55000000000000004">
      <c r="O1865" s="9" t="str">
        <f>IFERROR(IF($B1865="","",INDEX(所属情報!$E:$E,MATCH($A1865,所属情報!$A:$A,0))),"")</f>
        <v/>
      </c>
      <c r="P1865" s="9" t="str">
        <f t="shared" si="87"/>
        <v/>
      </c>
      <c r="Q1865" s="9" t="str">
        <f t="shared" si="88"/>
        <v/>
      </c>
      <c r="R1865" s="9" t="str">
        <f t="shared" si="89"/>
        <v/>
      </c>
      <c r="S1865" s="9" t="str">
        <f>IFERROR(IF($F1865="","",INDEX(リスト!$G:$G,MATCH($F1865,リスト!$E:$E,0))),"")</f>
        <v/>
      </c>
      <c r="T1865" s="9" t="str">
        <f>IFERROR(IF($K1865="","",INDEX(リスト!$J:$J,MATCH($K1865,リスト!$I:$I,0))),"")</f>
        <v/>
      </c>
      <c r="U1865" s="9" t="str">
        <f>IF($B1865="","",RIGHT($G1865*1000+200+COUNTIF($G$2:$G1865,$G1865),9))</f>
        <v/>
      </c>
      <c r="V1865" s="9" t="str">
        <f>IFERROR(IF($M1865="","",$M1865&amp;"・"&amp;INDEX(リスト!$F:$F,MATCH($L1865,リスト!$E:$E,0))),"")</f>
        <v/>
      </c>
    </row>
    <row r="1866" spans="15:22" ht="18" customHeight="1" x14ac:dyDescent="0.55000000000000004">
      <c r="O1866" s="9" t="str">
        <f>IFERROR(IF($B1866="","",INDEX(所属情報!$E:$E,MATCH($A1866,所属情報!$A:$A,0))),"")</f>
        <v/>
      </c>
      <c r="P1866" s="9" t="str">
        <f t="shared" si="87"/>
        <v/>
      </c>
      <c r="Q1866" s="9" t="str">
        <f t="shared" si="88"/>
        <v/>
      </c>
      <c r="R1866" s="9" t="str">
        <f t="shared" si="89"/>
        <v/>
      </c>
      <c r="S1866" s="9" t="str">
        <f>IFERROR(IF($F1866="","",INDEX(リスト!$G:$G,MATCH($F1866,リスト!$E:$E,0))),"")</f>
        <v/>
      </c>
      <c r="T1866" s="9" t="str">
        <f>IFERROR(IF($K1866="","",INDEX(リスト!$J:$J,MATCH($K1866,リスト!$I:$I,0))),"")</f>
        <v/>
      </c>
      <c r="U1866" s="9" t="str">
        <f>IF($B1866="","",RIGHT($G1866*1000+200+COUNTIF($G$2:$G1866,$G1866),9))</f>
        <v/>
      </c>
      <c r="V1866" s="9" t="str">
        <f>IFERROR(IF($M1866="","",$M1866&amp;"・"&amp;INDEX(リスト!$F:$F,MATCH($L1866,リスト!$E:$E,0))),"")</f>
        <v/>
      </c>
    </row>
    <row r="1867" spans="15:22" ht="18" customHeight="1" x14ac:dyDescent="0.55000000000000004">
      <c r="O1867" s="9" t="str">
        <f>IFERROR(IF($B1867="","",INDEX(所属情報!$E:$E,MATCH($A1867,所属情報!$A:$A,0))),"")</f>
        <v/>
      </c>
      <c r="P1867" s="9" t="str">
        <f t="shared" si="87"/>
        <v/>
      </c>
      <c r="Q1867" s="9" t="str">
        <f t="shared" si="88"/>
        <v/>
      </c>
      <c r="R1867" s="9" t="str">
        <f t="shared" si="89"/>
        <v/>
      </c>
      <c r="S1867" s="9" t="str">
        <f>IFERROR(IF($F1867="","",INDEX(リスト!$G:$G,MATCH($F1867,リスト!$E:$E,0))),"")</f>
        <v/>
      </c>
      <c r="T1867" s="9" t="str">
        <f>IFERROR(IF($K1867="","",INDEX(リスト!$J:$J,MATCH($K1867,リスト!$I:$I,0))),"")</f>
        <v/>
      </c>
      <c r="U1867" s="9" t="str">
        <f>IF($B1867="","",RIGHT($G1867*1000+200+COUNTIF($G$2:$G1867,$G1867),9))</f>
        <v/>
      </c>
      <c r="V1867" s="9" t="str">
        <f>IFERROR(IF($M1867="","",$M1867&amp;"・"&amp;INDEX(リスト!$F:$F,MATCH($L1867,リスト!$E:$E,0))),"")</f>
        <v/>
      </c>
    </row>
    <row r="1868" spans="15:22" ht="18" customHeight="1" x14ac:dyDescent="0.55000000000000004">
      <c r="O1868" s="9" t="str">
        <f>IFERROR(IF($B1868="","",INDEX(所属情報!$E:$E,MATCH($A1868,所属情報!$A:$A,0))),"")</f>
        <v/>
      </c>
      <c r="P1868" s="9" t="str">
        <f t="shared" si="87"/>
        <v/>
      </c>
      <c r="Q1868" s="9" t="str">
        <f t="shared" si="88"/>
        <v/>
      </c>
      <c r="R1868" s="9" t="str">
        <f t="shared" si="89"/>
        <v/>
      </c>
      <c r="S1868" s="9" t="str">
        <f>IFERROR(IF($F1868="","",INDEX(リスト!$G:$G,MATCH($F1868,リスト!$E:$E,0))),"")</f>
        <v/>
      </c>
      <c r="T1868" s="9" t="str">
        <f>IFERROR(IF($K1868="","",INDEX(リスト!$J:$J,MATCH($K1868,リスト!$I:$I,0))),"")</f>
        <v/>
      </c>
      <c r="U1868" s="9" t="str">
        <f>IF($B1868="","",RIGHT($G1868*1000+200+COUNTIF($G$2:$G1868,$G1868),9))</f>
        <v/>
      </c>
      <c r="V1868" s="9" t="str">
        <f>IFERROR(IF($M1868="","",$M1868&amp;"・"&amp;INDEX(リスト!$F:$F,MATCH($L1868,リスト!$E:$E,0))),"")</f>
        <v/>
      </c>
    </row>
    <row r="1869" spans="15:22" ht="18" customHeight="1" x14ac:dyDescent="0.55000000000000004">
      <c r="O1869" s="9" t="str">
        <f>IFERROR(IF($B1869="","",INDEX(所属情報!$E:$E,MATCH($A1869,所属情報!$A:$A,0))),"")</f>
        <v/>
      </c>
      <c r="P1869" s="9" t="str">
        <f t="shared" si="87"/>
        <v/>
      </c>
      <c r="Q1869" s="9" t="str">
        <f t="shared" si="88"/>
        <v/>
      </c>
      <c r="R1869" s="9" t="str">
        <f t="shared" si="89"/>
        <v/>
      </c>
      <c r="S1869" s="9" t="str">
        <f>IFERROR(IF($F1869="","",INDEX(リスト!$G:$G,MATCH($F1869,リスト!$E:$E,0))),"")</f>
        <v/>
      </c>
      <c r="T1869" s="9" t="str">
        <f>IFERROR(IF($K1869="","",INDEX(リスト!$J:$J,MATCH($K1869,リスト!$I:$I,0))),"")</f>
        <v/>
      </c>
      <c r="U1869" s="9" t="str">
        <f>IF($B1869="","",RIGHT($G1869*1000+200+COUNTIF($G$2:$G1869,$G1869),9))</f>
        <v/>
      </c>
      <c r="V1869" s="9" t="str">
        <f>IFERROR(IF($M1869="","",$M1869&amp;"・"&amp;INDEX(リスト!$F:$F,MATCH($L1869,リスト!$E:$E,0))),"")</f>
        <v/>
      </c>
    </row>
    <row r="1870" spans="15:22" ht="18" customHeight="1" x14ac:dyDescent="0.55000000000000004">
      <c r="O1870" s="9" t="str">
        <f>IFERROR(IF($B1870="","",INDEX(所属情報!$E:$E,MATCH($A1870,所属情報!$A:$A,0))),"")</f>
        <v/>
      </c>
      <c r="P1870" s="9" t="str">
        <f t="shared" si="87"/>
        <v/>
      </c>
      <c r="Q1870" s="9" t="str">
        <f t="shared" si="88"/>
        <v/>
      </c>
      <c r="R1870" s="9" t="str">
        <f t="shared" si="89"/>
        <v/>
      </c>
      <c r="S1870" s="9" t="str">
        <f>IFERROR(IF($F1870="","",INDEX(リスト!$G:$G,MATCH($F1870,リスト!$E:$E,0))),"")</f>
        <v/>
      </c>
      <c r="T1870" s="9" t="str">
        <f>IFERROR(IF($K1870="","",INDEX(リスト!$J:$J,MATCH($K1870,リスト!$I:$I,0))),"")</f>
        <v/>
      </c>
      <c r="U1870" s="9" t="str">
        <f>IF($B1870="","",RIGHT($G1870*1000+200+COUNTIF($G$2:$G1870,$G1870),9))</f>
        <v/>
      </c>
      <c r="V1870" s="9" t="str">
        <f>IFERROR(IF($M1870="","",$M1870&amp;"・"&amp;INDEX(リスト!$F:$F,MATCH($L1870,リスト!$E:$E,0))),"")</f>
        <v/>
      </c>
    </row>
    <row r="1871" spans="15:22" ht="18" customHeight="1" x14ac:dyDescent="0.55000000000000004">
      <c r="O1871" s="9" t="str">
        <f>IFERROR(IF($B1871="","",INDEX(所属情報!$E:$E,MATCH($A1871,所属情報!$A:$A,0))),"")</f>
        <v/>
      </c>
      <c r="P1871" s="9" t="str">
        <f t="shared" si="87"/>
        <v/>
      </c>
      <c r="Q1871" s="9" t="str">
        <f t="shared" si="88"/>
        <v/>
      </c>
      <c r="R1871" s="9" t="str">
        <f t="shared" si="89"/>
        <v/>
      </c>
      <c r="S1871" s="9" t="str">
        <f>IFERROR(IF($F1871="","",INDEX(リスト!$G:$G,MATCH($F1871,リスト!$E:$E,0))),"")</f>
        <v/>
      </c>
      <c r="T1871" s="9" t="str">
        <f>IFERROR(IF($K1871="","",INDEX(リスト!$J:$J,MATCH($K1871,リスト!$I:$I,0))),"")</f>
        <v/>
      </c>
      <c r="U1871" s="9" t="str">
        <f>IF($B1871="","",RIGHT($G1871*1000+200+COUNTIF($G$2:$G1871,$G1871),9))</f>
        <v/>
      </c>
      <c r="V1871" s="9" t="str">
        <f>IFERROR(IF($M1871="","",$M1871&amp;"・"&amp;INDEX(リスト!$F:$F,MATCH($L1871,リスト!$E:$E,0))),"")</f>
        <v/>
      </c>
    </row>
    <row r="1872" spans="15:22" ht="18" customHeight="1" x14ac:dyDescent="0.55000000000000004">
      <c r="O1872" s="9" t="str">
        <f>IFERROR(IF($B1872="","",INDEX(所属情報!$E:$E,MATCH($A1872,所属情報!$A:$A,0))),"")</f>
        <v/>
      </c>
      <c r="P1872" s="9" t="str">
        <f t="shared" si="87"/>
        <v/>
      </c>
      <c r="Q1872" s="9" t="str">
        <f t="shared" si="88"/>
        <v/>
      </c>
      <c r="R1872" s="9" t="str">
        <f t="shared" si="89"/>
        <v/>
      </c>
      <c r="S1872" s="9" t="str">
        <f>IFERROR(IF($F1872="","",INDEX(リスト!$G:$G,MATCH($F1872,リスト!$E:$E,0))),"")</f>
        <v/>
      </c>
      <c r="T1872" s="9" t="str">
        <f>IFERROR(IF($K1872="","",INDEX(リスト!$J:$J,MATCH($K1872,リスト!$I:$I,0))),"")</f>
        <v/>
      </c>
      <c r="U1872" s="9" t="str">
        <f>IF($B1872="","",RIGHT($G1872*1000+200+COUNTIF($G$2:$G1872,$G1872),9))</f>
        <v/>
      </c>
      <c r="V1872" s="9" t="str">
        <f>IFERROR(IF($M1872="","",$M1872&amp;"・"&amp;INDEX(リスト!$F:$F,MATCH($L1872,リスト!$E:$E,0))),"")</f>
        <v/>
      </c>
    </row>
    <row r="1873" spans="15:22" ht="18" customHeight="1" x14ac:dyDescent="0.55000000000000004">
      <c r="O1873" s="9" t="str">
        <f>IFERROR(IF($B1873="","",INDEX(所属情報!$E:$E,MATCH($A1873,所属情報!$A:$A,0))),"")</f>
        <v/>
      </c>
      <c r="P1873" s="9" t="str">
        <f t="shared" si="87"/>
        <v/>
      </c>
      <c r="Q1873" s="9" t="str">
        <f t="shared" si="88"/>
        <v/>
      </c>
      <c r="R1873" s="9" t="str">
        <f t="shared" si="89"/>
        <v/>
      </c>
      <c r="S1873" s="9" t="str">
        <f>IFERROR(IF($F1873="","",INDEX(リスト!$G:$G,MATCH($F1873,リスト!$E:$E,0))),"")</f>
        <v/>
      </c>
      <c r="T1873" s="9" t="str">
        <f>IFERROR(IF($K1873="","",INDEX(リスト!$J:$J,MATCH($K1873,リスト!$I:$I,0))),"")</f>
        <v/>
      </c>
      <c r="U1873" s="9" t="str">
        <f>IF($B1873="","",RIGHT($G1873*1000+200+COUNTIF($G$2:$G1873,$G1873),9))</f>
        <v/>
      </c>
      <c r="V1873" s="9" t="str">
        <f>IFERROR(IF($M1873="","",$M1873&amp;"・"&amp;INDEX(リスト!$F:$F,MATCH($L1873,リスト!$E:$E,0))),"")</f>
        <v/>
      </c>
    </row>
    <row r="1874" spans="15:22" ht="18" customHeight="1" x14ac:dyDescent="0.55000000000000004">
      <c r="O1874" s="9" t="str">
        <f>IFERROR(IF($B1874="","",INDEX(所属情報!$E:$E,MATCH($A1874,所属情報!$A:$A,0))),"")</f>
        <v/>
      </c>
      <c r="P1874" s="9" t="str">
        <f t="shared" si="87"/>
        <v/>
      </c>
      <c r="Q1874" s="9" t="str">
        <f t="shared" si="88"/>
        <v/>
      </c>
      <c r="R1874" s="9" t="str">
        <f t="shared" si="89"/>
        <v/>
      </c>
      <c r="S1874" s="9" t="str">
        <f>IFERROR(IF($F1874="","",INDEX(リスト!$G:$G,MATCH($F1874,リスト!$E:$E,0))),"")</f>
        <v/>
      </c>
      <c r="T1874" s="9" t="str">
        <f>IFERROR(IF($K1874="","",INDEX(リスト!$J:$J,MATCH($K1874,リスト!$I:$I,0))),"")</f>
        <v/>
      </c>
      <c r="U1874" s="9" t="str">
        <f>IF($B1874="","",RIGHT($G1874*1000+200+COUNTIF($G$2:$G1874,$G1874),9))</f>
        <v/>
      </c>
      <c r="V1874" s="9" t="str">
        <f>IFERROR(IF($M1874="","",$M1874&amp;"・"&amp;INDEX(リスト!$F:$F,MATCH($L1874,リスト!$E:$E,0))),"")</f>
        <v/>
      </c>
    </row>
    <row r="1875" spans="15:22" ht="18" customHeight="1" x14ac:dyDescent="0.55000000000000004">
      <c r="O1875" s="9" t="str">
        <f>IFERROR(IF($B1875="","",INDEX(所属情報!$E:$E,MATCH($A1875,所属情報!$A:$A,0))),"")</f>
        <v/>
      </c>
      <c r="P1875" s="9" t="str">
        <f t="shared" si="87"/>
        <v/>
      </c>
      <c r="Q1875" s="9" t="str">
        <f t="shared" si="88"/>
        <v/>
      </c>
      <c r="R1875" s="9" t="str">
        <f t="shared" si="89"/>
        <v/>
      </c>
      <c r="S1875" s="9" t="str">
        <f>IFERROR(IF($F1875="","",INDEX(リスト!$G:$G,MATCH($F1875,リスト!$E:$E,0))),"")</f>
        <v/>
      </c>
      <c r="T1875" s="9" t="str">
        <f>IFERROR(IF($K1875="","",INDEX(リスト!$J:$J,MATCH($K1875,リスト!$I:$I,0))),"")</f>
        <v/>
      </c>
      <c r="U1875" s="9" t="str">
        <f>IF($B1875="","",RIGHT($G1875*1000+200+COUNTIF($G$2:$G1875,$G1875),9))</f>
        <v/>
      </c>
      <c r="V1875" s="9" t="str">
        <f>IFERROR(IF($M1875="","",$M1875&amp;"・"&amp;INDEX(リスト!$F:$F,MATCH($L1875,リスト!$E:$E,0))),"")</f>
        <v/>
      </c>
    </row>
    <row r="1876" spans="15:22" ht="18" customHeight="1" x14ac:dyDescent="0.55000000000000004">
      <c r="O1876" s="9" t="str">
        <f>IFERROR(IF($B1876="","",INDEX(所属情報!$E:$E,MATCH($A1876,所属情報!$A:$A,0))),"")</f>
        <v/>
      </c>
      <c r="P1876" s="9" t="str">
        <f t="shared" si="87"/>
        <v/>
      </c>
      <c r="Q1876" s="9" t="str">
        <f t="shared" si="88"/>
        <v/>
      </c>
      <c r="R1876" s="9" t="str">
        <f t="shared" si="89"/>
        <v/>
      </c>
      <c r="S1876" s="9" t="str">
        <f>IFERROR(IF($F1876="","",INDEX(リスト!$G:$G,MATCH($F1876,リスト!$E:$E,0))),"")</f>
        <v/>
      </c>
      <c r="T1876" s="9" t="str">
        <f>IFERROR(IF($K1876="","",INDEX(リスト!$J:$J,MATCH($K1876,リスト!$I:$I,0))),"")</f>
        <v/>
      </c>
      <c r="U1876" s="9" t="str">
        <f>IF($B1876="","",RIGHT($G1876*1000+200+COUNTIF($G$2:$G1876,$G1876),9))</f>
        <v/>
      </c>
      <c r="V1876" s="9" t="str">
        <f>IFERROR(IF($M1876="","",$M1876&amp;"・"&amp;INDEX(リスト!$F:$F,MATCH($L1876,リスト!$E:$E,0))),"")</f>
        <v/>
      </c>
    </row>
    <row r="1877" spans="15:22" ht="18" customHeight="1" x14ac:dyDescent="0.55000000000000004">
      <c r="O1877" s="9" t="str">
        <f>IFERROR(IF($B1877="","",INDEX(所属情報!$E:$E,MATCH($A1877,所属情報!$A:$A,0))),"")</f>
        <v/>
      </c>
      <c r="P1877" s="9" t="str">
        <f t="shared" si="87"/>
        <v/>
      </c>
      <c r="Q1877" s="9" t="str">
        <f t="shared" si="88"/>
        <v/>
      </c>
      <c r="R1877" s="9" t="str">
        <f t="shared" si="89"/>
        <v/>
      </c>
      <c r="S1877" s="9" t="str">
        <f>IFERROR(IF($F1877="","",INDEX(リスト!$G:$G,MATCH($F1877,リスト!$E:$E,0))),"")</f>
        <v/>
      </c>
      <c r="T1877" s="9" t="str">
        <f>IFERROR(IF($K1877="","",INDEX(リスト!$J:$J,MATCH($K1877,リスト!$I:$I,0))),"")</f>
        <v/>
      </c>
      <c r="U1877" s="9" t="str">
        <f>IF($B1877="","",RIGHT($G1877*1000+200+COUNTIF($G$2:$G1877,$G1877),9))</f>
        <v/>
      </c>
      <c r="V1877" s="9" t="str">
        <f>IFERROR(IF($M1877="","",$M1877&amp;"・"&amp;INDEX(リスト!$F:$F,MATCH($L1877,リスト!$E:$E,0))),"")</f>
        <v/>
      </c>
    </row>
    <row r="1878" spans="15:22" ht="18" customHeight="1" x14ac:dyDescent="0.55000000000000004">
      <c r="O1878" s="9" t="str">
        <f>IFERROR(IF($B1878="","",INDEX(所属情報!$E:$E,MATCH($A1878,所属情報!$A:$A,0))),"")</f>
        <v/>
      </c>
      <c r="P1878" s="9" t="str">
        <f t="shared" si="87"/>
        <v/>
      </c>
      <c r="Q1878" s="9" t="str">
        <f t="shared" si="88"/>
        <v/>
      </c>
      <c r="R1878" s="9" t="str">
        <f t="shared" si="89"/>
        <v/>
      </c>
      <c r="S1878" s="9" t="str">
        <f>IFERROR(IF($F1878="","",INDEX(リスト!$G:$G,MATCH($F1878,リスト!$E:$E,0))),"")</f>
        <v/>
      </c>
      <c r="T1878" s="9" t="str">
        <f>IFERROR(IF($K1878="","",INDEX(リスト!$J:$J,MATCH($K1878,リスト!$I:$I,0))),"")</f>
        <v/>
      </c>
      <c r="U1878" s="9" t="str">
        <f>IF($B1878="","",RIGHT($G1878*1000+200+COUNTIF($G$2:$G1878,$G1878),9))</f>
        <v/>
      </c>
      <c r="V1878" s="9" t="str">
        <f>IFERROR(IF($M1878="","",$M1878&amp;"・"&amp;INDEX(リスト!$F:$F,MATCH($L1878,リスト!$E:$E,0))),"")</f>
        <v/>
      </c>
    </row>
    <row r="1879" spans="15:22" ht="18" customHeight="1" x14ac:dyDescent="0.55000000000000004">
      <c r="O1879" s="9" t="str">
        <f>IFERROR(IF($B1879="","",INDEX(所属情報!$E:$E,MATCH($A1879,所属情報!$A:$A,0))),"")</f>
        <v/>
      </c>
      <c r="P1879" s="9" t="str">
        <f t="shared" si="87"/>
        <v/>
      </c>
      <c r="Q1879" s="9" t="str">
        <f t="shared" si="88"/>
        <v/>
      </c>
      <c r="R1879" s="9" t="str">
        <f t="shared" si="89"/>
        <v/>
      </c>
      <c r="S1879" s="9" t="str">
        <f>IFERROR(IF($F1879="","",INDEX(リスト!$G:$G,MATCH($F1879,リスト!$E:$E,0))),"")</f>
        <v/>
      </c>
      <c r="T1879" s="9" t="str">
        <f>IFERROR(IF($K1879="","",INDEX(リスト!$J:$J,MATCH($K1879,リスト!$I:$I,0))),"")</f>
        <v/>
      </c>
      <c r="U1879" s="9" t="str">
        <f>IF($B1879="","",RIGHT($G1879*1000+200+COUNTIF($G$2:$G1879,$G1879),9))</f>
        <v/>
      </c>
      <c r="V1879" s="9" t="str">
        <f>IFERROR(IF($M1879="","",$M1879&amp;"・"&amp;INDEX(リスト!$F:$F,MATCH($L1879,リスト!$E:$E,0))),"")</f>
        <v/>
      </c>
    </row>
    <row r="1880" spans="15:22" ht="18" customHeight="1" x14ac:dyDescent="0.55000000000000004">
      <c r="O1880" s="9" t="str">
        <f>IFERROR(IF($B1880="","",INDEX(所属情報!$E:$E,MATCH($A1880,所属情報!$A:$A,0))),"")</f>
        <v/>
      </c>
      <c r="P1880" s="9" t="str">
        <f t="shared" si="87"/>
        <v/>
      </c>
      <c r="Q1880" s="9" t="str">
        <f t="shared" si="88"/>
        <v/>
      </c>
      <c r="R1880" s="9" t="str">
        <f t="shared" si="89"/>
        <v/>
      </c>
      <c r="S1880" s="9" t="str">
        <f>IFERROR(IF($F1880="","",INDEX(リスト!$G:$G,MATCH($F1880,リスト!$E:$E,0))),"")</f>
        <v/>
      </c>
      <c r="T1880" s="9" t="str">
        <f>IFERROR(IF($K1880="","",INDEX(リスト!$J:$J,MATCH($K1880,リスト!$I:$I,0))),"")</f>
        <v/>
      </c>
      <c r="U1880" s="9" t="str">
        <f>IF($B1880="","",RIGHT($G1880*1000+200+COUNTIF($G$2:$G1880,$G1880),9))</f>
        <v/>
      </c>
      <c r="V1880" s="9" t="str">
        <f>IFERROR(IF($M1880="","",$M1880&amp;"・"&amp;INDEX(リスト!$F:$F,MATCH($L1880,リスト!$E:$E,0))),"")</f>
        <v/>
      </c>
    </row>
    <row r="1881" spans="15:22" ht="18" customHeight="1" x14ac:dyDescent="0.55000000000000004">
      <c r="O1881" s="9" t="str">
        <f>IFERROR(IF($B1881="","",INDEX(所属情報!$E:$E,MATCH($A1881,所属情報!$A:$A,0))),"")</f>
        <v/>
      </c>
      <c r="P1881" s="9" t="str">
        <f t="shared" si="87"/>
        <v/>
      </c>
      <c r="Q1881" s="9" t="str">
        <f t="shared" si="88"/>
        <v/>
      </c>
      <c r="R1881" s="9" t="str">
        <f t="shared" si="89"/>
        <v/>
      </c>
      <c r="S1881" s="9" t="str">
        <f>IFERROR(IF($F1881="","",INDEX(リスト!$G:$G,MATCH($F1881,リスト!$E:$E,0))),"")</f>
        <v/>
      </c>
      <c r="T1881" s="9" t="str">
        <f>IFERROR(IF($K1881="","",INDEX(リスト!$J:$J,MATCH($K1881,リスト!$I:$I,0))),"")</f>
        <v/>
      </c>
      <c r="U1881" s="9" t="str">
        <f>IF($B1881="","",RIGHT($G1881*1000+200+COUNTIF($G$2:$G1881,$G1881),9))</f>
        <v/>
      </c>
      <c r="V1881" s="9" t="str">
        <f>IFERROR(IF($M1881="","",$M1881&amp;"・"&amp;INDEX(リスト!$F:$F,MATCH($L1881,リスト!$E:$E,0))),"")</f>
        <v/>
      </c>
    </row>
    <row r="1882" spans="15:22" ht="18" customHeight="1" x14ac:dyDescent="0.55000000000000004">
      <c r="O1882" s="9" t="str">
        <f>IFERROR(IF($B1882="","",INDEX(所属情報!$E:$E,MATCH($A1882,所属情報!$A:$A,0))),"")</f>
        <v/>
      </c>
      <c r="P1882" s="9" t="str">
        <f t="shared" si="87"/>
        <v/>
      </c>
      <c r="Q1882" s="9" t="str">
        <f t="shared" si="88"/>
        <v/>
      </c>
      <c r="R1882" s="9" t="str">
        <f t="shared" si="89"/>
        <v/>
      </c>
      <c r="S1882" s="9" t="str">
        <f>IFERROR(IF($F1882="","",INDEX(リスト!$G:$G,MATCH($F1882,リスト!$E:$E,0))),"")</f>
        <v/>
      </c>
      <c r="T1882" s="9" t="str">
        <f>IFERROR(IF($K1882="","",INDEX(リスト!$J:$J,MATCH($K1882,リスト!$I:$I,0))),"")</f>
        <v/>
      </c>
      <c r="U1882" s="9" t="str">
        <f>IF($B1882="","",RIGHT($G1882*1000+200+COUNTIF($G$2:$G1882,$G1882),9))</f>
        <v/>
      </c>
      <c r="V1882" s="9" t="str">
        <f>IFERROR(IF($M1882="","",$M1882&amp;"・"&amp;INDEX(リスト!$F:$F,MATCH($L1882,リスト!$E:$E,0))),"")</f>
        <v/>
      </c>
    </row>
    <row r="1883" spans="15:22" ht="18" customHeight="1" x14ac:dyDescent="0.55000000000000004">
      <c r="O1883" s="9" t="str">
        <f>IFERROR(IF($B1883="","",INDEX(所属情報!$E:$E,MATCH($A1883,所属情報!$A:$A,0))),"")</f>
        <v/>
      </c>
      <c r="P1883" s="9" t="str">
        <f t="shared" si="87"/>
        <v/>
      </c>
      <c r="Q1883" s="9" t="str">
        <f t="shared" si="88"/>
        <v/>
      </c>
      <c r="R1883" s="9" t="str">
        <f t="shared" si="89"/>
        <v/>
      </c>
      <c r="S1883" s="9" t="str">
        <f>IFERROR(IF($F1883="","",INDEX(リスト!$G:$G,MATCH($F1883,リスト!$E:$E,0))),"")</f>
        <v/>
      </c>
      <c r="T1883" s="9" t="str">
        <f>IFERROR(IF($K1883="","",INDEX(リスト!$J:$J,MATCH($K1883,リスト!$I:$I,0))),"")</f>
        <v/>
      </c>
      <c r="U1883" s="9" t="str">
        <f>IF($B1883="","",RIGHT($G1883*1000+200+COUNTIF($G$2:$G1883,$G1883),9))</f>
        <v/>
      </c>
      <c r="V1883" s="9" t="str">
        <f>IFERROR(IF($M1883="","",$M1883&amp;"・"&amp;INDEX(リスト!$F:$F,MATCH($L1883,リスト!$E:$E,0))),"")</f>
        <v/>
      </c>
    </row>
    <row r="1884" spans="15:22" ht="18" customHeight="1" x14ac:dyDescent="0.55000000000000004">
      <c r="O1884" s="9" t="str">
        <f>IFERROR(IF($B1884="","",INDEX(所属情報!$E:$E,MATCH($A1884,所属情報!$A:$A,0))),"")</f>
        <v/>
      </c>
      <c r="P1884" s="9" t="str">
        <f t="shared" si="87"/>
        <v/>
      </c>
      <c r="Q1884" s="9" t="str">
        <f t="shared" si="88"/>
        <v/>
      </c>
      <c r="R1884" s="9" t="str">
        <f t="shared" si="89"/>
        <v/>
      </c>
      <c r="S1884" s="9" t="str">
        <f>IFERROR(IF($F1884="","",INDEX(リスト!$G:$G,MATCH($F1884,リスト!$E:$E,0))),"")</f>
        <v/>
      </c>
      <c r="T1884" s="9" t="str">
        <f>IFERROR(IF($K1884="","",INDEX(リスト!$J:$J,MATCH($K1884,リスト!$I:$I,0))),"")</f>
        <v/>
      </c>
      <c r="U1884" s="9" t="str">
        <f>IF($B1884="","",RIGHT($G1884*1000+200+COUNTIF($G$2:$G1884,$G1884),9))</f>
        <v/>
      </c>
      <c r="V1884" s="9" t="str">
        <f>IFERROR(IF($M1884="","",$M1884&amp;"・"&amp;INDEX(リスト!$F:$F,MATCH($L1884,リスト!$E:$E,0))),"")</f>
        <v/>
      </c>
    </row>
    <row r="1885" spans="15:22" ht="18" customHeight="1" x14ac:dyDescent="0.55000000000000004">
      <c r="O1885" s="9" t="str">
        <f>IFERROR(IF($B1885="","",INDEX(所属情報!$E:$E,MATCH($A1885,所属情報!$A:$A,0))),"")</f>
        <v/>
      </c>
      <c r="P1885" s="9" t="str">
        <f t="shared" si="87"/>
        <v/>
      </c>
      <c r="Q1885" s="9" t="str">
        <f t="shared" si="88"/>
        <v/>
      </c>
      <c r="R1885" s="9" t="str">
        <f t="shared" si="89"/>
        <v/>
      </c>
      <c r="S1885" s="9" t="str">
        <f>IFERROR(IF($F1885="","",INDEX(リスト!$G:$G,MATCH($F1885,リスト!$E:$E,0))),"")</f>
        <v/>
      </c>
      <c r="T1885" s="9" t="str">
        <f>IFERROR(IF($K1885="","",INDEX(リスト!$J:$J,MATCH($K1885,リスト!$I:$I,0))),"")</f>
        <v/>
      </c>
      <c r="U1885" s="9" t="str">
        <f>IF($B1885="","",RIGHT($G1885*1000+200+COUNTIF($G$2:$G1885,$G1885),9))</f>
        <v/>
      </c>
      <c r="V1885" s="9" t="str">
        <f>IFERROR(IF($M1885="","",$M1885&amp;"・"&amp;INDEX(リスト!$F:$F,MATCH($L1885,リスト!$E:$E,0))),"")</f>
        <v/>
      </c>
    </row>
    <row r="1886" spans="15:22" ht="18" customHeight="1" x14ac:dyDescent="0.55000000000000004">
      <c r="O1886" s="9" t="str">
        <f>IFERROR(IF($B1886="","",INDEX(所属情報!$E:$E,MATCH($A1886,所属情報!$A:$A,0))),"")</f>
        <v/>
      </c>
      <c r="P1886" s="9" t="str">
        <f t="shared" si="87"/>
        <v/>
      </c>
      <c r="Q1886" s="9" t="str">
        <f t="shared" si="88"/>
        <v/>
      </c>
      <c r="R1886" s="9" t="str">
        <f t="shared" si="89"/>
        <v/>
      </c>
      <c r="S1886" s="9" t="str">
        <f>IFERROR(IF($F1886="","",INDEX(リスト!$G:$G,MATCH($F1886,リスト!$E:$E,0))),"")</f>
        <v/>
      </c>
      <c r="T1886" s="9" t="str">
        <f>IFERROR(IF($K1886="","",INDEX(リスト!$J:$J,MATCH($K1886,リスト!$I:$I,0))),"")</f>
        <v/>
      </c>
      <c r="U1886" s="9" t="str">
        <f>IF($B1886="","",RIGHT($G1886*1000+200+COUNTIF($G$2:$G1886,$G1886),9))</f>
        <v/>
      </c>
      <c r="V1886" s="9" t="str">
        <f>IFERROR(IF($M1886="","",$M1886&amp;"・"&amp;INDEX(リスト!$F:$F,MATCH($L1886,リスト!$E:$E,0))),"")</f>
        <v/>
      </c>
    </row>
    <row r="1887" spans="15:22" ht="18" customHeight="1" x14ac:dyDescent="0.55000000000000004">
      <c r="O1887" s="9" t="str">
        <f>IFERROR(IF($B1887="","",INDEX(所属情報!$E:$E,MATCH($A1887,所属情報!$A:$A,0))),"")</f>
        <v/>
      </c>
      <c r="P1887" s="9" t="str">
        <f t="shared" si="87"/>
        <v/>
      </c>
      <c r="Q1887" s="9" t="str">
        <f t="shared" si="88"/>
        <v/>
      </c>
      <c r="R1887" s="9" t="str">
        <f t="shared" si="89"/>
        <v/>
      </c>
      <c r="S1887" s="9" t="str">
        <f>IFERROR(IF($F1887="","",INDEX(リスト!$G:$G,MATCH($F1887,リスト!$E:$E,0))),"")</f>
        <v/>
      </c>
      <c r="T1887" s="9" t="str">
        <f>IFERROR(IF($K1887="","",INDEX(リスト!$J:$J,MATCH($K1887,リスト!$I:$I,0))),"")</f>
        <v/>
      </c>
      <c r="U1887" s="9" t="str">
        <f>IF($B1887="","",RIGHT($G1887*1000+200+COUNTIF($G$2:$G1887,$G1887),9))</f>
        <v/>
      </c>
      <c r="V1887" s="9" t="str">
        <f>IFERROR(IF($M1887="","",$M1887&amp;"・"&amp;INDEX(リスト!$F:$F,MATCH($L1887,リスト!$E:$E,0))),"")</f>
        <v/>
      </c>
    </row>
    <row r="1888" spans="15:22" ht="18" customHeight="1" x14ac:dyDescent="0.55000000000000004">
      <c r="O1888" s="9" t="str">
        <f>IFERROR(IF($B1888="","",INDEX(所属情報!$E:$E,MATCH($A1888,所属情報!$A:$A,0))),"")</f>
        <v/>
      </c>
      <c r="P1888" s="9" t="str">
        <f t="shared" si="87"/>
        <v/>
      </c>
      <c r="Q1888" s="9" t="str">
        <f t="shared" si="88"/>
        <v/>
      </c>
      <c r="R1888" s="9" t="str">
        <f t="shared" si="89"/>
        <v/>
      </c>
      <c r="S1888" s="9" t="str">
        <f>IFERROR(IF($F1888="","",INDEX(リスト!$G:$G,MATCH($F1888,リスト!$E:$E,0))),"")</f>
        <v/>
      </c>
      <c r="T1888" s="9" t="str">
        <f>IFERROR(IF($K1888="","",INDEX(リスト!$J:$J,MATCH($K1888,リスト!$I:$I,0))),"")</f>
        <v/>
      </c>
      <c r="U1888" s="9" t="str">
        <f>IF($B1888="","",RIGHT($G1888*1000+200+COUNTIF($G$2:$G1888,$G1888),9))</f>
        <v/>
      </c>
      <c r="V1888" s="9" t="str">
        <f>IFERROR(IF($M1888="","",$M1888&amp;"・"&amp;INDEX(リスト!$F:$F,MATCH($L1888,リスト!$E:$E,0))),"")</f>
        <v/>
      </c>
    </row>
    <row r="1889" spans="15:22" ht="18" customHeight="1" x14ac:dyDescent="0.55000000000000004">
      <c r="O1889" s="9" t="str">
        <f>IFERROR(IF($B1889="","",INDEX(所属情報!$E:$E,MATCH($A1889,所属情報!$A:$A,0))),"")</f>
        <v/>
      </c>
      <c r="P1889" s="9" t="str">
        <f t="shared" si="87"/>
        <v/>
      </c>
      <c r="Q1889" s="9" t="str">
        <f t="shared" si="88"/>
        <v/>
      </c>
      <c r="R1889" s="9" t="str">
        <f t="shared" si="89"/>
        <v/>
      </c>
      <c r="S1889" s="9" t="str">
        <f>IFERROR(IF($F1889="","",INDEX(リスト!$G:$G,MATCH($F1889,リスト!$E:$E,0))),"")</f>
        <v/>
      </c>
      <c r="T1889" s="9" t="str">
        <f>IFERROR(IF($K1889="","",INDEX(リスト!$J:$J,MATCH($K1889,リスト!$I:$I,0))),"")</f>
        <v/>
      </c>
      <c r="U1889" s="9" t="str">
        <f>IF($B1889="","",RIGHT($G1889*1000+200+COUNTIF($G$2:$G1889,$G1889),9))</f>
        <v/>
      </c>
      <c r="V1889" s="9" t="str">
        <f>IFERROR(IF($M1889="","",$M1889&amp;"・"&amp;INDEX(リスト!$F:$F,MATCH($L1889,リスト!$E:$E,0))),"")</f>
        <v/>
      </c>
    </row>
    <row r="1890" spans="15:22" ht="18" customHeight="1" x14ac:dyDescent="0.55000000000000004">
      <c r="O1890" s="9" t="str">
        <f>IFERROR(IF($B1890="","",INDEX(所属情報!$E:$E,MATCH($A1890,所属情報!$A:$A,0))),"")</f>
        <v/>
      </c>
      <c r="P1890" s="9" t="str">
        <f t="shared" si="87"/>
        <v/>
      </c>
      <c r="Q1890" s="9" t="str">
        <f t="shared" si="88"/>
        <v/>
      </c>
      <c r="R1890" s="9" t="str">
        <f t="shared" si="89"/>
        <v/>
      </c>
      <c r="S1890" s="9" t="str">
        <f>IFERROR(IF($F1890="","",INDEX(リスト!$G:$G,MATCH($F1890,リスト!$E:$E,0))),"")</f>
        <v/>
      </c>
      <c r="T1890" s="9" t="str">
        <f>IFERROR(IF($K1890="","",INDEX(リスト!$J:$J,MATCH($K1890,リスト!$I:$I,0))),"")</f>
        <v/>
      </c>
      <c r="U1890" s="9" t="str">
        <f>IF($B1890="","",RIGHT($G1890*1000+200+COUNTIF($G$2:$G1890,$G1890),9))</f>
        <v/>
      </c>
      <c r="V1890" s="9" t="str">
        <f>IFERROR(IF($M1890="","",$M1890&amp;"・"&amp;INDEX(リスト!$F:$F,MATCH($L1890,リスト!$E:$E,0))),"")</f>
        <v/>
      </c>
    </row>
    <row r="1891" spans="15:22" ht="18" customHeight="1" x14ac:dyDescent="0.55000000000000004">
      <c r="O1891" s="9" t="str">
        <f>IFERROR(IF($B1891="","",INDEX(所属情報!$E:$E,MATCH($A1891,所属情報!$A:$A,0))),"")</f>
        <v/>
      </c>
      <c r="P1891" s="9" t="str">
        <f t="shared" si="87"/>
        <v/>
      </c>
      <c r="Q1891" s="9" t="str">
        <f t="shared" si="88"/>
        <v/>
      </c>
      <c r="R1891" s="9" t="str">
        <f t="shared" si="89"/>
        <v/>
      </c>
      <c r="S1891" s="9" t="str">
        <f>IFERROR(IF($F1891="","",INDEX(リスト!$G:$G,MATCH($F1891,リスト!$E:$E,0))),"")</f>
        <v/>
      </c>
      <c r="T1891" s="9" t="str">
        <f>IFERROR(IF($K1891="","",INDEX(リスト!$J:$J,MATCH($K1891,リスト!$I:$I,0))),"")</f>
        <v/>
      </c>
      <c r="U1891" s="9" t="str">
        <f>IF($B1891="","",RIGHT($G1891*1000+200+COUNTIF($G$2:$G1891,$G1891),9))</f>
        <v/>
      </c>
      <c r="V1891" s="9" t="str">
        <f>IFERROR(IF($M1891="","",$M1891&amp;"・"&amp;INDEX(リスト!$F:$F,MATCH($L1891,リスト!$E:$E,0))),"")</f>
        <v/>
      </c>
    </row>
    <row r="1892" spans="15:22" ht="18" customHeight="1" x14ac:dyDescent="0.55000000000000004">
      <c r="O1892" s="9" t="str">
        <f>IFERROR(IF($B1892="","",INDEX(所属情報!$E:$E,MATCH($A1892,所属情報!$A:$A,0))),"")</f>
        <v/>
      </c>
      <c r="P1892" s="9" t="str">
        <f t="shared" si="87"/>
        <v/>
      </c>
      <c r="Q1892" s="9" t="str">
        <f t="shared" si="88"/>
        <v/>
      </c>
      <c r="R1892" s="9" t="str">
        <f t="shared" si="89"/>
        <v/>
      </c>
      <c r="S1892" s="9" t="str">
        <f>IFERROR(IF($F1892="","",INDEX(リスト!$G:$G,MATCH($F1892,リスト!$E:$E,0))),"")</f>
        <v/>
      </c>
      <c r="T1892" s="9" t="str">
        <f>IFERROR(IF($K1892="","",INDEX(リスト!$J:$J,MATCH($K1892,リスト!$I:$I,0))),"")</f>
        <v/>
      </c>
      <c r="U1892" s="9" t="str">
        <f>IF($B1892="","",RIGHT($G1892*1000+200+COUNTIF($G$2:$G1892,$G1892),9))</f>
        <v/>
      </c>
      <c r="V1892" s="9" t="str">
        <f>IFERROR(IF($M1892="","",$M1892&amp;"・"&amp;INDEX(リスト!$F:$F,MATCH($L1892,リスト!$E:$E,0))),"")</f>
        <v/>
      </c>
    </row>
    <row r="1893" spans="15:22" ht="18" customHeight="1" x14ac:dyDescent="0.55000000000000004">
      <c r="O1893" s="9" t="str">
        <f>IFERROR(IF($B1893="","",INDEX(所属情報!$E:$E,MATCH($A1893,所属情報!$A:$A,0))),"")</f>
        <v/>
      </c>
      <c r="P1893" s="9" t="str">
        <f t="shared" si="87"/>
        <v/>
      </c>
      <c r="Q1893" s="9" t="str">
        <f t="shared" si="88"/>
        <v/>
      </c>
      <c r="R1893" s="9" t="str">
        <f t="shared" si="89"/>
        <v/>
      </c>
      <c r="S1893" s="9" t="str">
        <f>IFERROR(IF($F1893="","",INDEX(リスト!$G:$G,MATCH($F1893,リスト!$E:$E,0))),"")</f>
        <v/>
      </c>
      <c r="T1893" s="9" t="str">
        <f>IFERROR(IF($K1893="","",INDEX(リスト!$J:$J,MATCH($K1893,リスト!$I:$I,0))),"")</f>
        <v/>
      </c>
      <c r="U1893" s="9" t="str">
        <f>IF($B1893="","",RIGHT($G1893*1000+200+COUNTIF($G$2:$G1893,$G1893),9))</f>
        <v/>
      </c>
      <c r="V1893" s="9" t="str">
        <f>IFERROR(IF($M1893="","",$M1893&amp;"・"&amp;INDEX(リスト!$F:$F,MATCH($L1893,リスト!$E:$E,0))),"")</f>
        <v/>
      </c>
    </row>
    <row r="1894" spans="15:22" ht="18" customHeight="1" x14ac:dyDescent="0.55000000000000004">
      <c r="O1894" s="9" t="str">
        <f>IFERROR(IF($B1894="","",INDEX(所属情報!$E:$E,MATCH($A1894,所属情報!$A:$A,0))),"")</f>
        <v/>
      </c>
      <c r="P1894" s="9" t="str">
        <f t="shared" si="87"/>
        <v/>
      </c>
      <c r="Q1894" s="9" t="str">
        <f t="shared" si="88"/>
        <v/>
      </c>
      <c r="R1894" s="9" t="str">
        <f t="shared" si="89"/>
        <v/>
      </c>
      <c r="S1894" s="9" t="str">
        <f>IFERROR(IF($F1894="","",INDEX(リスト!$G:$G,MATCH($F1894,リスト!$E:$E,0))),"")</f>
        <v/>
      </c>
      <c r="T1894" s="9" t="str">
        <f>IFERROR(IF($K1894="","",INDEX(リスト!$J:$J,MATCH($K1894,リスト!$I:$I,0))),"")</f>
        <v/>
      </c>
      <c r="U1894" s="9" t="str">
        <f>IF($B1894="","",RIGHT($G1894*1000+200+COUNTIF($G$2:$G1894,$G1894),9))</f>
        <v/>
      </c>
      <c r="V1894" s="9" t="str">
        <f>IFERROR(IF($M1894="","",$M1894&amp;"・"&amp;INDEX(リスト!$F:$F,MATCH($L1894,リスト!$E:$E,0))),"")</f>
        <v/>
      </c>
    </row>
    <row r="1895" spans="15:22" ht="18" customHeight="1" x14ac:dyDescent="0.55000000000000004">
      <c r="O1895" s="9" t="str">
        <f>IFERROR(IF($B1895="","",INDEX(所属情報!$E:$E,MATCH($A1895,所属情報!$A:$A,0))),"")</f>
        <v/>
      </c>
      <c r="P1895" s="9" t="str">
        <f t="shared" si="87"/>
        <v/>
      </c>
      <c r="Q1895" s="9" t="str">
        <f t="shared" si="88"/>
        <v/>
      </c>
      <c r="R1895" s="9" t="str">
        <f t="shared" si="89"/>
        <v/>
      </c>
      <c r="S1895" s="9" t="str">
        <f>IFERROR(IF($F1895="","",INDEX(リスト!$G:$G,MATCH($F1895,リスト!$E:$E,0))),"")</f>
        <v/>
      </c>
      <c r="T1895" s="9" t="str">
        <f>IFERROR(IF($K1895="","",INDEX(リスト!$J:$J,MATCH($K1895,リスト!$I:$I,0))),"")</f>
        <v/>
      </c>
      <c r="U1895" s="9" t="str">
        <f>IF($B1895="","",RIGHT($G1895*1000+200+COUNTIF($G$2:$G1895,$G1895),9))</f>
        <v/>
      </c>
      <c r="V1895" s="9" t="str">
        <f>IFERROR(IF($M1895="","",$M1895&amp;"・"&amp;INDEX(リスト!$F:$F,MATCH($L1895,リスト!$E:$E,0))),"")</f>
        <v/>
      </c>
    </row>
    <row r="1896" spans="15:22" ht="18" customHeight="1" x14ac:dyDescent="0.55000000000000004">
      <c r="O1896" s="9" t="str">
        <f>IFERROR(IF($B1896="","",INDEX(所属情報!$E:$E,MATCH($A1896,所属情報!$A:$A,0))),"")</f>
        <v/>
      </c>
      <c r="P1896" s="9" t="str">
        <f t="shared" si="87"/>
        <v/>
      </c>
      <c r="Q1896" s="9" t="str">
        <f t="shared" si="88"/>
        <v/>
      </c>
      <c r="R1896" s="9" t="str">
        <f t="shared" si="89"/>
        <v/>
      </c>
      <c r="S1896" s="9" t="str">
        <f>IFERROR(IF($F1896="","",INDEX(リスト!$G:$G,MATCH($F1896,リスト!$E:$E,0))),"")</f>
        <v/>
      </c>
      <c r="T1896" s="9" t="str">
        <f>IFERROR(IF($K1896="","",INDEX(リスト!$J:$J,MATCH($K1896,リスト!$I:$I,0))),"")</f>
        <v/>
      </c>
      <c r="U1896" s="9" t="str">
        <f>IF($B1896="","",RIGHT($G1896*1000+200+COUNTIF($G$2:$G1896,$G1896),9))</f>
        <v/>
      </c>
      <c r="V1896" s="9" t="str">
        <f>IFERROR(IF($M1896="","",$M1896&amp;"・"&amp;INDEX(リスト!$F:$F,MATCH($L1896,リスト!$E:$E,0))),"")</f>
        <v/>
      </c>
    </row>
    <row r="1897" spans="15:22" ht="18" customHeight="1" x14ac:dyDescent="0.55000000000000004">
      <c r="O1897" s="9" t="str">
        <f>IFERROR(IF($B1897="","",INDEX(所属情報!$E:$E,MATCH($A1897,所属情報!$A:$A,0))),"")</f>
        <v/>
      </c>
      <c r="P1897" s="9" t="str">
        <f t="shared" si="87"/>
        <v/>
      </c>
      <c r="Q1897" s="9" t="str">
        <f t="shared" si="88"/>
        <v/>
      </c>
      <c r="R1897" s="9" t="str">
        <f t="shared" si="89"/>
        <v/>
      </c>
      <c r="S1897" s="9" t="str">
        <f>IFERROR(IF($F1897="","",INDEX(リスト!$G:$G,MATCH($F1897,リスト!$E:$E,0))),"")</f>
        <v/>
      </c>
      <c r="T1897" s="9" t="str">
        <f>IFERROR(IF($K1897="","",INDEX(リスト!$J:$J,MATCH($K1897,リスト!$I:$I,0))),"")</f>
        <v/>
      </c>
      <c r="U1897" s="9" t="str">
        <f>IF($B1897="","",RIGHT($G1897*1000+200+COUNTIF($G$2:$G1897,$G1897),9))</f>
        <v/>
      </c>
      <c r="V1897" s="9" t="str">
        <f>IFERROR(IF($M1897="","",$M1897&amp;"・"&amp;INDEX(リスト!$F:$F,MATCH($L1897,リスト!$E:$E,0))),"")</f>
        <v/>
      </c>
    </row>
    <row r="1898" spans="15:22" ht="18" customHeight="1" x14ac:dyDescent="0.55000000000000004">
      <c r="O1898" s="9" t="str">
        <f>IFERROR(IF($B1898="","",INDEX(所属情報!$E:$E,MATCH($A1898,所属情報!$A:$A,0))),"")</f>
        <v/>
      </c>
      <c r="P1898" s="9" t="str">
        <f t="shared" si="87"/>
        <v/>
      </c>
      <c r="Q1898" s="9" t="str">
        <f t="shared" si="88"/>
        <v/>
      </c>
      <c r="R1898" s="9" t="str">
        <f t="shared" si="89"/>
        <v/>
      </c>
      <c r="S1898" s="9" t="str">
        <f>IFERROR(IF($F1898="","",INDEX(リスト!$G:$G,MATCH($F1898,リスト!$E:$E,0))),"")</f>
        <v/>
      </c>
      <c r="T1898" s="9" t="str">
        <f>IFERROR(IF($K1898="","",INDEX(リスト!$J:$J,MATCH($K1898,リスト!$I:$I,0))),"")</f>
        <v/>
      </c>
      <c r="U1898" s="9" t="str">
        <f>IF($B1898="","",RIGHT($G1898*1000+200+COUNTIF($G$2:$G1898,$G1898),9))</f>
        <v/>
      </c>
      <c r="V1898" s="9" t="str">
        <f>IFERROR(IF($M1898="","",$M1898&amp;"・"&amp;INDEX(リスト!$F:$F,MATCH($L1898,リスト!$E:$E,0))),"")</f>
        <v/>
      </c>
    </row>
    <row r="1899" spans="15:22" ht="18" customHeight="1" x14ac:dyDescent="0.55000000000000004">
      <c r="O1899" s="9" t="str">
        <f>IFERROR(IF($B1899="","",INDEX(所属情報!$E:$E,MATCH($A1899,所属情報!$A:$A,0))),"")</f>
        <v/>
      </c>
      <c r="P1899" s="9" t="str">
        <f t="shared" si="87"/>
        <v/>
      </c>
      <c r="Q1899" s="9" t="str">
        <f t="shared" si="88"/>
        <v/>
      </c>
      <c r="R1899" s="9" t="str">
        <f t="shared" si="89"/>
        <v/>
      </c>
      <c r="S1899" s="9" t="str">
        <f>IFERROR(IF($F1899="","",INDEX(リスト!$G:$G,MATCH($F1899,リスト!$E:$E,0))),"")</f>
        <v/>
      </c>
      <c r="T1899" s="9" t="str">
        <f>IFERROR(IF($K1899="","",INDEX(リスト!$J:$J,MATCH($K1899,リスト!$I:$I,0))),"")</f>
        <v/>
      </c>
      <c r="U1899" s="9" t="str">
        <f>IF($B1899="","",RIGHT($G1899*1000+200+COUNTIF($G$2:$G1899,$G1899),9))</f>
        <v/>
      </c>
      <c r="V1899" s="9" t="str">
        <f>IFERROR(IF($M1899="","",$M1899&amp;"・"&amp;INDEX(リスト!$F:$F,MATCH($L1899,リスト!$E:$E,0))),"")</f>
        <v/>
      </c>
    </row>
    <row r="1900" spans="15:22" ht="18" customHeight="1" x14ac:dyDescent="0.55000000000000004">
      <c r="O1900" s="9" t="str">
        <f>IFERROR(IF($B1900="","",INDEX(所属情報!$E:$E,MATCH($A1900,所属情報!$A:$A,0))),"")</f>
        <v/>
      </c>
      <c r="P1900" s="9" t="str">
        <f t="shared" si="87"/>
        <v/>
      </c>
      <c r="Q1900" s="9" t="str">
        <f t="shared" si="88"/>
        <v/>
      </c>
      <c r="R1900" s="9" t="str">
        <f t="shared" si="89"/>
        <v/>
      </c>
      <c r="S1900" s="9" t="str">
        <f>IFERROR(IF($F1900="","",INDEX(リスト!$G:$G,MATCH($F1900,リスト!$E:$E,0))),"")</f>
        <v/>
      </c>
      <c r="T1900" s="9" t="str">
        <f>IFERROR(IF($K1900="","",INDEX(リスト!$J:$J,MATCH($K1900,リスト!$I:$I,0))),"")</f>
        <v/>
      </c>
      <c r="U1900" s="9" t="str">
        <f>IF($B1900="","",RIGHT($G1900*1000+200+COUNTIF($G$2:$G1900,$G1900),9))</f>
        <v/>
      </c>
      <c r="V1900" s="9" t="str">
        <f>IFERROR(IF($M1900="","",$M1900&amp;"・"&amp;INDEX(リスト!$F:$F,MATCH($L1900,リスト!$E:$E,0))),"")</f>
        <v/>
      </c>
    </row>
    <row r="1901" spans="15:22" ht="18" customHeight="1" x14ac:dyDescent="0.55000000000000004">
      <c r="O1901" s="9" t="str">
        <f>IFERROR(IF($B1901="","",INDEX(所属情報!$E:$E,MATCH($A1901,所属情報!$A:$A,0))),"")</f>
        <v/>
      </c>
      <c r="P1901" s="9" t="str">
        <f t="shared" si="87"/>
        <v/>
      </c>
      <c r="Q1901" s="9" t="str">
        <f t="shared" si="88"/>
        <v/>
      </c>
      <c r="R1901" s="9" t="str">
        <f t="shared" si="89"/>
        <v/>
      </c>
      <c r="S1901" s="9" t="str">
        <f>IFERROR(IF($F1901="","",INDEX(リスト!$G:$G,MATCH($F1901,リスト!$E:$E,0))),"")</f>
        <v/>
      </c>
      <c r="T1901" s="9" t="str">
        <f>IFERROR(IF($K1901="","",INDEX(リスト!$J:$J,MATCH($K1901,リスト!$I:$I,0))),"")</f>
        <v/>
      </c>
      <c r="U1901" s="9" t="str">
        <f>IF($B1901="","",RIGHT($G1901*1000+200+COUNTIF($G$2:$G1901,$G1901),9))</f>
        <v/>
      </c>
      <c r="V1901" s="9" t="str">
        <f>IFERROR(IF($M1901="","",$M1901&amp;"・"&amp;INDEX(リスト!$F:$F,MATCH($L1901,リスト!$E:$E,0))),"")</f>
        <v/>
      </c>
    </row>
    <row r="1902" spans="15:22" ht="18" customHeight="1" x14ac:dyDescent="0.55000000000000004">
      <c r="O1902" s="9" t="str">
        <f>IFERROR(IF($B1902="","",INDEX(所属情報!$E:$E,MATCH($A1902,所属情報!$A:$A,0))),"")</f>
        <v/>
      </c>
      <c r="P1902" s="9" t="str">
        <f t="shared" si="87"/>
        <v/>
      </c>
      <c r="Q1902" s="9" t="str">
        <f t="shared" si="88"/>
        <v/>
      </c>
      <c r="R1902" s="9" t="str">
        <f t="shared" si="89"/>
        <v/>
      </c>
      <c r="S1902" s="9" t="str">
        <f>IFERROR(IF($F1902="","",INDEX(リスト!$G:$G,MATCH($F1902,リスト!$E:$E,0))),"")</f>
        <v/>
      </c>
      <c r="T1902" s="9" t="str">
        <f>IFERROR(IF($K1902="","",INDEX(リスト!$J:$J,MATCH($K1902,リスト!$I:$I,0))),"")</f>
        <v/>
      </c>
      <c r="U1902" s="9" t="str">
        <f>IF($B1902="","",RIGHT($G1902*1000+200+COUNTIF($G$2:$G1902,$G1902),9))</f>
        <v/>
      </c>
      <c r="V1902" s="9" t="str">
        <f>IFERROR(IF($M1902="","",$M1902&amp;"・"&amp;INDEX(リスト!$F:$F,MATCH($L1902,リスト!$E:$E,0))),"")</f>
        <v/>
      </c>
    </row>
    <row r="1903" spans="15:22" ht="18" customHeight="1" x14ac:dyDescent="0.55000000000000004">
      <c r="O1903" s="9" t="str">
        <f>IFERROR(IF($B1903="","",INDEX(所属情報!$E:$E,MATCH($A1903,所属情報!$A:$A,0))),"")</f>
        <v/>
      </c>
      <c r="P1903" s="9" t="str">
        <f t="shared" si="87"/>
        <v/>
      </c>
      <c r="Q1903" s="9" t="str">
        <f t="shared" si="88"/>
        <v/>
      </c>
      <c r="R1903" s="9" t="str">
        <f t="shared" si="89"/>
        <v/>
      </c>
      <c r="S1903" s="9" t="str">
        <f>IFERROR(IF($F1903="","",INDEX(リスト!$G:$G,MATCH($F1903,リスト!$E:$E,0))),"")</f>
        <v/>
      </c>
      <c r="T1903" s="9" t="str">
        <f>IFERROR(IF($K1903="","",INDEX(リスト!$J:$J,MATCH($K1903,リスト!$I:$I,0))),"")</f>
        <v/>
      </c>
      <c r="U1903" s="9" t="str">
        <f>IF($B1903="","",RIGHT($G1903*1000+200+COUNTIF($G$2:$G1903,$G1903),9))</f>
        <v/>
      </c>
      <c r="V1903" s="9" t="str">
        <f>IFERROR(IF($M1903="","",$M1903&amp;"・"&amp;INDEX(リスト!$F:$F,MATCH($L1903,リスト!$E:$E,0))),"")</f>
        <v/>
      </c>
    </row>
    <row r="1904" spans="15:22" ht="18" customHeight="1" x14ac:dyDescent="0.55000000000000004">
      <c r="O1904" s="9" t="str">
        <f>IFERROR(IF($B1904="","",INDEX(所属情報!$E:$E,MATCH($A1904,所属情報!$A:$A,0))),"")</f>
        <v/>
      </c>
      <c r="P1904" s="9" t="str">
        <f t="shared" si="87"/>
        <v/>
      </c>
      <c r="Q1904" s="9" t="str">
        <f t="shared" si="88"/>
        <v/>
      </c>
      <c r="R1904" s="9" t="str">
        <f t="shared" si="89"/>
        <v/>
      </c>
      <c r="S1904" s="9" t="str">
        <f>IFERROR(IF($F1904="","",INDEX(リスト!$G:$G,MATCH($F1904,リスト!$E:$E,0))),"")</f>
        <v/>
      </c>
      <c r="T1904" s="9" t="str">
        <f>IFERROR(IF($K1904="","",INDEX(リスト!$J:$J,MATCH($K1904,リスト!$I:$I,0))),"")</f>
        <v/>
      </c>
      <c r="U1904" s="9" t="str">
        <f>IF($B1904="","",RIGHT($G1904*1000+200+COUNTIF($G$2:$G1904,$G1904),9))</f>
        <v/>
      </c>
      <c r="V1904" s="9" t="str">
        <f>IFERROR(IF($M1904="","",$M1904&amp;"・"&amp;INDEX(リスト!$F:$F,MATCH($L1904,リスト!$E:$E,0))),"")</f>
        <v/>
      </c>
    </row>
    <row r="1905" spans="15:22" ht="18" customHeight="1" x14ac:dyDescent="0.55000000000000004">
      <c r="O1905" s="9" t="str">
        <f>IFERROR(IF($B1905="","",INDEX(所属情報!$E:$E,MATCH($A1905,所属情報!$A:$A,0))),"")</f>
        <v/>
      </c>
      <c r="P1905" s="9" t="str">
        <f t="shared" si="87"/>
        <v/>
      </c>
      <c r="Q1905" s="9" t="str">
        <f t="shared" si="88"/>
        <v/>
      </c>
      <c r="R1905" s="9" t="str">
        <f t="shared" si="89"/>
        <v/>
      </c>
      <c r="S1905" s="9" t="str">
        <f>IFERROR(IF($F1905="","",INDEX(リスト!$G:$G,MATCH($F1905,リスト!$E:$E,0))),"")</f>
        <v/>
      </c>
      <c r="T1905" s="9" t="str">
        <f>IFERROR(IF($K1905="","",INDEX(リスト!$J:$J,MATCH($K1905,リスト!$I:$I,0))),"")</f>
        <v/>
      </c>
      <c r="U1905" s="9" t="str">
        <f>IF($B1905="","",RIGHT($G1905*1000+200+COUNTIF($G$2:$G1905,$G1905),9))</f>
        <v/>
      </c>
      <c r="V1905" s="9" t="str">
        <f>IFERROR(IF($M1905="","",$M1905&amp;"・"&amp;INDEX(リスト!$F:$F,MATCH($L1905,リスト!$E:$E,0))),"")</f>
        <v/>
      </c>
    </row>
    <row r="1906" spans="15:22" ht="18" customHeight="1" x14ac:dyDescent="0.55000000000000004">
      <c r="O1906" s="9" t="str">
        <f>IFERROR(IF($B1906="","",INDEX(所属情報!$E:$E,MATCH($A1906,所属情報!$A:$A,0))),"")</f>
        <v/>
      </c>
      <c r="P1906" s="9" t="str">
        <f t="shared" si="87"/>
        <v/>
      </c>
      <c r="Q1906" s="9" t="str">
        <f t="shared" si="88"/>
        <v/>
      </c>
      <c r="R1906" s="9" t="str">
        <f t="shared" si="89"/>
        <v/>
      </c>
      <c r="S1906" s="9" t="str">
        <f>IFERROR(IF($F1906="","",INDEX(リスト!$G:$G,MATCH($F1906,リスト!$E:$E,0))),"")</f>
        <v/>
      </c>
      <c r="T1906" s="9" t="str">
        <f>IFERROR(IF($K1906="","",INDEX(リスト!$J:$J,MATCH($K1906,リスト!$I:$I,0))),"")</f>
        <v/>
      </c>
      <c r="U1906" s="9" t="str">
        <f>IF($B1906="","",RIGHT($G1906*1000+200+COUNTIF($G$2:$G1906,$G1906),9))</f>
        <v/>
      </c>
      <c r="V1906" s="9" t="str">
        <f>IFERROR(IF($M1906="","",$M1906&amp;"・"&amp;INDEX(リスト!$F:$F,MATCH($L1906,リスト!$E:$E,0))),"")</f>
        <v/>
      </c>
    </row>
    <row r="1907" spans="15:22" ht="18" customHeight="1" x14ac:dyDescent="0.55000000000000004">
      <c r="O1907" s="9" t="str">
        <f>IFERROR(IF($B1907="","",INDEX(所属情報!$E:$E,MATCH($A1907,所属情報!$A:$A,0))),"")</f>
        <v/>
      </c>
      <c r="P1907" s="9" t="str">
        <f t="shared" si="87"/>
        <v/>
      </c>
      <c r="Q1907" s="9" t="str">
        <f t="shared" si="88"/>
        <v/>
      </c>
      <c r="R1907" s="9" t="str">
        <f t="shared" si="89"/>
        <v/>
      </c>
      <c r="S1907" s="9" t="str">
        <f>IFERROR(IF($F1907="","",INDEX(リスト!$G:$G,MATCH($F1907,リスト!$E:$E,0))),"")</f>
        <v/>
      </c>
      <c r="T1907" s="9" t="str">
        <f>IFERROR(IF($K1907="","",INDEX(リスト!$J:$J,MATCH($K1907,リスト!$I:$I,0))),"")</f>
        <v/>
      </c>
      <c r="U1907" s="9" t="str">
        <f>IF($B1907="","",RIGHT($G1907*1000+200+COUNTIF($G$2:$G1907,$G1907),9))</f>
        <v/>
      </c>
      <c r="V1907" s="9" t="str">
        <f>IFERROR(IF($M1907="","",$M1907&amp;"・"&amp;INDEX(リスト!$F:$F,MATCH($L1907,リスト!$E:$E,0))),"")</f>
        <v/>
      </c>
    </row>
    <row r="1908" spans="15:22" ht="18" customHeight="1" x14ac:dyDescent="0.55000000000000004">
      <c r="O1908" s="9" t="str">
        <f>IFERROR(IF($B1908="","",INDEX(所属情報!$E:$E,MATCH($A1908,所属情報!$A:$A,0))),"")</f>
        <v/>
      </c>
      <c r="P1908" s="9" t="str">
        <f t="shared" si="87"/>
        <v/>
      </c>
      <c r="Q1908" s="9" t="str">
        <f t="shared" si="88"/>
        <v/>
      </c>
      <c r="R1908" s="9" t="str">
        <f t="shared" si="89"/>
        <v/>
      </c>
      <c r="S1908" s="9" t="str">
        <f>IFERROR(IF($F1908="","",INDEX(リスト!$G:$G,MATCH($F1908,リスト!$E:$E,0))),"")</f>
        <v/>
      </c>
      <c r="T1908" s="9" t="str">
        <f>IFERROR(IF($K1908="","",INDEX(リスト!$J:$J,MATCH($K1908,リスト!$I:$I,0))),"")</f>
        <v/>
      </c>
      <c r="U1908" s="9" t="str">
        <f>IF($B1908="","",RIGHT($G1908*1000+200+COUNTIF($G$2:$G1908,$G1908),9))</f>
        <v/>
      </c>
      <c r="V1908" s="9" t="str">
        <f>IFERROR(IF($M1908="","",$M1908&amp;"・"&amp;INDEX(リスト!$F:$F,MATCH($L1908,リスト!$E:$E,0))),"")</f>
        <v/>
      </c>
    </row>
    <row r="1909" spans="15:22" ht="18" customHeight="1" x14ac:dyDescent="0.55000000000000004">
      <c r="O1909" s="9" t="str">
        <f>IFERROR(IF($B1909="","",INDEX(所属情報!$E:$E,MATCH($A1909,所属情報!$A:$A,0))),"")</f>
        <v/>
      </c>
      <c r="P1909" s="9" t="str">
        <f t="shared" si="87"/>
        <v/>
      </c>
      <c r="Q1909" s="9" t="str">
        <f t="shared" si="88"/>
        <v/>
      </c>
      <c r="R1909" s="9" t="str">
        <f t="shared" si="89"/>
        <v/>
      </c>
      <c r="S1909" s="9" t="str">
        <f>IFERROR(IF($F1909="","",INDEX(リスト!$G:$G,MATCH($F1909,リスト!$E:$E,0))),"")</f>
        <v/>
      </c>
      <c r="T1909" s="9" t="str">
        <f>IFERROR(IF($K1909="","",INDEX(リスト!$J:$J,MATCH($K1909,リスト!$I:$I,0))),"")</f>
        <v/>
      </c>
      <c r="U1909" s="9" t="str">
        <f>IF($B1909="","",RIGHT($G1909*1000+200+COUNTIF($G$2:$G1909,$G1909),9))</f>
        <v/>
      </c>
      <c r="V1909" s="9" t="str">
        <f>IFERROR(IF($M1909="","",$M1909&amp;"・"&amp;INDEX(リスト!$F:$F,MATCH($L1909,リスト!$E:$E,0))),"")</f>
        <v/>
      </c>
    </row>
    <row r="1910" spans="15:22" ht="18" customHeight="1" x14ac:dyDescent="0.55000000000000004">
      <c r="O1910" s="9" t="str">
        <f>IFERROR(IF($B1910="","",INDEX(所属情報!$E:$E,MATCH($A1910,所属情報!$A:$A,0))),"")</f>
        <v/>
      </c>
      <c r="P1910" s="9" t="str">
        <f t="shared" si="87"/>
        <v/>
      </c>
      <c r="Q1910" s="9" t="str">
        <f t="shared" si="88"/>
        <v/>
      </c>
      <c r="R1910" s="9" t="str">
        <f t="shared" si="89"/>
        <v/>
      </c>
      <c r="S1910" s="9" t="str">
        <f>IFERROR(IF($F1910="","",INDEX(リスト!$G:$G,MATCH($F1910,リスト!$E:$E,0))),"")</f>
        <v/>
      </c>
      <c r="T1910" s="9" t="str">
        <f>IFERROR(IF($K1910="","",INDEX(リスト!$J:$J,MATCH($K1910,リスト!$I:$I,0))),"")</f>
        <v/>
      </c>
      <c r="U1910" s="9" t="str">
        <f>IF($B1910="","",RIGHT($G1910*1000+200+COUNTIF($G$2:$G1910,$G1910),9))</f>
        <v/>
      </c>
      <c r="V1910" s="9" t="str">
        <f>IFERROR(IF($M1910="","",$M1910&amp;"・"&amp;INDEX(リスト!$F:$F,MATCH($L1910,リスト!$E:$E,0))),"")</f>
        <v/>
      </c>
    </row>
    <row r="1911" spans="15:22" ht="18" customHeight="1" x14ac:dyDescent="0.55000000000000004">
      <c r="O1911" s="9" t="str">
        <f>IFERROR(IF($B1911="","",INDEX(所属情報!$E:$E,MATCH($A1911,所属情報!$A:$A,0))),"")</f>
        <v/>
      </c>
      <c r="P1911" s="9" t="str">
        <f t="shared" si="87"/>
        <v/>
      </c>
      <c r="Q1911" s="9" t="str">
        <f t="shared" si="88"/>
        <v/>
      </c>
      <c r="R1911" s="9" t="str">
        <f t="shared" si="89"/>
        <v/>
      </c>
      <c r="S1911" s="9" t="str">
        <f>IFERROR(IF($F1911="","",INDEX(リスト!$G:$G,MATCH($F1911,リスト!$E:$E,0))),"")</f>
        <v/>
      </c>
      <c r="T1911" s="9" t="str">
        <f>IFERROR(IF($K1911="","",INDEX(リスト!$J:$J,MATCH($K1911,リスト!$I:$I,0))),"")</f>
        <v/>
      </c>
      <c r="U1911" s="9" t="str">
        <f>IF($B1911="","",RIGHT($G1911*1000+200+COUNTIF($G$2:$G1911,$G1911),9))</f>
        <v/>
      </c>
      <c r="V1911" s="9" t="str">
        <f>IFERROR(IF($M1911="","",$M1911&amp;"・"&amp;INDEX(リスト!$F:$F,MATCH($L1911,リスト!$E:$E,0))),"")</f>
        <v/>
      </c>
    </row>
    <row r="1912" spans="15:22" ht="18" customHeight="1" x14ac:dyDescent="0.55000000000000004">
      <c r="O1912" s="9" t="str">
        <f>IFERROR(IF($B1912="","",INDEX(所属情報!$E:$E,MATCH($A1912,所属情報!$A:$A,0))),"")</f>
        <v/>
      </c>
      <c r="P1912" s="9" t="str">
        <f t="shared" si="87"/>
        <v/>
      </c>
      <c r="Q1912" s="9" t="str">
        <f t="shared" si="88"/>
        <v/>
      </c>
      <c r="R1912" s="9" t="str">
        <f t="shared" si="89"/>
        <v/>
      </c>
      <c r="S1912" s="9" t="str">
        <f>IFERROR(IF($F1912="","",INDEX(リスト!$G:$G,MATCH($F1912,リスト!$E:$E,0))),"")</f>
        <v/>
      </c>
      <c r="T1912" s="9" t="str">
        <f>IFERROR(IF($K1912="","",INDEX(リスト!$J:$J,MATCH($K1912,リスト!$I:$I,0))),"")</f>
        <v/>
      </c>
      <c r="U1912" s="9" t="str">
        <f>IF($B1912="","",RIGHT($G1912*1000+200+COUNTIF($G$2:$G1912,$G1912),9))</f>
        <v/>
      </c>
      <c r="V1912" s="9" t="str">
        <f>IFERROR(IF($M1912="","",$M1912&amp;"・"&amp;INDEX(リスト!$F:$F,MATCH($L1912,リスト!$E:$E,0))),"")</f>
        <v/>
      </c>
    </row>
    <row r="1913" spans="15:22" ht="18" customHeight="1" x14ac:dyDescent="0.55000000000000004">
      <c r="O1913" s="9" t="str">
        <f>IFERROR(IF($B1913="","",INDEX(所属情報!$E:$E,MATCH($A1913,所属情報!$A:$A,0))),"")</f>
        <v/>
      </c>
      <c r="P1913" s="9" t="str">
        <f t="shared" si="87"/>
        <v/>
      </c>
      <c r="Q1913" s="9" t="str">
        <f t="shared" si="88"/>
        <v/>
      </c>
      <c r="R1913" s="9" t="str">
        <f t="shared" si="89"/>
        <v/>
      </c>
      <c r="S1913" s="9" t="str">
        <f>IFERROR(IF($F1913="","",INDEX(リスト!$G:$G,MATCH($F1913,リスト!$E:$E,0))),"")</f>
        <v/>
      </c>
      <c r="T1913" s="9" t="str">
        <f>IFERROR(IF($K1913="","",INDEX(リスト!$J:$J,MATCH($K1913,リスト!$I:$I,0))),"")</f>
        <v/>
      </c>
      <c r="U1913" s="9" t="str">
        <f>IF($B1913="","",RIGHT($G1913*1000+200+COUNTIF($G$2:$G1913,$G1913),9))</f>
        <v/>
      </c>
      <c r="V1913" s="9" t="str">
        <f>IFERROR(IF($M1913="","",$M1913&amp;"・"&amp;INDEX(リスト!$F:$F,MATCH($L1913,リスト!$E:$E,0))),"")</f>
        <v/>
      </c>
    </row>
    <row r="1914" spans="15:22" ht="18" customHeight="1" x14ac:dyDescent="0.55000000000000004">
      <c r="O1914" s="9" t="str">
        <f>IFERROR(IF($B1914="","",INDEX(所属情報!$E:$E,MATCH($A1914,所属情報!$A:$A,0))),"")</f>
        <v/>
      </c>
      <c r="P1914" s="9" t="str">
        <f t="shared" si="87"/>
        <v/>
      </c>
      <c r="Q1914" s="9" t="str">
        <f t="shared" si="88"/>
        <v/>
      </c>
      <c r="R1914" s="9" t="str">
        <f t="shared" si="89"/>
        <v/>
      </c>
      <c r="S1914" s="9" t="str">
        <f>IFERROR(IF($F1914="","",INDEX(リスト!$G:$G,MATCH($F1914,リスト!$E:$E,0))),"")</f>
        <v/>
      </c>
      <c r="T1914" s="9" t="str">
        <f>IFERROR(IF($K1914="","",INDEX(リスト!$J:$J,MATCH($K1914,リスト!$I:$I,0))),"")</f>
        <v/>
      </c>
      <c r="U1914" s="9" t="str">
        <f>IF($B1914="","",RIGHT($G1914*1000+200+COUNTIF($G$2:$G1914,$G1914),9))</f>
        <v/>
      </c>
      <c r="V1914" s="9" t="str">
        <f>IFERROR(IF($M1914="","",$M1914&amp;"・"&amp;INDEX(リスト!$F:$F,MATCH($L1914,リスト!$E:$E,0))),"")</f>
        <v/>
      </c>
    </row>
    <row r="1915" spans="15:22" ht="18" customHeight="1" x14ac:dyDescent="0.55000000000000004">
      <c r="O1915" s="9" t="str">
        <f>IFERROR(IF($B1915="","",INDEX(所属情報!$E:$E,MATCH($A1915,所属情報!$A:$A,0))),"")</f>
        <v/>
      </c>
      <c r="P1915" s="9" t="str">
        <f t="shared" si="87"/>
        <v/>
      </c>
      <c r="Q1915" s="9" t="str">
        <f t="shared" si="88"/>
        <v/>
      </c>
      <c r="R1915" s="9" t="str">
        <f t="shared" si="89"/>
        <v/>
      </c>
      <c r="S1915" s="9" t="str">
        <f>IFERROR(IF($F1915="","",INDEX(リスト!$G:$G,MATCH($F1915,リスト!$E:$E,0))),"")</f>
        <v/>
      </c>
      <c r="T1915" s="9" t="str">
        <f>IFERROR(IF($K1915="","",INDEX(リスト!$J:$J,MATCH($K1915,リスト!$I:$I,0))),"")</f>
        <v/>
      </c>
      <c r="U1915" s="9" t="str">
        <f>IF($B1915="","",RIGHT($G1915*1000+200+COUNTIF($G$2:$G1915,$G1915),9))</f>
        <v/>
      </c>
      <c r="V1915" s="9" t="str">
        <f>IFERROR(IF($M1915="","",$M1915&amp;"・"&amp;INDEX(リスト!$F:$F,MATCH($L1915,リスト!$E:$E,0))),"")</f>
        <v/>
      </c>
    </row>
    <row r="1916" spans="15:22" ht="18" customHeight="1" x14ac:dyDescent="0.55000000000000004">
      <c r="O1916" s="9" t="str">
        <f>IFERROR(IF($B1916="","",INDEX(所属情報!$E:$E,MATCH($A1916,所属情報!$A:$A,0))),"")</f>
        <v/>
      </c>
      <c r="P1916" s="9" t="str">
        <f t="shared" si="87"/>
        <v/>
      </c>
      <c r="Q1916" s="9" t="str">
        <f t="shared" si="88"/>
        <v/>
      </c>
      <c r="R1916" s="9" t="str">
        <f t="shared" si="89"/>
        <v/>
      </c>
      <c r="S1916" s="9" t="str">
        <f>IFERROR(IF($F1916="","",INDEX(リスト!$G:$G,MATCH($F1916,リスト!$E:$E,0))),"")</f>
        <v/>
      </c>
      <c r="T1916" s="9" t="str">
        <f>IFERROR(IF($K1916="","",INDEX(リスト!$J:$J,MATCH($K1916,リスト!$I:$I,0))),"")</f>
        <v/>
      </c>
      <c r="U1916" s="9" t="str">
        <f>IF($B1916="","",RIGHT($G1916*1000+200+COUNTIF($G$2:$G1916,$G1916),9))</f>
        <v/>
      </c>
      <c r="V1916" s="9" t="str">
        <f>IFERROR(IF($M1916="","",$M1916&amp;"・"&amp;INDEX(リスト!$F:$F,MATCH($L1916,リスト!$E:$E,0))),"")</f>
        <v/>
      </c>
    </row>
    <row r="1917" spans="15:22" ht="18" customHeight="1" x14ac:dyDescent="0.55000000000000004">
      <c r="O1917" s="9" t="str">
        <f>IFERROR(IF($B1917="","",INDEX(所属情報!$E:$E,MATCH($A1917,所属情報!$A:$A,0))),"")</f>
        <v/>
      </c>
      <c r="P1917" s="9" t="str">
        <f t="shared" si="87"/>
        <v/>
      </c>
      <c r="Q1917" s="9" t="str">
        <f t="shared" si="88"/>
        <v/>
      </c>
      <c r="R1917" s="9" t="str">
        <f t="shared" si="89"/>
        <v/>
      </c>
      <c r="S1917" s="9" t="str">
        <f>IFERROR(IF($F1917="","",INDEX(リスト!$G:$G,MATCH($F1917,リスト!$E:$E,0))),"")</f>
        <v/>
      </c>
      <c r="T1917" s="9" t="str">
        <f>IFERROR(IF($K1917="","",INDEX(リスト!$J:$J,MATCH($K1917,リスト!$I:$I,0))),"")</f>
        <v/>
      </c>
      <c r="U1917" s="9" t="str">
        <f>IF($B1917="","",RIGHT($G1917*1000+200+COUNTIF($G$2:$G1917,$G1917),9))</f>
        <v/>
      </c>
      <c r="V1917" s="9" t="str">
        <f>IFERROR(IF($M1917="","",$M1917&amp;"・"&amp;INDEX(リスト!$F:$F,MATCH($L1917,リスト!$E:$E,0))),"")</f>
        <v/>
      </c>
    </row>
    <row r="1918" spans="15:22" ht="18" customHeight="1" x14ac:dyDescent="0.55000000000000004">
      <c r="O1918" s="9" t="str">
        <f>IFERROR(IF($B1918="","",INDEX(所属情報!$E:$E,MATCH($A1918,所属情報!$A:$A,0))),"")</f>
        <v/>
      </c>
      <c r="P1918" s="9" t="str">
        <f t="shared" si="87"/>
        <v/>
      </c>
      <c r="Q1918" s="9" t="str">
        <f t="shared" si="88"/>
        <v/>
      </c>
      <c r="R1918" s="9" t="str">
        <f t="shared" si="89"/>
        <v/>
      </c>
      <c r="S1918" s="9" t="str">
        <f>IFERROR(IF($F1918="","",INDEX(リスト!$G:$G,MATCH($F1918,リスト!$E:$E,0))),"")</f>
        <v/>
      </c>
      <c r="T1918" s="9" t="str">
        <f>IFERROR(IF($K1918="","",INDEX(リスト!$J:$J,MATCH($K1918,リスト!$I:$I,0))),"")</f>
        <v/>
      </c>
      <c r="U1918" s="9" t="str">
        <f>IF($B1918="","",RIGHT($G1918*1000+200+COUNTIF($G$2:$G1918,$G1918),9))</f>
        <v/>
      </c>
      <c r="V1918" s="9" t="str">
        <f>IFERROR(IF($M1918="","",$M1918&amp;"・"&amp;INDEX(リスト!$F:$F,MATCH($L1918,リスト!$E:$E,0))),"")</f>
        <v/>
      </c>
    </row>
    <row r="1919" spans="15:22" ht="18" customHeight="1" x14ac:dyDescent="0.55000000000000004">
      <c r="O1919" s="9" t="str">
        <f>IFERROR(IF($B1919="","",INDEX(所属情報!$E:$E,MATCH($A1919,所属情報!$A:$A,0))),"")</f>
        <v/>
      </c>
      <c r="P1919" s="9" t="str">
        <f t="shared" si="87"/>
        <v/>
      </c>
      <c r="Q1919" s="9" t="str">
        <f t="shared" si="88"/>
        <v/>
      </c>
      <c r="R1919" s="9" t="str">
        <f t="shared" si="89"/>
        <v/>
      </c>
      <c r="S1919" s="9" t="str">
        <f>IFERROR(IF($F1919="","",INDEX(リスト!$G:$G,MATCH($F1919,リスト!$E:$E,0))),"")</f>
        <v/>
      </c>
      <c r="T1919" s="9" t="str">
        <f>IFERROR(IF($K1919="","",INDEX(リスト!$J:$J,MATCH($K1919,リスト!$I:$I,0))),"")</f>
        <v/>
      </c>
      <c r="U1919" s="9" t="str">
        <f>IF($B1919="","",RIGHT($G1919*1000+200+COUNTIF($G$2:$G1919,$G1919),9))</f>
        <v/>
      </c>
      <c r="V1919" s="9" t="str">
        <f>IFERROR(IF($M1919="","",$M1919&amp;"・"&amp;INDEX(リスト!$F:$F,MATCH($L1919,リスト!$E:$E,0))),"")</f>
        <v/>
      </c>
    </row>
    <row r="1920" spans="15:22" ht="18" customHeight="1" x14ac:dyDescent="0.55000000000000004">
      <c r="O1920" s="9" t="str">
        <f>IFERROR(IF($B1920="","",INDEX(所属情報!$E:$E,MATCH($A1920,所属情報!$A:$A,0))),"")</f>
        <v/>
      </c>
      <c r="P1920" s="9" t="str">
        <f t="shared" si="87"/>
        <v/>
      </c>
      <c r="Q1920" s="9" t="str">
        <f t="shared" si="88"/>
        <v/>
      </c>
      <c r="R1920" s="9" t="str">
        <f t="shared" si="89"/>
        <v/>
      </c>
      <c r="S1920" s="9" t="str">
        <f>IFERROR(IF($F1920="","",INDEX(リスト!$G:$G,MATCH($F1920,リスト!$E:$E,0))),"")</f>
        <v/>
      </c>
      <c r="T1920" s="9" t="str">
        <f>IFERROR(IF($K1920="","",INDEX(リスト!$J:$J,MATCH($K1920,リスト!$I:$I,0))),"")</f>
        <v/>
      </c>
      <c r="U1920" s="9" t="str">
        <f>IF($B1920="","",RIGHT($G1920*1000+200+COUNTIF($G$2:$G1920,$G1920),9))</f>
        <v/>
      </c>
      <c r="V1920" s="9" t="str">
        <f>IFERROR(IF($M1920="","",$M1920&amp;"・"&amp;INDEX(リスト!$F:$F,MATCH($L1920,リスト!$E:$E,0))),"")</f>
        <v/>
      </c>
    </row>
    <row r="1921" spans="15:22" ht="18" customHeight="1" x14ac:dyDescent="0.55000000000000004">
      <c r="O1921" s="9" t="str">
        <f>IFERROR(IF($B1921="","",INDEX(所属情報!$E:$E,MATCH($A1921,所属情報!$A:$A,0))),"")</f>
        <v/>
      </c>
      <c r="P1921" s="9" t="str">
        <f t="shared" si="87"/>
        <v/>
      </c>
      <c r="Q1921" s="9" t="str">
        <f t="shared" si="88"/>
        <v/>
      </c>
      <c r="R1921" s="9" t="str">
        <f t="shared" si="89"/>
        <v/>
      </c>
      <c r="S1921" s="9" t="str">
        <f>IFERROR(IF($F1921="","",INDEX(リスト!$G:$G,MATCH($F1921,リスト!$E:$E,0))),"")</f>
        <v/>
      </c>
      <c r="T1921" s="9" t="str">
        <f>IFERROR(IF($K1921="","",INDEX(リスト!$J:$J,MATCH($K1921,リスト!$I:$I,0))),"")</f>
        <v/>
      </c>
      <c r="U1921" s="9" t="str">
        <f>IF($B1921="","",RIGHT($G1921*1000+200+COUNTIF($G$2:$G1921,$G1921),9))</f>
        <v/>
      </c>
      <c r="V1921" s="9" t="str">
        <f>IFERROR(IF($M1921="","",$M1921&amp;"・"&amp;INDEX(リスト!$F:$F,MATCH($L1921,リスト!$E:$E,0))),"")</f>
        <v/>
      </c>
    </row>
    <row r="1922" spans="15:22" ht="18" customHeight="1" x14ac:dyDescent="0.55000000000000004">
      <c r="O1922" s="9" t="str">
        <f>IFERROR(IF($B1922="","",INDEX(所属情報!$E:$E,MATCH($A1922,所属情報!$A:$A,0))),"")</f>
        <v/>
      </c>
      <c r="P1922" s="9" t="str">
        <f t="shared" si="87"/>
        <v/>
      </c>
      <c r="Q1922" s="9" t="str">
        <f t="shared" si="88"/>
        <v/>
      </c>
      <c r="R1922" s="9" t="str">
        <f t="shared" si="89"/>
        <v/>
      </c>
      <c r="S1922" s="9" t="str">
        <f>IFERROR(IF($F1922="","",INDEX(リスト!$G:$G,MATCH($F1922,リスト!$E:$E,0))),"")</f>
        <v/>
      </c>
      <c r="T1922" s="9" t="str">
        <f>IFERROR(IF($K1922="","",INDEX(リスト!$J:$J,MATCH($K1922,リスト!$I:$I,0))),"")</f>
        <v/>
      </c>
      <c r="U1922" s="9" t="str">
        <f>IF($B1922="","",RIGHT($G1922*1000+200+COUNTIF($G$2:$G1922,$G1922),9))</f>
        <v/>
      </c>
      <c r="V1922" s="9" t="str">
        <f>IFERROR(IF($M1922="","",$M1922&amp;"・"&amp;INDEX(リスト!$F:$F,MATCH($L1922,リスト!$E:$E,0))),"")</f>
        <v/>
      </c>
    </row>
    <row r="1923" spans="15:22" ht="18" customHeight="1" x14ac:dyDescent="0.55000000000000004">
      <c r="O1923" s="9" t="str">
        <f>IFERROR(IF($B1923="","",INDEX(所属情報!$E:$E,MATCH($A1923,所属情報!$A:$A,0))),"")</f>
        <v/>
      </c>
      <c r="P1923" s="9" t="str">
        <f t="shared" ref="P1923:P1986" si="90">IF($C1923="","",IF($E1923="",$C1923,$C1923&amp;" ("&amp;$E1923&amp;")"))</f>
        <v/>
      </c>
      <c r="Q1923" s="9" t="str">
        <f t="shared" ref="Q1923:Q1986" si="91">IF($D1923="","",ASC($D1923))</f>
        <v/>
      </c>
      <c r="R1923" s="9" t="str">
        <f t="shared" ref="R1923:R1986" si="92">IF($I1923="","",UPPER($I1923)&amp;" "&amp;UPPER(LEFT($J1923,1))&amp;LOWER(RIGHT($J1923,LEN($J1923)-1))&amp;" ("&amp;MID($G1923,3,2)&amp;")")</f>
        <v/>
      </c>
      <c r="S1923" s="9" t="str">
        <f>IFERROR(IF($F1923="","",INDEX(リスト!$G:$G,MATCH($F1923,リスト!$E:$E,0))),"")</f>
        <v/>
      </c>
      <c r="T1923" s="9" t="str">
        <f>IFERROR(IF($K1923="","",INDEX(リスト!$J:$J,MATCH($K1923,リスト!$I:$I,0))),"")</f>
        <v/>
      </c>
      <c r="U1923" s="9" t="str">
        <f>IF($B1923="","",RIGHT($G1923*1000+200+COUNTIF($G$2:$G1923,$G1923),9))</f>
        <v/>
      </c>
      <c r="V1923" s="9" t="str">
        <f>IFERROR(IF($M1923="","",$M1923&amp;"・"&amp;INDEX(リスト!$F:$F,MATCH($L1923,リスト!$E:$E,0))),"")</f>
        <v/>
      </c>
    </row>
    <row r="1924" spans="15:22" ht="18" customHeight="1" x14ac:dyDescent="0.55000000000000004">
      <c r="O1924" s="9" t="str">
        <f>IFERROR(IF($B1924="","",INDEX(所属情報!$E:$E,MATCH($A1924,所属情報!$A:$A,0))),"")</f>
        <v/>
      </c>
      <c r="P1924" s="9" t="str">
        <f t="shared" si="90"/>
        <v/>
      </c>
      <c r="Q1924" s="9" t="str">
        <f t="shared" si="91"/>
        <v/>
      </c>
      <c r="R1924" s="9" t="str">
        <f t="shared" si="92"/>
        <v/>
      </c>
      <c r="S1924" s="9" t="str">
        <f>IFERROR(IF($F1924="","",INDEX(リスト!$G:$G,MATCH($F1924,リスト!$E:$E,0))),"")</f>
        <v/>
      </c>
      <c r="T1924" s="9" t="str">
        <f>IFERROR(IF($K1924="","",INDEX(リスト!$J:$J,MATCH($K1924,リスト!$I:$I,0))),"")</f>
        <v/>
      </c>
      <c r="U1924" s="9" t="str">
        <f>IF($B1924="","",RIGHT($G1924*1000+200+COUNTIF($G$2:$G1924,$G1924),9))</f>
        <v/>
      </c>
      <c r="V1924" s="9" t="str">
        <f>IFERROR(IF($M1924="","",$M1924&amp;"・"&amp;INDEX(リスト!$F:$F,MATCH($L1924,リスト!$E:$E,0))),"")</f>
        <v/>
      </c>
    </row>
    <row r="1925" spans="15:22" ht="18" customHeight="1" x14ac:dyDescent="0.55000000000000004">
      <c r="O1925" s="9" t="str">
        <f>IFERROR(IF($B1925="","",INDEX(所属情報!$E:$E,MATCH($A1925,所属情報!$A:$A,0))),"")</f>
        <v/>
      </c>
      <c r="P1925" s="9" t="str">
        <f t="shared" si="90"/>
        <v/>
      </c>
      <c r="Q1925" s="9" t="str">
        <f t="shared" si="91"/>
        <v/>
      </c>
      <c r="R1925" s="9" t="str">
        <f t="shared" si="92"/>
        <v/>
      </c>
      <c r="S1925" s="9" t="str">
        <f>IFERROR(IF($F1925="","",INDEX(リスト!$G:$G,MATCH($F1925,リスト!$E:$E,0))),"")</f>
        <v/>
      </c>
      <c r="T1925" s="9" t="str">
        <f>IFERROR(IF($K1925="","",INDEX(リスト!$J:$J,MATCH($K1925,リスト!$I:$I,0))),"")</f>
        <v/>
      </c>
      <c r="U1925" s="9" t="str">
        <f>IF($B1925="","",RIGHT($G1925*1000+200+COUNTIF($G$2:$G1925,$G1925),9))</f>
        <v/>
      </c>
      <c r="V1925" s="9" t="str">
        <f>IFERROR(IF($M1925="","",$M1925&amp;"・"&amp;INDEX(リスト!$F:$F,MATCH($L1925,リスト!$E:$E,0))),"")</f>
        <v/>
      </c>
    </row>
    <row r="1926" spans="15:22" ht="18" customHeight="1" x14ac:dyDescent="0.55000000000000004">
      <c r="O1926" s="9" t="str">
        <f>IFERROR(IF($B1926="","",INDEX(所属情報!$E:$E,MATCH($A1926,所属情報!$A:$A,0))),"")</f>
        <v/>
      </c>
      <c r="P1926" s="9" t="str">
        <f t="shared" si="90"/>
        <v/>
      </c>
      <c r="Q1926" s="9" t="str">
        <f t="shared" si="91"/>
        <v/>
      </c>
      <c r="R1926" s="9" t="str">
        <f t="shared" si="92"/>
        <v/>
      </c>
      <c r="S1926" s="9" t="str">
        <f>IFERROR(IF($F1926="","",INDEX(リスト!$G:$G,MATCH($F1926,リスト!$E:$E,0))),"")</f>
        <v/>
      </c>
      <c r="T1926" s="9" t="str">
        <f>IFERROR(IF($K1926="","",INDEX(リスト!$J:$J,MATCH($K1926,リスト!$I:$I,0))),"")</f>
        <v/>
      </c>
      <c r="U1926" s="9" t="str">
        <f>IF($B1926="","",RIGHT($G1926*1000+200+COUNTIF($G$2:$G1926,$G1926),9))</f>
        <v/>
      </c>
      <c r="V1926" s="9" t="str">
        <f>IFERROR(IF($M1926="","",$M1926&amp;"・"&amp;INDEX(リスト!$F:$F,MATCH($L1926,リスト!$E:$E,0))),"")</f>
        <v/>
      </c>
    </row>
    <row r="1927" spans="15:22" ht="18" customHeight="1" x14ac:dyDescent="0.55000000000000004">
      <c r="O1927" s="9" t="str">
        <f>IFERROR(IF($B1927="","",INDEX(所属情報!$E:$E,MATCH($A1927,所属情報!$A:$A,0))),"")</f>
        <v/>
      </c>
      <c r="P1927" s="9" t="str">
        <f t="shared" si="90"/>
        <v/>
      </c>
      <c r="Q1927" s="9" t="str">
        <f t="shared" si="91"/>
        <v/>
      </c>
      <c r="R1927" s="9" t="str">
        <f t="shared" si="92"/>
        <v/>
      </c>
      <c r="S1927" s="9" t="str">
        <f>IFERROR(IF($F1927="","",INDEX(リスト!$G:$G,MATCH($F1927,リスト!$E:$E,0))),"")</f>
        <v/>
      </c>
      <c r="T1927" s="9" t="str">
        <f>IFERROR(IF($K1927="","",INDEX(リスト!$J:$J,MATCH($K1927,リスト!$I:$I,0))),"")</f>
        <v/>
      </c>
      <c r="U1927" s="9" t="str">
        <f>IF($B1927="","",RIGHT($G1927*1000+200+COUNTIF($G$2:$G1927,$G1927),9))</f>
        <v/>
      </c>
      <c r="V1927" s="9" t="str">
        <f>IFERROR(IF($M1927="","",$M1927&amp;"・"&amp;INDEX(リスト!$F:$F,MATCH($L1927,リスト!$E:$E,0))),"")</f>
        <v/>
      </c>
    </row>
    <row r="1928" spans="15:22" ht="18" customHeight="1" x14ac:dyDescent="0.55000000000000004">
      <c r="O1928" s="9" t="str">
        <f>IFERROR(IF($B1928="","",INDEX(所属情報!$E:$E,MATCH($A1928,所属情報!$A:$A,0))),"")</f>
        <v/>
      </c>
      <c r="P1928" s="9" t="str">
        <f t="shared" si="90"/>
        <v/>
      </c>
      <c r="Q1928" s="9" t="str">
        <f t="shared" si="91"/>
        <v/>
      </c>
      <c r="R1928" s="9" t="str">
        <f t="shared" si="92"/>
        <v/>
      </c>
      <c r="S1928" s="9" t="str">
        <f>IFERROR(IF($F1928="","",INDEX(リスト!$G:$G,MATCH($F1928,リスト!$E:$E,0))),"")</f>
        <v/>
      </c>
      <c r="T1928" s="9" t="str">
        <f>IFERROR(IF($K1928="","",INDEX(リスト!$J:$J,MATCH($K1928,リスト!$I:$I,0))),"")</f>
        <v/>
      </c>
      <c r="U1928" s="9" t="str">
        <f>IF($B1928="","",RIGHT($G1928*1000+200+COUNTIF($G$2:$G1928,$G1928),9))</f>
        <v/>
      </c>
      <c r="V1928" s="9" t="str">
        <f>IFERROR(IF($M1928="","",$M1928&amp;"・"&amp;INDEX(リスト!$F:$F,MATCH($L1928,リスト!$E:$E,0))),"")</f>
        <v/>
      </c>
    </row>
    <row r="1929" spans="15:22" ht="18" customHeight="1" x14ac:dyDescent="0.55000000000000004">
      <c r="O1929" s="9" t="str">
        <f>IFERROR(IF($B1929="","",INDEX(所属情報!$E:$E,MATCH($A1929,所属情報!$A:$A,0))),"")</f>
        <v/>
      </c>
      <c r="P1929" s="9" t="str">
        <f t="shared" si="90"/>
        <v/>
      </c>
      <c r="Q1929" s="9" t="str">
        <f t="shared" si="91"/>
        <v/>
      </c>
      <c r="R1929" s="9" t="str">
        <f t="shared" si="92"/>
        <v/>
      </c>
      <c r="S1929" s="9" t="str">
        <f>IFERROR(IF($F1929="","",INDEX(リスト!$G:$G,MATCH($F1929,リスト!$E:$E,0))),"")</f>
        <v/>
      </c>
      <c r="T1929" s="9" t="str">
        <f>IFERROR(IF($K1929="","",INDEX(リスト!$J:$J,MATCH($K1929,リスト!$I:$I,0))),"")</f>
        <v/>
      </c>
      <c r="U1929" s="9" t="str">
        <f>IF($B1929="","",RIGHT($G1929*1000+200+COUNTIF($G$2:$G1929,$G1929),9))</f>
        <v/>
      </c>
      <c r="V1929" s="9" t="str">
        <f>IFERROR(IF($M1929="","",$M1929&amp;"・"&amp;INDEX(リスト!$F:$F,MATCH($L1929,リスト!$E:$E,0))),"")</f>
        <v/>
      </c>
    </row>
    <row r="1930" spans="15:22" ht="18" customHeight="1" x14ac:dyDescent="0.55000000000000004">
      <c r="O1930" s="9" t="str">
        <f>IFERROR(IF($B1930="","",INDEX(所属情報!$E:$E,MATCH($A1930,所属情報!$A:$A,0))),"")</f>
        <v/>
      </c>
      <c r="P1930" s="9" t="str">
        <f t="shared" si="90"/>
        <v/>
      </c>
      <c r="Q1930" s="9" t="str">
        <f t="shared" si="91"/>
        <v/>
      </c>
      <c r="R1930" s="9" t="str">
        <f t="shared" si="92"/>
        <v/>
      </c>
      <c r="S1930" s="9" t="str">
        <f>IFERROR(IF($F1930="","",INDEX(リスト!$G:$G,MATCH($F1930,リスト!$E:$E,0))),"")</f>
        <v/>
      </c>
      <c r="T1930" s="9" t="str">
        <f>IFERROR(IF($K1930="","",INDEX(リスト!$J:$J,MATCH($K1930,リスト!$I:$I,0))),"")</f>
        <v/>
      </c>
      <c r="U1930" s="9" t="str">
        <f>IF($B1930="","",RIGHT($G1930*1000+200+COUNTIF($G$2:$G1930,$G1930),9))</f>
        <v/>
      </c>
      <c r="V1930" s="9" t="str">
        <f>IFERROR(IF($M1930="","",$M1930&amp;"・"&amp;INDEX(リスト!$F:$F,MATCH($L1930,リスト!$E:$E,0))),"")</f>
        <v/>
      </c>
    </row>
    <row r="1931" spans="15:22" ht="18" customHeight="1" x14ac:dyDescent="0.55000000000000004">
      <c r="O1931" s="9" t="str">
        <f>IFERROR(IF($B1931="","",INDEX(所属情報!$E:$E,MATCH($A1931,所属情報!$A:$A,0))),"")</f>
        <v/>
      </c>
      <c r="P1931" s="9" t="str">
        <f t="shared" si="90"/>
        <v/>
      </c>
      <c r="Q1931" s="9" t="str">
        <f t="shared" si="91"/>
        <v/>
      </c>
      <c r="R1931" s="9" t="str">
        <f t="shared" si="92"/>
        <v/>
      </c>
      <c r="S1931" s="9" t="str">
        <f>IFERROR(IF($F1931="","",INDEX(リスト!$G:$G,MATCH($F1931,リスト!$E:$E,0))),"")</f>
        <v/>
      </c>
      <c r="T1931" s="9" t="str">
        <f>IFERROR(IF($K1931="","",INDEX(リスト!$J:$J,MATCH($K1931,リスト!$I:$I,0))),"")</f>
        <v/>
      </c>
      <c r="U1931" s="9" t="str">
        <f>IF($B1931="","",RIGHT($G1931*1000+200+COUNTIF($G$2:$G1931,$G1931),9))</f>
        <v/>
      </c>
      <c r="V1931" s="9" t="str">
        <f>IFERROR(IF($M1931="","",$M1931&amp;"・"&amp;INDEX(リスト!$F:$F,MATCH($L1931,リスト!$E:$E,0))),"")</f>
        <v/>
      </c>
    </row>
    <row r="1932" spans="15:22" ht="18" customHeight="1" x14ac:dyDescent="0.55000000000000004">
      <c r="O1932" s="9" t="str">
        <f>IFERROR(IF($B1932="","",INDEX(所属情報!$E:$E,MATCH($A1932,所属情報!$A:$A,0))),"")</f>
        <v/>
      </c>
      <c r="P1932" s="9" t="str">
        <f t="shared" si="90"/>
        <v/>
      </c>
      <c r="Q1932" s="9" t="str">
        <f t="shared" si="91"/>
        <v/>
      </c>
      <c r="R1932" s="9" t="str">
        <f t="shared" si="92"/>
        <v/>
      </c>
      <c r="S1932" s="9" t="str">
        <f>IFERROR(IF($F1932="","",INDEX(リスト!$G:$G,MATCH($F1932,リスト!$E:$E,0))),"")</f>
        <v/>
      </c>
      <c r="T1932" s="9" t="str">
        <f>IFERROR(IF($K1932="","",INDEX(リスト!$J:$J,MATCH($K1932,リスト!$I:$I,0))),"")</f>
        <v/>
      </c>
      <c r="U1932" s="9" t="str">
        <f>IF($B1932="","",RIGHT($G1932*1000+200+COUNTIF($G$2:$G1932,$G1932),9))</f>
        <v/>
      </c>
      <c r="V1932" s="9" t="str">
        <f>IFERROR(IF($M1932="","",$M1932&amp;"・"&amp;INDEX(リスト!$F:$F,MATCH($L1932,リスト!$E:$E,0))),"")</f>
        <v/>
      </c>
    </row>
    <row r="1933" spans="15:22" ht="18" customHeight="1" x14ac:dyDescent="0.55000000000000004">
      <c r="O1933" s="9" t="str">
        <f>IFERROR(IF($B1933="","",INDEX(所属情報!$E:$E,MATCH($A1933,所属情報!$A:$A,0))),"")</f>
        <v/>
      </c>
      <c r="P1933" s="9" t="str">
        <f t="shared" si="90"/>
        <v/>
      </c>
      <c r="Q1933" s="9" t="str">
        <f t="shared" si="91"/>
        <v/>
      </c>
      <c r="R1933" s="9" t="str">
        <f t="shared" si="92"/>
        <v/>
      </c>
      <c r="S1933" s="9" t="str">
        <f>IFERROR(IF($F1933="","",INDEX(リスト!$G:$G,MATCH($F1933,リスト!$E:$E,0))),"")</f>
        <v/>
      </c>
      <c r="T1933" s="9" t="str">
        <f>IFERROR(IF($K1933="","",INDEX(リスト!$J:$J,MATCH($K1933,リスト!$I:$I,0))),"")</f>
        <v/>
      </c>
      <c r="U1933" s="9" t="str">
        <f>IF($B1933="","",RIGHT($G1933*1000+200+COUNTIF($G$2:$G1933,$G1933),9))</f>
        <v/>
      </c>
      <c r="V1933" s="9" t="str">
        <f>IFERROR(IF($M1933="","",$M1933&amp;"・"&amp;INDEX(リスト!$F:$F,MATCH($L1933,リスト!$E:$E,0))),"")</f>
        <v/>
      </c>
    </row>
    <row r="1934" spans="15:22" ht="18" customHeight="1" x14ac:dyDescent="0.55000000000000004">
      <c r="O1934" s="9" t="str">
        <f>IFERROR(IF($B1934="","",INDEX(所属情報!$E:$E,MATCH($A1934,所属情報!$A:$A,0))),"")</f>
        <v/>
      </c>
      <c r="P1934" s="9" t="str">
        <f t="shared" si="90"/>
        <v/>
      </c>
      <c r="Q1934" s="9" t="str">
        <f t="shared" si="91"/>
        <v/>
      </c>
      <c r="R1934" s="9" t="str">
        <f t="shared" si="92"/>
        <v/>
      </c>
      <c r="S1934" s="9" t="str">
        <f>IFERROR(IF($F1934="","",INDEX(リスト!$G:$G,MATCH($F1934,リスト!$E:$E,0))),"")</f>
        <v/>
      </c>
      <c r="T1934" s="9" t="str">
        <f>IFERROR(IF($K1934="","",INDEX(リスト!$J:$J,MATCH($K1934,リスト!$I:$I,0))),"")</f>
        <v/>
      </c>
      <c r="U1934" s="9" t="str">
        <f>IF($B1934="","",RIGHT($G1934*1000+200+COUNTIF($G$2:$G1934,$G1934),9))</f>
        <v/>
      </c>
      <c r="V1934" s="9" t="str">
        <f>IFERROR(IF($M1934="","",$M1934&amp;"・"&amp;INDEX(リスト!$F:$F,MATCH($L1934,リスト!$E:$E,0))),"")</f>
        <v/>
      </c>
    </row>
    <row r="1935" spans="15:22" ht="18" customHeight="1" x14ac:dyDescent="0.55000000000000004">
      <c r="O1935" s="9" t="str">
        <f>IFERROR(IF($B1935="","",INDEX(所属情報!$E:$E,MATCH($A1935,所属情報!$A:$A,0))),"")</f>
        <v/>
      </c>
      <c r="P1935" s="9" t="str">
        <f t="shared" si="90"/>
        <v/>
      </c>
      <c r="Q1935" s="9" t="str">
        <f t="shared" si="91"/>
        <v/>
      </c>
      <c r="R1935" s="9" t="str">
        <f t="shared" si="92"/>
        <v/>
      </c>
      <c r="S1935" s="9" t="str">
        <f>IFERROR(IF($F1935="","",INDEX(リスト!$G:$G,MATCH($F1935,リスト!$E:$E,0))),"")</f>
        <v/>
      </c>
      <c r="T1935" s="9" t="str">
        <f>IFERROR(IF($K1935="","",INDEX(リスト!$J:$J,MATCH($K1935,リスト!$I:$I,0))),"")</f>
        <v/>
      </c>
      <c r="U1935" s="9" t="str">
        <f>IF($B1935="","",RIGHT($G1935*1000+200+COUNTIF($G$2:$G1935,$G1935),9))</f>
        <v/>
      </c>
      <c r="V1935" s="9" t="str">
        <f>IFERROR(IF($M1935="","",$M1935&amp;"・"&amp;INDEX(リスト!$F:$F,MATCH($L1935,リスト!$E:$E,0))),"")</f>
        <v/>
      </c>
    </row>
    <row r="1936" spans="15:22" ht="18" customHeight="1" x14ac:dyDescent="0.55000000000000004">
      <c r="O1936" s="9" t="str">
        <f>IFERROR(IF($B1936="","",INDEX(所属情報!$E:$E,MATCH($A1936,所属情報!$A:$A,0))),"")</f>
        <v/>
      </c>
      <c r="P1936" s="9" t="str">
        <f t="shared" si="90"/>
        <v/>
      </c>
      <c r="Q1936" s="9" t="str">
        <f t="shared" si="91"/>
        <v/>
      </c>
      <c r="R1936" s="9" t="str">
        <f t="shared" si="92"/>
        <v/>
      </c>
      <c r="S1936" s="9" t="str">
        <f>IFERROR(IF($F1936="","",INDEX(リスト!$G:$G,MATCH($F1936,リスト!$E:$E,0))),"")</f>
        <v/>
      </c>
      <c r="T1936" s="9" t="str">
        <f>IFERROR(IF($K1936="","",INDEX(リスト!$J:$J,MATCH($K1936,リスト!$I:$I,0))),"")</f>
        <v/>
      </c>
      <c r="U1936" s="9" t="str">
        <f>IF($B1936="","",RIGHT($G1936*1000+200+COUNTIF($G$2:$G1936,$G1936),9))</f>
        <v/>
      </c>
      <c r="V1936" s="9" t="str">
        <f>IFERROR(IF($M1936="","",$M1936&amp;"・"&amp;INDEX(リスト!$F:$F,MATCH($L1936,リスト!$E:$E,0))),"")</f>
        <v/>
      </c>
    </row>
    <row r="1937" spans="15:22" ht="18" customHeight="1" x14ac:dyDescent="0.55000000000000004">
      <c r="O1937" s="9" t="str">
        <f>IFERROR(IF($B1937="","",INDEX(所属情報!$E:$E,MATCH($A1937,所属情報!$A:$A,0))),"")</f>
        <v/>
      </c>
      <c r="P1937" s="9" t="str">
        <f t="shared" si="90"/>
        <v/>
      </c>
      <c r="Q1937" s="9" t="str">
        <f t="shared" si="91"/>
        <v/>
      </c>
      <c r="R1937" s="9" t="str">
        <f t="shared" si="92"/>
        <v/>
      </c>
      <c r="S1937" s="9" t="str">
        <f>IFERROR(IF($F1937="","",INDEX(リスト!$G:$G,MATCH($F1937,リスト!$E:$E,0))),"")</f>
        <v/>
      </c>
      <c r="T1937" s="9" t="str">
        <f>IFERROR(IF($K1937="","",INDEX(リスト!$J:$J,MATCH($K1937,リスト!$I:$I,0))),"")</f>
        <v/>
      </c>
      <c r="U1937" s="9" t="str">
        <f>IF($B1937="","",RIGHT($G1937*1000+200+COUNTIF($G$2:$G1937,$G1937),9))</f>
        <v/>
      </c>
      <c r="V1937" s="9" t="str">
        <f>IFERROR(IF($M1937="","",$M1937&amp;"・"&amp;INDEX(リスト!$F:$F,MATCH($L1937,リスト!$E:$E,0))),"")</f>
        <v/>
      </c>
    </row>
    <row r="1938" spans="15:22" ht="18" customHeight="1" x14ac:dyDescent="0.55000000000000004">
      <c r="O1938" s="9" t="str">
        <f>IFERROR(IF($B1938="","",INDEX(所属情報!$E:$E,MATCH($A1938,所属情報!$A:$A,0))),"")</f>
        <v/>
      </c>
      <c r="P1938" s="9" t="str">
        <f t="shared" si="90"/>
        <v/>
      </c>
      <c r="Q1938" s="9" t="str">
        <f t="shared" si="91"/>
        <v/>
      </c>
      <c r="R1938" s="9" t="str">
        <f t="shared" si="92"/>
        <v/>
      </c>
      <c r="S1938" s="9" t="str">
        <f>IFERROR(IF($F1938="","",INDEX(リスト!$G:$G,MATCH($F1938,リスト!$E:$E,0))),"")</f>
        <v/>
      </c>
      <c r="T1938" s="9" t="str">
        <f>IFERROR(IF($K1938="","",INDEX(リスト!$J:$J,MATCH($K1938,リスト!$I:$I,0))),"")</f>
        <v/>
      </c>
      <c r="U1938" s="9" t="str">
        <f>IF($B1938="","",RIGHT($G1938*1000+200+COUNTIF($G$2:$G1938,$G1938),9))</f>
        <v/>
      </c>
      <c r="V1938" s="9" t="str">
        <f>IFERROR(IF($M1938="","",$M1938&amp;"・"&amp;INDEX(リスト!$F:$F,MATCH($L1938,リスト!$E:$E,0))),"")</f>
        <v/>
      </c>
    </row>
    <row r="1939" spans="15:22" ht="18" customHeight="1" x14ac:dyDescent="0.55000000000000004">
      <c r="O1939" s="9" t="str">
        <f>IFERROR(IF($B1939="","",INDEX(所属情報!$E:$E,MATCH($A1939,所属情報!$A:$A,0))),"")</f>
        <v/>
      </c>
      <c r="P1939" s="9" t="str">
        <f t="shared" si="90"/>
        <v/>
      </c>
      <c r="Q1939" s="9" t="str">
        <f t="shared" si="91"/>
        <v/>
      </c>
      <c r="R1939" s="9" t="str">
        <f t="shared" si="92"/>
        <v/>
      </c>
      <c r="S1939" s="9" t="str">
        <f>IFERROR(IF($F1939="","",INDEX(リスト!$G:$G,MATCH($F1939,リスト!$E:$E,0))),"")</f>
        <v/>
      </c>
      <c r="T1939" s="9" t="str">
        <f>IFERROR(IF($K1939="","",INDEX(リスト!$J:$J,MATCH($K1939,リスト!$I:$I,0))),"")</f>
        <v/>
      </c>
      <c r="U1939" s="9" t="str">
        <f>IF($B1939="","",RIGHT($G1939*1000+200+COUNTIF($G$2:$G1939,$G1939),9))</f>
        <v/>
      </c>
      <c r="V1939" s="9" t="str">
        <f>IFERROR(IF($M1939="","",$M1939&amp;"・"&amp;INDEX(リスト!$F:$F,MATCH($L1939,リスト!$E:$E,0))),"")</f>
        <v/>
      </c>
    </row>
    <row r="1940" spans="15:22" ht="18" customHeight="1" x14ac:dyDescent="0.55000000000000004">
      <c r="O1940" s="9" t="str">
        <f>IFERROR(IF($B1940="","",INDEX(所属情報!$E:$E,MATCH($A1940,所属情報!$A:$A,0))),"")</f>
        <v/>
      </c>
      <c r="P1940" s="9" t="str">
        <f t="shared" si="90"/>
        <v/>
      </c>
      <c r="Q1940" s="9" t="str">
        <f t="shared" si="91"/>
        <v/>
      </c>
      <c r="R1940" s="9" t="str">
        <f t="shared" si="92"/>
        <v/>
      </c>
      <c r="S1940" s="9" t="str">
        <f>IFERROR(IF($F1940="","",INDEX(リスト!$G:$G,MATCH($F1940,リスト!$E:$E,0))),"")</f>
        <v/>
      </c>
      <c r="T1940" s="9" t="str">
        <f>IFERROR(IF($K1940="","",INDEX(リスト!$J:$J,MATCH($K1940,リスト!$I:$I,0))),"")</f>
        <v/>
      </c>
      <c r="U1940" s="9" t="str">
        <f>IF($B1940="","",RIGHT($G1940*1000+200+COUNTIF($G$2:$G1940,$G1940),9))</f>
        <v/>
      </c>
      <c r="V1940" s="9" t="str">
        <f>IFERROR(IF($M1940="","",$M1940&amp;"・"&amp;INDEX(リスト!$F:$F,MATCH($L1940,リスト!$E:$E,0))),"")</f>
        <v/>
      </c>
    </row>
    <row r="1941" spans="15:22" ht="18" customHeight="1" x14ac:dyDescent="0.55000000000000004">
      <c r="O1941" s="9" t="str">
        <f>IFERROR(IF($B1941="","",INDEX(所属情報!$E:$E,MATCH($A1941,所属情報!$A:$A,0))),"")</f>
        <v/>
      </c>
      <c r="P1941" s="9" t="str">
        <f t="shared" si="90"/>
        <v/>
      </c>
      <c r="Q1941" s="9" t="str">
        <f t="shared" si="91"/>
        <v/>
      </c>
      <c r="R1941" s="9" t="str">
        <f t="shared" si="92"/>
        <v/>
      </c>
      <c r="S1941" s="9" t="str">
        <f>IFERROR(IF($F1941="","",INDEX(リスト!$G:$G,MATCH($F1941,リスト!$E:$E,0))),"")</f>
        <v/>
      </c>
      <c r="T1941" s="9" t="str">
        <f>IFERROR(IF($K1941="","",INDEX(リスト!$J:$J,MATCH($K1941,リスト!$I:$I,0))),"")</f>
        <v/>
      </c>
      <c r="U1941" s="9" t="str">
        <f>IF($B1941="","",RIGHT($G1941*1000+200+COUNTIF($G$2:$G1941,$G1941),9))</f>
        <v/>
      </c>
      <c r="V1941" s="9" t="str">
        <f>IFERROR(IF($M1941="","",$M1941&amp;"・"&amp;INDEX(リスト!$F:$F,MATCH($L1941,リスト!$E:$E,0))),"")</f>
        <v/>
      </c>
    </row>
    <row r="1942" spans="15:22" ht="18" customHeight="1" x14ac:dyDescent="0.55000000000000004">
      <c r="O1942" s="9" t="str">
        <f>IFERROR(IF($B1942="","",INDEX(所属情報!$E:$E,MATCH($A1942,所属情報!$A:$A,0))),"")</f>
        <v/>
      </c>
      <c r="P1942" s="9" t="str">
        <f t="shared" si="90"/>
        <v/>
      </c>
      <c r="Q1942" s="9" t="str">
        <f t="shared" si="91"/>
        <v/>
      </c>
      <c r="R1942" s="9" t="str">
        <f t="shared" si="92"/>
        <v/>
      </c>
      <c r="S1942" s="9" t="str">
        <f>IFERROR(IF($F1942="","",INDEX(リスト!$G:$G,MATCH($F1942,リスト!$E:$E,0))),"")</f>
        <v/>
      </c>
      <c r="T1942" s="9" t="str">
        <f>IFERROR(IF($K1942="","",INDEX(リスト!$J:$J,MATCH($K1942,リスト!$I:$I,0))),"")</f>
        <v/>
      </c>
      <c r="U1942" s="9" t="str">
        <f>IF($B1942="","",RIGHT($G1942*1000+200+COUNTIF($G$2:$G1942,$G1942),9))</f>
        <v/>
      </c>
      <c r="V1942" s="9" t="str">
        <f>IFERROR(IF($M1942="","",$M1942&amp;"・"&amp;INDEX(リスト!$F:$F,MATCH($L1942,リスト!$E:$E,0))),"")</f>
        <v/>
      </c>
    </row>
    <row r="1943" spans="15:22" ht="18" customHeight="1" x14ac:dyDescent="0.55000000000000004">
      <c r="O1943" s="9" t="str">
        <f>IFERROR(IF($B1943="","",INDEX(所属情報!$E:$E,MATCH($A1943,所属情報!$A:$A,0))),"")</f>
        <v/>
      </c>
      <c r="P1943" s="9" t="str">
        <f t="shared" si="90"/>
        <v/>
      </c>
      <c r="Q1943" s="9" t="str">
        <f t="shared" si="91"/>
        <v/>
      </c>
      <c r="R1943" s="9" t="str">
        <f t="shared" si="92"/>
        <v/>
      </c>
      <c r="S1943" s="9" t="str">
        <f>IFERROR(IF($F1943="","",INDEX(リスト!$G:$G,MATCH($F1943,リスト!$E:$E,0))),"")</f>
        <v/>
      </c>
      <c r="T1943" s="9" t="str">
        <f>IFERROR(IF($K1943="","",INDEX(リスト!$J:$J,MATCH($K1943,リスト!$I:$I,0))),"")</f>
        <v/>
      </c>
      <c r="U1943" s="9" t="str">
        <f>IF($B1943="","",RIGHT($G1943*1000+200+COUNTIF($G$2:$G1943,$G1943),9))</f>
        <v/>
      </c>
      <c r="V1943" s="9" t="str">
        <f>IFERROR(IF($M1943="","",$M1943&amp;"・"&amp;INDEX(リスト!$F:$F,MATCH($L1943,リスト!$E:$E,0))),"")</f>
        <v/>
      </c>
    </row>
    <row r="1944" spans="15:22" ht="18" customHeight="1" x14ac:dyDescent="0.55000000000000004">
      <c r="O1944" s="9" t="str">
        <f>IFERROR(IF($B1944="","",INDEX(所属情報!$E:$E,MATCH($A1944,所属情報!$A:$A,0))),"")</f>
        <v/>
      </c>
      <c r="P1944" s="9" t="str">
        <f t="shared" si="90"/>
        <v/>
      </c>
      <c r="Q1944" s="9" t="str">
        <f t="shared" si="91"/>
        <v/>
      </c>
      <c r="R1944" s="9" t="str">
        <f t="shared" si="92"/>
        <v/>
      </c>
      <c r="S1944" s="9" t="str">
        <f>IFERROR(IF($F1944="","",INDEX(リスト!$G:$G,MATCH($F1944,リスト!$E:$E,0))),"")</f>
        <v/>
      </c>
      <c r="T1944" s="9" t="str">
        <f>IFERROR(IF($K1944="","",INDEX(リスト!$J:$J,MATCH($K1944,リスト!$I:$I,0))),"")</f>
        <v/>
      </c>
      <c r="U1944" s="9" t="str">
        <f>IF($B1944="","",RIGHT($G1944*1000+200+COUNTIF($G$2:$G1944,$G1944),9))</f>
        <v/>
      </c>
      <c r="V1944" s="9" t="str">
        <f>IFERROR(IF($M1944="","",$M1944&amp;"・"&amp;INDEX(リスト!$F:$F,MATCH($L1944,リスト!$E:$E,0))),"")</f>
        <v/>
      </c>
    </row>
    <row r="1945" spans="15:22" ht="18" customHeight="1" x14ac:dyDescent="0.55000000000000004">
      <c r="O1945" s="9" t="str">
        <f>IFERROR(IF($B1945="","",INDEX(所属情報!$E:$E,MATCH($A1945,所属情報!$A:$A,0))),"")</f>
        <v/>
      </c>
      <c r="P1945" s="9" t="str">
        <f t="shared" si="90"/>
        <v/>
      </c>
      <c r="Q1945" s="9" t="str">
        <f t="shared" si="91"/>
        <v/>
      </c>
      <c r="R1945" s="9" t="str">
        <f t="shared" si="92"/>
        <v/>
      </c>
      <c r="S1945" s="9" t="str">
        <f>IFERROR(IF($F1945="","",INDEX(リスト!$G:$G,MATCH($F1945,リスト!$E:$E,0))),"")</f>
        <v/>
      </c>
      <c r="T1945" s="9" t="str">
        <f>IFERROR(IF($K1945="","",INDEX(リスト!$J:$J,MATCH($K1945,リスト!$I:$I,0))),"")</f>
        <v/>
      </c>
      <c r="U1945" s="9" t="str">
        <f>IF($B1945="","",RIGHT($G1945*1000+200+COUNTIF($G$2:$G1945,$G1945),9))</f>
        <v/>
      </c>
      <c r="V1945" s="9" t="str">
        <f>IFERROR(IF($M1945="","",$M1945&amp;"・"&amp;INDEX(リスト!$F:$F,MATCH($L1945,リスト!$E:$E,0))),"")</f>
        <v/>
      </c>
    </row>
    <row r="1946" spans="15:22" ht="18" customHeight="1" x14ac:dyDescent="0.55000000000000004">
      <c r="O1946" s="9" t="str">
        <f>IFERROR(IF($B1946="","",INDEX(所属情報!$E:$E,MATCH($A1946,所属情報!$A:$A,0))),"")</f>
        <v/>
      </c>
      <c r="P1946" s="9" t="str">
        <f t="shared" si="90"/>
        <v/>
      </c>
      <c r="Q1946" s="9" t="str">
        <f t="shared" si="91"/>
        <v/>
      </c>
      <c r="R1946" s="9" t="str">
        <f t="shared" si="92"/>
        <v/>
      </c>
      <c r="S1946" s="9" t="str">
        <f>IFERROR(IF($F1946="","",INDEX(リスト!$G:$G,MATCH($F1946,リスト!$E:$E,0))),"")</f>
        <v/>
      </c>
      <c r="T1946" s="9" t="str">
        <f>IFERROR(IF($K1946="","",INDEX(リスト!$J:$J,MATCH($K1946,リスト!$I:$I,0))),"")</f>
        <v/>
      </c>
      <c r="U1946" s="9" t="str">
        <f>IF($B1946="","",RIGHT($G1946*1000+200+COUNTIF($G$2:$G1946,$G1946),9))</f>
        <v/>
      </c>
      <c r="V1946" s="9" t="str">
        <f>IFERROR(IF($M1946="","",$M1946&amp;"・"&amp;INDEX(リスト!$F:$F,MATCH($L1946,リスト!$E:$E,0))),"")</f>
        <v/>
      </c>
    </row>
    <row r="1947" spans="15:22" ht="18" customHeight="1" x14ac:dyDescent="0.55000000000000004">
      <c r="O1947" s="9" t="str">
        <f>IFERROR(IF($B1947="","",INDEX(所属情報!$E:$E,MATCH($A1947,所属情報!$A:$A,0))),"")</f>
        <v/>
      </c>
      <c r="P1947" s="9" t="str">
        <f t="shared" si="90"/>
        <v/>
      </c>
      <c r="Q1947" s="9" t="str">
        <f t="shared" si="91"/>
        <v/>
      </c>
      <c r="R1947" s="9" t="str">
        <f t="shared" si="92"/>
        <v/>
      </c>
      <c r="S1947" s="9" t="str">
        <f>IFERROR(IF($F1947="","",INDEX(リスト!$G:$G,MATCH($F1947,リスト!$E:$E,0))),"")</f>
        <v/>
      </c>
      <c r="T1947" s="9" t="str">
        <f>IFERROR(IF($K1947="","",INDEX(リスト!$J:$J,MATCH($K1947,リスト!$I:$I,0))),"")</f>
        <v/>
      </c>
      <c r="U1947" s="9" t="str">
        <f>IF($B1947="","",RIGHT($G1947*1000+200+COUNTIF($G$2:$G1947,$G1947),9))</f>
        <v/>
      </c>
      <c r="V1947" s="9" t="str">
        <f>IFERROR(IF($M1947="","",$M1947&amp;"・"&amp;INDEX(リスト!$F:$F,MATCH($L1947,リスト!$E:$E,0))),"")</f>
        <v/>
      </c>
    </row>
    <row r="1948" spans="15:22" ht="18" customHeight="1" x14ac:dyDescent="0.55000000000000004">
      <c r="O1948" s="9" t="str">
        <f>IFERROR(IF($B1948="","",INDEX(所属情報!$E:$E,MATCH($A1948,所属情報!$A:$A,0))),"")</f>
        <v/>
      </c>
      <c r="P1948" s="9" t="str">
        <f t="shared" si="90"/>
        <v/>
      </c>
      <c r="Q1948" s="9" t="str">
        <f t="shared" si="91"/>
        <v/>
      </c>
      <c r="R1948" s="9" t="str">
        <f t="shared" si="92"/>
        <v/>
      </c>
      <c r="S1948" s="9" t="str">
        <f>IFERROR(IF($F1948="","",INDEX(リスト!$G:$G,MATCH($F1948,リスト!$E:$E,0))),"")</f>
        <v/>
      </c>
      <c r="T1948" s="9" t="str">
        <f>IFERROR(IF($K1948="","",INDEX(リスト!$J:$J,MATCH($K1948,リスト!$I:$I,0))),"")</f>
        <v/>
      </c>
      <c r="U1948" s="9" t="str">
        <f>IF($B1948="","",RIGHT($G1948*1000+200+COUNTIF($G$2:$G1948,$G1948),9))</f>
        <v/>
      </c>
      <c r="V1948" s="9" t="str">
        <f>IFERROR(IF($M1948="","",$M1948&amp;"・"&amp;INDEX(リスト!$F:$F,MATCH($L1948,リスト!$E:$E,0))),"")</f>
        <v/>
      </c>
    </row>
    <row r="1949" spans="15:22" ht="18" customHeight="1" x14ac:dyDescent="0.55000000000000004">
      <c r="O1949" s="9" t="str">
        <f>IFERROR(IF($B1949="","",INDEX(所属情報!$E:$E,MATCH($A1949,所属情報!$A:$A,0))),"")</f>
        <v/>
      </c>
      <c r="P1949" s="9" t="str">
        <f t="shared" si="90"/>
        <v/>
      </c>
      <c r="Q1949" s="9" t="str">
        <f t="shared" si="91"/>
        <v/>
      </c>
      <c r="R1949" s="9" t="str">
        <f t="shared" si="92"/>
        <v/>
      </c>
      <c r="S1949" s="9" t="str">
        <f>IFERROR(IF($F1949="","",INDEX(リスト!$G:$G,MATCH($F1949,リスト!$E:$E,0))),"")</f>
        <v/>
      </c>
      <c r="T1949" s="9" t="str">
        <f>IFERROR(IF($K1949="","",INDEX(リスト!$J:$J,MATCH($K1949,リスト!$I:$I,0))),"")</f>
        <v/>
      </c>
      <c r="U1949" s="9" t="str">
        <f>IF($B1949="","",RIGHT($G1949*1000+200+COUNTIF($G$2:$G1949,$G1949),9))</f>
        <v/>
      </c>
      <c r="V1949" s="9" t="str">
        <f>IFERROR(IF($M1949="","",$M1949&amp;"・"&amp;INDEX(リスト!$F:$F,MATCH($L1949,リスト!$E:$E,0))),"")</f>
        <v/>
      </c>
    </row>
    <row r="1950" spans="15:22" ht="18" customHeight="1" x14ac:dyDescent="0.55000000000000004">
      <c r="O1950" s="9" t="str">
        <f>IFERROR(IF($B1950="","",INDEX(所属情報!$E:$E,MATCH($A1950,所属情報!$A:$A,0))),"")</f>
        <v/>
      </c>
      <c r="P1950" s="9" t="str">
        <f t="shared" si="90"/>
        <v/>
      </c>
      <c r="Q1950" s="9" t="str">
        <f t="shared" si="91"/>
        <v/>
      </c>
      <c r="R1950" s="9" t="str">
        <f t="shared" si="92"/>
        <v/>
      </c>
      <c r="S1950" s="9" t="str">
        <f>IFERROR(IF($F1950="","",INDEX(リスト!$G:$G,MATCH($F1950,リスト!$E:$E,0))),"")</f>
        <v/>
      </c>
      <c r="T1950" s="9" t="str">
        <f>IFERROR(IF($K1950="","",INDEX(リスト!$J:$J,MATCH($K1950,リスト!$I:$I,0))),"")</f>
        <v/>
      </c>
      <c r="U1950" s="9" t="str">
        <f>IF($B1950="","",RIGHT($G1950*1000+200+COUNTIF($G$2:$G1950,$G1950),9))</f>
        <v/>
      </c>
      <c r="V1950" s="9" t="str">
        <f>IFERROR(IF($M1950="","",$M1950&amp;"・"&amp;INDEX(リスト!$F:$F,MATCH($L1950,リスト!$E:$E,0))),"")</f>
        <v/>
      </c>
    </row>
    <row r="1951" spans="15:22" ht="18" customHeight="1" x14ac:dyDescent="0.55000000000000004">
      <c r="O1951" s="9" t="str">
        <f>IFERROR(IF($B1951="","",INDEX(所属情報!$E:$E,MATCH($A1951,所属情報!$A:$A,0))),"")</f>
        <v/>
      </c>
      <c r="P1951" s="9" t="str">
        <f t="shared" si="90"/>
        <v/>
      </c>
      <c r="Q1951" s="9" t="str">
        <f t="shared" si="91"/>
        <v/>
      </c>
      <c r="R1951" s="9" t="str">
        <f t="shared" si="92"/>
        <v/>
      </c>
      <c r="S1951" s="9" t="str">
        <f>IFERROR(IF($F1951="","",INDEX(リスト!$G:$G,MATCH($F1951,リスト!$E:$E,0))),"")</f>
        <v/>
      </c>
      <c r="T1951" s="9" t="str">
        <f>IFERROR(IF($K1951="","",INDEX(リスト!$J:$J,MATCH($K1951,リスト!$I:$I,0))),"")</f>
        <v/>
      </c>
      <c r="U1951" s="9" t="str">
        <f>IF($B1951="","",RIGHT($G1951*1000+200+COUNTIF($G$2:$G1951,$G1951),9))</f>
        <v/>
      </c>
      <c r="V1951" s="9" t="str">
        <f>IFERROR(IF($M1951="","",$M1951&amp;"・"&amp;INDEX(リスト!$F:$F,MATCH($L1951,リスト!$E:$E,0))),"")</f>
        <v/>
      </c>
    </row>
    <row r="1952" spans="15:22" ht="18" customHeight="1" x14ac:dyDescent="0.55000000000000004">
      <c r="O1952" s="9" t="str">
        <f>IFERROR(IF($B1952="","",INDEX(所属情報!$E:$E,MATCH($A1952,所属情報!$A:$A,0))),"")</f>
        <v/>
      </c>
      <c r="P1952" s="9" t="str">
        <f t="shared" si="90"/>
        <v/>
      </c>
      <c r="Q1952" s="9" t="str">
        <f t="shared" si="91"/>
        <v/>
      </c>
      <c r="R1952" s="9" t="str">
        <f t="shared" si="92"/>
        <v/>
      </c>
      <c r="S1952" s="9" t="str">
        <f>IFERROR(IF($F1952="","",INDEX(リスト!$G:$G,MATCH($F1952,リスト!$E:$E,0))),"")</f>
        <v/>
      </c>
      <c r="T1952" s="9" t="str">
        <f>IFERROR(IF($K1952="","",INDEX(リスト!$J:$J,MATCH($K1952,リスト!$I:$I,0))),"")</f>
        <v/>
      </c>
      <c r="U1952" s="9" t="str">
        <f>IF($B1952="","",RIGHT($G1952*1000+200+COUNTIF($G$2:$G1952,$G1952),9))</f>
        <v/>
      </c>
      <c r="V1952" s="9" t="str">
        <f>IFERROR(IF($M1952="","",$M1952&amp;"・"&amp;INDEX(リスト!$F:$F,MATCH($L1952,リスト!$E:$E,0))),"")</f>
        <v/>
      </c>
    </row>
    <row r="1953" spans="15:22" ht="18" customHeight="1" x14ac:dyDescent="0.55000000000000004">
      <c r="O1953" s="9" t="str">
        <f>IFERROR(IF($B1953="","",INDEX(所属情報!$E:$E,MATCH($A1953,所属情報!$A:$A,0))),"")</f>
        <v/>
      </c>
      <c r="P1953" s="9" t="str">
        <f t="shared" si="90"/>
        <v/>
      </c>
      <c r="Q1953" s="9" t="str">
        <f t="shared" si="91"/>
        <v/>
      </c>
      <c r="R1953" s="9" t="str">
        <f t="shared" si="92"/>
        <v/>
      </c>
      <c r="S1953" s="9" t="str">
        <f>IFERROR(IF($F1953="","",INDEX(リスト!$G:$G,MATCH($F1953,リスト!$E:$E,0))),"")</f>
        <v/>
      </c>
      <c r="T1953" s="9" t="str">
        <f>IFERROR(IF($K1953="","",INDEX(リスト!$J:$J,MATCH($K1953,リスト!$I:$I,0))),"")</f>
        <v/>
      </c>
      <c r="U1953" s="9" t="str">
        <f>IF($B1953="","",RIGHT($G1953*1000+200+COUNTIF($G$2:$G1953,$G1953),9))</f>
        <v/>
      </c>
      <c r="V1953" s="9" t="str">
        <f>IFERROR(IF($M1953="","",$M1953&amp;"・"&amp;INDEX(リスト!$F:$F,MATCH($L1953,リスト!$E:$E,0))),"")</f>
        <v/>
      </c>
    </row>
    <row r="1954" spans="15:22" ht="18" customHeight="1" x14ac:dyDescent="0.55000000000000004">
      <c r="O1954" s="9" t="str">
        <f>IFERROR(IF($B1954="","",INDEX(所属情報!$E:$E,MATCH($A1954,所属情報!$A:$A,0))),"")</f>
        <v/>
      </c>
      <c r="P1954" s="9" t="str">
        <f t="shared" si="90"/>
        <v/>
      </c>
      <c r="Q1954" s="9" t="str">
        <f t="shared" si="91"/>
        <v/>
      </c>
      <c r="R1954" s="9" t="str">
        <f t="shared" si="92"/>
        <v/>
      </c>
      <c r="S1954" s="9" t="str">
        <f>IFERROR(IF($F1954="","",INDEX(リスト!$G:$G,MATCH($F1954,リスト!$E:$E,0))),"")</f>
        <v/>
      </c>
      <c r="T1954" s="9" t="str">
        <f>IFERROR(IF($K1954="","",INDEX(リスト!$J:$J,MATCH($K1954,リスト!$I:$I,0))),"")</f>
        <v/>
      </c>
      <c r="U1954" s="9" t="str">
        <f>IF($B1954="","",RIGHT($G1954*1000+200+COUNTIF($G$2:$G1954,$G1954),9))</f>
        <v/>
      </c>
      <c r="V1954" s="9" t="str">
        <f>IFERROR(IF($M1954="","",$M1954&amp;"・"&amp;INDEX(リスト!$F:$F,MATCH($L1954,リスト!$E:$E,0))),"")</f>
        <v/>
      </c>
    </row>
    <row r="1955" spans="15:22" ht="18" customHeight="1" x14ac:dyDescent="0.55000000000000004">
      <c r="O1955" s="9" t="str">
        <f>IFERROR(IF($B1955="","",INDEX(所属情報!$E:$E,MATCH($A1955,所属情報!$A:$A,0))),"")</f>
        <v/>
      </c>
      <c r="P1955" s="9" t="str">
        <f t="shared" si="90"/>
        <v/>
      </c>
      <c r="Q1955" s="9" t="str">
        <f t="shared" si="91"/>
        <v/>
      </c>
      <c r="R1955" s="9" t="str">
        <f t="shared" si="92"/>
        <v/>
      </c>
      <c r="S1955" s="9" t="str">
        <f>IFERROR(IF($F1955="","",INDEX(リスト!$G:$G,MATCH($F1955,リスト!$E:$E,0))),"")</f>
        <v/>
      </c>
      <c r="T1955" s="9" t="str">
        <f>IFERROR(IF($K1955="","",INDEX(リスト!$J:$J,MATCH($K1955,リスト!$I:$I,0))),"")</f>
        <v/>
      </c>
      <c r="U1955" s="9" t="str">
        <f>IF($B1955="","",RIGHT($G1955*1000+200+COUNTIF($G$2:$G1955,$G1955),9))</f>
        <v/>
      </c>
      <c r="V1955" s="9" t="str">
        <f>IFERROR(IF($M1955="","",$M1955&amp;"・"&amp;INDEX(リスト!$F:$F,MATCH($L1955,リスト!$E:$E,0))),"")</f>
        <v/>
      </c>
    </row>
    <row r="1956" spans="15:22" ht="18" customHeight="1" x14ac:dyDescent="0.55000000000000004">
      <c r="O1956" s="9" t="str">
        <f>IFERROR(IF($B1956="","",INDEX(所属情報!$E:$E,MATCH($A1956,所属情報!$A:$A,0))),"")</f>
        <v/>
      </c>
      <c r="P1956" s="9" t="str">
        <f t="shared" si="90"/>
        <v/>
      </c>
      <c r="Q1956" s="9" t="str">
        <f t="shared" si="91"/>
        <v/>
      </c>
      <c r="R1956" s="9" t="str">
        <f t="shared" si="92"/>
        <v/>
      </c>
      <c r="S1956" s="9" t="str">
        <f>IFERROR(IF($F1956="","",INDEX(リスト!$G:$G,MATCH($F1956,リスト!$E:$E,0))),"")</f>
        <v/>
      </c>
      <c r="T1956" s="9" t="str">
        <f>IFERROR(IF($K1956="","",INDEX(リスト!$J:$J,MATCH($K1956,リスト!$I:$I,0))),"")</f>
        <v/>
      </c>
      <c r="U1956" s="9" t="str">
        <f>IF($B1956="","",RIGHT($G1956*1000+200+COUNTIF($G$2:$G1956,$G1956),9))</f>
        <v/>
      </c>
      <c r="V1956" s="9" t="str">
        <f>IFERROR(IF($M1956="","",$M1956&amp;"・"&amp;INDEX(リスト!$F:$F,MATCH($L1956,リスト!$E:$E,0))),"")</f>
        <v/>
      </c>
    </row>
    <row r="1957" spans="15:22" ht="18" customHeight="1" x14ac:dyDescent="0.55000000000000004">
      <c r="O1957" s="9" t="str">
        <f>IFERROR(IF($B1957="","",INDEX(所属情報!$E:$E,MATCH($A1957,所属情報!$A:$A,0))),"")</f>
        <v/>
      </c>
      <c r="P1957" s="9" t="str">
        <f t="shared" si="90"/>
        <v/>
      </c>
      <c r="Q1957" s="9" t="str">
        <f t="shared" si="91"/>
        <v/>
      </c>
      <c r="R1957" s="9" t="str">
        <f t="shared" si="92"/>
        <v/>
      </c>
      <c r="S1957" s="9" t="str">
        <f>IFERROR(IF($F1957="","",INDEX(リスト!$G:$G,MATCH($F1957,リスト!$E:$E,0))),"")</f>
        <v/>
      </c>
      <c r="T1957" s="9" t="str">
        <f>IFERROR(IF($K1957="","",INDEX(リスト!$J:$J,MATCH($K1957,リスト!$I:$I,0))),"")</f>
        <v/>
      </c>
      <c r="U1957" s="9" t="str">
        <f>IF($B1957="","",RIGHT($G1957*1000+200+COUNTIF($G$2:$G1957,$G1957),9))</f>
        <v/>
      </c>
      <c r="V1957" s="9" t="str">
        <f>IFERROR(IF($M1957="","",$M1957&amp;"・"&amp;INDEX(リスト!$F:$F,MATCH($L1957,リスト!$E:$E,0))),"")</f>
        <v/>
      </c>
    </row>
    <row r="1958" spans="15:22" ht="18" customHeight="1" x14ac:dyDescent="0.55000000000000004">
      <c r="O1958" s="9" t="str">
        <f>IFERROR(IF($B1958="","",INDEX(所属情報!$E:$E,MATCH($A1958,所属情報!$A:$A,0))),"")</f>
        <v/>
      </c>
      <c r="P1958" s="9" t="str">
        <f t="shared" si="90"/>
        <v/>
      </c>
      <c r="Q1958" s="9" t="str">
        <f t="shared" si="91"/>
        <v/>
      </c>
      <c r="R1958" s="9" t="str">
        <f t="shared" si="92"/>
        <v/>
      </c>
      <c r="S1958" s="9" t="str">
        <f>IFERROR(IF($F1958="","",INDEX(リスト!$G:$G,MATCH($F1958,リスト!$E:$E,0))),"")</f>
        <v/>
      </c>
      <c r="T1958" s="9" t="str">
        <f>IFERROR(IF($K1958="","",INDEX(リスト!$J:$J,MATCH($K1958,リスト!$I:$I,0))),"")</f>
        <v/>
      </c>
      <c r="U1958" s="9" t="str">
        <f>IF($B1958="","",RIGHT($G1958*1000+200+COUNTIF($G$2:$G1958,$G1958),9))</f>
        <v/>
      </c>
      <c r="V1958" s="9" t="str">
        <f>IFERROR(IF($M1958="","",$M1958&amp;"・"&amp;INDEX(リスト!$F:$F,MATCH($L1958,リスト!$E:$E,0))),"")</f>
        <v/>
      </c>
    </row>
    <row r="1959" spans="15:22" ht="18" customHeight="1" x14ac:dyDescent="0.55000000000000004">
      <c r="O1959" s="9" t="str">
        <f>IFERROR(IF($B1959="","",INDEX(所属情報!$E:$E,MATCH($A1959,所属情報!$A:$A,0))),"")</f>
        <v/>
      </c>
      <c r="P1959" s="9" t="str">
        <f t="shared" si="90"/>
        <v/>
      </c>
      <c r="Q1959" s="9" t="str">
        <f t="shared" si="91"/>
        <v/>
      </c>
      <c r="R1959" s="9" t="str">
        <f t="shared" si="92"/>
        <v/>
      </c>
      <c r="S1959" s="9" t="str">
        <f>IFERROR(IF($F1959="","",INDEX(リスト!$G:$G,MATCH($F1959,リスト!$E:$E,0))),"")</f>
        <v/>
      </c>
      <c r="T1959" s="9" t="str">
        <f>IFERROR(IF($K1959="","",INDEX(リスト!$J:$J,MATCH($K1959,リスト!$I:$I,0))),"")</f>
        <v/>
      </c>
      <c r="U1959" s="9" t="str">
        <f>IF($B1959="","",RIGHT($G1959*1000+200+COUNTIF($G$2:$G1959,$G1959),9))</f>
        <v/>
      </c>
      <c r="V1959" s="9" t="str">
        <f>IFERROR(IF($M1959="","",$M1959&amp;"・"&amp;INDEX(リスト!$F:$F,MATCH($L1959,リスト!$E:$E,0))),"")</f>
        <v/>
      </c>
    </row>
    <row r="1960" spans="15:22" ht="18" customHeight="1" x14ac:dyDescent="0.55000000000000004">
      <c r="O1960" s="9" t="str">
        <f>IFERROR(IF($B1960="","",INDEX(所属情報!$E:$E,MATCH($A1960,所属情報!$A:$A,0))),"")</f>
        <v/>
      </c>
      <c r="P1960" s="9" t="str">
        <f t="shared" si="90"/>
        <v/>
      </c>
      <c r="Q1960" s="9" t="str">
        <f t="shared" si="91"/>
        <v/>
      </c>
      <c r="R1960" s="9" t="str">
        <f t="shared" si="92"/>
        <v/>
      </c>
      <c r="S1960" s="9" t="str">
        <f>IFERROR(IF($F1960="","",INDEX(リスト!$G:$G,MATCH($F1960,リスト!$E:$E,0))),"")</f>
        <v/>
      </c>
      <c r="T1960" s="9" t="str">
        <f>IFERROR(IF($K1960="","",INDEX(リスト!$J:$J,MATCH($K1960,リスト!$I:$I,0))),"")</f>
        <v/>
      </c>
      <c r="U1960" s="9" t="str">
        <f>IF($B1960="","",RIGHT($G1960*1000+200+COUNTIF($G$2:$G1960,$G1960),9))</f>
        <v/>
      </c>
      <c r="V1960" s="9" t="str">
        <f>IFERROR(IF($M1960="","",$M1960&amp;"・"&amp;INDEX(リスト!$F:$F,MATCH($L1960,リスト!$E:$E,0))),"")</f>
        <v/>
      </c>
    </row>
    <row r="1961" spans="15:22" ht="18" customHeight="1" x14ac:dyDescent="0.55000000000000004">
      <c r="O1961" s="9" t="str">
        <f>IFERROR(IF($B1961="","",INDEX(所属情報!$E:$E,MATCH($A1961,所属情報!$A:$A,0))),"")</f>
        <v/>
      </c>
      <c r="P1961" s="9" t="str">
        <f t="shared" si="90"/>
        <v/>
      </c>
      <c r="Q1961" s="9" t="str">
        <f t="shared" si="91"/>
        <v/>
      </c>
      <c r="R1961" s="9" t="str">
        <f t="shared" si="92"/>
        <v/>
      </c>
      <c r="S1961" s="9" t="str">
        <f>IFERROR(IF($F1961="","",INDEX(リスト!$G:$G,MATCH($F1961,リスト!$E:$E,0))),"")</f>
        <v/>
      </c>
      <c r="T1961" s="9" t="str">
        <f>IFERROR(IF($K1961="","",INDEX(リスト!$J:$J,MATCH($K1961,リスト!$I:$I,0))),"")</f>
        <v/>
      </c>
      <c r="U1961" s="9" t="str">
        <f>IF($B1961="","",RIGHT($G1961*1000+200+COUNTIF($G$2:$G1961,$G1961),9))</f>
        <v/>
      </c>
      <c r="V1961" s="9" t="str">
        <f>IFERROR(IF($M1961="","",$M1961&amp;"・"&amp;INDEX(リスト!$F:$F,MATCH($L1961,リスト!$E:$E,0))),"")</f>
        <v/>
      </c>
    </row>
    <row r="1962" spans="15:22" ht="18" customHeight="1" x14ac:dyDescent="0.55000000000000004">
      <c r="O1962" s="9" t="str">
        <f>IFERROR(IF($B1962="","",INDEX(所属情報!$E:$E,MATCH($A1962,所属情報!$A:$A,0))),"")</f>
        <v/>
      </c>
      <c r="P1962" s="9" t="str">
        <f t="shared" si="90"/>
        <v/>
      </c>
      <c r="Q1962" s="9" t="str">
        <f t="shared" si="91"/>
        <v/>
      </c>
      <c r="R1962" s="9" t="str">
        <f t="shared" si="92"/>
        <v/>
      </c>
      <c r="S1962" s="9" t="str">
        <f>IFERROR(IF($F1962="","",INDEX(リスト!$G:$G,MATCH($F1962,リスト!$E:$E,0))),"")</f>
        <v/>
      </c>
      <c r="T1962" s="9" t="str">
        <f>IFERROR(IF($K1962="","",INDEX(リスト!$J:$J,MATCH($K1962,リスト!$I:$I,0))),"")</f>
        <v/>
      </c>
      <c r="U1962" s="9" t="str">
        <f>IF($B1962="","",RIGHT($G1962*1000+200+COUNTIF($G$2:$G1962,$G1962),9))</f>
        <v/>
      </c>
      <c r="V1962" s="9" t="str">
        <f>IFERROR(IF($M1962="","",$M1962&amp;"・"&amp;INDEX(リスト!$F:$F,MATCH($L1962,リスト!$E:$E,0))),"")</f>
        <v/>
      </c>
    </row>
    <row r="1963" spans="15:22" ht="18" customHeight="1" x14ac:dyDescent="0.55000000000000004">
      <c r="O1963" s="9" t="str">
        <f>IFERROR(IF($B1963="","",INDEX(所属情報!$E:$E,MATCH($A1963,所属情報!$A:$A,0))),"")</f>
        <v/>
      </c>
      <c r="P1963" s="9" t="str">
        <f t="shared" si="90"/>
        <v/>
      </c>
      <c r="Q1963" s="9" t="str">
        <f t="shared" si="91"/>
        <v/>
      </c>
      <c r="R1963" s="9" t="str">
        <f t="shared" si="92"/>
        <v/>
      </c>
      <c r="S1963" s="9" t="str">
        <f>IFERROR(IF($F1963="","",INDEX(リスト!$G:$G,MATCH($F1963,リスト!$E:$E,0))),"")</f>
        <v/>
      </c>
      <c r="T1963" s="9" t="str">
        <f>IFERROR(IF($K1963="","",INDEX(リスト!$J:$J,MATCH($K1963,リスト!$I:$I,0))),"")</f>
        <v/>
      </c>
      <c r="U1963" s="9" t="str">
        <f>IF($B1963="","",RIGHT($G1963*1000+200+COUNTIF($G$2:$G1963,$G1963),9))</f>
        <v/>
      </c>
      <c r="V1963" s="9" t="str">
        <f>IFERROR(IF($M1963="","",$M1963&amp;"・"&amp;INDEX(リスト!$F:$F,MATCH($L1963,リスト!$E:$E,0))),"")</f>
        <v/>
      </c>
    </row>
    <row r="1964" spans="15:22" ht="18" customHeight="1" x14ac:dyDescent="0.55000000000000004">
      <c r="O1964" s="9" t="str">
        <f>IFERROR(IF($B1964="","",INDEX(所属情報!$E:$E,MATCH($A1964,所属情報!$A:$A,0))),"")</f>
        <v/>
      </c>
      <c r="P1964" s="9" t="str">
        <f t="shared" si="90"/>
        <v/>
      </c>
      <c r="Q1964" s="9" t="str">
        <f t="shared" si="91"/>
        <v/>
      </c>
      <c r="R1964" s="9" t="str">
        <f t="shared" si="92"/>
        <v/>
      </c>
      <c r="S1964" s="9" t="str">
        <f>IFERROR(IF($F1964="","",INDEX(リスト!$G:$G,MATCH($F1964,リスト!$E:$E,0))),"")</f>
        <v/>
      </c>
      <c r="T1964" s="9" t="str">
        <f>IFERROR(IF($K1964="","",INDEX(リスト!$J:$J,MATCH($K1964,リスト!$I:$I,0))),"")</f>
        <v/>
      </c>
      <c r="U1964" s="9" t="str">
        <f>IF($B1964="","",RIGHT($G1964*1000+200+COUNTIF($G$2:$G1964,$G1964),9))</f>
        <v/>
      </c>
      <c r="V1964" s="9" t="str">
        <f>IFERROR(IF($M1964="","",$M1964&amp;"・"&amp;INDEX(リスト!$F:$F,MATCH($L1964,リスト!$E:$E,0))),"")</f>
        <v/>
      </c>
    </row>
    <row r="1965" spans="15:22" ht="18" customHeight="1" x14ac:dyDescent="0.55000000000000004">
      <c r="O1965" s="9" t="str">
        <f>IFERROR(IF($B1965="","",INDEX(所属情報!$E:$E,MATCH($A1965,所属情報!$A:$A,0))),"")</f>
        <v/>
      </c>
      <c r="P1965" s="9" t="str">
        <f t="shared" si="90"/>
        <v/>
      </c>
      <c r="Q1965" s="9" t="str">
        <f t="shared" si="91"/>
        <v/>
      </c>
      <c r="R1965" s="9" t="str">
        <f t="shared" si="92"/>
        <v/>
      </c>
      <c r="S1965" s="9" t="str">
        <f>IFERROR(IF($F1965="","",INDEX(リスト!$G:$G,MATCH($F1965,リスト!$E:$E,0))),"")</f>
        <v/>
      </c>
      <c r="T1965" s="9" t="str">
        <f>IFERROR(IF($K1965="","",INDEX(リスト!$J:$J,MATCH($K1965,リスト!$I:$I,0))),"")</f>
        <v/>
      </c>
      <c r="U1965" s="9" t="str">
        <f>IF($B1965="","",RIGHT($G1965*1000+200+COUNTIF($G$2:$G1965,$G1965),9))</f>
        <v/>
      </c>
      <c r="V1965" s="9" t="str">
        <f>IFERROR(IF($M1965="","",$M1965&amp;"・"&amp;INDEX(リスト!$F:$F,MATCH($L1965,リスト!$E:$E,0))),"")</f>
        <v/>
      </c>
    </row>
    <row r="1966" spans="15:22" ht="18" customHeight="1" x14ac:dyDescent="0.55000000000000004">
      <c r="O1966" s="9" t="str">
        <f>IFERROR(IF($B1966="","",INDEX(所属情報!$E:$E,MATCH($A1966,所属情報!$A:$A,0))),"")</f>
        <v/>
      </c>
      <c r="P1966" s="9" t="str">
        <f t="shared" si="90"/>
        <v/>
      </c>
      <c r="Q1966" s="9" t="str">
        <f t="shared" si="91"/>
        <v/>
      </c>
      <c r="R1966" s="9" t="str">
        <f t="shared" si="92"/>
        <v/>
      </c>
      <c r="S1966" s="9" t="str">
        <f>IFERROR(IF($F1966="","",INDEX(リスト!$G:$G,MATCH($F1966,リスト!$E:$E,0))),"")</f>
        <v/>
      </c>
      <c r="T1966" s="9" t="str">
        <f>IFERROR(IF($K1966="","",INDEX(リスト!$J:$J,MATCH($K1966,リスト!$I:$I,0))),"")</f>
        <v/>
      </c>
      <c r="U1966" s="9" t="str">
        <f>IF($B1966="","",RIGHT($G1966*1000+200+COUNTIF($G$2:$G1966,$G1966),9))</f>
        <v/>
      </c>
      <c r="V1966" s="9" t="str">
        <f>IFERROR(IF($M1966="","",$M1966&amp;"・"&amp;INDEX(リスト!$F:$F,MATCH($L1966,リスト!$E:$E,0))),"")</f>
        <v/>
      </c>
    </row>
    <row r="1967" spans="15:22" ht="18" customHeight="1" x14ac:dyDescent="0.55000000000000004">
      <c r="O1967" s="9" t="str">
        <f>IFERROR(IF($B1967="","",INDEX(所属情報!$E:$E,MATCH($A1967,所属情報!$A:$A,0))),"")</f>
        <v/>
      </c>
      <c r="P1967" s="9" t="str">
        <f t="shared" si="90"/>
        <v/>
      </c>
      <c r="Q1967" s="9" t="str">
        <f t="shared" si="91"/>
        <v/>
      </c>
      <c r="R1967" s="9" t="str">
        <f t="shared" si="92"/>
        <v/>
      </c>
      <c r="S1967" s="9" t="str">
        <f>IFERROR(IF($F1967="","",INDEX(リスト!$G:$G,MATCH($F1967,リスト!$E:$E,0))),"")</f>
        <v/>
      </c>
      <c r="T1967" s="9" t="str">
        <f>IFERROR(IF($K1967="","",INDEX(リスト!$J:$J,MATCH($K1967,リスト!$I:$I,0))),"")</f>
        <v/>
      </c>
      <c r="U1967" s="9" t="str">
        <f>IF($B1967="","",RIGHT($G1967*1000+200+COUNTIF($G$2:$G1967,$G1967),9))</f>
        <v/>
      </c>
      <c r="V1967" s="9" t="str">
        <f>IFERROR(IF($M1967="","",$M1967&amp;"・"&amp;INDEX(リスト!$F:$F,MATCH($L1967,リスト!$E:$E,0))),"")</f>
        <v/>
      </c>
    </row>
    <row r="1968" spans="15:22" ht="18" customHeight="1" x14ac:dyDescent="0.55000000000000004">
      <c r="O1968" s="9" t="str">
        <f>IFERROR(IF($B1968="","",INDEX(所属情報!$E:$E,MATCH($A1968,所属情報!$A:$A,0))),"")</f>
        <v/>
      </c>
      <c r="P1968" s="9" t="str">
        <f t="shared" si="90"/>
        <v/>
      </c>
      <c r="Q1968" s="9" t="str">
        <f t="shared" si="91"/>
        <v/>
      </c>
      <c r="R1968" s="9" t="str">
        <f t="shared" si="92"/>
        <v/>
      </c>
      <c r="S1968" s="9" t="str">
        <f>IFERROR(IF($F1968="","",INDEX(リスト!$G:$G,MATCH($F1968,リスト!$E:$E,0))),"")</f>
        <v/>
      </c>
      <c r="T1968" s="9" t="str">
        <f>IFERROR(IF($K1968="","",INDEX(リスト!$J:$J,MATCH($K1968,リスト!$I:$I,0))),"")</f>
        <v/>
      </c>
      <c r="U1968" s="9" t="str">
        <f>IF($B1968="","",RIGHT($G1968*1000+200+COUNTIF($G$2:$G1968,$G1968),9))</f>
        <v/>
      </c>
      <c r="V1968" s="9" t="str">
        <f>IFERROR(IF($M1968="","",$M1968&amp;"・"&amp;INDEX(リスト!$F:$F,MATCH($L1968,リスト!$E:$E,0))),"")</f>
        <v/>
      </c>
    </row>
    <row r="1969" spans="15:22" ht="18" customHeight="1" x14ac:dyDescent="0.55000000000000004">
      <c r="O1969" s="9" t="str">
        <f>IFERROR(IF($B1969="","",INDEX(所属情報!$E:$E,MATCH($A1969,所属情報!$A:$A,0))),"")</f>
        <v/>
      </c>
      <c r="P1969" s="9" t="str">
        <f t="shared" si="90"/>
        <v/>
      </c>
      <c r="Q1969" s="9" t="str">
        <f t="shared" si="91"/>
        <v/>
      </c>
      <c r="R1969" s="9" t="str">
        <f t="shared" si="92"/>
        <v/>
      </c>
      <c r="S1969" s="9" t="str">
        <f>IFERROR(IF($F1969="","",INDEX(リスト!$G:$G,MATCH($F1969,リスト!$E:$E,0))),"")</f>
        <v/>
      </c>
      <c r="T1969" s="9" t="str">
        <f>IFERROR(IF($K1969="","",INDEX(リスト!$J:$J,MATCH($K1969,リスト!$I:$I,0))),"")</f>
        <v/>
      </c>
      <c r="U1969" s="9" t="str">
        <f>IF($B1969="","",RIGHT($G1969*1000+200+COUNTIF($G$2:$G1969,$G1969),9))</f>
        <v/>
      </c>
      <c r="V1969" s="9" t="str">
        <f>IFERROR(IF($M1969="","",$M1969&amp;"・"&amp;INDEX(リスト!$F:$F,MATCH($L1969,リスト!$E:$E,0))),"")</f>
        <v/>
      </c>
    </row>
    <row r="1970" spans="15:22" ht="18" customHeight="1" x14ac:dyDescent="0.55000000000000004">
      <c r="O1970" s="9" t="str">
        <f>IFERROR(IF($B1970="","",INDEX(所属情報!$E:$E,MATCH($A1970,所属情報!$A:$A,0))),"")</f>
        <v/>
      </c>
      <c r="P1970" s="9" t="str">
        <f t="shared" si="90"/>
        <v/>
      </c>
      <c r="Q1970" s="9" t="str">
        <f t="shared" si="91"/>
        <v/>
      </c>
      <c r="R1970" s="9" t="str">
        <f t="shared" si="92"/>
        <v/>
      </c>
      <c r="S1970" s="9" t="str">
        <f>IFERROR(IF($F1970="","",INDEX(リスト!$G:$G,MATCH($F1970,リスト!$E:$E,0))),"")</f>
        <v/>
      </c>
      <c r="T1970" s="9" t="str">
        <f>IFERROR(IF($K1970="","",INDEX(リスト!$J:$J,MATCH($K1970,リスト!$I:$I,0))),"")</f>
        <v/>
      </c>
      <c r="U1970" s="9" t="str">
        <f>IF($B1970="","",RIGHT($G1970*1000+200+COUNTIF($G$2:$G1970,$G1970),9))</f>
        <v/>
      </c>
      <c r="V1970" s="9" t="str">
        <f>IFERROR(IF($M1970="","",$M1970&amp;"・"&amp;INDEX(リスト!$F:$F,MATCH($L1970,リスト!$E:$E,0))),"")</f>
        <v/>
      </c>
    </row>
    <row r="1971" spans="15:22" ht="18" customHeight="1" x14ac:dyDescent="0.55000000000000004">
      <c r="O1971" s="9" t="str">
        <f>IFERROR(IF($B1971="","",INDEX(所属情報!$E:$E,MATCH($A1971,所属情報!$A:$A,0))),"")</f>
        <v/>
      </c>
      <c r="P1971" s="9" t="str">
        <f t="shared" si="90"/>
        <v/>
      </c>
      <c r="Q1971" s="9" t="str">
        <f t="shared" si="91"/>
        <v/>
      </c>
      <c r="R1971" s="9" t="str">
        <f t="shared" si="92"/>
        <v/>
      </c>
      <c r="S1971" s="9" t="str">
        <f>IFERROR(IF($F1971="","",INDEX(リスト!$G:$G,MATCH($F1971,リスト!$E:$E,0))),"")</f>
        <v/>
      </c>
      <c r="T1971" s="9" t="str">
        <f>IFERROR(IF($K1971="","",INDEX(リスト!$J:$J,MATCH($K1971,リスト!$I:$I,0))),"")</f>
        <v/>
      </c>
      <c r="U1971" s="9" t="str">
        <f>IF($B1971="","",RIGHT($G1971*1000+200+COUNTIF($G$2:$G1971,$G1971),9))</f>
        <v/>
      </c>
      <c r="V1971" s="9" t="str">
        <f>IFERROR(IF($M1971="","",$M1971&amp;"・"&amp;INDEX(リスト!$F:$F,MATCH($L1971,リスト!$E:$E,0))),"")</f>
        <v/>
      </c>
    </row>
    <row r="1972" spans="15:22" ht="18" customHeight="1" x14ac:dyDescent="0.55000000000000004">
      <c r="O1972" s="9" t="str">
        <f>IFERROR(IF($B1972="","",INDEX(所属情報!$E:$E,MATCH($A1972,所属情報!$A:$A,0))),"")</f>
        <v/>
      </c>
      <c r="P1972" s="9" t="str">
        <f t="shared" si="90"/>
        <v/>
      </c>
      <c r="Q1972" s="9" t="str">
        <f t="shared" si="91"/>
        <v/>
      </c>
      <c r="R1972" s="9" t="str">
        <f t="shared" si="92"/>
        <v/>
      </c>
      <c r="S1972" s="9" t="str">
        <f>IFERROR(IF($F1972="","",INDEX(リスト!$G:$G,MATCH($F1972,リスト!$E:$E,0))),"")</f>
        <v/>
      </c>
      <c r="T1972" s="9" t="str">
        <f>IFERROR(IF($K1972="","",INDEX(リスト!$J:$J,MATCH($K1972,リスト!$I:$I,0))),"")</f>
        <v/>
      </c>
      <c r="U1972" s="9" t="str">
        <f>IF($B1972="","",RIGHT($G1972*1000+200+COUNTIF($G$2:$G1972,$G1972),9))</f>
        <v/>
      </c>
      <c r="V1972" s="9" t="str">
        <f>IFERROR(IF($M1972="","",$M1972&amp;"・"&amp;INDEX(リスト!$F:$F,MATCH($L1972,リスト!$E:$E,0))),"")</f>
        <v/>
      </c>
    </row>
    <row r="1973" spans="15:22" ht="18" customHeight="1" x14ac:dyDescent="0.55000000000000004">
      <c r="O1973" s="9" t="str">
        <f>IFERROR(IF($B1973="","",INDEX(所属情報!$E:$E,MATCH($A1973,所属情報!$A:$A,0))),"")</f>
        <v/>
      </c>
      <c r="P1973" s="9" t="str">
        <f t="shared" si="90"/>
        <v/>
      </c>
      <c r="Q1973" s="9" t="str">
        <f t="shared" si="91"/>
        <v/>
      </c>
      <c r="R1973" s="9" t="str">
        <f t="shared" si="92"/>
        <v/>
      </c>
      <c r="S1973" s="9" t="str">
        <f>IFERROR(IF($F1973="","",INDEX(リスト!$G:$G,MATCH($F1973,リスト!$E:$E,0))),"")</f>
        <v/>
      </c>
      <c r="T1973" s="9" t="str">
        <f>IFERROR(IF($K1973="","",INDEX(リスト!$J:$J,MATCH($K1973,リスト!$I:$I,0))),"")</f>
        <v/>
      </c>
      <c r="U1973" s="9" t="str">
        <f>IF($B1973="","",RIGHT($G1973*1000+200+COUNTIF($G$2:$G1973,$G1973),9))</f>
        <v/>
      </c>
      <c r="V1973" s="9" t="str">
        <f>IFERROR(IF($M1973="","",$M1973&amp;"・"&amp;INDEX(リスト!$F:$F,MATCH($L1973,リスト!$E:$E,0))),"")</f>
        <v/>
      </c>
    </row>
    <row r="1974" spans="15:22" ht="18" customHeight="1" x14ac:dyDescent="0.55000000000000004">
      <c r="O1974" s="9" t="str">
        <f>IFERROR(IF($B1974="","",INDEX(所属情報!$E:$E,MATCH($A1974,所属情報!$A:$A,0))),"")</f>
        <v/>
      </c>
      <c r="P1974" s="9" t="str">
        <f t="shared" si="90"/>
        <v/>
      </c>
      <c r="Q1974" s="9" t="str">
        <f t="shared" si="91"/>
        <v/>
      </c>
      <c r="R1974" s="9" t="str">
        <f t="shared" si="92"/>
        <v/>
      </c>
      <c r="S1974" s="9" t="str">
        <f>IFERROR(IF($F1974="","",INDEX(リスト!$G:$G,MATCH($F1974,リスト!$E:$E,0))),"")</f>
        <v/>
      </c>
      <c r="T1974" s="9" t="str">
        <f>IFERROR(IF($K1974="","",INDEX(リスト!$J:$J,MATCH($K1974,リスト!$I:$I,0))),"")</f>
        <v/>
      </c>
      <c r="U1974" s="9" t="str">
        <f>IF($B1974="","",RIGHT($G1974*1000+200+COUNTIF($G$2:$G1974,$G1974),9))</f>
        <v/>
      </c>
      <c r="V1974" s="9" t="str">
        <f>IFERROR(IF($M1974="","",$M1974&amp;"・"&amp;INDEX(リスト!$F:$F,MATCH($L1974,リスト!$E:$E,0))),"")</f>
        <v/>
      </c>
    </row>
    <row r="1975" spans="15:22" ht="18" customHeight="1" x14ac:dyDescent="0.55000000000000004">
      <c r="O1975" s="9" t="str">
        <f>IFERROR(IF($B1975="","",INDEX(所属情報!$E:$E,MATCH($A1975,所属情報!$A:$A,0))),"")</f>
        <v/>
      </c>
      <c r="P1975" s="9" t="str">
        <f t="shared" si="90"/>
        <v/>
      </c>
      <c r="Q1975" s="9" t="str">
        <f t="shared" si="91"/>
        <v/>
      </c>
      <c r="R1975" s="9" t="str">
        <f t="shared" si="92"/>
        <v/>
      </c>
      <c r="S1975" s="9" t="str">
        <f>IFERROR(IF($F1975="","",INDEX(リスト!$G:$G,MATCH($F1975,リスト!$E:$E,0))),"")</f>
        <v/>
      </c>
      <c r="T1975" s="9" t="str">
        <f>IFERROR(IF($K1975="","",INDEX(リスト!$J:$J,MATCH($K1975,リスト!$I:$I,0))),"")</f>
        <v/>
      </c>
      <c r="U1975" s="9" t="str">
        <f>IF($B1975="","",RIGHT($G1975*1000+200+COUNTIF($G$2:$G1975,$G1975),9))</f>
        <v/>
      </c>
      <c r="V1975" s="9" t="str">
        <f>IFERROR(IF($M1975="","",$M1975&amp;"・"&amp;INDEX(リスト!$F:$F,MATCH($L1975,リスト!$E:$E,0))),"")</f>
        <v/>
      </c>
    </row>
    <row r="1976" spans="15:22" ht="18" customHeight="1" x14ac:dyDescent="0.55000000000000004">
      <c r="O1976" s="9" t="str">
        <f>IFERROR(IF($B1976="","",INDEX(所属情報!$E:$E,MATCH($A1976,所属情報!$A:$A,0))),"")</f>
        <v/>
      </c>
      <c r="P1976" s="9" t="str">
        <f t="shared" si="90"/>
        <v/>
      </c>
      <c r="Q1976" s="9" t="str">
        <f t="shared" si="91"/>
        <v/>
      </c>
      <c r="R1976" s="9" t="str">
        <f t="shared" si="92"/>
        <v/>
      </c>
      <c r="S1976" s="9" t="str">
        <f>IFERROR(IF($F1976="","",INDEX(リスト!$G:$G,MATCH($F1976,リスト!$E:$E,0))),"")</f>
        <v/>
      </c>
      <c r="T1976" s="9" t="str">
        <f>IFERROR(IF($K1976="","",INDEX(リスト!$J:$J,MATCH($K1976,リスト!$I:$I,0))),"")</f>
        <v/>
      </c>
      <c r="U1976" s="9" t="str">
        <f>IF($B1976="","",RIGHT($G1976*1000+200+COUNTIF($G$2:$G1976,$G1976),9))</f>
        <v/>
      </c>
      <c r="V1976" s="9" t="str">
        <f>IFERROR(IF($M1976="","",$M1976&amp;"・"&amp;INDEX(リスト!$F:$F,MATCH($L1976,リスト!$E:$E,0))),"")</f>
        <v/>
      </c>
    </row>
    <row r="1977" spans="15:22" ht="18" customHeight="1" x14ac:dyDescent="0.55000000000000004">
      <c r="O1977" s="9" t="str">
        <f>IFERROR(IF($B1977="","",INDEX(所属情報!$E:$E,MATCH($A1977,所属情報!$A:$A,0))),"")</f>
        <v/>
      </c>
      <c r="P1977" s="9" t="str">
        <f t="shared" si="90"/>
        <v/>
      </c>
      <c r="Q1977" s="9" t="str">
        <f t="shared" si="91"/>
        <v/>
      </c>
      <c r="R1977" s="9" t="str">
        <f t="shared" si="92"/>
        <v/>
      </c>
      <c r="S1977" s="9" t="str">
        <f>IFERROR(IF($F1977="","",INDEX(リスト!$G:$G,MATCH($F1977,リスト!$E:$E,0))),"")</f>
        <v/>
      </c>
      <c r="T1977" s="9" t="str">
        <f>IFERROR(IF($K1977="","",INDEX(リスト!$J:$J,MATCH($K1977,リスト!$I:$I,0))),"")</f>
        <v/>
      </c>
      <c r="U1977" s="9" t="str">
        <f>IF($B1977="","",RIGHT($G1977*1000+200+COUNTIF($G$2:$G1977,$G1977),9))</f>
        <v/>
      </c>
      <c r="V1977" s="9" t="str">
        <f>IFERROR(IF($M1977="","",$M1977&amp;"・"&amp;INDEX(リスト!$F:$F,MATCH($L1977,リスト!$E:$E,0))),"")</f>
        <v/>
      </c>
    </row>
    <row r="1978" spans="15:22" ht="18" customHeight="1" x14ac:dyDescent="0.55000000000000004">
      <c r="O1978" s="9" t="str">
        <f>IFERROR(IF($B1978="","",INDEX(所属情報!$E:$E,MATCH($A1978,所属情報!$A:$A,0))),"")</f>
        <v/>
      </c>
      <c r="P1978" s="9" t="str">
        <f t="shared" si="90"/>
        <v/>
      </c>
      <c r="Q1978" s="9" t="str">
        <f t="shared" si="91"/>
        <v/>
      </c>
      <c r="R1978" s="9" t="str">
        <f t="shared" si="92"/>
        <v/>
      </c>
      <c r="S1978" s="9" t="str">
        <f>IFERROR(IF($F1978="","",INDEX(リスト!$G:$G,MATCH($F1978,リスト!$E:$E,0))),"")</f>
        <v/>
      </c>
      <c r="T1978" s="9" t="str">
        <f>IFERROR(IF($K1978="","",INDEX(リスト!$J:$J,MATCH($K1978,リスト!$I:$I,0))),"")</f>
        <v/>
      </c>
      <c r="U1978" s="9" t="str">
        <f>IF($B1978="","",RIGHT($G1978*1000+200+COUNTIF($G$2:$G1978,$G1978),9))</f>
        <v/>
      </c>
      <c r="V1978" s="9" t="str">
        <f>IFERROR(IF($M1978="","",$M1978&amp;"・"&amp;INDEX(リスト!$F:$F,MATCH($L1978,リスト!$E:$E,0))),"")</f>
        <v/>
      </c>
    </row>
    <row r="1979" spans="15:22" ht="18" customHeight="1" x14ac:dyDescent="0.55000000000000004">
      <c r="O1979" s="9" t="str">
        <f>IFERROR(IF($B1979="","",INDEX(所属情報!$E:$E,MATCH($A1979,所属情報!$A:$A,0))),"")</f>
        <v/>
      </c>
      <c r="P1979" s="9" t="str">
        <f t="shared" si="90"/>
        <v/>
      </c>
      <c r="Q1979" s="9" t="str">
        <f t="shared" si="91"/>
        <v/>
      </c>
      <c r="R1979" s="9" t="str">
        <f t="shared" si="92"/>
        <v/>
      </c>
      <c r="S1979" s="9" t="str">
        <f>IFERROR(IF($F1979="","",INDEX(リスト!$G:$G,MATCH($F1979,リスト!$E:$E,0))),"")</f>
        <v/>
      </c>
      <c r="T1979" s="9" t="str">
        <f>IFERROR(IF($K1979="","",INDEX(リスト!$J:$J,MATCH($K1979,リスト!$I:$I,0))),"")</f>
        <v/>
      </c>
      <c r="U1979" s="9" t="str">
        <f>IF($B1979="","",RIGHT($G1979*1000+200+COUNTIF($G$2:$G1979,$G1979),9))</f>
        <v/>
      </c>
      <c r="V1979" s="9" t="str">
        <f>IFERROR(IF($M1979="","",$M1979&amp;"・"&amp;INDEX(リスト!$F:$F,MATCH($L1979,リスト!$E:$E,0))),"")</f>
        <v/>
      </c>
    </row>
    <row r="1980" spans="15:22" ht="18" customHeight="1" x14ac:dyDescent="0.55000000000000004">
      <c r="O1980" s="9" t="str">
        <f>IFERROR(IF($B1980="","",INDEX(所属情報!$E:$E,MATCH($A1980,所属情報!$A:$A,0))),"")</f>
        <v/>
      </c>
      <c r="P1980" s="9" t="str">
        <f t="shared" si="90"/>
        <v/>
      </c>
      <c r="Q1980" s="9" t="str">
        <f t="shared" si="91"/>
        <v/>
      </c>
      <c r="R1980" s="9" t="str">
        <f t="shared" si="92"/>
        <v/>
      </c>
      <c r="S1980" s="9" t="str">
        <f>IFERROR(IF($F1980="","",INDEX(リスト!$G:$G,MATCH($F1980,リスト!$E:$E,0))),"")</f>
        <v/>
      </c>
      <c r="T1980" s="9" t="str">
        <f>IFERROR(IF($K1980="","",INDEX(リスト!$J:$J,MATCH($K1980,リスト!$I:$I,0))),"")</f>
        <v/>
      </c>
      <c r="U1980" s="9" t="str">
        <f>IF($B1980="","",RIGHT($G1980*1000+200+COUNTIF($G$2:$G1980,$G1980),9))</f>
        <v/>
      </c>
      <c r="V1980" s="9" t="str">
        <f>IFERROR(IF($M1980="","",$M1980&amp;"・"&amp;INDEX(リスト!$F:$F,MATCH($L1980,リスト!$E:$E,0))),"")</f>
        <v/>
      </c>
    </row>
    <row r="1981" spans="15:22" ht="18" customHeight="1" x14ac:dyDescent="0.55000000000000004">
      <c r="O1981" s="9" t="str">
        <f>IFERROR(IF($B1981="","",INDEX(所属情報!$E:$E,MATCH($A1981,所属情報!$A:$A,0))),"")</f>
        <v/>
      </c>
      <c r="P1981" s="9" t="str">
        <f t="shared" si="90"/>
        <v/>
      </c>
      <c r="Q1981" s="9" t="str">
        <f t="shared" si="91"/>
        <v/>
      </c>
      <c r="R1981" s="9" t="str">
        <f t="shared" si="92"/>
        <v/>
      </c>
      <c r="S1981" s="9" t="str">
        <f>IFERROR(IF($F1981="","",INDEX(リスト!$G:$G,MATCH($F1981,リスト!$E:$E,0))),"")</f>
        <v/>
      </c>
      <c r="T1981" s="9" t="str">
        <f>IFERROR(IF($K1981="","",INDEX(リスト!$J:$J,MATCH($K1981,リスト!$I:$I,0))),"")</f>
        <v/>
      </c>
      <c r="U1981" s="9" t="str">
        <f>IF($B1981="","",RIGHT($G1981*1000+200+COUNTIF($G$2:$G1981,$G1981),9))</f>
        <v/>
      </c>
      <c r="V1981" s="9" t="str">
        <f>IFERROR(IF($M1981="","",$M1981&amp;"・"&amp;INDEX(リスト!$F:$F,MATCH($L1981,リスト!$E:$E,0))),"")</f>
        <v/>
      </c>
    </row>
    <row r="1982" spans="15:22" ht="18" customHeight="1" x14ac:dyDescent="0.55000000000000004">
      <c r="O1982" s="9" t="str">
        <f>IFERROR(IF($B1982="","",INDEX(所属情報!$E:$E,MATCH($A1982,所属情報!$A:$A,0))),"")</f>
        <v/>
      </c>
      <c r="P1982" s="9" t="str">
        <f t="shared" si="90"/>
        <v/>
      </c>
      <c r="Q1982" s="9" t="str">
        <f t="shared" si="91"/>
        <v/>
      </c>
      <c r="R1982" s="9" t="str">
        <f t="shared" si="92"/>
        <v/>
      </c>
      <c r="S1982" s="9" t="str">
        <f>IFERROR(IF($F1982="","",INDEX(リスト!$G:$G,MATCH($F1982,リスト!$E:$E,0))),"")</f>
        <v/>
      </c>
      <c r="T1982" s="9" t="str">
        <f>IFERROR(IF($K1982="","",INDEX(リスト!$J:$J,MATCH($K1982,リスト!$I:$I,0))),"")</f>
        <v/>
      </c>
      <c r="U1982" s="9" t="str">
        <f>IF($B1982="","",RIGHT($G1982*1000+200+COUNTIF($G$2:$G1982,$G1982),9))</f>
        <v/>
      </c>
      <c r="V1982" s="9" t="str">
        <f>IFERROR(IF($M1982="","",$M1982&amp;"・"&amp;INDEX(リスト!$F:$F,MATCH($L1982,リスト!$E:$E,0))),"")</f>
        <v/>
      </c>
    </row>
    <row r="1983" spans="15:22" ht="18" customHeight="1" x14ac:dyDescent="0.55000000000000004">
      <c r="O1983" s="9" t="str">
        <f>IFERROR(IF($B1983="","",INDEX(所属情報!$E:$E,MATCH($A1983,所属情報!$A:$A,0))),"")</f>
        <v/>
      </c>
      <c r="P1983" s="9" t="str">
        <f t="shared" si="90"/>
        <v/>
      </c>
      <c r="Q1983" s="9" t="str">
        <f t="shared" si="91"/>
        <v/>
      </c>
      <c r="R1983" s="9" t="str">
        <f t="shared" si="92"/>
        <v/>
      </c>
      <c r="S1983" s="9" t="str">
        <f>IFERROR(IF($F1983="","",INDEX(リスト!$G:$G,MATCH($F1983,リスト!$E:$E,0))),"")</f>
        <v/>
      </c>
      <c r="T1983" s="9" t="str">
        <f>IFERROR(IF($K1983="","",INDEX(リスト!$J:$J,MATCH($K1983,リスト!$I:$I,0))),"")</f>
        <v/>
      </c>
      <c r="U1983" s="9" t="str">
        <f>IF($B1983="","",RIGHT($G1983*1000+200+COUNTIF($G$2:$G1983,$G1983),9))</f>
        <v/>
      </c>
      <c r="V1983" s="9" t="str">
        <f>IFERROR(IF($M1983="","",$M1983&amp;"・"&amp;INDEX(リスト!$F:$F,MATCH($L1983,リスト!$E:$E,0))),"")</f>
        <v/>
      </c>
    </row>
    <row r="1984" spans="15:22" ht="18" customHeight="1" x14ac:dyDescent="0.55000000000000004">
      <c r="O1984" s="9" t="str">
        <f>IFERROR(IF($B1984="","",INDEX(所属情報!$E:$E,MATCH($A1984,所属情報!$A:$A,0))),"")</f>
        <v/>
      </c>
      <c r="P1984" s="9" t="str">
        <f t="shared" si="90"/>
        <v/>
      </c>
      <c r="Q1984" s="9" t="str">
        <f t="shared" si="91"/>
        <v/>
      </c>
      <c r="R1984" s="9" t="str">
        <f t="shared" si="92"/>
        <v/>
      </c>
      <c r="S1984" s="9" t="str">
        <f>IFERROR(IF($F1984="","",INDEX(リスト!$G:$G,MATCH($F1984,リスト!$E:$E,0))),"")</f>
        <v/>
      </c>
      <c r="T1984" s="9" t="str">
        <f>IFERROR(IF($K1984="","",INDEX(リスト!$J:$J,MATCH($K1984,リスト!$I:$I,0))),"")</f>
        <v/>
      </c>
      <c r="U1984" s="9" t="str">
        <f>IF($B1984="","",RIGHT($G1984*1000+200+COUNTIF($G$2:$G1984,$G1984),9))</f>
        <v/>
      </c>
      <c r="V1984" s="9" t="str">
        <f>IFERROR(IF($M1984="","",$M1984&amp;"・"&amp;INDEX(リスト!$F:$F,MATCH($L1984,リスト!$E:$E,0))),"")</f>
        <v/>
      </c>
    </row>
    <row r="1985" spans="15:22" ht="18" customHeight="1" x14ac:dyDescent="0.55000000000000004">
      <c r="O1985" s="9" t="str">
        <f>IFERROR(IF($B1985="","",INDEX(所属情報!$E:$E,MATCH($A1985,所属情報!$A:$A,0))),"")</f>
        <v/>
      </c>
      <c r="P1985" s="9" t="str">
        <f t="shared" si="90"/>
        <v/>
      </c>
      <c r="Q1985" s="9" t="str">
        <f t="shared" si="91"/>
        <v/>
      </c>
      <c r="R1985" s="9" t="str">
        <f t="shared" si="92"/>
        <v/>
      </c>
      <c r="S1985" s="9" t="str">
        <f>IFERROR(IF($F1985="","",INDEX(リスト!$G:$G,MATCH($F1985,リスト!$E:$E,0))),"")</f>
        <v/>
      </c>
      <c r="T1985" s="9" t="str">
        <f>IFERROR(IF($K1985="","",INDEX(リスト!$J:$J,MATCH($K1985,リスト!$I:$I,0))),"")</f>
        <v/>
      </c>
      <c r="U1985" s="9" t="str">
        <f>IF($B1985="","",RIGHT($G1985*1000+200+COUNTIF($G$2:$G1985,$G1985),9))</f>
        <v/>
      </c>
      <c r="V1985" s="9" t="str">
        <f>IFERROR(IF($M1985="","",$M1985&amp;"・"&amp;INDEX(リスト!$F:$F,MATCH($L1985,リスト!$E:$E,0))),"")</f>
        <v/>
      </c>
    </row>
    <row r="1986" spans="15:22" ht="18" customHeight="1" x14ac:dyDescent="0.55000000000000004">
      <c r="O1986" s="9" t="str">
        <f>IFERROR(IF($B1986="","",INDEX(所属情報!$E:$E,MATCH($A1986,所属情報!$A:$A,0))),"")</f>
        <v/>
      </c>
      <c r="P1986" s="9" t="str">
        <f t="shared" si="90"/>
        <v/>
      </c>
      <c r="Q1986" s="9" t="str">
        <f t="shared" si="91"/>
        <v/>
      </c>
      <c r="R1986" s="9" t="str">
        <f t="shared" si="92"/>
        <v/>
      </c>
      <c r="S1986" s="9" t="str">
        <f>IFERROR(IF($F1986="","",INDEX(リスト!$G:$G,MATCH($F1986,リスト!$E:$E,0))),"")</f>
        <v/>
      </c>
      <c r="T1986" s="9" t="str">
        <f>IFERROR(IF($K1986="","",INDEX(リスト!$J:$J,MATCH($K1986,リスト!$I:$I,0))),"")</f>
        <v/>
      </c>
      <c r="U1986" s="9" t="str">
        <f>IF($B1986="","",RIGHT($G1986*1000+200+COUNTIF($G$2:$G1986,$G1986),9))</f>
        <v/>
      </c>
      <c r="V1986" s="9" t="str">
        <f>IFERROR(IF($M1986="","",$M1986&amp;"・"&amp;INDEX(リスト!$F:$F,MATCH($L1986,リスト!$E:$E,0))),"")</f>
        <v/>
      </c>
    </row>
    <row r="1987" spans="15:22" ht="18" customHeight="1" x14ac:dyDescent="0.55000000000000004">
      <c r="O1987" s="9" t="str">
        <f>IFERROR(IF($B1987="","",INDEX(所属情報!$E:$E,MATCH($A1987,所属情報!$A:$A,0))),"")</f>
        <v/>
      </c>
      <c r="P1987" s="9" t="str">
        <f t="shared" ref="P1987:P2050" si="93">IF($C1987="","",IF($E1987="",$C1987,$C1987&amp;" ("&amp;$E1987&amp;")"))</f>
        <v/>
      </c>
      <c r="Q1987" s="9" t="str">
        <f t="shared" ref="Q1987:Q2050" si="94">IF($D1987="","",ASC($D1987))</f>
        <v/>
      </c>
      <c r="R1987" s="9" t="str">
        <f t="shared" ref="R1987:R2050" si="95">IF($I1987="","",UPPER($I1987)&amp;" "&amp;UPPER(LEFT($J1987,1))&amp;LOWER(RIGHT($J1987,LEN($J1987)-1))&amp;" ("&amp;MID($G1987,3,2)&amp;")")</f>
        <v/>
      </c>
      <c r="S1987" s="9" t="str">
        <f>IFERROR(IF($F1987="","",INDEX(リスト!$G:$G,MATCH($F1987,リスト!$E:$E,0))),"")</f>
        <v/>
      </c>
      <c r="T1987" s="9" t="str">
        <f>IFERROR(IF($K1987="","",INDEX(リスト!$J:$J,MATCH($K1987,リスト!$I:$I,0))),"")</f>
        <v/>
      </c>
      <c r="U1987" s="9" t="str">
        <f>IF($B1987="","",RIGHT($G1987*1000+200+COUNTIF($G$2:$G1987,$G1987),9))</f>
        <v/>
      </c>
      <c r="V1987" s="9" t="str">
        <f>IFERROR(IF($M1987="","",$M1987&amp;"・"&amp;INDEX(リスト!$F:$F,MATCH($L1987,リスト!$E:$E,0))),"")</f>
        <v/>
      </c>
    </row>
    <row r="1988" spans="15:22" ht="18" customHeight="1" x14ac:dyDescent="0.55000000000000004">
      <c r="O1988" s="9" t="str">
        <f>IFERROR(IF($B1988="","",INDEX(所属情報!$E:$E,MATCH($A1988,所属情報!$A:$A,0))),"")</f>
        <v/>
      </c>
      <c r="P1988" s="9" t="str">
        <f t="shared" si="93"/>
        <v/>
      </c>
      <c r="Q1988" s="9" t="str">
        <f t="shared" si="94"/>
        <v/>
      </c>
      <c r="R1988" s="9" t="str">
        <f t="shared" si="95"/>
        <v/>
      </c>
      <c r="S1988" s="9" t="str">
        <f>IFERROR(IF($F1988="","",INDEX(リスト!$G:$G,MATCH($F1988,リスト!$E:$E,0))),"")</f>
        <v/>
      </c>
      <c r="T1988" s="9" t="str">
        <f>IFERROR(IF($K1988="","",INDEX(リスト!$J:$J,MATCH($K1988,リスト!$I:$I,0))),"")</f>
        <v/>
      </c>
      <c r="U1988" s="9" t="str">
        <f>IF($B1988="","",RIGHT($G1988*1000+200+COUNTIF($G$2:$G1988,$G1988),9))</f>
        <v/>
      </c>
      <c r="V1988" s="9" t="str">
        <f>IFERROR(IF($M1988="","",$M1988&amp;"・"&amp;INDEX(リスト!$F:$F,MATCH($L1988,リスト!$E:$E,0))),"")</f>
        <v/>
      </c>
    </row>
    <row r="1989" spans="15:22" ht="18" customHeight="1" x14ac:dyDescent="0.55000000000000004">
      <c r="O1989" s="9" t="str">
        <f>IFERROR(IF($B1989="","",INDEX(所属情報!$E:$E,MATCH($A1989,所属情報!$A:$A,0))),"")</f>
        <v/>
      </c>
      <c r="P1989" s="9" t="str">
        <f t="shared" si="93"/>
        <v/>
      </c>
      <c r="Q1989" s="9" t="str">
        <f t="shared" si="94"/>
        <v/>
      </c>
      <c r="R1989" s="9" t="str">
        <f t="shared" si="95"/>
        <v/>
      </c>
      <c r="S1989" s="9" t="str">
        <f>IFERROR(IF($F1989="","",INDEX(リスト!$G:$G,MATCH($F1989,リスト!$E:$E,0))),"")</f>
        <v/>
      </c>
      <c r="T1989" s="9" t="str">
        <f>IFERROR(IF($K1989="","",INDEX(リスト!$J:$J,MATCH($K1989,リスト!$I:$I,0))),"")</f>
        <v/>
      </c>
      <c r="U1989" s="9" t="str">
        <f>IF($B1989="","",RIGHT($G1989*1000+200+COUNTIF($G$2:$G1989,$G1989),9))</f>
        <v/>
      </c>
      <c r="V1989" s="9" t="str">
        <f>IFERROR(IF($M1989="","",$M1989&amp;"・"&amp;INDEX(リスト!$F:$F,MATCH($L1989,リスト!$E:$E,0))),"")</f>
        <v/>
      </c>
    </row>
    <row r="1990" spans="15:22" ht="18" customHeight="1" x14ac:dyDescent="0.55000000000000004">
      <c r="O1990" s="9" t="str">
        <f>IFERROR(IF($B1990="","",INDEX(所属情報!$E:$E,MATCH($A1990,所属情報!$A:$A,0))),"")</f>
        <v/>
      </c>
      <c r="P1990" s="9" t="str">
        <f t="shared" si="93"/>
        <v/>
      </c>
      <c r="Q1990" s="9" t="str">
        <f t="shared" si="94"/>
        <v/>
      </c>
      <c r="R1990" s="9" t="str">
        <f t="shared" si="95"/>
        <v/>
      </c>
      <c r="S1990" s="9" t="str">
        <f>IFERROR(IF($F1990="","",INDEX(リスト!$G:$G,MATCH($F1990,リスト!$E:$E,0))),"")</f>
        <v/>
      </c>
      <c r="T1990" s="9" t="str">
        <f>IFERROR(IF($K1990="","",INDEX(リスト!$J:$J,MATCH($K1990,リスト!$I:$I,0))),"")</f>
        <v/>
      </c>
      <c r="U1990" s="9" t="str">
        <f>IF($B1990="","",RIGHT($G1990*1000+200+COUNTIF($G$2:$G1990,$G1990),9))</f>
        <v/>
      </c>
      <c r="V1990" s="9" t="str">
        <f>IFERROR(IF($M1990="","",$M1990&amp;"・"&amp;INDEX(リスト!$F:$F,MATCH($L1990,リスト!$E:$E,0))),"")</f>
        <v/>
      </c>
    </row>
    <row r="1991" spans="15:22" ht="18" customHeight="1" x14ac:dyDescent="0.55000000000000004">
      <c r="O1991" s="9" t="str">
        <f>IFERROR(IF($B1991="","",INDEX(所属情報!$E:$E,MATCH($A1991,所属情報!$A:$A,0))),"")</f>
        <v/>
      </c>
      <c r="P1991" s="9" t="str">
        <f t="shared" si="93"/>
        <v/>
      </c>
      <c r="Q1991" s="9" t="str">
        <f t="shared" si="94"/>
        <v/>
      </c>
      <c r="R1991" s="9" t="str">
        <f t="shared" si="95"/>
        <v/>
      </c>
      <c r="S1991" s="9" t="str">
        <f>IFERROR(IF($F1991="","",INDEX(リスト!$G:$G,MATCH($F1991,リスト!$E:$E,0))),"")</f>
        <v/>
      </c>
      <c r="T1991" s="9" t="str">
        <f>IFERROR(IF($K1991="","",INDEX(リスト!$J:$J,MATCH($K1991,リスト!$I:$I,0))),"")</f>
        <v/>
      </c>
      <c r="U1991" s="9" t="str">
        <f>IF($B1991="","",RIGHT($G1991*1000+200+COUNTIF($G$2:$G1991,$G1991),9))</f>
        <v/>
      </c>
      <c r="V1991" s="9" t="str">
        <f>IFERROR(IF($M1991="","",$M1991&amp;"・"&amp;INDEX(リスト!$F:$F,MATCH($L1991,リスト!$E:$E,0))),"")</f>
        <v/>
      </c>
    </row>
    <row r="1992" spans="15:22" ht="18" customHeight="1" x14ac:dyDescent="0.55000000000000004">
      <c r="O1992" s="9" t="str">
        <f>IFERROR(IF($B1992="","",INDEX(所属情報!$E:$E,MATCH($A1992,所属情報!$A:$A,0))),"")</f>
        <v/>
      </c>
      <c r="P1992" s="9" t="str">
        <f t="shared" si="93"/>
        <v/>
      </c>
      <c r="Q1992" s="9" t="str">
        <f t="shared" si="94"/>
        <v/>
      </c>
      <c r="R1992" s="9" t="str">
        <f t="shared" si="95"/>
        <v/>
      </c>
      <c r="S1992" s="9" t="str">
        <f>IFERROR(IF($F1992="","",INDEX(リスト!$G:$G,MATCH($F1992,リスト!$E:$E,0))),"")</f>
        <v/>
      </c>
      <c r="T1992" s="9" t="str">
        <f>IFERROR(IF($K1992="","",INDEX(リスト!$J:$J,MATCH($K1992,リスト!$I:$I,0))),"")</f>
        <v/>
      </c>
      <c r="U1992" s="9" t="str">
        <f>IF($B1992="","",RIGHT($G1992*1000+200+COUNTIF($G$2:$G1992,$G1992),9))</f>
        <v/>
      </c>
      <c r="V1992" s="9" t="str">
        <f>IFERROR(IF($M1992="","",$M1992&amp;"・"&amp;INDEX(リスト!$F:$F,MATCH($L1992,リスト!$E:$E,0))),"")</f>
        <v/>
      </c>
    </row>
    <row r="1993" spans="15:22" ht="18" customHeight="1" x14ac:dyDescent="0.55000000000000004">
      <c r="O1993" s="9" t="str">
        <f>IFERROR(IF($B1993="","",INDEX(所属情報!$E:$E,MATCH($A1993,所属情報!$A:$A,0))),"")</f>
        <v/>
      </c>
      <c r="P1993" s="9" t="str">
        <f t="shared" si="93"/>
        <v/>
      </c>
      <c r="Q1993" s="9" t="str">
        <f t="shared" si="94"/>
        <v/>
      </c>
      <c r="R1993" s="9" t="str">
        <f t="shared" si="95"/>
        <v/>
      </c>
      <c r="S1993" s="9" t="str">
        <f>IFERROR(IF($F1993="","",INDEX(リスト!$G:$G,MATCH($F1993,リスト!$E:$E,0))),"")</f>
        <v/>
      </c>
      <c r="T1993" s="9" t="str">
        <f>IFERROR(IF($K1993="","",INDEX(リスト!$J:$J,MATCH($K1993,リスト!$I:$I,0))),"")</f>
        <v/>
      </c>
      <c r="U1993" s="9" t="str">
        <f>IF($B1993="","",RIGHT($G1993*1000+200+COUNTIF($G$2:$G1993,$G1993),9))</f>
        <v/>
      </c>
      <c r="V1993" s="9" t="str">
        <f>IFERROR(IF($M1993="","",$M1993&amp;"・"&amp;INDEX(リスト!$F:$F,MATCH($L1993,リスト!$E:$E,0))),"")</f>
        <v/>
      </c>
    </row>
    <row r="1994" spans="15:22" ht="18" customHeight="1" x14ac:dyDescent="0.55000000000000004">
      <c r="O1994" s="9" t="str">
        <f>IFERROR(IF($B1994="","",INDEX(所属情報!$E:$E,MATCH($A1994,所属情報!$A:$A,0))),"")</f>
        <v/>
      </c>
      <c r="P1994" s="9" t="str">
        <f t="shared" si="93"/>
        <v/>
      </c>
      <c r="Q1994" s="9" t="str">
        <f t="shared" si="94"/>
        <v/>
      </c>
      <c r="R1994" s="9" t="str">
        <f t="shared" si="95"/>
        <v/>
      </c>
      <c r="S1994" s="9" t="str">
        <f>IFERROR(IF($F1994="","",INDEX(リスト!$G:$G,MATCH($F1994,リスト!$E:$E,0))),"")</f>
        <v/>
      </c>
      <c r="T1994" s="9" t="str">
        <f>IFERROR(IF($K1994="","",INDEX(リスト!$J:$J,MATCH($K1994,リスト!$I:$I,0))),"")</f>
        <v/>
      </c>
      <c r="U1994" s="9" t="str">
        <f>IF($B1994="","",RIGHT($G1994*1000+200+COUNTIF($G$2:$G1994,$G1994),9))</f>
        <v/>
      </c>
      <c r="V1994" s="9" t="str">
        <f>IFERROR(IF($M1994="","",$M1994&amp;"・"&amp;INDEX(リスト!$F:$F,MATCH($L1994,リスト!$E:$E,0))),"")</f>
        <v/>
      </c>
    </row>
    <row r="1995" spans="15:22" ht="18" customHeight="1" x14ac:dyDescent="0.55000000000000004">
      <c r="O1995" s="9" t="str">
        <f>IFERROR(IF($B1995="","",INDEX(所属情報!$E:$E,MATCH($A1995,所属情報!$A:$A,0))),"")</f>
        <v/>
      </c>
      <c r="P1995" s="9" t="str">
        <f t="shared" si="93"/>
        <v/>
      </c>
      <c r="Q1995" s="9" t="str">
        <f t="shared" si="94"/>
        <v/>
      </c>
      <c r="R1995" s="9" t="str">
        <f t="shared" si="95"/>
        <v/>
      </c>
      <c r="S1995" s="9" t="str">
        <f>IFERROR(IF($F1995="","",INDEX(リスト!$G:$G,MATCH($F1995,リスト!$E:$E,0))),"")</f>
        <v/>
      </c>
      <c r="T1995" s="9" t="str">
        <f>IFERROR(IF($K1995="","",INDEX(リスト!$J:$J,MATCH($K1995,リスト!$I:$I,0))),"")</f>
        <v/>
      </c>
      <c r="U1995" s="9" t="str">
        <f>IF($B1995="","",RIGHT($G1995*1000+200+COUNTIF($G$2:$G1995,$G1995),9))</f>
        <v/>
      </c>
      <c r="V1995" s="9" t="str">
        <f>IFERROR(IF($M1995="","",$M1995&amp;"・"&amp;INDEX(リスト!$F:$F,MATCH($L1995,リスト!$E:$E,0))),"")</f>
        <v/>
      </c>
    </row>
    <row r="1996" spans="15:22" ht="18" customHeight="1" x14ac:dyDescent="0.55000000000000004">
      <c r="O1996" s="9" t="str">
        <f>IFERROR(IF($B1996="","",INDEX(所属情報!$E:$E,MATCH($A1996,所属情報!$A:$A,0))),"")</f>
        <v/>
      </c>
      <c r="P1996" s="9" t="str">
        <f t="shared" si="93"/>
        <v/>
      </c>
      <c r="Q1996" s="9" t="str">
        <f t="shared" si="94"/>
        <v/>
      </c>
      <c r="R1996" s="9" t="str">
        <f t="shared" si="95"/>
        <v/>
      </c>
      <c r="S1996" s="9" t="str">
        <f>IFERROR(IF($F1996="","",INDEX(リスト!$G:$G,MATCH($F1996,リスト!$E:$E,0))),"")</f>
        <v/>
      </c>
      <c r="T1996" s="9" t="str">
        <f>IFERROR(IF($K1996="","",INDEX(リスト!$J:$J,MATCH($K1996,リスト!$I:$I,0))),"")</f>
        <v/>
      </c>
      <c r="U1996" s="9" t="str">
        <f>IF($B1996="","",RIGHT($G1996*1000+200+COUNTIF($G$2:$G1996,$G1996),9))</f>
        <v/>
      </c>
      <c r="V1996" s="9" t="str">
        <f>IFERROR(IF($M1996="","",$M1996&amp;"・"&amp;INDEX(リスト!$F:$F,MATCH($L1996,リスト!$E:$E,0))),"")</f>
        <v/>
      </c>
    </row>
    <row r="1997" spans="15:22" ht="18" customHeight="1" x14ac:dyDescent="0.55000000000000004">
      <c r="O1997" s="9" t="str">
        <f>IFERROR(IF($B1997="","",INDEX(所属情報!$E:$E,MATCH($A1997,所属情報!$A:$A,0))),"")</f>
        <v/>
      </c>
      <c r="P1997" s="9" t="str">
        <f t="shared" si="93"/>
        <v/>
      </c>
      <c r="Q1997" s="9" t="str">
        <f t="shared" si="94"/>
        <v/>
      </c>
      <c r="R1997" s="9" t="str">
        <f t="shared" si="95"/>
        <v/>
      </c>
      <c r="S1997" s="9" t="str">
        <f>IFERROR(IF($F1997="","",INDEX(リスト!$G:$G,MATCH($F1997,リスト!$E:$E,0))),"")</f>
        <v/>
      </c>
      <c r="T1997" s="9" t="str">
        <f>IFERROR(IF($K1997="","",INDEX(リスト!$J:$J,MATCH($K1997,リスト!$I:$I,0))),"")</f>
        <v/>
      </c>
      <c r="U1997" s="9" t="str">
        <f>IF($B1997="","",RIGHT($G1997*1000+200+COUNTIF($G$2:$G1997,$G1997),9))</f>
        <v/>
      </c>
      <c r="V1997" s="9" t="str">
        <f>IFERROR(IF($M1997="","",$M1997&amp;"・"&amp;INDEX(リスト!$F:$F,MATCH($L1997,リスト!$E:$E,0))),"")</f>
        <v/>
      </c>
    </row>
    <row r="1998" spans="15:22" ht="18" customHeight="1" x14ac:dyDescent="0.55000000000000004">
      <c r="O1998" s="9" t="str">
        <f>IFERROR(IF($B1998="","",INDEX(所属情報!$E:$E,MATCH($A1998,所属情報!$A:$A,0))),"")</f>
        <v/>
      </c>
      <c r="P1998" s="9" t="str">
        <f t="shared" si="93"/>
        <v/>
      </c>
      <c r="Q1998" s="9" t="str">
        <f t="shared" si="94"/>
        <v/>
      </c>
      <c r="R1998" s="9" t="str">
        <f t="shared" si="95"/>
        <v/>
      </c>
      <c r="S1998" s="9" t="str">
        <f>IFERROR(IF($F1998="","",INDEX(リスト!$G:$G,MATCH($F1998,リスト!$E:$E,0))),"")</f>
        <v/>
      </c>
      <c r="T1998" s="9" t="str">
        <f>IFERROR(IF($K1998="","",INDEX(リスト!$J:$J,MATCH($K1998,リスト!$I:$I,0))),"")</f>
        <v/>
      </c>
      <c r="U1998" s="9" t="str">
        <f>IF($B1998="","",RIGHT($G1998*1000+200+COUNTIF($G$2:$G1998,$G1998),9))</f>
        <v/>
      </c>
      <c r="V1998" s="9" t="str">
        <f>IFERROR(IF($M1998="","",$M1998&amp;"・"&amp;INDEX(リスト!$F:$F,MATCH($L1998,リスト!$E:$E,0))),"")</f>
        <v/>
      </c>
    </row>
    <row r="1999" spans="15:22" ht="18" customHeight="1" x14ac:dyDescent="0.55000000000000004">
      <c r="O1999" s="9" t="str">
        <f>IFERROR(IF($B1999="","",INDEX(所属情報!$E:$E,MATCH($A1999,所属情報!$A:$A,0))),"")</f>
        <v/>
      </c>
      <c r="P1999" s="9" t="str">
        <f t="shared" si="93"/>
        <v/>
      </c>
      <c r="Q1999" s="9" t="str">
        <f t="shared" si="94"/>
        <v/>
      </c>
      <c r="R1999" s="9" t="str">
        <f t="shared" si="95"/>
        <v/>
      </c>
      <c r="S1999" s="9" t="str">
        <f>IFERROR(IF($F1999="","",INDEX(リスト!$G:$G,MATCH($F1999,リスト!$E:$E,0))),"")</f>
        <v/>
      </c>
      <c r="T1999" s="9" t="str">
        <f>IFERROR(IF($K1999="","",INDEX(リスト!$J:$J,MATCH($K1999,リスト!$I:$I,0))),"")</f>
        <v/>
      </c>
      <c r="U1999" s="9" t="str">
        <f>IF($B1999="","",RIGHT($G1999*1000+200+COUNTIF($G$2:$G1999,$G1999),9))</f>
        <v/>
      </c>
      <c r="V1999" s="9" t="str">
        <f>IFERROR(IF($M1999="","",$M1999&amp;"・"&amp;INDEX(リスト!$F:$F,MATCH($L1999,リスト!$E:$E,0))),"")</f>
        <v/>
      </c>
    </row>
    <row r="2000" spans="15:22" ht="18" customHeight="1" x14ac:dyDescent="0.55000000000000004">
      <c r="O2000" s="9" t="str">
        <f>IFERROR(IF($B2000="","",INDEX(所属情報!$E:$E,MATCH($A2000,所属情報!$A:$A,0))),"")</f>
        <v/>
      </c>
      <c r="P2000" s="9" t="str">
        <f t="shared" si="93"/>
        <v/>
      </c>
      <c r="Q2000" s="9" t="str">
        <f t="shared" si="94"/>
        <v/>
      </c>
      <c r="R2000" s="9" t="str">
        <f t="shared" si="95"/>
        <v/>
      </c>
      <c r="S2000" s="9" t="str">
        <f>IFERROR(IF($F2000="","",INDEX(リスト!$G:$G,MATCH($F2000,リスト!$E:$E,0))),"")</f>
        <v/>
      </c>
      <c r="T2000" s="9" t="str">
        <f>IFERROR(IF($K2000="","",INDEX(リスト!$J:$J,MATCH($K2000,リスト!$I:$I,0))),"")</f>
        <v/>
      </c>
      <c r="U2000" s="9" t="str">
        <f>IF($B2000="","",RIGHT($G2000*1000+200+COUNTIF($G$2:$G2000,$G2000),9))</f>
        <v/>
      </c>
      <c r="V2000" s="9" t="str">
        <f>IFERROR(IF($M2000="","",$M2000&amp;"・"&amp;INDEX(リスト!$F:$F,MATCH($L2000,リスト!$E:$E,0))),"")</f>
        <v/>
      </c>
    </row>
    <row r="2001" spans="15:22" ht="18" customHeight="1" x14ac:dyDescent="0.55000000000000004">
      <c r="O2001" s="9" t="str">
        <f>IFERROR(IF($B2001="","",INDEX(所属情報!$E:$E,MATCH($A2001,所属情報!$A:$A,0))),"")</f>
        <v/>
      </c>
      <c r="P2001" s="9" t="str">
        <f t="shared" si="93"/>
        <v/>
      </c>
      <c r="Q2001" s="9" t="str">
        <f t="shared" si="94"/>
        <v/>
      </c>
      <c r="R2001" s="9" t="str">
        <f t="shared" si="95"/>
        <v/>
      </c>
      <c r="S2001" s="9" t="str">
        <f>IFERROR(IF($F2001="","",INDEX(リスト!$G:$G,MATCH($F2001,リスト!$E:$E,0))),"")</f>
        <v/>
      </c>
      <c r="T2001" s="9" t="str">
        <f>IFERROR(IF($K2001="","",INDEX(リスト!$J:$J,MATCH($K2001,リスト!$I:$I,0))),"")</f>
        <v/>
      </c>
      <c r="U2001" s="9" t="str">
        <f>IF($B2001="","",RIGHT($G2001*1000+200+COUNTIF($G$2:$G2001,$G2001),9))</f>
        <v/>
      </c>
      <c r="V2001" s="9" t="str">
        <f>IFERROR(IF($M2001="","",$M2001&amp;"・"&amp;INDEX(リスト!$F:$F,MATCH($L2001,リスト!$E:$E,0))),"")</f>
        <v/>
      </c>
    </row>
    <row r="2002" spans="15:22" ht="18" customHeight="1" x14ac:dyDescent="0.55000000000000004">
      <c r="O2002" s="9" t="str">
        <f>IFERROR(IF($B2002="","",INDEX(所属情報!$E:$E,MATCH($A2002,所属情報!$A:$A,0))),"")</f>
        <v/>
      </c>
      <c r="P2002" s="9" t="str">
        <f t="shared" si="93"/>
        <v/>
      </c>
      <c r="Q2002" s="9" t="str">
        <f t="shared" si="94"/>
        <v/>
      </c>
      <c r="R2002" s="9" t="str">
        <f t="shared" si="95"/>
        <v/>
      </c>
      <c r="S2002" s="9" t="str">
        <f>IFERROR(IF($F2002="","",INDEX(リスト!$G:$G,MATCH($F2002,リスト!$E:$E,0))),"")</f>
        <v/>
      </c>
      <c r="T2002" s="9" t="str">
        <f>IFERROR(IF($K2002="","",INDEX(リスト!$J:$J,MATCH($K2002,リスト!$I:$I,0))),"")</f>
        <v/>
      </c>
      <c r="U2002" s="9" t="str">
        <f>IF($B2002="","",RIGHT($G2002*1000+200+COUNTIF($G$2:$G2002,$G2002),9))</f>
        <v/>
      </c>
      <c r="V2002" s="9" t="str">
        <f>IFERROR(IF($M2002="","",$M2002&amp;"・"&amp;INDEX(リスト!$F:$F,MATCH($L2002,リスト!$E:$E,0))),"")</f>
        <v/>
      </c>
    </row>
    <row r="2003" spans="15:22" ht="18" customHeight="1" x14ac:dyDescent="0.55000000000000004">
      <c r="O2003" s="9" t="str">
        <f>IFERROR(IF($B2003="","",INDEX(所属情報!$E:$E,MATCH($A2003,所属情報!$A:$A,0))),"")</f>
        <v/>
      </c>
      <c r="P2003" s="9" t="str">
        <f t="shared" si="93"/>
        <v/>
      </c>
      <c r="Q2003" s="9" t="str">
        <f t="shared" si="94"/>
        <v/>
      </c>
      <c r="R2003" s="9" t="str">
        <f t="shared" si="95"/>
        <v/>
      </c>
      <c r="S2003" s="9" t="str">
        <f>IFERROR(IF($F2003="","",INDEX(リスト!$G:$G,MATCH($F2003,リスト!$E:$E,0))),"")</f>
        <v/>
      </c>
      <c r="T2003" s="9" t="str">
        <f>IFERROR(IF($K2003="","",INDEX(リスト!$J:$J,MATCH($K2003,リスト!$I:$I,0))),"")</f>
        <v/>
      </c>
      <c r="U2003" s="9" t="str">
        <f>IF($B2003="","",RIGHT($G2003*1000+200+COUNTIF($G$2:$G2003,$G2003),9))</f>
        <v/>
      </c>
      <c r="V2003" s="9" t="str">
        <f>IFERROR(IF($M2003="","",$M2003&amp;"・"&amp;INDEX(リスト!$F:$F,MATCH($L2003,リスト!$E:$E,0))),"")</f>
        <v/>
      </c>
    </row>
    <row r="2004" spans="15:22" ht="18" customHeight="1" x14ac:dyDescent="0.55000000000000004">
      <c r="O2004" s="9" t="str">
        <f>IFERROR(IF($B2004="","",INDEX(所属情報!$E:$E,MATCH($A2004,所属情報!$A:$A,0))),"")</f>
        <v/>
      </c>
      <c r="P2004" s="9" t="str">
        <f t="shared" si="93"/>
        <v/>
      </c>
      <c r="Q2004" s="9" t="str">
        <f t="shared" si="94"/>
        <v/>
      </c>
      <c r="R2004" s="9" t="str">
        <f t="shared" si="95"/>
        <v/>
      </c>
      <c r="S2004" s="9" t="str">
        <f>IFERROR(IF($F2004="","",INDEX(リスト!$G:$G,MATCH($F2004,リスト!$E:$E,0))),"")</f>
        <v/>
      </c>
      <c r="T2004" s="9" t="str">
        <f>IFERROR(IF($K2004="","",INDEX(リスト!$J:$J,MATCH($K2004,リスト!$I:$I,0))),"")</f>
        <v/>
      </c>
      <c r="U2004" s="9" t="str">
        <f>IF($B2004="","",RIGHT($G2004*1000+200+COUNTIF($G$2:$G2004,$G2004),9))</f>
        <v/>
      </c>
      <c r="V2004" s="9" t="str">
        <f>IFERROR(IF($M2004="","",$M2004&amp;"・"&amp;INDEX(リスト!$F:$F,MATCH($L2004,リスト!$E:$E,0))),"")</f>
        <v/>
      </c>
    </row>
    <row r="2005" spans="15:22" ht="18" customHeight="1" x14ac:dyDescent="0.55000000000000004">
      <c r="O2005" s="9" t="str">
        <f>IFERROR(IF($B2005="","",INDEX(所属情報!$E:$E,MATCH($A2005,所属情報!$A:$A,0))),"")</f>
        <v/>
      </c>
      <c r="P2005" s="9" t="str">
        <f t="shared" si="93"/>
        <v/>
      </c>
      <c r="Q2005" s="9" t="str">
        <f t="shared" si="94"/>
        <v/>
      </c>
      <c r="R2005" s="9" t="str">
        <f t="shared" si="95"/>
        <v/>
      </c>
      <c r="S2005" s="9" t="str">
        <f>IFERROR(IF($F2005="","",INDEX(リスト!$G:$G,MATCH($F2005,リスト!$E:$E,0))),"")</f>
        <v/>
      </c>
      <c r="T2005" s="9" t="str">
        <f>IFERROR(IF($K2005="","",INDEX(リスト!$J:$J,MATCH($K2005,リスト!$I:$I,0))),"")</f>
        <v/>
      </c>
      <c r="U2005" s="9" t="str">
        <f>IF($B2005="","",RIGHT($G2005*1000+200+COUNTIF($G$2:$G2005,$G2005),9))</f>
        <v/>
      </c>
      <c r="V2005" s="9" t="str">
        <f>IFERROR(IF($M2005="","",$M2005&amp;"・"&amp;INDEX(リスト!$F:$F,MATCH($L2005,リスト!$E:$E,0))),"")</f>
        <v/>
      </c>
    </row>
    <row r="2006" spans="15:22" ht="18" customHeight="1" x14ac:dyDescent="0.55000000000000004">
      <c r="O2006" s="9" t="str">
        <f>IFERROR(IF($B2006="","",INDEX(所属情報!$E:$E,MATCH($A2006,所属情報!$A:$A,0))),"")</f>
        <v/>
      </c>
      <c r="P2006" s="9" t="str">
        <f t="shared" si="93"/>
        <v/>
      </c>
      <c r="Q2006" s="9" t="str">
        <f t="shared" si="94"/>
        <v/>
      </c>
      <c r="R2006" s="9" t="str">
        <f t="shared" si="95"/>
        <v/>
      </c>
      <c r="S2006" s="9" t="str">
        <f>IFERROR(IF($F2006="","",INDEX(リスト!$G:$G,MATCH($F2006,リスト!$E:$E,0))),"")</f>
        <v/>
      </c>
      <c r="T2006" s="9" t="str">
        <f>IFERROR(IF($K2006="","",INDEX(リスト!$J:$J,MATCH($K2006,リスト!$I:$I,0))),"")</f>
        <v/>
      </c>
      <c r="U2006" s="9" t="str">
        <f>IF($B2006="","",RIGHT($G2006*1000+200+COUNTIF($G$2:$G2006,$G2006),9))</f>
        <v/>
      </c>
      <c r="V2006" s="9" t="str">
        <f>IFERROR(IF($M2006="","",$M2006&amp;"・"&amp;INDEX(リスト!$F:$F,MATCH($L2006,リスト!$E:$E,0))),"")</f>
        <v/>
      </c>
    </row>
    <row r="2007" spans="15:22" ht="18" customHeight="1" x14ac:dyDescent="0.55000000000000004">
      <c r="O2007" s="9" t="str">
        <f>IFERROR(IF($B2007="","",INDEX(所属情報!$E:$E,MATCH($A2007,所属情報!$A:$A,0))),"")</f>
        <v/>
      </c>
      <c r="P2007" s="9" t="str">
        <f t="shared" si="93"/>
        <v/>
      </c>
      <c r="Q2007" s="9" t="str">
        <f t="shared" si="94"/>
        <v/>
      </c>
      <c r="R2007" s="9" t="str">
        <f t="shared" si="95"/>
        <v/>
      </c>
      <c r="S2007" s="9" t="str">
        <f>IFERROR(IF($F2007="","",INDEX(リスト!$G:$G,MATCH($F2007,リスト!$E:$E,0))),"")</f>
        <v/>
      </c>
      <c r="T2007" s="9" t="str">
        <f>IFERROR(IF($K2007="","",INDEX(リスト!$J:$J,MATCH($K2007,リスト!$I:$I,0))),"")</f>
        <v/>
      </c>
      <c r="U2007" s="9" t="str">
        <f>IF($B2007="","",RIGHT($G2007*1000+200+COUNTIF($G$2:$G2007,$G2007),9))</f>
        <v/>
      </c>
      <c r="V2007" s="9" t="str">
        <f>IFERROR(IF($M2007="","",$M2007&amp;"・"&amp;INDEX(リスト!$F:$F,MATCH($L2007,リスト!$E:$E,0))),"")</f>
        <v/>
      </c>
    </row>
    <row r="2008" spans="15:22" ht="18" customHeight="1" x14ac:dyDescent="0.55000000000000004">
      <c r="O2008" s="9" t="str">
        <f>IFERROR(IF($B2008="","",INDEX(所属情報!$E:$E,MATCH($A2008,所属情報!$A:$A,0))),"")</f>
        <v/>
      </c>
      <c r="P2008" s="9" t="str">
        <f t="shared" si="93"/>
        <v/>
      </c>
      <c r="Q2008" s="9" t="str">
        <f t="shared" si="94"/>
        <v/>
      </c>
      <c r="R2008" s="9" t="str">
        <f t="shared" si="95"/>
        <v/>
      </c>
      <c r="S2008" s="9" t="str">
        <f>IFERROR(IF($F2008="","",INDEX(リスト!$G:$G,MATCH($F2008,リスト!$E:$E,0))),"")</f>
        <v/>
      </c>
      <c r="T2008" s="9" t="str">
        <f>IFERROR(IF($K2008="","",INDEX(リスト!$J:$J,MATCH($K2008,リスト!$I:$I,0))),"")</f>
        <v/>
      </c>
      <c r="U2008" s="9" t="str">
        <f>IF($B2008="","",RIGHT($G2008*1000+200+COUNTIF($G$2:$G2008,$G2008),9))</f>
        <v/>
      </c>
      <c r="V2008" s="9" t="str">
        <f>IFERROR(IF($M2008="","",$M2008&amp;"・"&amp;INDEX(リスト!$F:$F,MATCH($L2008,リスト!$E:$E,0))),"")</f>
        <v/>
      </c>
    </row>
    <row r="2009" spans="15:22" ht="18" customHeight="1" x14ac:dyDescent="0.55000000000000004">
      <c r="O2009" s="9" t="str">
        <f>IFERROR(IF($B2009="","",INDEX(所属情報!$E:$E,MATCH($A2009,所属情報!$A:$A,0))),"")</f>
        <v/>
      </c>
      <c r="P2009" s="9" t="str">
        <f t="shared" si="93"/>
        <v/>
      </c>
      <c r="Q2009" s="9" t="str">
        <f t="shared" si="94"/>
        <v/>
      </c>
      <c r="R2009" s="9" t="str">
        <f t="shared" si="95"/>
        <v/>
      </c>
      <c r="S2009" s="9" t="str">
        <f>IFERROR(IF($F2009="","",INDEX(リスト!$G:$G,MATCH($F2009,リスト!$E:$E,0))),"")</f>
        <v/>
      </c>
      <c r="T2009" s="9" t="str">
        <f>IFERROR(IF($K2009="","",INDEX(リスト!$J:$J,MATCH($K2009,リスト!$I:$I,0))),"")</f>
        <v/>
      </c>
      <c r="U2009" s="9" t="str">
        <f>IF($B2009="","",RIGHT($G2009*1000+200+COUNTIF($G$2:$G2009,$G2009),9))</f>
        <v/>
      </c>
      <c r="V2009" s="9" t="str">
        <f>IFERROR(IF($M2009="","",$M2009&amp;"・"&amp;INDEX(リスト!$F:$F,MATCH($L2009,リスト!$E:$E,0))),"")</f>
        <v/>
      </c>
    </row>
    <row r="2010" spans="15:22" ht="18" customHeight="1" x14ac:dyDescent="0.55000000000000004">
      <c r="O2010" s="9" t="str">
        <f>IFERROR(IF($B2010="","",INDEX(所属情報!$E:$E,MATCH($A2010,所属情報!$A:$A,0))),"")</f>
        <v/>
      </c>
      <c r="P2010" s="9" t="str">
        <f t="shared" si="93"/>
        <v/>
      </c>
      <c r="Q2010" s="9" t="str">
        <f t="shared" si="94"/>
        <v/>
      </c>
      <c r="R2010" s="9" t="str">
        <f t="shared" si="95"/>
        <v/>
      </c>
      <c r="S2010" s="9" t="str">
        <f>IFERROR(IF($F2010="","",INDEX(リスト!$G:$G,MATCH($F2010,リスト!$E:$E,0))),"")</f>
        <v/>
      </c>
      <c r="T2010" s="9" t="str">
        <f>IFERROR(IF($K2010="","",INDEX(リスト!$J:$J,MATCH($K2010,リスト!$I:$I,0))),"")</f>
        <v/>
      </c>
      <c r="U2010" s="9" t="str">
        <f>IF($B2010="","",RIGHT($G2010*1000+200+COUNTIF($G$2:$G2010,$G2010),9))</f>
        <v/>
      </c>
      <c r="V2010" s="9" t="str">
        <f>IFERROR(IF($M2010="","",$M2010&amp;"・"&amp;INDEX(リスト!$F:$F,MATCH($L2010,リスト!$E:$E,0))),"")</f>
        <v/>
      </c>
    </row>
    <row r="2011" spans="15:22" ht="18" customHeight="1" x14ac:dyDescent="0.55000000000000004">
      <c r="O2011" s="9" t="str">
        <f>IFERROR(IF($B2011="","",INDEX(所属情報!$E:$E,MATCH($A2011,所属情報!$A:$A,0))),"")</f>
        <v/>
      </c>
      <c r="P2011" s="9" t="str">
        <f t="shared" si="93"/>
        <v/>
      </c>
      <c r="Q2011" s="9" t="str">
        <f t="shared" si="94"/>
        <v/>
      </c>
      <c r="R2011" s="9" t="str">
        <f t="shared" si="95"/>
        <v/>
      </c>
      <c r="S2011" s="9" t="str">
        <f>IFERROR(IF($F2011="","",INDEX(リスト!$G:$G,MATCH($F2011,リスト!$E:$E,0))),"")</f>
        <v/>
      </c>
      <c r="T2011" s="9" t="str">
        <f>IFERROR(IF($K2011="","",INDEX(リスト!$J:$J,MATCH($K2011,リスト!$I:$I,0))),"")</f>
        <v/>
      </c>
      <c r="U2011" s="9" t="str">
        <f>IF($B2011="","",RIGHT($G2011*1000+200+COUNTIF($G$2:$G2011,$G2011),9))</f>
        <v/>
      </c>
      <c r="V2011" s="9" t="str">
        <f>IFERROR(IF($M2011="","",$M2011&amp;"・"&amp;INDEX(リスト!$F:$F,MATCH($L2011,リスト!$E:$E,0))),"")</f>
        <v/>
      </c>
    </row>
    <row r="2012" spans="15:22" ht="18" customHeight="1" x14ac:dyDescent="0.55000000000000004">
      <c r="O2012" s="9" t="str">
        <f>IFERROR(IF($B2012="","",INDEX(所属情報!$E:$E,MATCH($A2012,所属情報!$A:$A,0))),"")</f>
        <v/>
      </c>
      <c r="P2012" s="9" t="str">
        <f t="shared" si="93"/>
        <v/>
      </c>
      <c r="Q2012" s="9" t="str">
        <f t="shared" si="94"/>
        <v/>
      </c>
      <c r="R2012" s="9" t="str">
        <f t="shared" si="95"/>
        <v/>
      </c>
      <c r="S2012" s="9" t="str">
        <f>IFERROR(IF($F2012="","",INDEX(リスト!$G:$G,MATCH($F2012,リスト!$E:$E,0))),"")</f>
        <v/>
      </c>
      <c r="T2012" s="9" t="str">
        <f>IFERROR(IF($K2012="","",INDEX(リスト!$J:$J,MATCH($K2012,リスト!$I:$I,0))),"")</f>
        <v/>
      </c>
      <c r="U2012" s="9" t="str">
        <f>IF($B2012="","",RIGHT($G2012*1000+200+COUNTIF($G$2:$G2012,$G2012),9))</f>
        <v/>
      </c>
      <c r="V2012" s="9" t="str">
        <f>IFERROR(IF($M2012="","",$M2012&amp;"・"&amp;INDEX(リスト!$F:$F,MATCH($L2012,リスト!$E:$E,0))),"")</f>
        <v/>
      </c>
    </row>
    <row r="2013" spans="15:22" ht="18" customHeight="1" x14ac:dyDescent="0.55000000000000004">
      <c r="O2013" s="9" t="str">
        <f>IFERROR(IF($B2013="","",INDEX(所属情報!$E:$E,MATCH($A2013,所属情報!$A:$A,0))),"")</f>
        <v/>
      </c>
      <c r="P2013" s="9" t="str">
        <f t="shared" si="93"/>
        <v/>
      </c>
      <c r="Q2013" s="9" t="str">
        <f t="shared" si="94"/>
        <v/>
      </c>
      <c r="R2013" s="9" t="str">
        <f t="shared" si="95"/>
        <v/>
      </c>
      <c r="S2013" s="9" t="str">
        <f>IFERROR(IF($F2013="","",INDEX(リスト!$G:$G,MATCH($F2013,リスト!$E:$E,0))),"")</f>
        <v/>
      </c>
      <c r="T2013" s="9" t="str">
        <f>IFERROR(IF($K2013="","",INDEX(リスト!$J:$J,MATCH($K2013,リスト!$I:$I,0))),"")</f>
        <v/>
      </c>
      <c r="U2013" s="9" t="str">
        <f>IF($B2013="","",RIGHT($G2013*1000+200+COUNTIF($G$2:$G2013,$G2013),9))</f>
        <v/>
      </c>
      <c r="V2013" s="9" t="str">
        <f>IFERROR(IF($M2013="","",$M2013&amp;"・"&amp;INDEX(リスト!$F:$F,MATCH($L2013,リスト!$E:$E,0))),"")</f>
        <v/>
      </c>
    </row>
    <row r="2014" spans="15:22" ht="18" customHeight="1" x14ac:dyDescent="0.55000000000000004">
      <c r="O2014" s="9" t="str">
        <f>IFERROR(IF($B2014="","",INDEX(所属情報!$E:$E,MATCH($A2014,所属情報!$A:$A,0))),"")</f>
        <v/>
      </c>
      <c r="P2014" s="9" t="str">
        <f t="shared" si="93"/>
        <v/>
      </c>
      <c r="Q2014" s="9" t="str">
        <f t="shared" si="94"/>
        <v/>
      </c>
      <c r="R2014" s="9" t="str">
        <f t="shared" si="95"/>
        <v/>
      </c>
      <c r="S2014" s="9" t="str">
        <f>IFERROR(IF($F2014="","",INDEX(リスト!$G:$G,MATCH($F2014,リスト!$E:$E,0))),"")</f>
        <v/>
      </c>
      <c r="T2014" s="9" t="str">
        <f>IFERROR(IF($K2014="","",INDEX(リスト!$J:$J,MATCH($K2014,リスト!$I:$I,0))),"")</f>
        <v/>
      </c>
      <c r="U2014" s="9" t="str">
        <f>IF($B2014="","",RIGHT($G2014*1000+200+COUNTIF($G$2:$G2014,$G2014),9))</f>
        <v/>
      </c>
      <c r="V2014" s="9" t="str">
        <f>IFERROR(IF($M2014="","",$M2014&amp;"・"&amp;INDEX(リスト!$F:$F,MATCH($L2014,リスト!$E:$E,0))),"")</f>
        <v/>
      </c>
    </row>
    <row r="2015" spans="15:22" ht="18" customHeight="1" x14ac:dyDescent="0.55000000000000004">
      <c r="O2015" s="9" t="str">
        <f>IFERROR(IF($B2015="","",INDEX(所属情報!$E:$E,MATCH($A2015,所属情報!$A:$A,0))),"")</f>
        <v/>
      </c>
      <c r="P2015" s="9" t="str">
        <f t="shared" si="93"/>
        <v/>
      </c>
      <c r="Q2015" s="9" t="str">
        <f t="shared" si="94"/>
        <v/>
      </c>
      <c r="R2015" s="9" t="str">
        <f t="shared" si="95"/>
        <v/>
      </c>
      <c r="S2015" s="9" t="str">
        <f>IFERROR(IF($F2015="","",INDEX(リスト!$G:$G,MATCH($F2015,リスト!$E:$E,0))),"")</f>
        <v/>
      </c>
      <c r="T2015" s="9" t="str">
        <f>IFERROR(IF($K2015="","",INDEX(リスト!$J:$J,MATCH($K2015,リスト!$I:$I,0))),"")</f>
        <v/>
      </c>
      <c r="U2015" s="9" t="str">
        <f>IF($B2015="","",RIGHT($G2015*1000+200+COUNTIF($G$2:$G2015,$G2015),9))</f>
        <v/>
      </c>
      <c r="V2015" s="9" t="str">
        <f>IFERROR(IF($M2015="","",$M2015&amp;"・"&amp;INDEX(リスト!$F:$F,MATCH($L2015,リスト!$E:$E,0))),"")</f>
        <v/>
      </c>
    </row>
    <row r="2016" spans="15:22" ht="18" customHeight="1" x14ac:dyDescent="0.55000000000000004">
      <c r="O2016" s="9" t="str">
        <f>IFERROR(IF($B2016="","",INDEX(所属情報!$E:$E,MATCH($A2016,所属情報!$A:$A,0))),"")</f>
        <v/>
      </c>
      <c r="P2016" s="9" t="str">
        <f t="shared" si="93"/>
        <v/>
      </c>
      <c r="Q2016" s="9" t="str">
        <f t="shared" si="94"/>
        <v/>
      </c>
      <c r="R2016" s="9" t="str">
        <f t="shared" si="95"/>
        <v/>
      </c>
      <c r="S2016" s="9" t="str">
        <f>IFERROR(IF($F2016="","",INDEX(リスト!$G:$G,MATCH($F2016,リスト!$E:$E,0))),"")</f>
        <v/>
      </c>
      <c r="T2016" s="9" t="str">
        <f>IFERROR(IF($K2016="","",INDEX(リスト!$J:$J,MATCH($K2016,リスト!$I:$I,0))),"")</f>
        <v/>
      </c>
      <c r="U2016" s="9" t="str">
        <f>IF($B2016="","",RIGHT($G2016*1000+200+COUNTIF($G$2:$G2016,$G2016),9))</f>
        <v/>
      </c>
      <c r="V2016" s="9" t="str">
        <f>IFERROR(IF($M2016="","",$M2016&amp;"・"&amp;INDEX(リスト!$F:$F,MATCH($L2016,リスト!$E:$E,0))),"")</f>
        <v/>
      </c>
    </row>
    <row r="2017" spans="15:22" ht="18" customHeight="1" x14ac:dyDescent="0.55000000000000004">
      <c r="O2017" s="9" t="str">
        <f>IFERROR(IF($B2017="","",INDEX(所属情報!$E:$E,MATCH($A2017,所属情報!$A:$A,0))),"")</f>
        <v/>
      </c>
      <c r="P2017" s="9" t="str">
        <f t="shared" si="93"/>
        <v/>
      </c>
      <c r="Q2017" s="9" t="str">
        <f t="shared" si="94"/>
        <v/>
      </c>
      <c r="R2017" s="9" t="str">
        <f t="shared" si="95"/>
        <v/>
      </c>
      <c r="S2017" s="9" t="str">
        <f>IFERROR(IF($F2017="","",INDEX(リスト!$G:$G,MATCH($F2017,リスト!$E:$E,0))),"")</f>
        <v/>
      </c>
      <c r="T2017" s="9" t="str">
        <f>IFERROR(IF($K2017="","",INDEX(リスト!$J:$J,MATCH($K2017,リスト!$I:$I,0))),"")</f>
        <v/>
      </c>
      <c r="U2017" s="9" t="str">
        <f>IF($B2017="","",RIGHT($G2017*1000+200+COUNTIF($G$2:$G2017,$G2017),9))</f>
        <v/>
      </c>
      <c r="V2017" s="9" t="str">
        <f>IFERROR(IF($M2017="","",$M2017&amp;"・"&amp;INDEX(リスト!$F:$F,MATCH($L2017,リスト!$E:$E,0))),"")</f>
        <v/>
      </c>
    </row>
    <row r="2018" spans="15:22" ht="18" customHeight="1" x14ac:dyDescent="0.55000000000000004">
      <c r="O2018" s="9" t="str">
        <f>IFERROR(IF($B2018="","",INDEX(所属情報!$E:$E,MATCH($A2018,所属情報!$A:$A,0))),"")</f>
        <v/>
      </c>
      <c r="P2018" s="9" t="str">
        <f t="shared" si="93"/>
        <v/>
      </c>
      <c r="Q2018" s="9" t="str">
        <f t="shared" si="94"/>
        <v/>
      </c>
      <c r="R2018" s="9" t="str">
        <f t="shared" si="95"/>
        <v/>
      </c>
      <c r="S2018" s="9" t="str">
        <f>IFERROR(IF($F2018="","",INDEX(リスト!$G:$G,MATCH($F2018,リスト!$E:$E,0))),"")</f>
        <v/>
      </c>
      <c r="T2018" s="9" t="str">
        <f>IFERROR(IF($K2018="","",INDEX(リスト!$J:$J,MATCH($K2018,リスト!$I:$I,0))),"")</f>
        <v/>
      </c>
      <c r="U2018" s="9" t="str">
        <f>IF($B2018="","",RIGHT($G2018*1000+200+COUNTIF($G$2:$G2018,$G2018),9))</f>
        <v/>
      </c>
      <c r="V2018" s="9" t="str">
        <f>IFERROR(IF($M2018="","",$M2018&amp;"・"&amp;INDEX(リスト!$F:$F,MATCH($L2018,リスト!$E:$E,0))),"")</f>
        <v/>
      </c>
    </row>
    <row r="2019" spans="15:22" ht="18" customHeight="1" x14ac:dyDescent="0.55000000000000004">
      <c r="O2019" s="9" t="str">
        <f>IFERROR(IF($B2019="","",INDEX(所属情報!$E:$E,MATCH($A2019,所属情報!$A:$A,0))),"")</f>
        <v/>
      </c>
      <c r="P2019" s="9" t="str">
        <f t="shared" si="93"/>
        <v/>
      </c>
      <c r="Q2019" s="9" t="str">
        <f t="shared" si="94"/>
        <v/>
      </c>
      <c r="R2019" s="9" t="str">
        <f t="shared" si="95"/>
        <v/>
      </c>
      <c r="S2019" s="9" t="str">
        <f>IFERROR(IF($F2019="","",INDEX(リスト!$G:$G,MATCH($F2019,リスト!$E:$E,0))),"")</f>
        <v/>
      </c>
      <c r="T2019" s="9" t="str">
        <f>IFERROR(IF($K2019="","",INDEX(リスト!$J:$J,MATCH($K2019,リスト!$I:$I,0))),"")</f>
        <v/>
      </c>
      <c r="U2019" s="9" t="str">
        <f>IF($B2019="","",RIGHT($G2019*1000+200+COUNTIF($G$2:$G2019,$G2019),9))</f>
        <v/>
      </c>
      <c r="V2019" s="9" t="str">
        <f>IFERROR(IF($M2019="","",$M2019&amp;"・"&amp;INDEX(リスト!$F:$F,MATCH($L2019,リスト!$E:$E,0))),"")</f>
        <v/>
      </c>
    </row>
    <row r="2020" spans="15:22" ht="18" customHeight="1" x14ac:dyDescent="0.55000000000000004">
      <c r="O2020" s="9" t="str">
        <f>IFERROR(IF($B2020="","",INDEX(所属情報!$E:$E,MATCH($A2020,所属情報!$A:$A,0))),"")</f>
        <v/>
      </c>
      <c r="P2020" s="9" t="str">
        <f t="shared" si="93"/>
        <v/>
      </c>
      <c r="Q2020" s="9" t="str">
        <f t="shared" si="94"/>
        <v/>
      </c>
      <c r="R2020" s="9" t="str">
        <f t="shared" si="95"/>
        <v/>
      </c>
      <c r="S2020" s="9" t="str">
        <f>IFERROR(IF($F2020="","",INDEX(リスト!$G:$G,MATCH($F2020,リスト!$E:$E,0))),"")</f>
        <v/>
      </c>
      <c r="T2020" s="9" t="str">
        <f>IFERROR(IF($K2020="","",INDEX(リスト!$J:$J,MATCH($K2020,リスト!$I:$I,0))),"")</f>
        <v/>
      </c>
      <c r="U2020" s="9" t="str">
        <f>IF($B2020="","",RIGHT($G2020*1000+200+COUNTIF($G$2:$G2020,$G2020),9))</f>
        <v/>
      </c>
      <c r="V2020" s="9" t="str">
        <f>IFERROR(IF($M2020="","",$M2020&amp;"・"&amp;INDEX(リスト!$F:$F,MATCH($L2020,リスト!$E:$E,0))),"")</f>
        <v/>
      </c>
    </row>
    <row r="2021" spans="15:22" ht="18" customHeight="1" x14ac:dyDescent="0.55000000000000004">
      <c r="O2021" s="9" t="str">
        <f>IFERROR(IF($B2021="","",INDEX(所属情報!$E:$E,MATCH($A2021,所属情報!$A:$A,0))),"")</f>
        <v/>
      </c>
      <c r="P2021" s="9" t="str">
        <f t="shared" si="93"/>
        <v/>
      </c>
      <c r="Q2021" s="9" t="str">
        <f t="shared" si="94"/>
        <v/>
      </c>
      <c r="R2021" s="9" t="str">
        <f t="shared" si="95"/>
        <v/>
      </c>
      <c r="S2021" s="9" t="str">
        <f>IFERROR(IF($F2021="","",INDEX(リスト!$G:$G,MATCH($F2021,リスト!$E:$E,0))),"")</f>
        <v/>
      </c>
      <c r="T2021" s="9" t="str">
        <f>IFERROR(IF($K2021="","",INDEX(リスト!$J:$J,MATCH($K2021,リスト!$I:$I,0))),"")</f>
        <v/>
      </c>
      <c r="U2021" s="9" t="str">
        <f>IF($B2021="","",RIGHT($G2021*1000+200+COUNTIF($G$2:$G2021,$G2021),9))</f>
        <v/>
      </c>
      <c r="V2021" s="9" t="str">
        <f>IFERROR(IF($M2021="","",$M2021&amp;"・"&amp;INDEX(リスト!$F:$F,MATCH($L2021,リスト!$E:$E,0))),"")</f>
        <v/>
      </c>
    </row>
    <row r="2022" spans="15:22" ht="18" customHeight="1" x14ac:dyDescent="0.55000000000000004">
      <c r="O2022" s="9" t="str">
        <f>IFERROR(IF($B2022="","",INDEX(所属情報!$E:$E,MATCH($A2022,所属情報!$A:$A,0))),"")</f>
        <v/>
      </c>
      <c r="P2022" s="9" t="str">
        <f t="shared" si="93"/>
        <v/>
      </c>
      <c r="Q2022" s="9" t="str">
        <f t="shared" si="94"/>
        <v/>
      </c>
      <c r="R2022" s="9" t="str">
        <f t="shared" si="95"/>
        <v/>
      </c>
      <c r="S2022" s="9" t="str">
        <f>IFERROR(IF($F2022="","",INDEX(リスト!$G:$G,MATCH($F2022,リスト!$E:$E,0))),"")</f>
        <v/>
      </c>
      <c r="T2022" s="9" t="str">
        <f>IFERROR(IF($K2022="","",INDEX(リスト!$J:$J,MATCH($K2022,リスト!$I:$I,0))),"")</f>
        <v/>
      </c>
      <c r="U2022" s="9" t="str">
        <f>IF($B2022="","",RIGHT($G2022*1000+200+COUNTIF($G$2:$G2022,$G2022),9))</f>
        <v/>
      </c>
      <c r="V2022" s="9" t="str">
        <f>IFERROR(IF($M2022="","",$M2022&amp;"・"&amp;INDEX(リスト!$F:$F,MATCH($L2022,リスト!$E:$E,0))),"")</f>
        <v/>
      </c>
    </row>
    <row r="2023" spans="15:22" ht="18" customHeight="1" x14ac:dyDescent="0.55000000000000004">
      <c r="O2023" s="9" t="str">
        <f>IFERROR(IF($B2023="","",INDEX(所属情報!$E:$E,MATCH($A2023,所属情報!$A:$A,0))),"")</f>
        <v/>
      </c>
      <c r="P2023" s="9" t="str">
        <f t="shared" si="93"/>
        <v/>
      </c>
      <c r="Q2023" s="9" t="str">
        <f t="shared" si="94"/>
        <v/>
      </c>
      <c r="R2023" s="9" t="str">
        <f t="shared" si="95"/>
        <v/>
      </c>
      <c r="S2023" s="9" t="str">
        <f>IFERROR(IF($F2023="","",INDEX(リスト!$G:$G,MATCH($F2023,リスト!$E:$E,0))),"")</f>
        <v/>
      </c>
      <c r="T2023" s="9" t="str">
        <f>IFERROR(IF($K2023="","",INDEX(リスト!$J:$J,MATCH($K2023,リスト!$I:$I,0))),"")</f>
        <v/>
      </c>
      <c r="U2023" s="9" t="str">
        <f>IF($B2023="","",RIGHT($G2023*1000+200+COUNTIF($G$2:$G2023,$G2023),9))</f>
        <v/>
      </c>
      <c r="V2023" s="9" t="str">
        <f>IFERROR(IF($M2023="","",$M2023&amp;"・"&amp;INDEX(リスト!$F:$F,MATCH($L2023,リスト!$E:$E,0))),"")</f>
        <v/>
      </c>
    </row>
    <row r="2024" spans="15:22" ht="18" customHeight="1" x14ac:dyDescent="0.55000000000000004">
      <c r="O2024" s="9" t="str">
        <f>IFERROR(IF($B2024="","",INDEX(所属情報!$E:$E,MATCH($A2024,所属情報!$A:$A,0))),"")</f>
        <v/>
      </c>
      <c r="P2024" s="9" t="str">
        <f t="shared" si="93"/>
        <v/>
      </c>
      <c r="Q2024" s="9" t="str">
        <f t="shared" si="94"/>
        <v/>
      </c>
      <c r="R2024" s="9" t="str">
        <f t="shared" si="95"/>
        <v/>
      </c>
      <c r="S2024" s="9" t="str">
        <f>IFERROR(IF($F2024="","",INDEX(リスト!$G:$G,MATCH($F2024,リスト!$E:$E,0))),"")</f>
        <v/>
      </c>
      <c r="T2024" s="9" t="str">
        <f>IFERROR(IF($K2024="","",INDEX(リスト!$J:$J,MATCH($K2024,リスト!$I:$I,0))),"")</f>
        <v/>
      </c>
      <c r="U2024" s="9" t="str">
        <f>IF($B2024="","",RIGHT($G2024*1000+200+COUNTIF($G$2:$G2024,$G2024),9))</f>
        <v/>
      </c>
      <c r="V2024" s="9" t="str">
        <f>IFERROR(IF($M2024="","",$M2024&amp;"・"&amp;INDEX(リスト!$F:$F,MATCH($L2024,リスト!$E:$E,0))),"")</f>
        <v/>
      </c>
    </row>
    <row r="2025" spans="15:22" ht="18" customHeight="1" x14ac:dyDescent="0.55000000000000004">
      <c r="O2025" s="9" t="str">
        <f>IFERROR(IF($B2025="","",INDEX(所属情報!$E:$E,MATCH($A2025,所属情報!$A:$A,0))),"")</f>
        <v/>
      </c>
      <c r="P2025" s="9" t="str">
        <f t="shared" si="93"/>
        <v/>
      </c>
      <c r="Q2025" s="9" t="str">
        <f t="shared" si="94"/>
        <v/>
      </c>
      <c r="R2025" s="9" t="str">
        <f t="shared" si="95"/>
        <v/>
      </c>
      <c r="S2025" s="9" t="str">
        <f>IFERROR(IF($F2025="","",INDEX(リスト!$G:$G,MATCH($F2025,リスト!$E:$E,0))),"")</f>
        <v/>
      </c>
      <c r="T2025" s="9" t="str">
        <f>IFERROR(IF($K2025="","",INDEX(リスト!$J:$J,MATCH($K2025,リスト!$I:$I,0))),"")</f>
        <v/>
      </c>
      <c r="U2025" s="9" t="str">
        <f>IF($B2025="","",RIGHT($G2025*1000+200+COUNTIF($G$2:$G2025,$G2025),9))</f>
        <v/>
      </c>
      <c r="V2025" s="9" t="str">
        <f>IFERROR(IF($M2025="","",$M2025&amp;"・"&amp;INDEX(リスト!$F:$F,MATCH($L2025,リスト!$E:$E,0))),"")</f>
        <v/>
      </c>
    </row>
    <row r="2026" spans="15:22" ht="18" customHeight="1" x14ac:dyDescent="0.55000000000000004">
      <c r="O2026" s="9" t="str">
        <f>IFERROR(IF($B2026="","",INDEX(所属情報!$E:$E,MATCH($A2026,所属情報!$A:$A,0))),"")</f>
        <v/>
      </c>
      <c r="P2026" s="9" t="str">
        <f t="shared" si="93"/>
        <v/>
      </c>
      <c r="Q2026" s="9" t="str">
        <f t="shared" si="94"/>
        <v/>
      </c>
      <c r="R2026" s="9" t="str">
        <f t="shared" si="95"/>
        <v/>
      </c>
      <c r="S2026" s="9" t="str">
        <f>IFERROR(IF($F2026="","",INDEX(リスト!$G:$G,MATCH($F2026,リスト!$E:$E,0))),"")</f>
        <v/>
      </c>
      <c r="T2026" s="9" t="str">
        <f>IFERROR(IF($K2026="","",INDEX(リスト!$J:$J,MATCH($K2026,リスト!$I:$I,0))),"")</f>
        <v/>
      </c>
      <c r="U2026" s="9" t="str">
        <f>IF($B2026="","",RIGHT($G2026*1000+200+COUNTIF($G$2:$G2026,$G2026),9))</f>
        <v/>
      </c>
      <c r="V2026" s="9" t="str">
        <f>IFERROR(IF($M2026="","",$M2026&amp;"・"&amp;INDEX(リスト!$F:$F,MATCH($L2026,リスト!$E:$E,0))),"")</f>
        <v/>
      </c>
    </row>
    <row r="2027" spans="15:22" ht="18" customHeight="1" x14ac:dyDescent="0.55000000000000004">
      <c r="O2027" s="9" t="str">
        <f>IFERROR(IF($B2027="","",INDEX(所属情報!$E:$E,MATCH($A2027,所属情報!$A:$A,0))),"")</f>
        <v/>
      </c>
      <c r="P2027" s="9" t="str">
        <f t="shared" si="93"/>
        <v/>
      </c>
      <c r="Q2027" s="9" t="str">
        <f t="shared" si="94"/>
        <v/>
      </c>
      <c r="R2027" s="9" t="str">
        <f t="shared" si="95"/>
        <v/>
      </c>
      <c r="S2027" s="9" t="str">
        <f>IFERROR(IF($F2027="","",INDEX(リスト!$G:$G,MATCH($F2027,リスト!$E:$E,0))),"")</f>
        <v/>
      </c>
      <c r="T2027" s="9" t="str">
        <f>IFERROR(IF($K2027="","",INDEX(リスト!$J:$J,MATCH($K2027,リスト!$I:$I,0))),"")</f>
        <v/>
      </c>
      <c r="U2027" s="9" t="str">
        <f>IF($B2027="","",RIGHT($G2027*1000+200+COUNTIF($G$2:$G2027,$G2027),9))</f>
        <v/>
      </c>
      <c r="V2027" s="9" t="str">
        <f>IFERROR(IF($M2027="","",$M2027&amp;"・"&amp;INDEX(リスト!$F:$F,MATCH($L2027,リスト!$E:$E,0))),"")</f>
        <v/>
      </c>
    </row>
    <row r="2028" spans="15:22" ht="18" customHeight="1" x14ac:dyDescent="0.55000000000000004">
      <c r="O2028" s="9" t="str">
        <f>IFERROR(IF($B2028="","",INDEX(所属情報!$E:$E,MATCH($A2028,所属情報!$A:$A,0))),"")</f>
        <v/>
      </c>
      <c r="P2028" s="9" t="str">
        <f t="shared" si="93"/>
        <v/>
      </c>
      <c r="Q2028" s="9" t="str">
        <f t="shared" si="94"/>
        <v/>
      </c>
      <c r="R2028" s="9" t="str">
        <f t="shared" si="95"/>
        <v/>
      </c>
      <c r="S2028" s="9" t="str">
        <f>IFERROR(IF($F2028="","",INDEX(リスト!$G:$G,MATCH($F2028,リスト!$E:$E,0))),"")</f>
        <v/>
      </c>
      <c r="T2028" s="9" t="str">
        <f>IFERROR(IF($K2028="","",INDEX(リスト!$J:$J,MATCH($K2028,リスト!$I:$I,0))),"")</f>
        <v/>
      </c>
      <c r="U2028" s="9" t="str">
        <f>IF($B2028="","",RIGHT($G2028*1000+200+COUNTIF($G$2:$G2028,$G2028),9))</f>
        <v/>
      </c>
      <c r="V2028" s="9" t="str">
        <f>IFERROR(IF($M2028="","",$M2028&amp;"・"&amp;INDEX(リスト!$F:$F,MATCH($L2028,リスト!$E:$E,0))),"")</f>
        <v/>
      </c>
    </row>
    <row r="2029" spans="15:22" ht="18" customHeight="1" x14ac:dyDescent="0.55000000000000004">
      <c r="O2029" s="9" t="str">
        <f>IFERROR(IF($B2029="","",INDEX(所属情報!$E:$E,MATCH($A2029,所属情報!$A:$A,0))),"")</f>
        <v/>
      </c>
      <c r="P2029" s="9" t="str">
        <f t="shared" si="93"/>
        <v/>
      </c>
      <c r="Q2029" s="9" t="str">
        <f t="shared" si="94"/>
        <v/>
      </c>
      <c r="R2029" s="9" t="str">
        <f t="shared" si="95"/>
        <v/>
      </c>
      <c r="S2029" s="9" t="str">
        <f>IFERROR(IF($F2029="","",INDEX(リスト!$G:$G,MATCH($F2029,リスト!$E:$E,0))),"")</f>
        <v/>
      </c>
      <c r="T2029" s="9" t="str">
        <f>IFERROR(IF($K2029="","",INDEX(リスト!$J:$J,MATCH($K2029,リスト!$I:$I,0))),"")</f>
        <v/>
      </c>
      <c r="U2029" s="9" t="str">
        <f>IF($B2029="","",RIGHT($G2029*1000+200+COUNTIF($G$2:$G2029,$G2029),9))</f>
        <v/>
      </c>
      <c r="V2029" s="9" t="str">
        <f>IFERROR(IF($M2029="","",$M2029&amp;"・"&amp;INDEX(リスト!$F:$F,MATCH($L2029,リスト!$E:$E,0))),"")</f>
        <v/>
      </c>
    </row>
    <row r="2030" spans="15:22" ht="18" customHeight="1" x14ac:dyDescent="0.55000000000000004">
      <c r="O2030" s="9" t="str">
        <f>IFERROR(IF($B2030="","",INDEX(所属情報!$E:$E,MATCH($A2030,所属情報!$A:$A,0))),"")</f>
        <v/>
      </c>
      <c r="P2030" s="9" t="str">
        <f t="shared" si="93"/>
        <v/>
      </c>
      <c r="Q2030" s="9" t="str">
        <f t="shared" si="94"/>
        <v/>
      </c>
      <c r="R2030" s="9" t="str">
        <f t="shared" si="95"/>
        <v/>
      </c>
      <c r="S2030" s="9" t="str">
        <f>IFERROR(IF($F2030="","",INDEX(リスト!$G:$G,MATCH($F2030,リスト!$E:$E,0))),"")</f>
        <v/>
      </c>
      <c r="T2030" s="9" t="str">
        <f>IFERROR(IF($K2030="","",INDEX(リスト!$J:$J,MATCH($K2030,リスト!$I:$I,0))),"")</f>
        <v/>
      </c>
      <c r="U2030" s="9" t="str">
        <f>IF($B2030="","",RIGHT($G2030*1000+200+COUNTIF($G$2:$G2030,$G2030),9))</f>
        <v/>
      </c>
      <c r="V2030" s="9" t="str">
        <f>IFERROR(IF($M2030="","",$M2030&amp;"・"&amp;INDEX(リスト!$F:$F,MATCH($L2030,リスト!$E:$E,0))),"")</f>
        <v/>
      </c>
    </row>
    <row r="2031" spans="15:22" ht="18" customHeight="1" x14ac:dyDescent="0.55000000000000004">
      <c r="O2031" s="9" t="str">
        <f>IFERROR(IF($B2031="","",INDEX(所属情報!$E:$E,MATCH($A2031,所属情報!$A:$A,0))),"")</f>
        <v/>
      </c>
      <c r="P2031" s="9" t="str">
        <f t="shared" si="93"/>
        <v/>
      </c>
      <c r="Q2031" s="9" t="str">
        <f t="shared" si="94"/>
        <v/>
      </c>
      <c r="R2031" s="9" t="str">
        <f t="shared" si="95"/>
        <v/>
      </c>
      <c r="S2031" s="9" t="str">
        <f>IFERROR(IF($F2031="","",INDEX(リスト!$G:$G,MATCH($F2031,リスト!$E:$E,0))),"")</f>
        <v/>
      </c>
      <c r="T2031" s="9" t="str">
        <f>IFERROR(IF($K2031="","",INDEX(リスト!$J:$J,MATCH($K2031,リスト!$I:$I,0))),"")</f>
        <v/>
      </c>
      <c r="U2031" s="9" t="str">
        <f>IF($B2031="","",RIGHT($G2031*1000+200+COUNTIF($G$2:$G2031,$G2031),9))</f>
        <v/>
      </c>
      <c r="V2031" s="9" t="str">
        <f>IFERROR(IF($M2031="","",$M2031&amp;"・"&amp;INDEX(リスト!$F:$F,MATCH($L2031,リスト!$E:$E,0))),"")</f>
        <v/>
      </c>
    </row>
    <row r="2032" spans="15:22" ht="18" customHeight="1" x14ac:dyDescent="0.55000000000000004">
      <c r="O2032" s="9" t="str">
        <f>IFERROR(IF($B2032="","",INDEX(所属情報!$E:$E,MATCH($A2032,所属情報!$A:$A,0))),"")</f>
        <v/>
      </c>
      <c r="P2032" s="9" t="str">
        <f t="shared" si="93"/>
        <v/>
      </c>
      <c r="Q2032" s="9" t="str">
        <f t="shared" si="94"/>
        <v/>
      </c>
      <c r="R2032" s="9" t="str">
        <f t="shared" si="95"/>
        <v/>
      </c>
      <c r="S2032" s="9" t="str">
        <f>IFERROR(IF($F2032="","",INDEX(リスト!$G:$G,MATCH($F2032,リスト!$E:$E,0))),"")</f>
        <v/>
      </c>
      <c r="T2032" s="9" t="str">
        <f>IFERROR(IF($K2032="","",INDEX(リスト!$J:$J,MATCH($K2032,リスト!$I:$I,0))),"")</f>
        <v/>
      </c>
      <c r="U2032" s="9" t="str">
        <f>IF($B2032="","",RIGHT($G2032*1000+200+COUNTIF($G$2:$G2032,$G2032),9))</f>
        <v/>
      </c>
      <c r="V2032" s="9" t="str">
        <f>IFERROR(IF($M2032="","",$M2032&amp;"・"&amp;INDEX(リスト!$F:$F,MATCH($L2032,リスト!$E:$E,0))),"")</f>
        <v/>
      </c>
    </row>
    <row r="2033" spans="15:22" ht="18" customHeight="1" x14ac:dyDescent="0.55000000000000004">
      <c r="O2033" s="9" t="str">
        <f>IFERROR(IF($B2033="","",INDEX(所属情報!$E:$E,MATCH($A2033,所属情報!$A:$A,0))),"")</f>
        <v/>
      </c>
      <c r="P2033" s="9" t="str">
        <f t="shared" si="93"/>
        <v/>
      </c>
      <c r="Q2033" s="9" t="str">
        <f t="shared" si="94"/>
        <v/>
      </c>
      <c r="R2033" s="9" t="str">
        <f t="shared" si="95"/>
        <v/>
      </c>
      <c r="S2033" s="9" t="str">
        <f>IFERROR(IF($F2033="","",INDEX(リスト!$G:$G,MATCH($F2033,リスト!$E:$E,0))),"")</f>
        <v/>
      </c>
      <c r="T2033" s="9" t="str">
        <f>IFERROR(IF($K2033="","",INDEX(リスト!$J:$J,MATCH($K2033,リスト!$I:$I,0))),"")</f>
        <v/>
      </c>
      <c r="U2033" s="9" t="str">
        <f>IF($B2033="","",RIGHT($G2033*1000+200+COUNTIF($G$2:$G2033,$G2033),9))</f>
        <v/>
      </c>
      <c r="V2033" s="9" t="str">
        <f>IFERROR(IF($M2033="","",$M2033&amp;"・"&amp;INDEX(リスト!$F:$F,MATCH($L2033,リスト!$E:$E,0))),"")</f>
        <v/>
      </c>
    </row>
    <row r="2034" spans="15:22" ht="18" customHeight="1" x14ac:dyDescent="0.55000000000000004">
      <c r="O2034" s="9" t="str">
        <f>IFERROR(IF($B2034="","",INDEX(所属情報!$E:$E,MATCH($A2034,所属情報!$A:$A,0))),"")</f>
        <v/>
      </c>
      <c r="P2034" s="9" t="str">
        <f t="shared" si="93"/>
        <v/>
      </c>
      <c r="Q2034" s="9" t="str">
        <f t="shared" si="94"/>
        <v/>
      </c>
      <c r="R2034" s="9" t="str">
        <f t="shared" si="95"/>
        <v/>
      </c>
      <c r="S2034" s="9" t="str">
        <f>IFERROR(IF($F2034="","",INDEX(リスト!$G:$G,MATCH($F2034,リスト!$E:$E,0))),"")</f>
        <v/>
      </c>
      <c r="T2034" s="9" t="str">
        <f>IFERROR(IF($K2034="","",INDEX(リスト!$J:$J,MATCH($K2034,リスト!$I:$I,0))),"")</f>
        <v/>
      </c>
      <c r="U2034" s="9" t="str">
        <f>IF($B2034="","",RIGHT($G2034*1000+200+COUNTIF($G$2:$G2034,$G2034),9))</f>
        <v/>
      </c>
      <c r="V2034" s="9" t="str">
        <f>IFERROR(IF($M2034="","",$M2034&amp;"・"&amp;INDEX(リスト!$F:$F,MATCH($L2034,リスト!$E:$E,0))),"")</f>
        <v/>
      </c>
    </row>
    <row r="2035" spans="15:22" ht="18" customHeight="1" x14ac:dyDescent="0.55000000000000004">
      <c r="O2035" s="9" t="str">
        <f>IFERROR(IF($B2035="","",INDEX(所属情報!$E:$E,MATCH($A2035,所属情報!$A:$A,0))),"")</f>
        <v/>
      </c>
      <c r="P2035" s="9" t="str">
        <f t="shared" si="93"/>
        <v/>
      </c>
      <c r="Q2035" s="9" t="str">
        <f t="shared" si="94"/>
        <v/>
      </c>
      <c r="R2035" s="9" t="str">
        <f t="shared" si="95"/>
        <v/>
      </c>
      <c r="S2035" s="9" t="str">
        <f>IFERROR(IF($F2035="","",INDEX(リスト!$G:$G,MATCH($F2035,リスト!$E:$E,0))),"")</f>
        <v/>
      </c>
      <c r="T2035" s="9" t="str">
        <f>IFERROR(IF($K2035="","",INDEX(リスト!$J:$J,MATCH($K2035,リスト!$I:$I,0))),"")</f>
        <v/>
      </c>
      <c r="U2035" s="9" t="str">
        <f>IF($B2035="","",RIGHT($G2035*1000+200+COUNTIF($G$2:$G2035,$G2035),9))</f>
        <v/>
      </c>
      <c r="V2035" s="9" t="str">
        <f>IFERROR(IF($M2035="","",$M2035&amp;"・"&amp;INDEX(リスト!$F:$F,MATCH($L2035,リスト!$E:$E,0))),"")</f>
        <v/>
      </c>
    </row>
    <row r="2036" spans="15:22" ht="18" customHeight="1" x14ac:dyDescent="0.55000000000000004">
      <c r="O2036" s="9" t="str">
        <f>IFERROR(IF($B2036="","",INDEX(所属情報!$E:$E,MATCH($A2036,所属情報!$A:$A,0))),"")</f>
        <v/>
      </c>
      <c r="P2036" s="9" t="str">
        <f t="shared" si="93"/>
        <v/>
      </c>
      <c r="Q2036" s="9" t="str">
        <f t="shared" si="94"/>
        <v/>
      </c>
      <c r="R2036" s="9" t="str">
        <f t="shared" si="95"/>
        <v/>
      </c>
      <c r="S2036" s="9" t="str">
        <f>IFERROR(IF($F2036="","",INDEX(リスト!$G:$G,MATCH($F2036,リスト!$E:$E,0))),"")</f>
        <v/>
      </c>
      <c r="T2036" s="9" t="str">
        <f>IFERROR(IF($K2036="","",INDEX(リスト!$J:$J,MATCH($K2036,リスト!$I:$I,0))),"")</f>
        <v/>
      </c>
      <c r="U2036" s="9" t="str">
        <f>IF($B2036="","",RIGHT($G2036*1000+200+COUNTIF($G$2:$G2036,$G2036),9))</f>
        <v/>
      </c>
      <c r="V2036" s="9" t="str">
        <f>IFERROR(IF($M2036="","",$M2036&amp;"・"&amp;INDEX(リスト!$F:$F,MATCH($L2036,リスト!$E:$E,0))),"")</f>
        <v/>
      </c>
    </row>
    <row r="2037" spans="15:22" ht="18" customHeight="1" x14ac:dyDescent="0.55000000000000004">
      <c r="O2037" s="9" t="str">
        <f>IFERROR(IF($B2037="","",INDEX(所属情報!$E:$E,MATCH($A2037,所属情報!$A:$A,0))),"")</f>
        <v/>
      </c>
      <c r="P2037" s="9" t="str">
        <f t="shared" si="93"/>
        <v/>
      </c>
      <c r="Q2037" s="9" t="str">
        <f t="shared" si="94"/>
        <v/>
      </c>
      <c r="R2037" s="9" t="str">
        <f t="shared" si="95"/>
        <v/>
      </c>
      <c r="S2037" s="9" t="str">
        <f>IFERROR(IF($F2037="","",INDEX(リスト!$G:$G,MATCH($F2037,リスト!$E:$E,0))),"")</f>
        <v/>
      </c>
      <c r="T2037" s="9" t="str">
        <f>IFERROR(IF($K2037="","",INDEX(リスト!$J:$J,MATCH($K2037,リスト!$I:$I,0))),"")</f>
        <v/>
      </c>
      <c r="U2037" s="9" t="str">
        <f>IF($B2037="","",RIGHT($G2037*1000+200+COUNTIF($G$2:$G2037,$G2037),9))</f>
        <v/>
      </c>
      <c r="V2037" s="9" t="str">
        <f>IFERROR(IF($M2037="","",$M2037&amp;"・"&amp;INDEX(リスト!$F:$F,MATCH($L2037,リスト!$E:$E,0))),"")</f>
        <v/>
      </c>
    </row>
    <row r="2038" spans="15:22" ht="18" customHeight="1" x14ac:dyDescent="0.55000000000000004">
      <c r="O2038" s="9" t="str">
        <f>IFERROR(IF($B2038="","",INDEX(所属情報!$E:$E,MATCH($A2038,所属情報!$A:$A,0))),"")</f>
        <v/>
      </c>
      <c r="P2038" s="9" t="str">
        <f t="shared" si="93"/>
        <v/>
      </c>
      <c r="Q2038" s="9" t="str">
        <f t="shared" si="94"/>
        <v/>
      </c>
      <c r="R2038" s="9" t="str">
        <f t="shared" si="95"/>
        <v/>
      </c>
      <c r="S2038" s="9" t="str">
        <f>IFERROR(IF($F2038="","",INDEX(リスト!$G:$G,MATCH($F2038,リスト!$E:$E,0))),"")</f>
        <v/>
      </c>
      <c r="T2038" s="9" t="str">
        <f>IFERROR(IF($K2038="","",INDEX(リスト!$J:$J,MATCH($K2038,リスト!$I:$I,0))),"")</f>
        <v/>
      </c>
      <c r="U2038" s="9" t="str">
        <f>IF($B2038="","",RIGHT($G2038*1000+200+COUNTIF($G$2:$G2038,$G2038),9))</f>
        <v/>
      </c>
      <c r="V2038" s="9" t="str">
        <f>IFERROR(IF($M2038="","",$M2038&amp;"・"&amp;INDEX(リスト!$F:$F,MATCH($L2038,リスト!$E:$E,0))),"")</f>
        <v/>
      </c>
    </row>
    <row r="2039" spans="15:22" ht="18" customHeight="1" x14ac:dyDescent="0.55000000000000004">
      <c r="O2039" s="9" t="str">
        <f>IFERROR(IF($B2039="","",INDEX(所属情報!$E:$E,MATCH($A2039,所属情報!$A:$A,0))),"")</f>
        <v/>
      </c>
      <c r="P2039" s="9" t="str">
        <f t="shared" si="93"/>
        <v/>
      </c>
      <c r="Q2039" s="9" t="str">
        <f t="shared" si="94"/>
        <v/>
      </c>
      <c r="R2039" s="9" t="str">
        <f t="shared" si="95"/>
        <v/>
      </c>
      <c r="S2039" s="9" t="str">
        <f>IFERROR(IF($F2039="","",INDEX(リスト!$G:$G,MATCH($F2039,リスト!$E:$E,0))),"")</f>
        <v/>
      </c>
      <c r="T2039" s="9" t="str">
        <f>IFERROR(IF($K2039="","",INDEX(リスト!$J:$J,MATCH($K2039,リスト!$I:$I,0))),"")</f>
        <v/>
      </c>
      <c r="U2039" s="9" t="str">
        <f>IF($B2039="","",RIGHT($G2039*1000+200+COUNTIF($G$2:$G2039,$G2039),9))</f>
        <v/>
      </c>
      <c r="V2039" s="9" t="str">
        <f>IFERROR(IF($M2039="","",$M2039&amp;"・"&amp;INDEX(リスト!$F:$F,MATCH($L2039,リスト!$E:$E,0))),"")</f>
        <v/>
      </c>
    </row>
    <row r="2040" spans="15:22" ht="18" customHeight="1" x14ac:dyDescent="0.55000000000000004">
      <c r="O2040" s="9" t="str">
        <f>IFERROR(IF($B2040="","",INDEX(所属情報!$E:$E,MATCH($A2040,所属情報!$A:$A,0))),"")</f>
        <v/>
      </c>
      <c r="P2040" s="9" t="str">
        <f t="shared" si="93"/>
        <v/>
      </c>
      <c r="Q2040" s="9" t="str">
        <f t="shared" si="94"/>
        <v/>
      </c>
      <c r="R2040" s="9" t="str">
        <f t="shared" si="95"/>
        <v/>
      </c>
      <c r="S2040" s="9" t="str">
        <f>IFERROR(IF($F2040="","",INDEX(リスト!$G:$G,MATCH($F2040,リスト!$E:$E,0))),"")</f>
        <v/>
      </c>
      <c r="T2040" s="9" t="str">
        <f>IFERROR(IF($K2040="","",INDEX(リスト!$J:$J,MATCH($K2040,リスト!$I:$I,0))),"")</f>
        <v/>
      </c>
      <c r="U2040" s="9" t="str">
        <f>IF($B2040="","",RIGHT($G2040*1000+200+COUNTIF($G$2:$G2040,$G2040),9))</f>
        <v/>
      </c>
      <c r="V2040" s="9" t="str">
        <f>IFERROR(IF($M2040="","",$M2040&amp;"・"&amp;INDEX(リスト!$F:$F,MATCH($L2040,リスト!$E:$E,0))),"")</f>
        <v/>
      </c>
    </row>
    <row r="2041" spans="15:22" ht="18" customHeight="1" x14ac:dyDescent="0.55000000000000004">
      <c r="O2041" s="9" t="str">
        <f>IFERROR(IF($B2041="","",INDEX(所属情報!$E:$E,MATCH($A2041,所属情報!$A:$A,0))),"")</f>
        <v/>
      </c>
      <c r="P2041" s="9" t="str">
        <f t="shared" si="93"/>
        <v/>
      </c>
      <c r="Q2041" s="9" t="str">
        <f t="shared" si="94"/>
        <v/>
      </c>
      <c r="R2041" s="9" t="str">
        <f t="shared" si="95"/>
        <v/>
      </c>
      <c r="S2041" s="9" t="str">
        <f>IFERROR(IF($F2041="","",INDEX(リスト!$G:$G,MATCH($F2041,リスト!$E:$E,0))),"")</f>
        <v/>
      </c>
      <c r="T2041" s="9" t="str">
        <f>IFERROR(IF($K2041="","",INDEX(リスト!$J:$J,MATCH($K2041,リスト!$I:$I,0))),"")</f>
        <v/>
      </c>
      <c r="U2041" s="9" t="str">
        <f>IF($B2041="","",RIGHT($G2041*1000+200+COUNTIF($G$2:$G2041,$G2041),9))</f>
        <v/>
      </c>
      <c r="V2041" s="9" t="str">
        <f>IFERROR(IF($M2041="","",$M2041&amp;"・"&amp;INDEX(リスト!$F:$F,MATCH($L2041,リスト!$E:$E,0))),"")</f>
        <v/>
      </c>
    </row>
    <row r="2042" spans="15:22" ht="18" customHeight="1" x14ac:dyDescent="0.55000000000000004">
      <c r="O2042" s="9" t="str">
        <f>IFERROR(IF($B2042="","",INDEX(所属情報!$E:$E,MATCH($A2042,所属情報!$A:$A,0))),"")</f>
        <v/>
      </c>
      <c r="P2042" s="9" t="str">
        <f t="shared" si="93"/>
        <v/>
      </c>
      <c r="Q2042" s="9" t="str">
        <f t="shared" si="94"/>
        <v/>
      </c>
      <c r="R2042" s="9" t="str">
        <f t="shared" si="95"/>
        <v/>
      </c>
      <c r="S2042" s="9" t="str">
        <f>IFERROR(IF($F2042="","",INDEX(リスト!$G:$G,MATCH($F2042,リスト!$E:$E,0))),"")</f>
        <v/>
      </c>
      <c r="T2042" s="9" t="str">
        <f>IFERROR(IF($K2042="","",INDEX(リスト!$J:$J,MATCH($K2042,リスト!$I:$I,0))),"")</f>
        <v/>
      </c>
      <c r="U2042" s="9" t="str">
        <f>IF($B2042="","",RIGHT($G2042*1000+200+COUNTIF($G$2:$G2042,$G2042),9))</f>
        <v/>
      </c>
      <c r="V2042" s="9" t="str">
        <f>IFERROR(IF($M2042="","",$M2042&amp;"・"&amp;INDEX(リスト!$F:$F,MATCH($L2042,リスト!$E:$E,0))),"")</f>
        <v/>
      </c>
    </row>
    <row r="2043" spans="15:22" ht="18" customHeight="1" x14ac:dyDescent="0.55000000000000004">
      <c r="O2043" s="9" t="str">
        <f>IFERROR(IF($B2043="","",INDEX(所属情報!$E:$E,MATCH($A2043,所属情報!$A:$A,0))),"")</f>
        <v/>
      </c>
      <c r="P2043" s="9" t="str">
        <f t="shared" si="93"/>
        <v/>
      </c>
      <c r="Q2043" s="9" t="str">
        <f t="shared" si="94"/>
        <v/>
      </c>
      <c r="R2043" s="9" t="str">
        <f t="shared" si="95"/>
        <v/>
      </c>
      <c r="S2043" s="9" t="str">
        <f>IFERROR(IF($F2043="","",INDEX(リスト!$G:$G,MATCH($F2043,リスト!$E:$E,0))),"")</f>
        <v/>
      </c>
      <c r="T2043" s="9" t="str">
        <f>IFERROR(IF($K2043="","",INDEX(リスト!$J:$J,MATCH($K2043,リスト!$I:$I,0))),"")</f>
        <v/>
      </c>
      <c r="U2043" s="9" t="str">
        <f>IF($B2043="","",RIGHT($G2043*1000+200+COUNTIF($G$2:$G2043,$G2043),9))</f>
        <v/>
      </c>
      <c r="V2043" s="9" t="str">
        <f>IFERROR(IF($M2043="","",$M2043&amp;"・"&amp;INDEX(リスト!$F:$F,MATCH($L2043,リスト!$E:$E,0))),"")</f>
        <v/>
      </c>
    </row>
    <row r="2044" spans="15:22" ht="18" customHeight="1" x14ac:dyDescent="0.55000000000000004">
      <c r="O2044" s="9" t="str">
        <f>IFERROR(IF($B2044="","",INDEX(所属情報!$E:$E,MATCH($A2044,所属情報!$A:$A,0))),"")</f>
        <v/>
      </c>
      <c r="P2044" s="9" t="str">
        <f t="shared" si="93"/>
        <v/>
      </c>
      <c r="Q2044" s="9" t="str">
        <f t="shared" si="94"/>
        <v/>
      </c>
      <c r="R2044" s="9" t="str">
        <f t="shared" si="95"/>
        <v/>
      </c>
      <c r="S2044" s="9" t="str">
        <f>IFERROR(IF($F2044="","",INDEX(リスト!$G:$G,MATCH($F2044,リスト!$E:$E,0))),"")</f>
        <v/>
      </c>
      <c r="T2044" s="9" t="str">
        <f>IFERROR(IF($K2044="","",INDEX(リスト!$J:$J,MATCH($K2044,リスト!$I:$I,0))),"")</f>
        <v/>
      </c>
      <c r="U2044" s="9" t="str">
        <f>IF($B2044="","",RIGHT($G2044*1000+200+COUNTIF($G$2:$G2044,$G2044),9))</f>
        <v/>
      </c>
      <c r="V2044" s="9" t="str">
        <f>IFERROR(IF($M2044="","",$M2044&amp;"・"&amp;INDEX(リスト!$F:$F,MATCH($L2044,リスト!$E:$E,0))),"")</f>
        <v/>
      </c>
    </row>
    <row r="2045" spans="15:22" ht="18" customHeight="1" x14ac:dyDescent="0.55000000000000004">
      <c r="O2045" s="9" t="str">
        <f>IFERROR(IF($B2045="","",INDEX(所属情報!$E:$E,MATCH($A2045,所属情報!$A:$A,0))),"")</f>
        <v/>
      </c>
      <c r="P2045" s="9" t="str">
        <f t="shared" si="93"/>
        <v/>
      </c>
      <c r="Q2045" s="9" t="str">
        <f t="shared" si="94"/>
        <v/>
      </c>
      <c r="R2045" s="9" t="str">
        <f t="shared" si="95"/>
        <v/>
      </c>
      <c r="S2045" s="9" t="str">
        <f>IFERROR(IF($F2045="","",INDEX(リスト!$G:$G,MATCH($F2045,リスト!$E:$E,0))),"")</f>
        <v/>
      </c>
      <c r="T2045" s="9" t="str">
        <f>IFERROR(IF($K2045="","",INDEX(リスト!$J:$J,MATCH($K2045,リスト!$I:$I,0))),"")</f>
        <v/>
      </c>
      <c r="U2045" s="9" t="str">
        <f>IF($B2045="","",RIGHT($G2045*1000+200+COUNTIF($G$2:$G2045,$G2045),9))</f>
        <v/>
      </c>
      <c r="V2045" s="9" t="str">
        <f>IFERROR(IF($M2045="","",$M2045&amp;"・"&amp;INDEX(リスト!$F:$F,MATCH($L2045,リスト!$E:$E,0))),"")</f>
        <v/>
      </c>
    </row>
    <row r="2046" spans="15:22" ht="18" customHeight="1" x14ac:dyDescent="0.55000000000000004">
      <c r="O2046" s="9" t="str">
        <f>IFERROR(IF($B2046="","",INDEX(所属情報!$E:$E,MATCH($A2046,所属情報!$A:$A,0))),"")</f>
        <v/>
      </c>
      <c r="P2046" s="9" t="str">
        <f t="shared" si="93"/>
        <v/>
      </c>
      <c r="Q2046" s="9" t="str">
        <f t="shared" si="94"/>
        <v/>
      </c>
      <c r="R2046" s="9" t="str">
        <f t="shared" si="95"/>
        <v/>
      </c>
      <c r="S2046" s="9" t="str">
        <f>IFERROR(IF($F2046="","",INDEX(リスト!$G:$G,MATCH($F2046,リスト!$E:$E,0))),"")</f>
        <v/>
      </c>
      <c r="T2046" s="9" t="str">
        <f>IFERROR(IF($K2046="","",INDEX(リスト!$J:$J,MATCH($K2046,リスト!$I:$I,0))),"")</f>
        <v/>
      </c>
      <c r="U2046" s="9" t="str">
        <f>IF($B2046="","",RIGHT($G2046*1000+200+COUNTIF($G$2:$G2046,$G2046),9))</f>
        <v/>
      </c>
      <c r="V2046" s="9" t="str">
        <f>IFERROR(IF($M2046="","",$M2046&amp;"・"&amp;INDEX(リスト!$F:$F,MATCH($L2046,リスト!$E:$E,0))),"")</f>
        <v/>
      </c>
    </row>
    <row r="2047" spans="15:22" ht="18" customHeight="1" x14ac:dyDescent="0.55000000000000004">
      <c r="O2047" s="9" t="str">
        <f>IFERROR(IF($B2047="","",INDEX(所属情報!$E:$E,MATCH($A2047,所属情報!$A:$A,0))),"")</f>
        <v/>
      </c>
      <c r="P2047" s="9" t="str">
        <f t="shared" si="93"/>
        <v/>
      </c>
      <c r="Q2047" s="9" t="str">
        <f t="shared" si="94"/>
        <v/>
      </c>
      <c r="R2047" s="9" t="str">
        <f t="shared" si="95"/>
        <v/>
      </c>
      <c r="S2047" s="9" t="str">
        <f>IFERROR(IF($F2047="","",INDEX(リスト!$G:$G,MATCH($F2047,リスト!$E:$E,0))),"")</f>
        <v/>
      </c>
      <c r="T2047" s="9" t="str">
        <f>IFERROR(IF($K2047="","",INDEX(リスト!$J:$J,MATCH($K2047,リスト!$I:$I,0))),"")</f>
        <v/>
      </c>
      <c r="U2047" s="9" t="str">
        <f>IF($B2047="","",RIGHT($G2047*1000+200+COUNTIF($G$2:$G2047,$G2047),9))</f>
        <v/>
      </c>
      <c r="V2047" s="9" t="str">
        <f>IFERROR(IF($M2047="","",$M2047&amp;"・"&amp;INDEX(リスト!$F:$F,MATCH($L2047,リスト!$E:$E,0))),"")</f>
        <v/>
      </c>
    </row>
    <row r="2048" spans="15:22" ht="18" customHeight="1" x14ac:dyDescent="0.55000000000000004">
      <c r="O2048" s="9" t="str">
        <f>IFERROR(IF($B2048="","",INDEX(所属情報!$E:$E,MATCH($A2048,所属情報!$A:$A,0))),"")</f>
        <v/>
      </c>
      <c r="P2048" s="9" t="str">
        <f t="shared" si="93"/>
        <v/>
      </c>
      <c r="Q2048" s="9" t="str">
        <f t="shared" si="94"/>
        <v/>
      </c>
      <c r="R2048" s="9" t="str">
        <f t="shared" si="95"/>
        <v/>
      </c>
      <c r="S2048" s="9" t="str">
        <f>IFERROR(IF($F2048="","",INDEX(リスト!$G:$G,MATCH($F2048,リスト!$E:$E,0))),"")</f>
        <v/>
      </c>
      <c r="T2048" s="9" t="str">
        <f>IFERROR(IF($K2048="","",INDEX(リスト!$J:$J,MATCH($K2048,リスト!$I:$I,0))),"")</f>
        <v/>
      </c>
      <c r="U2048" s="9" t="str">
        <f>IF($B2048="","",RIGHT($G2048*1000+200+COUNTIF($G$2:$G2048,$G2048),9))</f>
        <v/>
      </c>
      <c r="V2048" s="9" t="str">
        <f>IFERROR(IF($M2048="","",$M2048&amp;"・"&amp;INDEX(リスト!$F:$F,MATCH($L2048,リスト!$E:$E,0))),"")</f>
        <v/>
      </c>
    </row>
    <row r="2049" spans="15:22" ht="18" customHeight="1" x14ac:dyDescent="0.55000000000000004">
      <c r="O2049" s="9" t="str">
        <f>IFERROR(IF($B2049="","",INDEX(所属情報!$E:$E,MATCH($A2049,所属情報!$A:$A,0))),"")</f>
        <v/>
      </c>
      <c r="P2049" s="9" t="str">
        <f t="shared" si="93"/>
        <v/>
      </c>
      <c r="Q2049" s="9" t="str">
        <f t="shared" si="94"/>
        <v/>
      </c>
      <c r="R2049" s="9" t="str">
        <f t="shared" si="95"/>
        <v/>
      </c>
      <c r="S2049" s="9" t="str">
        <f>IFERROR(IF($F2049="","",INDEX(リスト!$G:$G,MATCH($F2049,リスト!$E:$E,0))),"")</f>
        <v/>
      </c>
      <c r="T2049" s="9" t="str">
        <f>IFERROR(IF($K2049="","",INDEX(リスト!$J:$J,MATCH($K2049,リスト!$I:$I,0))),"")</f>
        <v/>
      </c>
      <c r="U2049" s="9" t="str">
        <f>IF($B2049="","",RIGHT($G2049*1000+200+COUNTIF($G$2:$G2049,$G2049),9))</f>
        <v/>
      </c>
      <c r="V2049" s="9" t="str">
        <f>IFERROR(IF($M2049="","",$M2049&amp;"・"&amp;INDEX(リスト!$F:$F,MATCH($L2049,リスト!$E:$E,0))),"")</f>
        <v/>
      </c>
    </row>
    <row r="2050" spans="15:22" ht="18" customHeight="1" x14ac:dyDescent="0.55000000000000004">
      <c r="O2050" s="9" t="str">
        <f>IFERROR(IF($B2050="","",INDEX(所属情報!$E:$E,MATCH($A2050,所属情報!$A:$A,0))),"")</f>
        <v/>
      </c>
      <c r="P2050" s="9" t="str">
        <f t="shared" si="93"/>
        <v/>
      </c>
      <c r="Q2050" s="9" t="str">
        <f t="shared" si="94"/>
        <v/>
      </c>
      <c r="R2050" s="9" t="str">
        <f t="shared" si="95"/>
        <v/>
      </c>
      <c r="S2050" s="9" t="str">
        <f>IFERROR(IF($F2050="","",INDEX(リスト!$G:$G,MATCH($F2050,リスト!$E:$E,0))),"")</f>
        <v/>
      </c>
      <c r="T2050" s="9" t="str">
        <f>IFERROR(IF($K2050="","",INDEX(リスト!$J:$J,MATCH($K2050,リスト!$I:$I,0))),"")</f>
        <v/>
      </c>
      <c r="U2050" s="9" t="str">
        <f>IF($B2050="","",RIGHT($G2050*1000+200+COUNTIF($G$2:$G2050,$G2050),9))</f>
        <v/>
      </c>
      <c r="V2050" s="9" t="str">
        <f>IFERROR(IF($M2050="","",$M2050&amp;"・"&amp;INDEX(リスト!$F:$F,MATCH($L2050,リスト!$E:$E,0))),"")</f>
        <v/>
      </c>
    </row>
    <row r="2051" spans="15:22" ht="18" customHeight="1" x14ac:dyDescent="0.55000000000000004">
      <c r="O2051" s="9" t="str">
        <f>IFERROR(IF($B2051="","",INDEX(所属情報!$E:$E,MATCH($A2051,所属情報!$A:$A,0))),"")</f>
        <v/>
      </c>
      <c r="P2051" s="9" t="str">
        <f t="shared" ref="P2051:P2114" si="96">IF($C2051="","",IF($E2051="",$C2051,$C2051&amp;" ("&amp;$E2051&amp;")"))</f>
        <v/>
      </c>
      <c r="Q2051" s="9" t="str">
        <f t="shared" ref="Q2051:Q2114" si="97">IF($D2051="","",ASC($D2051))</f>
        <v/>
      </c>
      <c r="R2051" s="9" t="str">
        <f t="shared" ref="R2051:R2114" si="98">IF($I2051="","",UPPER($I2051)&amp;" "&amp;UPPER(LEFT($J2051,1))&amp;LOWER(RIGHT($J2051,LEN($J2051)-1))&amp;" ("&amp;MID($G2051,3,2)&amp;")")</f>
        <v/>
      </c>
      <c r="S2051" s="9" t="str">
        <f>IFERROR(IF($F2051="","",INDEX(リスト!$G:$G,MATCH($F2051,リスト!$E:$E,0))),"")</f>
        <v/>
      </c>
      <c r="T2051" s="9" t="str">
        <f>IFERROR(IF($K2051="","",INDEX(リスト!$J:$J,MATCH($K2051,リスト!$I:$I,0))),"")</f>
        <v/>
      </c>
      <c r="U2051" s="9" t="str">
        <f>IF($B2051="","",RIGHT($G2051*1000+200+COUNTIF($G$2:$G2051,$G2051),9))</f>
        <v/>
      </c>
      <c r="V2051" s="9" t="str">
        <f>IFERROR(IF($M2051="","",$M2051&amp;"・"&amp;INDEX(リスト!$F:$F,MATCH($L2051,リスト!$E:$E,0))),"")</f>
        <v/>
      </c>
    </row>
    <row r="2052" spans="15:22" ht="18" customHeight="1" x14ac:dyDescent="0.55000000000000004">
      <c r="O2052" s="9" t="str">
        <f>IFERROR(IF($B2052="","",INDEX(所属情報!$E:$E,MATCH($A2052,所属情報!$A:$A,0))),"")</f>
        <v/>
      </c>
      <c r="P2052" s="9" t="str">
        <f t="shared" si="96"/>
        <v/>
      </c>
      <c r="Q2052" s="9" t="str">
        <f t="shared" si="97"/>
        <v/>
      </c>
      <c r="R2052" s="9" t="str">
        <f t="shared" si="98"/>
        <v/>
      </c>
      <c r="S2052" s="9" t="str">
        <f>IFERROR(IF($F2052="","",INDEX(リスト!$G:$G,MATCH($F2052,リスト!$E:$E,0))),"")</f>
        <v/>
      </c>
      <c r="T2052" s="9" t="str">
        <f>IFERROR(IF($K2052="","",INDEX(リスト!$J:$J,MATCH($K2052,リスト!$I:$I,0))),"")</f>
        <v/>
      </c>
      <c r="U2052" s="9" t="str">
        <f>IF($B2052="","",RIGHT($G2052*1000+200+COUNTIF($G$2:$G2052,$G2052),9))</f>
        <v/>
      </c>
      <c r="V2052" s="9" t="str">
        <f>IFERROR(IF($M2052="","",$M2052&amp;"・"&amp;INDEX(リスト!$F:$F,MATCH($L2052,リスト!$E:$E,0))),"")</f>
        <v/>
      </c>
    </row>
    <row r="2053" spans="15:22" ht="18" customHeight="1" x14ac:dyDescent="0.55000000000000004">
      <c r="O2053" s="9" t="str">
        <f>IFERROR(IF($B2053="","",INDEX(所属情報!$E:$E,MATCH($A2053,所属情報!$A:$A,0))),"")</f>
        <v/>
      </c>
      <c r="P2053" s="9" t="str">
        <f t="shared" si="96"/>
        <v/>
      </c>
      <c r="Q2053" s="9" t="str">
        <f t="shared" si="97"/>
        <v/>
      </c>
      <c r="R2053" s="9" t="str">
        <f t="shared" si="98"/>
        <v/>
      </c>
      <c r="S2053" s="9" t="str">
        <f>IFERROR(IF($F2053="","",INDEX(リスト!$G:$G,MATCH($F2053,リスト!$E:$E,0))),"")</f>
        <v/>
      </c>
      <c r="T2053" s="9" t="str">
        <f>IFERROR(IF($K2053="","",INDEX(リスト!$J:$J,MATCH($K2053,リスト!$I:$I,0))),"")</f>
        <v/>
      </c>
      <c r="U2053" s="9" t="str">
        <f>IF($B2053="","",RIGHT($G2053*1000+200+COUNTIF($G$2:$G2053,$G2053),9))</f>
        <v/>
      </c>
      <c r="V2053" s="9" t="str">
        <f>IFERROR(IF($M2053="","",$M2053&amp;"・"&amp;INDEX(リスト!$F:$F,MATCH($L2053,リスト!$E:$E,0))),"")</f>
        <v/>
      </c>
    </row>
    <row r="2054" spans="15:22" ht="18" customHeight="1" x14ac:dyDescent="0.55000000000000004">
      <c r="O2054" s="9" t="str">
        <f>IFERROR(IF($B2054="","",INDEX(所属情報!$E:$E,MATCH($A2054,所属情報!$A:$A,0))),"")</f>
        <v/>
      </c>
      <c r="P2054" s="9" t="str">
        <f t="shared" si="96"/>
        <v/>
      </c>
      <c r="Q2054" s="9" t="str">
        <f t="shared" si="97"/>
        <v/>
      </c>
      <c r="R2054" s="9" t="str">
        <f t="shared" si="98"/>
        <v/>
      </c>
      <c r="S2054" s="9" t="str">
        <f>IFERROR(IF($F2054="","",INDEX(リスト!$G:$G,MATCH($F2054,リスト!$E:$E,0))),"")</f>
        <v/>
      </c>
      <c r="T2054" s="9" t="str">
        <f>IFERROR(IF($K2054="","",INDEX(リスト!$J:$J,MATCH($K2054,リスト!$I:$I,0))),"")</f>
        <v/>
      </c>
      <c r="U2054" s="9" t="str">
        <f>IF($B2054="","",RIGHT($G2054*1000+200+COUNTIF($G$2:$G2054,$G2054),9))</f>
        <v/>
      </c>
      <c r="V2054" s="9" t="str">
        <f>IFERROR(IF($M2054="","",$M2054&amp;"・"&amp;INDEX(リスト!$F:$F,MATCH($L2054,リスト!$E:$E,0))),"")</f>
        <v/>
      </c>
    </row>
    <row r="2055" spans="15:22" ht="18" customHeight="1" x14ac:dyDescent="0.55000000000000004">
      <c r="O2055" s="9" t="str">
        <f>IFERROR(IF($B2055="","",INDEX(所属情報!$E:$E,MATCH($A2055,所属情報!$A:$A,0))),"")</f>
        <v/>
      </c>
      <c r="P2055" s="9" t="str">
        <f t="shared" si="96"/>
        <v/>
      </c>
      <c r="Q2055" s="9" t="str">
        <f t="shared" si="97"/>
        <v/>
      </c>
      <c r="R2055" s="9" t="str">
        <f t="shared" si="98"/>
        <v/>
      </c>
      <c r="S2055" s="9" t="str">
        <f>IFERROR(IF($F2055="","",INDEX(リスト!$G:$G,MATCH($F2055,リスト!$E:$E,0))),"")</f>
        <v/>
      </c>
      <c r="T2055" s="9" t="str">
        <f>IFERROR(IF($K2055="","",INDEX(リスト!$J:$J,MATCH($K2055,リスト!$I:$I,0))),"")</f>
        <v/>
      </c>
      <c r="U2055" s="9" t="str">
        <f>IF($B2055="","",RIGHT($G2055*1000+200+COUNTIF($G$2:$G2055,$G2055),9))</f>
        <v/>
      </c>
      <c r="V2055" s="9" t="str">
        <f>IFERROR(IF($M2055="","",$M2055&amp;"・"&amp;INDEX(リスト!$F:$F,MATCH($L2055,リスト!$E:$E,0))),"")</f>
        <v/>
      </c>
    </row>
    <row r="2056" spans="15:22" ht="18" customHeight="1" x14ac:dyDescent="0.55000000000000004">
      <c r="O2056" s="9" t="str">
        <f>IFERROR(IF($B2056="","",INDEX(所属情報!$E:$E,MATCH($A2056,所属情報!$A:$A,0))),"")</f>
        <v/>
      </c>
      <c r="P2056" s="9" t="str">
        <f t="shared" si="96"/>
        <v/>
      </c>
      <c r="Q2056" s="9" t="str">
        <f t="shared" si="97"/>
        <v/>
      </c>
      <c r="R2056" s="9" t="str">
        <f t="shared" si="98"/>
        <v/>
      </c>
      <c r="S2056" s="9" t="str">
        <f>IFERROR(IF($F2056="","",INDEX(リスト!$G:$G,MATCH($F2056,リスト!$E:$E,0))),"")</f>
        <v/>
      </c>
      <c r="T2056" s="9" t="str">
        <f>IFERROR(IF($K2056="","",INDEX(リスト!$J:$J,MATCH($K2056,リスト!$I:$I,0))),"")</f>
        <v/>
      </c>
      <c r="U2056" s="9" t="str">
        <f>IF($B2056="","",RIGHT($G2056*1000+200+COUNTIF($G$2:$G2056,$G2056),9))</f>
        <v/>
      </c>
      <c r="V2056" s="9" t="str">
        <f>IFERROR(IF($M2056="","",$M2056&amp;"・"&amp;INDEX(リスト!$F:$F,MATCH($L2056,リスト!$E:$E,0))),"")</f>
        <v/>
      </c>
    </row>
    <row r="2057" spans="15:22" ht="18" customHeight="1" x14ac:dyDescent="0.55000000000000004">
      <c r="O2057" s="9" t="str">
        <f>IFERROR(IF($B2057="","",INDEX(所属情報!$E:$E,MATCH($A2057,所属情報!$A:$A,0))),"")</f>
        <v/>
      </c>
      <c r="P2057" s="9" t="str">
        <f t="shared" si="96"/>
        <v/>
      </c>
      <c r="Q2057" s="9" t="str">
        <f t="shared" si="97"/>
        <v/>
      </c>
      <c r="R2057" s="9" t="str">
        <f t="shared" si="98"/>
        <v/>
      </c>
      <c r="S2057" s="9" t="str">
        <f>IFERROR(IF($F2057="","",INDEX(リスト!$G:$G,MATCH($F2057,リスト!$E:$E,0))),"")</f>
        <v/>
      </c>
      <c r="T2057" s="9" t="str">
        <f>IFERROR(IF($K2057="","",INDEX(リスト!$J:$J,MATCH($K2057,リスト!$I:$I,0))),"")</f>
        <v/>
      </c>
      <c r="U2057" s="9" t="str">
        <f>IF($B2057="","",RIGHT($G2057*1000+200+COUNTIF($G$2:$G2057,$G2057),9))</f>
        <v/>
      </c>
      <c r="V2057" s="9" t="str">
        <f>IFERROR(IF($M2057="","",$M2057&amp;"・"&amp;INDEX(リスト!$F:$F,MATCH($L2057,リスト!$E:$E,0))),"")</f>
        <v/>
      </c>
    </row>
    <row r="2058" spans="15:22" ht="18" customHeight="1" x14ac:dyDescent="0.55000000000000004">
      <c r="O2058" s="9" t="str">
        <f>IFERROR(IF($B2058="","",INDEX(所属情報!$E:$E,MATCH($A2058,所属情報!$A:$A,0))),"")</f>
        <v/>
      </c>
      <c r="P2058" s="9" t="str">
        <f t="shared" si="96"/>
        <v/>
      </c>
      <c r="Q2058" s="9" t="str">
        <f t="shared" si="97"/>
        <v/>
      </c>
      <c r="R2058" s="9" t="str">
        <f t="shared" si="98"/>
        <v/>
      </c>
      <c r="S2058" s="9" t="str">
        <f>IFERROR(IF($F2058="","",INDEX(リスト!$G:$G,MATCH($F2058,リスト!$E:$E,0))),"")</f>
        <v/>
      </c>
      <c r="T2058" s="9" t="str">
        <f>IFERROR(IF($K2058="","",INDEX(リスト!$J:$J,MATCH($K2058,リスト!$I:$I,0))),"")</f>
        <v/>
      </c>
      <c r="U2058" s="9" t="str">
        <f>IF($B2058="","",RIGHT($G2058*1000+200+COUNTIF($G$2:$G2058,$G2058),9))</f>
        <v/>
      </c>
      <c r="V2058" s="9" t="str">
        <f>IFERROR(IF($M2058="","",$M2058&amp;"・"&amp;INDEX(リスト!$F:$F,MATCH($L2058,リスト!$E:$E,0))),"")</f>
        <v/>
      </c>
    </row>
    <row r="2059" spans="15:22" ht="18" customHeight="1" x14ac:dyDescent="0.55000000000000004">
      <c r="O2059" s="9" t="str">
        <f>IFERROR(IF($B2059="","",INDEX(所属情報!$E:$E,MATCH($A2059,所属情報!$A:$A,0))),"")</f>
        <v/>
      </c>
      <c r="P2059" s="9" t="str">
        <f t="shared" si="96"/>
        <v/>
      </c>
      <c r="Q2059" s="9" t="str">
        <f t="shared" si="97"/>
        <v/>
      </c>
      <c r="R2059" s="9" t="str">
        <f t="shared" si="98"/>
        <v/>
      </c>
      <c r="S2059" s="9" t="str">
        <f>IFERROR(IF($F2059="","",INDEX(リスト!$G:$G,MATCH($F2059,リスト!$E:$E,0))),"")</f>
        <v/>
      </c>
      <c r="T2059" s="9" t="str">
        <f>IFERROR(IF($K2059="","",INDEX(リスト!$J:$J,MATCH($K2059,リスト!$I:$I,0))),"")</f>
        <v/>
      </c>
      <c r="U2059" s="9" t="str">
        <f>IF($B2059="","",RIGHT($G2059*1000+200+COUNTIF($G$2:$G2059,$G2059),9))</f>
        <v/>
      </c>
      <c r="V2059" s="9" t="str">
        <f>IFERROR(IF($M2059="","",$M2059&amp;"・"&amp;INDEX(リスト!$F:$F,MATCH($L2059,リスト!$E:$E,0))),"")</f>
        <v/>
      </c>
    </row>
    <row r="2060" spans="15:22" ht="18" customHeight="1" x14ac:dyDescent="0.55000000000000004">
      <c r="O2060" s="9" t="str">
        <f>IFERROR(IF($B2060="","",INDEX(所属情報!$E:$E,MATCH($A2060,所属情報!$A:$A,0))),"")</f>
        <v/>
      </c>
      <c r="P2060" s="9" t="str">
        <f t="shared" si="96"/>
        <v/>
      </c>
      <c r="Q2060" s="9" t="str">
        <f t="shared" si="97"/>
        <v/>
      </c>
      <c r="R2060" s="9" t="str">
        <f t="shared" si="98"/>
        <v/>
      </c>
      <c r="S2060" s="9" t="str">
        <f>IFERROR(IF($F2060="","",INDEX(リスト!$G:$G,MATCH($F2060,リスト!$E:$E,0))),"")</f>
        <v/>
      </c>
      <c r="T2060" s="9" t="str">
        <f>IFERROR(IF($K2060="","",INDEX(リスト!$J:$J,MATCH($K2060,リスト!$I:$I,0))),"")</f>
        <v/>
      </c>
      <c r="U2060" s="9" t="str">
        <f>IF($B2060="","",RIGHT($G2060*1000+200+COUNTIF($G$2:$G2060,$G2060),9))</f>
        <v/>
      </c>
      <c r="V2060" s="9" t="str">
        <f>IFERROR(IF($M2060="","",$M2060&amp;"・"&amp;INDEX(リスト!$F:$F,MATCH($L2060,リスト!$E:$E,0))),"")</f>
        <v/>
      </c>
    </row>
    <row r="2061" spans="15:22" ht="18" customHeight="1" x14ac:dyDescent="0.55000000000000004">
      <c r="O2061" s="9" t="str">
        <f>IFERROR(IF($B2061="","",INDEX(所属情報!$E:$E,MATCH($A2061,所属情報!$A:$A,0))),"")</f>
        <v/>
      </c>
      <c r="P2061" s="9" t="str">
        <f t="shared" si="96"/>
        <v/>
      </c>
      <c r="Q2061" s="9" t="str">
        <f t="shared" si="97"/>
        <v/>
      </c>
      <c r="R2061" s="9" t="str">
        <f t="shared" si="98"/>
        <v/>
      </c>
      <c r="S2061" s="9" t="str">
        <f>IFERROR(IF($F2061="","",INDEX(リスト!$G:$G,MATCH($F2061,リスト!$E:$E,0))),"")</f>
        <v/>
      </c>
      <c r="T2061" s="9" t="str">
        <f>IFERROR(IF($K2061="","",INDEX(リスト!$J:$J,MATCH($K2061,リスト!$I:$I,0))),"")</f>
        <v/>
      </c>
      <c r="U2061" s="9" t="str">
        <f>IF($B2061="","",RIGHT($G2061*1000+200+COUNTIF($G$2:$G2061,$G2061),9))</f>
        <v/>
      </c>
      <c r="V2061" s="9" t="str">
        <f>IFERROR(IF($M2061="","",$M2061&amp;"・"&amp;INDEX(リスト!$F:$F,MATCH($L2061,リスト!$E:$E,0))),"")</f>
        <v/>
      </c>
    </row>
    <row r="2062" spans="15:22" ht="18" customHeight="1" x14ac:dyDescent="0.55000000000000004">
      <c r="O2062" s="9" t="str">
        <f>IFERROR(IF($B2062="","",INDEX(所属情報!$E:$E,MATCH($A2062,所属情報!$A:$A,0))),"")</f>
        <v/>
      </c>
      <c r="P2062" s="9" t="str">
        <f t="shared" si="96"/>
        <v/>
      </c>
      <c r="Q2062" s="9" t="str">
        <f t="shared" si="97"/>
        <v/>
      </c>
      <c r="R2062" s="9" t="str">
        <f t="shared" si="98"/>
        <v/>
      </c>
      <c r="S2062" s="9" t="str">
        <f>IFERROR(IF($F2062="","",INDEX(リスト!$G:$G,MATCH($F2062,リスト!$E:$E,0))),"")</f>
        <v/>
      </c>
      <c r="T2062" s="9" t="str">
        <f>IFERROR(IF($K2062="","",INDEX(リスト!$J:$J,MATCH($K2062,リスト!$I:$I,0))),"")</f>
        <v/>
      </c>
      <c r="U2062" s="9" t="str">
        <f>IF($B2062="","",RIGHT($G2062*1000+200+COUNTIF($G$2:$G2062,$G2062),9))</f>
        <v/>
      </c>
      <c r="V2062" s="9" t="str">
        <f>IFERROR(IF($M2062="","",$M2062&amp;"・"&amp;INDEX(リスト!$F:$F,MATCH($L2062,リスト!$E:$E,0))),"")</f>
        <v/>
      </c>
    </row>
    <row r="2063" spans="15:22" ht="18" customHeight="1" x14ac:dyDescent="0.55000000000000004">
      <c r="O2063" s="9" t="str">
        <f>IFERROR(IF($B2063="","",INDEX(所属情報!$E:$E,MATCH($A2063,所属情報!$A:$A,0))),"")</f>
        <v/>
      </c>
      <c r="P2063" s="9" t="str">
        <f t="shared" si="96"/>
        <v/>
      </c>
      <c r="Q2063" s="9" t="str">
        <f t="shared" si="97"/>
        <v/>
      </c>
      <c r="R2063" s="9" t="str">
        <f t="shared" si="98"/>
        <v/>
      </c>
      <c r="S2063" s="9" t="str">
        <f>IFERROR(IF($F2063="","",INDEX(リスト!$G:$G,MATCH($F2063,リスト!$E:$E,0))),"")</f>
        <v/>
      </c>
      <c r="T2063" s="9" t="str">
        <f>IFERROR(IF($K2063="","",INDEX(リスト!$J:$J,MATCH($K2063,リスト!$I:$I,0))),"")</f>
        <v/>
      </c>
      <c r="U2063" s="9" t="str">
        <f>IF($B2063="","",RIGHT($G2063*1000+200+COUNTIF($G$2:$G2063,$G2063),9))</f>
        <v/>
      </c>
      <c r="V2063" s="9" t="str">
        <f>IFERROR(IF($M2063="","",$M2063&amp;"・"&amp;INDEX(リスト!$F:$F,MATCH($L2063,リスト!$E:$E,0))),"")</f>
        <v/>
      </c>
    </row>
    <row r="2064" spans="15:22" ht="18" customHeight="1" x14ac:dyDescent="0.55000000000000004">
      <c r="O2064" s="9" t="str">
        <f>IFERROR(IF($B2064="","",INDEX(所属情報!$E:$E,MATCH($A2064,所属情報!$A:$A,0))),"")</f>
        <v/>
      </c>
      <c r="P2064" s="9" t="str">
        <f t="shared" si="96"/>
        <v/>
      </c>
      <c r="Q2064" s="9" t="str">
        <f t="shared" si="97"/>
        <v/>
      </c>
      <c r="R2064" s="9" t="str">
        <f t="shared" si="98"/>
        <v/>
      </c>
      <c r="S2064" s="9" t="str">
        <f>IFERROR(IF($F2064="","",INDEX(リスト!$G:$G,MATCH($F2064,リスト!$E:$E,0))),"")</f>
        <v/>
      </c>
      <c r="T2064" s="9" t="str">
        <f>IFERROR(IF($K2064="","",INDEX(リスト!$J:$J,MATCH($K2064,リスト!$I:$I,0))),"")</f>
        <v/>
      </c>
      <c r="U2064" s="9" t="str">
        <f>IF($B2064="","",RIGHT($G2064*1000+200+COUNTIF($G$2:$G2064,$G2064),9))</f>
        <v/>
      </c>
      <c r="V2064" s="9" t="str">
        <f>IFERROR(IF($M2064="","",$M2064&amp;"・"&amp;INDEX(リスト!$F:$F,MATCH($L2064,リスト!$E:$E,0))),"")</f>
        <v/>
      </c>
    </row>
    <row r="2065" spans="15:22" ht="18" customHeight="1" x14ac:dyDescent="0.55000000000000004">
      <c r="O2065" s="9" t="str">
        <f>IFERROR(IF($B2065="","",INDEX(所属情報!$E:$E,MATCH($A2065,所属情報!$A:$A,0))),"")</f>
        <v/>
      </c>
      <c r="P2065" s="9" t="str">
        <f t="shared" si="96"/>
        <v/>
      </c>
      <c r="Q2065" s="9" t="str">
        <f t="shared" si="97"/>
        <v/>
      </c>
      <c r="R2065" s="9" t="str">
        <f t="shared" si="98"/>
        <v/>
      </c>
      <c r="S2065" s="9" t="str">
        <f>IFERROR(IF($F2065="","",INDEX(リスト!$G:$G,MATCH($F2065,リスト!$E:$E,0))),"")</f>
        <v/>
      </c>
      <c r="T2065" s="9" t="str">
        <f>IFERROR(IF($K2065="","",INDEX(リスト!$J:$J,MATCH($K2065,リスト!$I:$I,0))),"")</f>
        <v/>
      </c>
      <c r="U2065" s="9" t="str">
        <f>IF($B2065="","",RIGHT($G2065*1000+200+COUNTIF($G$2:$G2065,$G2065),9))</f>
        <v/>
      </c>
      <c r="V2065" s="9" t="str">
        <f>IFERROR(IF($M2065="","",$M2065&amp;"・"&amp;INDEX(リスト!$F:$F,MATCH($L2065,リスト!$E:$E,0))),"")</f>
        <v/>
      </c>
    </row>
    <row r="2066" spans="15:22" ht="18" customHeight="1" x14ac:dyDescent="0.55000000000000004">
      <c r="O2066" s="9" t="str">
        <f>IFERROR(IF($B2066="","",INDEX(所属情報!$E:$E,MATCH($A2066,所属情報!$A:$A,0))),"")</f>
        <v/>
      </c>
      <c r="P2066" s="9" t="str">
        <f t="shared" si="96"/>
        <v/>
      </c>
      <c r="Q2066" s="9" t="str">
        <f t="shared" si="97"/>
        <v/>
      </c>
      <c r="R2066" s="9" t="str">
        <f t="shared" si="98"/>
        <v/>
      </c>
      <c r="S2066" s="9" t="str">
        <f>IFERROR(IF($F2066="","",INDEX(リスト!$G:$G,MATCH($F2066,リスト!$E:$E,0))),"")</f>
        <v/>
      </c>
      <c r="T2066" s="9" t="str">
        <f>IFERROR(IF($K2066="","",INDEX(リスト!$J:$J,MATCH($K2066,リスト!$I:$I,0))),"")</f>
        <v/>
      </c>
      <c r="U2066" s="9" t="str">
        <f>IF($B2066="","",RIGHT($G2066*1000+200+COUNTIF($G$2:$G2066,$G2066),9))</f>
        <v/>
      </c>
      <c r="V2066" s="9" t="str">
        <f>IFERROR(IF($M2066="","",$M2066&amp;"・"&amp;INDEX(リスト!$F:$F,MATCH($L2066,リスト!$E:$E,0))),"")</f>
        <v/>
      </c>
    </row>
    <row r="2067" spans="15:22" ht="18" customHeight="1" x14ac:dyDescent="0.55000000000000004">
      <c r="O2067" s="9" t="str">
        <f>IFERROR(IF($B2067="","",INDEX(所属情報!$E:$E,MATCH($A2067,所属情報!$A:$A,0))),"")</f>
        <v/>
      </c>
      <c r="P2067" s="9" t="str">
        <f t="shared" si="96"/>
        <v/>
      </c>
      <c r="Q2067" s="9" t="str">
        <f t="shared" si="97"/>
        <v/>
      </c>
      <c r="R2067" s="9" t="str">
        <f t="shared" si="98"/>
        <v/>
      </c>
      <c r="S2067" s="9" t="str">
        <f>IFERROR(IF($F2067="","",INDEX(リスト!$G:$G,MATCH($F2067,リスト!$E:$E,0))),"")</f>
        <v/>
      </c>
      <c r="T2067" s="9" t="str">
        <f>IFERROR(IF($K2067="","",INDEX(リスト!$J:$J,MATCH($K2067,リスト!$I:$I,0))),"")</f>
        <v/>
      </c>
      <c r="U2067" s="9" t="str">
        <f>IF($B2067="","",RIGHT($G2067*1000+200+COUNTIF($G$2:$G2067,$G2067),9))</f>
        <v/>
      </c>
      <c r="V2067" s="9" t="str">
        <f>IFERROR(IF($M2067="","",$M2067&amp;"・"&amp;INDEX(リスト!$F:$F,MATCH($L2067,リスト!$E:$E,0))),"")</f>
        <v/>
      </c>
    </row>
    <row r="2068" spans="15:22" ht="18" customHeight="1" x14ac:dyDescent="0.55000000000000004">
      <c r="O2068" s="9" t="str">
        <f>IFERROR(IF($B2068="","",INDEX(所属情報!$E:$E,MATCH($A2068,所属情報!$A:$A,0))),"")</f>
        <v/>
      </c>
      <c r="P2068" s="9" t="str">
        <f t="shared" si="96"/>
        <v/>
      </c>
      <c r="Q2068" s="9" t="str">
        <f t="shared" si="97"/>
        <v/>
      </c>
      <c r="R2068" s="9" t="str">
        <f t="shared" si="98"/>
        <v/>
      </c>
      <c r="S2068" s="9" t="str">
        <f>IFERROR(IF($F2068="","",INDEX(リスト!$G:$G,MATCH($F2068,リスト!$E:$E,0))),"")</f>
        <v/>
      </c>
      <c r="T2068" s="9" t="str">
        <f>IFERROR(IF($K2068="","",INDEX(リスト!$J:$J,MATCH($K2068,リスト!$I:$I,0))),"")</f>
        <v/>
      </c>
      <c r="U2068" s="9" t="str">
        <f>IF($B2068="","",RIGHT($G2068*1000+200+COUNTIF($G$2:$G2068,$G2068),9))</f>
        <v/>
      </c>
      <c r="V2068" s="9" t="str">
        <f>IFERROR(IF($M2068="","",$M2068&amp;"・"&amp;INDEX(リスト!$F:$F,MATCH($L2068,リスト!$E:$E,0))),"")</f>
        <v/>
      </c>
    </row>
    <row r="2069" spans="15:22" ht="18" customHeight="1" x14ac:dyDescent="0.55000000000000004">
      <c r="O2069" s="9" t="str">
        <f>IFERROR(IF($B2069="","",INDEX(所属情報!$E:$E,MATCH($A2069,所属情報!$A:$A,0))),"")</f>
        <v/>
      </c>
      <c r="P2069" s="9" t="str">
        <f t="shared" si="96"/>
        <v/>
      </c>
      <c r="Q2069" s="9" t="str">
        <f t="shared" si="97"/>
        <v/>
      </c>
      <c r="R2069" s="9" t="str">
        <f t="shared" si="98"/>
        <v/>
      </c>
      <c r="S2069" s="9" t="str">
        <f>IFERROR(IF($F2069="","",INDEX(リスト!$G:$G,MATCH($F2069,リスト!$E:$E,0))),"")</f>
        <v/>
      </c>
      <c r="T2069" s="9" t="str">
        <f>IFERROR(IF($K2069="","",INDEX(リスト!$J:$J,MATCH($K2069,リスト!$I:$I,0))),"")</f>
        <v/>
      </c>
      <c r="U2069" s="9" t="str">
        <f>IF($B2069="","",RIGHT($G2069*1000+200+COUNTIF($G$2:$G2069,$G2069),9))</f>
        <v/>
      </c>
      <c r="V2069" s="9" t="str">
        <f>IFERROR(IF($M2069="","",$M2069&amp;"・"&amp;INDEX(リスト!$F:$F,MATCH($L2069,リスト!$E:$E,0))),"")</f>
        <v/>
      </c>
    </row>
    <row r="2070" spans="15:22" ht="18" customHeight="1" x14ac:dyDescent="0.55000000000000004">
      <c r="O2070" s="9" t="str">
        <f>IFERROR(IF($B2070="","",INDEX(所属情報!$E:$E,MATCH($A2070,所属情報!$A:$A,0))),"")</f>
        <v/>
      </c>
      <c r="P2070" s="9" t="str">
        <f t="shared" si="96"/>
        <v/>
      </c>
      <c r="Q2070" s="9" t="str">
        <f t="shared" si="97"/>
        <v/>
      </c>
      <c r="R2070" s="9" t="str">
        <f t="shared" si="98"/>
        <v/>
      </c>
      <c r="S2070" s="9" t="str">
        <f>IFERROR(IF($F2070="","",INDEX(リスト!$G:$G,MATCH($F2070,リスト!$E:$E,0))),"")</f>
        <v/>
      </c>
      <c r="T2070" s="9" t="str">
        <f>IFERROR(IF($K2070="","",INDEX(リスト!$J:$J,MATCH($K2070,リスト!$I:$I,0))),"")</f>
        <v/>
      </c>
      <c r="U2070" s="9" t="str">
        <f>IF($B2070="","",RIGHT($G2070*1000+200+COUNTIF($G$2:$G2070,$G2070),9))</f>
        <v/>
      </c>
      <c r="V2070" s="9" t="str">
        <f>IFERROR(IF($M2070="","",$M2070&amp;"・"&amp;INDEX(リスト!$F:$F,MATCH($L2070,リスト!$E:$E,0))),"")</f>
        <v/>
      </c>
    </row>
    <row r="2071" spans="15:22" ht="18" customHeight="1" x14ac:dyDescent="0.55000000000000004">
      <c r="O2071" s="9" t="str">
        <f>IFERROR(IF($B2071="","",INDEX(所属情報!$E:$E,MATCH($A2071,所属情報!$A:$A,0))),"")</f>
        <v/>
      </c>
      <c r="P2071" s="9" t="str">
        <f t="shared" si="96"/>
        <v/>
      </c>
      <c r="Q2071" s="9" t="str">
        <f t="shared" si="97"/>
        <v/>
      </c>
      <c r="R2071" s="9" t="str">
        <f t="shared" si="98"/>
        <v/>
      </c>
      <c r="S2071" s="9" t="str">
        <f>IFERROR(IF($F2071="","",INDEX(リスト!$G:$G,MATCH($F2071,リスト!$E:$E,0))),"")</f>
        <v/>
      </c>
      <c r="T2071" s="9" t="str">
        <f>IFERROR(IF($K2071="","",INDEX(リスト!$J:$J,MATCH($K2071,リスト!$I:$I,0))),"")</f>
        <v/>
      </c>
      <c r="U2071" s="9" t="str">
        <f>IF($B2071="","",RIGHT($G2071*1000+200+COUNTIF($G$2:$G2071,$G2071),9))</f>
        <v/>
      </c>
      <c r="V2071" s="9" t="str">
        <f>IFERROR(IF($M2071="","",$M2071&amp;"・"&amp;INDEX(リスト!$F:$F,MATCH($L2071,リスト!$E:$E,0))),"")</f>
        <v/>
      </c>
    </row>
    <row r="2072" spans="15:22" ht="18" customHeight="1" x14ac:dyDescent="0.55000000000000004">
      <c r="O2072" s="9" t="str">
        <f>IFERROR(IF($B2072="","",INDEX(所属情報!$E:$E,MATCH($A2072,所属情報!$A:$A,0))),"")</f>
        <v/>
      </c>
      <c r="P2072" s="9" t="str">
        <f t="shared" si="96"/>
        <v/>
      </c>
      <c r="Q2072" s="9" t="str">
        <f t="shared" si="97"/>
        <v/>
      </c>
      <c r="R2072" s="9" t="str">
        <f t="shared" si="98"/>
        <v/>
      </c>
      <c r="S2072" s="9" t="str">
        <f>IFERROR(IF($F2072="","",INDEX(リスト!$G:$G,MATCH($F2072,リスト!$E:$E,0))),"")</f>
        <v/>
      </c>
      <c r="T2072" s="9" t="str">
        <f>IFERROR(IF($K2072="","",INDEX(リスト!$J:$J,MATCH($K2072,リスト!$I:$I,0))),"")</f>
        <v/>
      </c>
      <c r="U2072" s="9" t="str">
        <f>IF($B2072="","",RIGHT($G2072*1000+200+COUNTIF($G$2:$G2072,$G2072),9))</f>
        <v/>
      </c>
      <c r="V2072" s="9" t="str">
        <f>IFERROR(IF($M2072="","",$M2072&amp;"・"&amp;INDEX(リスト!$F:$F,MATCH($L2072,リスト!$E:$E,0))),"")</f>
        <v/>
      </c>
    </row>
    <row r="2073" spans="15:22" ht="18" customHeight="1" x14ac:dyDescent="0.55000000000000004">
      <c r="O2073" s="9" t="str">
        <f>IFERROR(IF($B2073="","",INDEX(所属情報!$E:$E,MATCH($A2073,所属情報!$A:$A,0))),"")</f>
        <v/>
      </c>
      <c r="P2073" s="9" t="str">
        <f t="shared" si="96"/>
        <v/>
      </c>
      <c r="Q2073" s="9" t="str">
        <f t="shared" si="97"/>
        <v/>
      </c>
      <c r="R2073" s="9" t="str">
        <f t="shared" si="98"/>
        <v/>
      </c>
      <c r="S2073" s="9" t="str">
        <f>IFERROR(IF($F2073="","",INDEX(リスト!$G:$G,MATCH($F2073,リスト!$E:$E,0))),"")</f>
        <v/>
      </c>
      <c r="T2073" s="9" t="str">
        <f>IFERROR(IF($K2073="","",INDEX(リスト!$J:$J,MATCH($K2073,リスト!$I:$I,0))),"")</f>
        <v/>
      </c>
      <c r="U2073" s="9" t="str">
        <f>IF($B2073="","",RIGHT($G2073*1000+200+COUNTIF($G$2:$G2073,$G2073),9))</f>
        <v/>
      </c>
      <c r="V2073" s="9" t="str">
        <f>IFERROR(IF($M2073="","",$M2073&amp;"・"&amp;INDEX(リスト!$F:$F,MATCH($L2073,リスト!$E:$E,0))),"")</f>
        <v/>
      </c>
    </row>
    <row r="2074" spans="15:22" ht="18" customHeight="1" x14ac:dyDescent="0.55000000000000004">
      <c r="O2074" s="9" t="str">
        <f>IFERROR(IF($B2074="","",INDEX(所属情報!$E:$E,MATCH($A2074,所属情報!$A:$A,0))),"")</f>
        <v/>
      </c>
      <c r="P2074" s="9" t="str">
        <f t="shared" si="96"/>
        <v/>
      </c>
      <c r="Q2074" s="9" t="str">
        <f t="shared" si="97"/>
        <v/>
      </c>
      <c r="R2074" s="9" t="str">
        <f t="shared" si="98"/>
        <v/>
      </c>
      <c r="S2074" s="9" t="str">
        <f>IFERROR(IF($F2074="","",INDEX(リスト!$G:$G,MATCH($F2074,リスト!$E:$E,0))),"")</f>
        <v/>
      </c>
      <c r="T2074" s="9" t="str">
        <f>IFERROR(IF($K2074="","",INDEX(リスト!$J:$J,MATCH($K2074,リスト!$I:$I,0))),"")</f>
        <v/>
      </c>
      <c r="U2074" s="9" t="str">
        <f>IF($B2074="","",RIGHT($G2074*1000+200+COUNTIF($G$2:$G2074,$G2074),9))</f>
        <v/>
      </c>
      <c r="V2074" s="9" t="str">
        <f>IFERROR(IF($M2074="","",$M2074&amp;"・"&amp;INDEX(リスト!$F:$F,MATCH($L2074,リスト!$E:$E,0))),"")</f>
        <v/>
      </c>
    </row>
    <row r="2075" spans="15:22" ht="18" customHeight="1" x14ac:dyDescent="0.55000000000000004">
      <c r="O2075" s="9" t="str">
        <f>IFERROR(IF($B2075="","",INDEX(所属情報!$E:$E,MATCH($A2075,所属情報!$A:$A,0))),"")</f>
        <v/>
      </c>
      <c r="P2075" s="9" t="str">
        <f t="shared" si="96"/>
        <v/>
      </c>
      <c r="Q2075" s="9" t="str">
        <f t="shared" si="97"/>
        <v/>
      </c>
      <c r="R2075" s="9" t="str">
        <f t="shared" si="98"/>
        <v/>
      </c>
      <c r="S2075" s="9" t="str">
        <f>IFERROR(IF($F2075="","",INDEX(リスト!$G:$G,MATCH($F2075,リスト!$E:$E,0))),"")</f>
        <v/>
      </c>
      <c r="T2075" s="9" t="str">
        <f>IFERROR(IF($K2075="","",INDEX(リスト!$J:$J,MATCH($K2075,リスト!$I:$I,0))),"")</f>
        <v/>
      </c>
      <c r="U2075" s="9" t="str">
        <f>IF($B2075="","",RIGHT($G2075*1000+200+COUNTIF($G$2:$G2075,$G2075),9))</f>
        <v/>
      </c>
      <c r="V2075" s="9" t="str">
        <f>IFERROR(IF($M2075="","",$M2075&amp;"・"&amp;INDEX(リスト!$F:$F,MATCH($L2075,リスト!$E:$E,0))),"")</f>
        <v/>
      </c>
    </row>
    <row r="2076" spans="15:22" ht="18" customHeight="1" x14ac:dyDescent="0.55000000000000004">
      <c r="O2076" s="9" t="str">
        <f>IFERROR(IF($B2076="","",INDEX(所属情報!$E:$E,MATCH($A2076,所属情報!$A:$A,0))),"")</f>
        <v/>
      </c>
      <c r="P2076" s="9" t="str">
        <f t="shared" si="96"/>
        <v/>
      </c>
      <c r="Q2076" s="9" t="str">
        <f t="shared" si="97"/>
        <v/>
      </c>
      <c r="R2076" s="9" t="str">
        <f t="shared" si="98"/>
        <v/>
      </c>
      <c r="S2076" s="9" t="str">
        <f>IFERROR(IF($F2076="","",INDEX(リスト!$G:$G,MATCH($F2076,リスト!$E:$E,0))),"")</f>
        <v/>
      </c>
      <c r="T2076" s="9" t="str">
        <f>IFERROR(IF($K2076="","",INDEX(リスト!$J:$J,MATCH($K2076,リスト!$I:$I,0))),"")</f>
        <v/>
      </c>
      <c r="U2076" s="9" t="str">
        <f>IF($B2076="","",RIGHT($G2076*1000+200+COUNTIF($G$2:$G2076,$G2076),9))</f>
        <v/>
      </c>
      <c r="V2076" s="9" t="str">
        <f>IFERROR(IF($M2076="","",$M2076&amp;"・"&amp;INDEX(リスト!$F:$F,MATCH($L2076,リスト!$E:$E,0))),"")</f>
        <v/>
      </c>
    </row>
    <row r="2077" spans="15:22" ht="18" customHeight="1" x14ac:dyDescent="0.55000000000000004">
      <c r="O2077" s="9" t="str">
        <f>IFERROR(IF($B2077="","",INDEX(所属情報!$E:$E,MATCH($A2077,所属情報!$A:$A,0))),"")</f>
        <v/>
      </c>
      <c r="P2077" s="9" t="str">
        <f t="shared" si="96"/>
        <v/>
      </c>
      <c r="Q2077" s="9" t="str">
        <f t="shared" si="97"/>
        <v/>
      </c>
      <c r="R2077" s="9" t="str">
        <f t="shared" si="98"/>
        <v/>
      </c>
      <c r="S2077" s="9" t="str">
        <f>IFERROR(IF($F2077="","",INDEX(リスト!$G:$G,MATCH($F2077,リスト!$E:$E,0))),"")</f>
        <v/>
      </c>
      <c r="T2077" s="9" t="str">
        <f>IFERROR(IF($K2077="","",INDEX(リスト!$J:$J,MATCH($K2077,リスト!$I:$I,0))),"")</f>
        <v/>
      </c>
      <c r="U2077" s="9" t="str">
        <f>IF($B2077="","",RIGHT($G2077*1000+200+COUNTIF($G$2:$G2077,$G2077),9))</f>
        <v/>
      </c>
      <c r="V2077" s="9" t="str">
        <f>IFERROR(IF($M2077="","",$M2077&amp;"・"&amp;INDEX(リスト!$F:$F,MATCH($L2077,リスト!$E:$E,0))),"")</f>
        <v/>
      </c>
    </row>
    <row r="2078" spans="15:22" ht="18" customHeight="1" x14ac:dyDescent="0.55000000000000004">
      <c r="O2078" s="9" t="str">
        <f>IFERROR(IF($B2078="","",INDEX(所属情報!$E:$E,MATCH($A2078,所属情報!$A:$A,0))),"")</f>
        <v/>
      </c>
      <c r="P2078" s="9" t="str">
        <f t="shared" si="96"/>
        <v/>
      </c>
      <c r="Q2078" s="9" t="str">
        <f t="shared" si="97"/>
        <v/>
      </c>
      <c r="R2078" s="9" t="str">
        <f t="shared" si="98"/>
        <v/>
      </c>
      <c r="S2078" s="9" t="str">
        <f>IFERROR(IF($F2078="","",INDEX(リスト!$G:$G,MATCH($F2078,リスト!$E:$E,0))),"")</f>
        <v/>
      </c>
      <c r="T2078" s="9" t="str">
        <f>IFERROR(IF($K2078="","",INDEX(リスト!$J:$J,MATCH($K2078,リスト!$I:$I,0))),"")</f>
        <v/>
      </c>
      <c r="U2078" s="9" t="str">
        <f>IF($B2078="","",RIGHT($G2078*1000+200+COUNTIF($G$2:$G2078,$G2078),9))</f>
        <v/>
      </c>
      <c r="V2078" s="9" t="str">
        <f>IFERROR(IF($M2078="","",$M2078&amp;"・"&amp;INDEX(リスト!$F:$F,MATCH($L2078,リスト!$E:$E,0))),"")</f>
        <v/>
      </c>
    </row>
    <row r="2079" spans="15:22" ht="18" customHeight="1" x14ac:dyDescent="0.55000000000000004">
      <c r="O2079" s="9" t="str">
        <f>IFERROR(IF($B2079="","",INDEX(所属情報!$E:$E,MATCH($A2079,所属情報!$A:$A,0))),"")</f>
        <v/>
      </c>
      <c r="P2079" s="9" t="str">
        <f t="shared" si="96"/>
        <v/>
      </c>
      <c r="Q2079" s="9" t="str">
        <f t="shared" si="97"/>
        <v/>
      </c>
      <c r="R2079" s="9" t="str">
        <f t="shared" si="98"/>
        <v/>
      </c>
      <c r="S2079" s="9" t="str">
        <f>IFERROR(IF($F2079="","",INDEX(リスト!$G:$G,MATCH($F2079,リスト!$E:$E,0))),"")</f>
        <v/>
      </c>
      <c r="T2079" s="9" t="str">
        <f>IFERROR(IF($K2079="","",INDEX(リスト!$J:$J,MATCH($K2079,リスト!$I:$I,0))),"")</f>
        <v/>
      </c>
      <c r="U2079" s="9" t="str">
        <f>IF($B2079="","",RIGHT($G2079*1000+200+COUNTIF($G$2:$G2079,$G2079),9))</f>
        <v/>
      </c>
      <c r="V2079" s="9" t="str">
        <f>IFERROR(IF($M2079="","",$M2079&amp;"・"&amp;INDEX(リスト!$F:$F,MATCH($L2079,リスト!$E:$E,0))),"")</f>
        <v/>
      </c>
    </row>
    <row r="2080" spans="15:22" ht="18" customHeight="1" x14ac:dyDescent="0.55000000000000004">
      <c r="O2080" s="9" t="str">
        <f>IFERROR(IF($B2080="","",INDEX(所属情報!$E:$E,MATCH($A2080,所属情報!$A:$A,0))),"")</f>
        <v/>
      </c>
      <c r="P2080" s="9" t="str">
        <f t="shared" si="96"/>
        <v/>
      </c>
      <c r="Q2080" s="9" t="str">
        <f t="shared" si="97"/>
        <v/>
      </c>
      <c r="R2080" s="9" t="str">
        <f t="shared" si="98"/>
        <v/>
      </c>
      <c r="S2080" s="9" t="str">
        <f>IFERROR(IF($F2080="","",INDEX(リスト!$G:$G,MATCH($F2080,リスト!$E:$E,0))),"")</f>
        <v/>
      </c>
      <c r="T2080" s="9" t="str">
        <f>IFERROR(IF($K2080="","",INDEX(リスト!$J:$J,MATCH($K2080,リスト!$I:$I,0))),"")</f>
        <v/>
      </c>
      <c r="U2080" s="9" t="str">
        <f>IF($B2080="","",RIGHT($G2080*1000+200+COUNTIF($G$2:$G2080,$G2080),9))</f>
        <v/>
      </c>
      <c r="V2080" s="9" t="str">
        <f>IFERROR(IF($M2080="","",$M2080&amp;"・"&amp;INDEX(リスト!$F:$F,MATCH($L2080,リスト!$E:$E,0))),"")</f>
        <v/>
      </c>
    </row>
    <row r="2081" spans="15:22" ht="18" customHeight="1" x14ac:dyDescent="0.55000000000000004">
      <c r="O2081" s="9" t="str">
        <f>IFERROR(IF($B2081="","",INDEX(所属情報!$E:$E,MATCH($A2081,所属情報!$A:$A,0))),"")</f>
        <v/>
      </c>
      <c r="P2081" s="9" t="str">
        <f t="shared" si="96"/>
        <v/>
      </c>
      <c r="Q2081" s="9" t="str">
        <f t="shared" si="97"/>
        <v/>
      </c>
      <c r="R2081" s="9" t="str">
        <f t="shared" si="98"/>
        <v/>
      </c>
      <c r="S2081" s="9" t="str">
        <f>IFERROR(IF($F2081="","",INDEX(リスト!$G:$G,MATCH($F2081,リスト!$E:$E,0))),"")</f>
        <v/>
      </c>
      <c r="T2081" s="9" t="str">
        <f>IFERROR(IF($K2081="","",INDEX(リスト!$J:$J,MATCH($K2081,リスト!$I:$I,0))),"")</f>
        <v/>
      </c>
      <c r="U2081" s="9" t="str">
        <f>IF($B2081="","",RIGHT($G2081*1000+200+COUNTIF($G$2:$G2081,$G2081),9))</f>
        <v/>
      </c>
      <c r="V2081" s="9" t="str">
        <f>IFERROR(IF($M2081="","",$M2081&amp;"・"&amp;INDEX(リスト!$F:$F,MATCH($L2081,リスト!$E:$E,0))),"")</f>
        <v/>
      </c>
    </row>
    <row r="2082" spans="15:22" ht="18" customHeight="1" x14ac:dyDescent="0.55000000000000004">
      <c r="O2082" s="9" t="str">
        <f>IFERROR(IF($B2082="","",INDEX(所属情報!$E:$E,MATCH($A2082,所属情報!$A:$A,0))),"")</f>
        <v/>
      </c>
      <c r="P2082" s="9" t="str">
        <f t="shared" si="96"/>
        <v/>
      </c>
      <c r="Q2082" s="9" t="str">
        <f t="shared" si="97"/>
        <v/>
      </c>
      <c r="R2082" s="9" t="str">
        <f t="shared" si="98"/>
        <v/>
      </c>
      <c r="S2082" s="9" t="str">
        <f>IFERROR(IF($F2082="","",INDEX(リスト!$G:$G,MATCH($F2082,リスト!$E:$E,0))),"")</f>
        <v/>
      </c>
      <c r="T2082" s="9" t="str">
        <f>IFERROR(IF($K2082="","",INDEX(リスト!$J:$J,MATCH($K2082,リスト!$I:$I,0))),"")</f>
        <v/>
      </c>
      <c r="U2082" s="9" t="str">
        <f>IF($B2082="","",RIGHT($G2082*1000+200+COUNTIF($G$2:$G2082,$G2082),9))</f>
        <v/>
      </c>
      <c r="V2082" s="9" t="str">
        <f>IFERROR(IF($M2082="","",$M2082&amp;"・"&amp;INDEX(リスト!$F:$F,MATCH($L2082,リスト!$E:$E,0))),"")</f>
        <v/>
      </c>
    </row>
    <row r="2083" spans="15:22" ht="18" customHeight="1" x14ac:dyDescent="0.55000000000000004">
      <c r="O2083" s="9" t="str">
        <f>IFERROR(IF($B2083="","",INDEX(所属情報!$E:$E,MATCH($A2083,所属情報!$A:$A,0))),"")</f>
        <v/>
      </c>
      <c r="P2083" s="9" t="str">
        <f t="shared" si="96"/>
        <v/>
      </c>
      <c r="Q2083" s="9" t="str">
        <f t="shared" si="97"/>
        <v/>
      </c>
      <c r="R2083" s="9" t="str">
        <f t="shared" si="98"/>
        <v/>
      </c>
      <c r="S2083" s="9" t="str">
        <f>IFERROR(IF($F2083="","",INDEX(リスト!$G:$G,MATCH($F2083,リスト!$E:$E,0))),"")</f>
        <v/>
      </c>
      <c r="T2083" s="9" t="str">
        <f>IFERROR(IF($K2083="","",INDEX(リスト!$J:$J,MATCH($K2083,リスト!$I:$I,0))),"")</f>
        <v/>
      </c>
      <c r="U2083" s="9" t="str">
        <f>IF($B2083="","",RIGHT($G2083*1000+200+COUNTIF($G$2:$G2083,$G2083),9))</f>
        <v/>
      </c>
      <c r="V2083" s="9" t="str">
        <f>IFERROR(IF($M2083="","",$M2083&amp;"・"&amp;INDEX(リスト!$F:$F,MATCH($L2083,リスト!$E:$E,0))),"")</f>
        <v/>
      </c>
    </row>
    <row r="2084" spans="15:22" ht="18" customHeight="1" x14ac:dyDescent="0.55000000000000004">
      <c r="O2084" s="9" t="str">
        <f>IFERROR(IF($B2084="","",INDEX(所属情報!$E:$E,MATCH($A2084,所属情報!$A:$A,0))),"")</f>
        <v/>
      </c>
      <c r="P2084" s="9" t="str">
        <f t="shared" si="96"/>
        <v/>
      </c>
      <c r="Q2084" s="9" t="str">
        <f t="shared" si="97"/>
        <v/>
      </c>
      <c r="R2084" s="9" t="str">
        <f t="shared" si="98"/>
        <v/>
      </c>
      <c r="S2084" s="9" t="str">
        <f>IFERROR(IF($F2084="","",INDEX(リスト!$G:$G,MATCH($F2084,リスト!$E:$E,0))),"")</f>
        <v/>
      </c>
      <c r="T2084" s="9" t="str">
        <f>IFERROR(IF($K2084="","",INDEX(リスト!$J:$J,MATCH($K2084,リスト!$I:$I,0))),"")</f>
        <v/>
      </c>
      <c r="U2084" s="9" t="str">
        <f>IF($B2084="","",RIGHT($G2084*1000+200+COUNTIF($G$2:$G2084,$G2084),9))</f>
        <v/>
      </c>
      <c r="V2084" s="9" t="str">
        <f>IFERROR(IF($M2084="","",$M2084&amp;"・"&amp;INDEX(リスト!$F:$F,MATCH($L2084,リスト!$E:$E,0))),"")</f>
        <v/>
      </c>
    </row>
    <row r="2085" spans="15:22" ht="18" customHeight="1" x14ac:dyDescent="0.55000000000000004">
      <c r="O2085" s="9" t="str">
        <f>IFERROR(IF($B2085="","",INDEX(所属情報!$E:$E,MATCH($A2085,所属情報!$A:$A,0))),"")</f>
        <v/>
      </c>
      <c r="P2085" s="9" t="str">
        <f t="shared" si="96"/>
        <v/>
      </c>
      <c r="Q2085" s="9" t="str">
        <f t="shared" si="97"/>
        <v/>
      </c>
      <c r="R2085" s="9" t="str">
        <f t="shared" si="98"/>
        <v/>
      </c>
      <c r="S2085" s="9" t="str">
        <f>IFERROR(IF($F2085="","",INDEX(リスト!$G:$G,MATCH($F2085,リスト!$E:$E,0))),"")</f>
        <v/>
      </c>
      <c r="T2085" s="9" t="str">
        <f>IFERROR(IF($K2085="","",INDEX(リスト!$J:$J,MATCH($K2085,リスト!$I:$I,0))),"")</f>
        <v/>
      </c>
      <c r="U2085" s="9" t="str">
        <f>IF($B2085="","",RIGHT($G2085*1000+200+COUNTIF($G$2:$G2085,$G2085),9))</f>
        <v/>
      </c>
      <c r="V2085" s="9" t="str">
        <f>IFERROR(IF($M2085="","",$M2085&amp;"・"&amp;INDEX(リスト!$F:$F,MATCH($L2085,リスト!$E:$E,0))),"")</f>
        <v/>
      </c>
    </row>
    <row r="2086" spans="15:22" ht="18" customHeight="1" x14ac:dyDescent="0.55000000000000004">
      <c r="O2086" s="9" t="str">
        <f>IFERROR(IF($B2086="","",INDEX(所属情報!$E:$E,MATCH($A2086,所属情報!$A:$A,0))),"")</f>
        <v/>
      </c>
      <c r="P2086" s="9" t="str">
        <f t="shared" si="96"/>
        <v/>
      </c>
      <c r="Q2086" s="9" t="str">
        <f t="shared" si="97"/>
        <v/>
      </c>
      <c r="R2086" s="9" t="str">
        <f t="shared" si="98"/>
        <v/>
      </c>
      <c r="S2086" s="9" t="str">
        <f>IFERROR(IF($F2086="","",INDEX(リスト!$G:$G,MATCH($F2086,リスト!$E:$E,0))),"")</f>
        <v/>
      </c>
      <c r="T2086" s="9" t="str">
        <f>IFERROR(IF($K2086="","",INDEX(リスト!$J:$J,MATCH($K2086,リスト!$I:$I,0))),"")</f>
        <v/>
      </c>
      <c r="U2086" s="9" t="str">
        <f>IF($B2086="","",RIGHT($G2086*1000+200+COUNTIF($G$2:$G2086,$G2086),9))</f>
        <v/>
      </c>
      <c r="V2086" s="9" t="str">
        <f>IFERROR(IF($M2086="","",$M2086&amp;"・"&amp;INDEX(リスト!$F:$F,MATCH($L2086,リスト!$E:$E,0))),"")</f>
        <v/>
      </c>
    </row>
    <row r="2087" spans="15:22" ht="18" customHeight="1" x14ac:dyDescent="0.55000000000000004">
      <c r="O2087" s="9" t="str">
        <f>IFERROR(IF($B2087="","",INDEX(所属情報!$E:$E,MATCH($A2087,所属情報!$A:$A,0))),"")</f>
        <v/>
      </c>
      <c r="P2087" s="9" t="str">
        <f t="shared" si="96"/>
        <v/>
      </c>
      <c r="Q2087" s="9" t="str">
        <f t="shared" si="97"/>
        <v/>
      </c>
      <c r="R2087" s="9" t="str">
        <f t="shared" si="98"/>
        <v/>
      </c>
      <c r="S2087" s="9" t="str">
        <f>IFERROR(IF($F2087="","",INDEX(リスト!$G:$G,MATCH($F2087,リスト!$E:$E,0))),"")</f>
        <v/>
      </c>
      <c r="T2087" s="9" t="str">
        <f>IFERROR(IF($K2087="","",INDEX(リスト!$J:$J,MATCH($K2087,リスト!$I:$I,0))),"")</f>
        <v/>
      </c>
      <c r="U2087" s="9" t="str">
        <f>IF($B2087="","",RIGHT($G2087*1000+200+COUNTIF($G$2:$G2087,$G2087),9))</f>
        <v/>
      </c>
      <c r="V2087" s="9" t="str">
        <f>IFERROR(IF($M2087="","",$M2087&amp;"・"&amp;INDEX(リスト!$F:$F,MATCH($L2087,リスト!$E:$E,0))),"")</f>
        <v/>
      </c>
    </row>
    <row r="2088" spans="15:22" ht="18" customHeight="1" x14ac:dyDescent="0.55000000000000004">
      <c r="O2088" s="9" t="str">
        <f>IFERROR(IF($B2088="","",INDEX(所属情報!$E:$E,MATCH($A2088,所属情報!$A:$A,0))),"")</f>
        <v/>
      </c>
      <c r="P2088" s="9" t="str">
        <f t="shared" si="96"/>
        <v/>
      </c>
      <c r="Q2088" s="9" t="str">
        <f t="shared" si="97"/>
        <v/>
      </c>
      <c r="R2088" s="9" t="str">
        <f t="shared" si="98"/>
        <v/>
      </c>
      <c r="S2088" s="9" t="str">
        <f>IFERROR(IF($F2088="","",INDEX(リスト!$G:$G,MATCH($F2088,リスト!$E:$E,0))),"")</f>
        <v/>
      </c>
      <c r="T2088" s="9" t="str">
        <f>IFERROR(IF($K2088="","",INDEX(リスト!$J:$J,MATCH($K2088,リスト!$I:$I,0))),"")</f>
        <v/>
      </c>
      <c r="U2088" s="9" t="str">
        <f>IF($B2088="","",RIGHT($G2088*1000+200+COUNTIF($G$2:$G2088,$G2088),9))</f>
        <v/>
      </c>
      <c r="V2088" s="9" t="str">
        <f>IFERROR(IF($M2088="","",$M2088&amp;"・"&amp;INDEX(リスト!$F:$F,MATCH($L2088,リスト!$E:$E,0))),"")</f>
        <v/>
      </c>
    </row>
    <row r="2089" spans="15:22" ht="18" customHeight="1" x14ac:dyDescent="0.55000000000000004">
      <c r="O2089" s="9" t="str">
        <f>IFERROR(IF($B2089="","",INDEX(所属情報!$E:$E,MATCH($A2089,所属情報!$A:$A,0))),"")</f>
        <v/>
      </c>
      <c r="P2089" s="9" t="str">
        <f t="shared" si="96"/>
        <v/>
      </c>
      <c r="Q2089" s="9" t="str">
        <f t="shared" si="97"/>
        <v/>
      </c>
      <c r="R2089" s="9" t="str">
        <f t="shared" si="98"/>
        <v/>
      </c>
      <c r="S2089" s="9" t="str">
        <f>IFERROR(IF($F2089="","",INDEX(リスト!$G:$G,MATCH($F2089,リスト!$E:$E,0))),"")</f>
        <v/>
      </c>
      <c r="T2089" s="9" t="str">
        <f>IFERROR(IF($K2089="","",INDEX(リスト!$J:$J,MATCH($K2089,リスト!$I:$I,0))),"")</f>
        <v/>
      </c>
      <c r="U2089" s="9" t="str">
        <f>IF($B2089="","",RIGHT($G2089*1000+200+COUNTIF($G$2:$G2089,$G2089),9))</f>
        <v/>
      </c>
      <c r="V2089" s="9" t="str">
        <f>IFERROR(IF($M2089="","",$M2089&amp;"・"&amp;INDEX(リスト!$F:$F,MATCH($L2089,リスト!$E:$E,0))),"")</f>
        <v/>
      </c>
    </row>
    <row r="2090" spans="15:22" ht="18" customHeight="1" x14ac:dyDescent="0.55000000000000004">
      <c r="O2090" s="9" t="str">
        <f>IFERROR(IF($B2090="","",INDEX(所属情報!$E:$E,MATCH($A2090,所属情報!$A:$A,0))),"")</f>
        <v/>
      </c>
      <c r="P2090" s="9" t="str">
        <f t="shared" si="96"/>
        <v/>
      </c>
      <c r="Q2090" s="9" t="str">
        <f t="shared" si="97"/>
        <v/>
      </c>
      <c r="R2090" s="9" t="str">
        <f t="shared" si="98"/>
        <v/>
      </c>
      <c r="S2090" s="9" t="str">
        <f>IFERROR(IF($F2090="","",INDEX(リスト!$G:$G,MATCH($F2090,リスト!$E:$E,0))),"")</f>
        <v/>
      </c>
      <c r="T2090" s="9" t="str">
        <f>IFERROR(IF($K2090="","",INDEX(リスト!$J:$J,MATCH($K2090,リスト!$I:$I,0))),"")</f>
        <v/>
      </c>
      <c r="U2090" s="9" t="str">
        <f>IF($B2090="","",RIGHT($G2090*1000+200+COUNTIF($G$2:$G2090,$G2090),9))</f>
        <v/>
      </c>
      <c r="V2090" s="9" t="str">
        <f>IFERROR(IF($M2090="","",$M2090&amp;"・"&amp;INDEX(リスト!$F:$F,MATCH($L2090,リスト!$E:$E,0))),"")</f>
        <v/>
      </c>
    </row>
    <row r="2091" spans="15:22" ht="18" customHeight="1" x14ac:dyDescent="0.55000000000000004">
      <c r="O2091" s="9" t="str">
        <f>IFERROR(IF($B2091="","",INDEX(所属情報!$E:$E,MATCH($A2091,所属情報!$A:$A,0))),"")</f>
        <v/>
      </c>
      <c r="P2091" s="9" t="str">
        <f t="shared" si="96"/>
        <v/>
      </c>
      <c r="Q2091" s="9" t="str">
        <f t="shared" si="97"/>
        <v/>
      </c>
      <c r="R2091" s="9" t="str">
        <f t="shared" si="98"/>
        <v/>
      </c>
      <c r="S2091" s="9" t="str">
        <f>IFERROR(IF($F2091="","",INDEX(リスト!$G:$G,MATCH($F2091,リスト!$E:$E,0))),"")</f>
        <v/>
      </c>
      <c r="T2091" s="9" t="str">
        <f>IFERROR(IF($K2091="","",INDEX(リスト!$J:$J,MATCH($K2091,リスト!$I:$I,0))),"")</f>
        <v/>
      </c>
      <c r="U2091" s="9" t="str">
        <f>IF($B2091="","",RIGHT($G2091*1000+200+COUNTIF($G$2:$G2091,$G2091),9))</f>
        <v/>
      </c>
      <c r="V2091" s="9" t="str">
        <f>IFERROR(IF($M2091="","",$M2091&amp;"・"&amp;INDEX(リスト!$F:$F,MATCH($L2091,リスト!$E:$E,0))),"")</f>
        <v/>
      </c>
    </row>
    <row r="2092" spans="15:22" ht="18" customHeight="1" x14ac:dyDescent="0.55000000000000004">
      <c r="O2092" s="9" t="str">
        <f>IFERROR(IF($B2092="","",INDEX(所属情報!$E:$E,MATCH($A2092,所属情報!$A:$A,0))),"")</f>
        <v/>
      </c>
      <c r="P2092" s="9" t="str">
        <f t="shared" si="96"/>
        <v/>
      </c>
      <c r="Q2092" s="9" t="str">
        <f t="shared" si="97"/>
        <v/>
      </c>
      <c r="R2092" s="9" t="str">
        <f t="shared" si="98"/>
        <v/>
      </c>
      <c r="S2092" s="9" t="str">
        <f>IFERROR(IF($F2092="","",INDEX(リスト!$G:$G,MATCH($F2092,リスト!$E:$E,0))),"")</f>
        <v/>
      </c>
      <c r="T2092" s="9" t="str">
        <f>IFERROR(IF($K2092="","",INDEX(リスト!$J:$J,MATCH($K2092,リスト!$I:$I,0))),"")</f>
        <v/>
      </c>
      <c r="U2092" s="9" t="str">
        <f>IF($B2092="","",RIGHT($G2092*1000+200+COUNTIF($G$2:$G2092,$G2092),9))</f>
        <v/>
      </c>
      <c r="V2092" s="9" t="str">
        <f>IFERROR(IF($M2092="","",$M2092&amp;"・"&amp;INDEX(リスト!$F:$F,MATCH($L2092,リスト!$E:$E,0))),"")</f>
        <v/>
      </c>
    </row>
    <row r="2093" spans="15:22" ht="18" customHeight="1" x14ac:dyDescent="0.55000000000000004">
      <c r="O2093" s="9" t="str">
        <f>IFERROR(IF($B2093="","",INDEX(所属情報!$E:$E,MATCH($A2093,所属情報!$A:$A,0))),"")</f>
        <v/>
      </c>
      <c r="P2093" s="9" t="str">
        <f t="shared" si="96"/>
        <v/>
      </c>
      <c r="Q2093" s="9" t="str">
        <f t="shared" si="97"/>
        <v/>
      </c>
      <c r="R2093" s="9" t="str">
        <f t="shared" si="98"/>
        <v/>
      </c>
      <c r="S2093" s="9" t="str">
        <f>IFERROR(IF($F2093="","",INDEX(リスト!$G:$G,MATCH($F2093,リスト!$E:$E,0))),"")</f>
        <v/>
      </c>
      <c r="T2093" s="9" t="str">
        <f>IFERROR(IF($K2093="","",INDEX(リスト!$J:$J,MATCH($K2093,リスト!$I:$I,0))),"")</f>
        <v/>
      </c>
      <c r="U2093" s="9" t="str">
        <f>IF($B2093="","",RIGHT($G2093*1000+200+COUNTIF($G$2:$G2093,$G2093),9))</f>
        <v/>
      </c>
      <c r="V2093" s="9" t="str">
        <f>IFERROR(IF($M2093="","",$M2093&amp;"・"&amp;INDEX(リスト!$F:$F,MATCH($L2093,リスト!$E:$E,0))),"")</f>
        <v/>
      </c>
    </row>
    <row r="2094" spans="15:22" ht="18" customHeight="1" x14ac:dyDescent="0.55000000000000004">
      <c r="O2094" s="9" t="str">
        <f>IFERROR(IF($B2094="","",INDEX(所属情報!$E:$E,MATCH($A2094,所属情報!$A:$A,0))),"")</f>
        <v/>
      </c>
      <c r="P2094" s="9" t="str">
        <f t="shared" si="96"/>
        <v/>
      </c>
      <c r="Q2094" s="9" t="str">
        <f t="shared" si="97"/>
        <v/>
      </c>
      <c r="R2094" s="9" t="str">
        <f t="shared" si="98"/>
        <v/>
      </c>
      <c r="S2094" s="9" t="str">
        <f>IFERROR(IF($F2094="","",INDEX(リスト!$G:$G,MATCH($F2094,リスト!$E:$E,0))),"")</f>
        <v/>
      </c>
      <c r="T2094" s="9" t="str">
        <f>IFERROR(IF($K2094="","",INDEX(リスト!$J:$J,MATCH($K2094,リスト!$I:$I,0))),"")</f>
        <v/>
      </c>
      <c r="U2094" s="9" t="str">
        <f>IF($B2094="","",RIGHT($G2094*1000+200+COUNTIF($G$2:$G2094,$G2094),9))</f>
        <v/>
      </c>
      <c r="V2094" s="9" t="str">
        <f>IFERROR(IF($M2094="","",$M2094&amp;"・"&amp;INDEX(リスト!$F:$F,MATCH($L2094,リスト!$E:$E,0))),"")</f>
        <v/>
      </c>
    </row>
    <row r="2095" spans="15:22" ht="18" customHeight="1" x14ac:dyDescent="0.55000000000000004">
      <c r="O2095" s="9" t="str">
        <f>IFERROR(IF($B2095="","",INDEX(所属情報!$E:$E,MATCH($A2095,所属情報!$A:$A,0))),"")</f>
        <v/>
      </c>
      <c r="P2095" s="9" t="str">
        <f t="shared" si="96"/>
        <v/>
      </c>
      <c r="Q2095" s="9" t="str">
        <f t="shared" si="97"/>
        <v/>
      </c>
      <c r="R2095" s="9" t="str">
        <f t="shared" si="98"/>
        <v/>
      </c>
      <c r="S2095" s="9" t="str">
        <f>IFERROR(IF($F2095="","",INDEX(リスト!$G:$G,MATCH($F2095,リスト!$E:$E,0))),"")</f>
        <v/>
      </c>
      <c r="T2095" s="9" t="str">
        <f>IFERROR(IF($K2095="","",INDEX(リスト!$J:$J,MATCH($K2095,リスト!$I:$I,0))),"")</f>
        <v/>
      </c>
      <c r="U2095" s="9" t="str">
        <f>IF($B2095="","",RIGHT($G2095*1000+200+COUNTIF($G$2:$G2095,$G2095),9))</f>
        <v/>
      </c>
      <c r="V2095" s="9" t="str">
        <f>IFERROR(IF($M2095="","",$M2095&amp;"・"&amp;INDEX(リスト!$F:$F,MATCH($L2095,リスト!$E:$E,0))),"")</f>
        <v/>
      </c>
    </row>
    <row r="2096" spans="15:22" ht="18" customHeight="1" x14ac:dyDescent="0.55000000000000004">
      <c r="O2096" s="9" t="str">
        <f>IFERROR(IF($B2096="","",INDEX(所属情報!$E:$E,MATCH($A2096,所属情報!$A:$A,0))),"")</f>
        <v/>
      </c>
      <c r="P2096" s="9" t="str">
        <f t="shared" si="96"/>
        <v/>
      </c>
      <c r="Q2096" s="9" t="str">
        <f t="shared" si="97"/>
        <v/>
      </c>
      <c r="R2096" s="9" t="str">
        <f t="shared" si="98"/>
        <v/>
      </c>
      <c r="S2096" s="9" t="str">
        <f>IFERROR(IF($F2096="","",INDEX(リスト!$G:$G,MATCH($F2096,リスト!$E:$E,0))),"")</f>
        <v/>
      </c>
      <c r="T2096" s="9" t="str">
        <f>IFERROR(IF($K2096="","",INDEX(リスト!$J:$J,MATCH($K2096,リスト!$I:$I,0))),"")</f>
        <v/>
      </c>
      <c r="U2096" s="9" t="str">
        <f>IF($B2096="","",RIGHT($G2096*1000+200+COUNTIF($G$2:$G2096,$G2096),9))</f>
        <v/>
      </c>
      <c r="V2096" s="9" t="str">
        <f>IFERROR(IF($M2096="","",$M2096&amp;"・"&amp;INDEX(リスト!$F:$F,MATCH($L2096,リスト!$E:$E,0))),"")</f>
        <v/>
      </c>
    </row>
    <row r="2097" spans="15:22" ht="18" customHeight="1" x14ac:dyDescent="0.55000000000000004">
      <c r="O2097" s="9" t="str">
        <f>IFERROR(IF($B2097="","",INDEX(所属情報!$E:$E,MATCH($A2097,所属情報!$A:$A,0))),"")</f>
        <v/>
      </c>
      <c r="P2097" s="9" t="str">
        <f t="shared" si="96"/>
        <v/>
      </c>
      <c r="Q2097" s="9" t="str">
        <f t="shared" si="97"/>
        <v/>
      </c>
      <c r="R2097" s="9" t="str">
        <f t="shared" si="98"/>
        <v/>
      </c>
      <c r="S2097" s="9" t="str">
        <f>IFERROR(IF($F2097="","",INDEX(リスト!$G:$G,MATCH($F2097,リスト!$E:$E,0))),"")</f>
        <v/>
      </c>
      <c r="T2097" s="9" t="str">
        <f>IFERROR(IF($K2097="","",INDEX(リスト!$J:$J,MATCH($K2097,リスト!$I:$I,0))),"")</f>
        <v/>
      </c>
      <c r="U2097" s="9" t="str">
        <f>IF($B2097="","",RIGHT($G2097*1000+200+COUNTIF($G$2:$G2097,$G2097),9))</f>
        <v/>
      </c>
      <c r="V2097" s="9" t="str">
        <f>IFERROR(IF($M2097="","",$M2097&amp;"・"&amp;INDEX(リスト!$F:$F,MATCH($L2097,リスト!$E:$E,0))),"")</f>
        <v/>
      </c>
    </row>
    <row r="2098" spans="15:22" ht="18" customHeight="1" x14ac:dyDescent="0.55000000000000004">
      <c r="O2098" s="9" t="str">
        <f>IFERROR(IF($B2098="","",INDEX(所属情報!$E:$E,MATCH($A2098,所属情報!$A:$A,0))),"")</f>
        <v/>
      </c>
      <c r="P2098" s="9" t="str">
        <f t="shared" si="96"/>
        <v/>
      </c>
      <c r="Q2098" s="9" t="str">
        <f t="shared" si="97"/>
        <v/>
      </c>
      <c r="R2098" s="9" t="str">
        <f t="shared" si="98"/>
        <v/>
      </c>
      <c r="S2098" s="9" t="str">
        <f>IFERROR(IF($F2098="","",INDEX(リスト!$G:$G,MATCH($F2098,リスト!$E:$E,0))),"")</f>
        <v/>
      </c>
      <c r="T2098" s="9" t="str">
        <f>IFERROR(IF($K2098="","",INDEX(リスト!$J:$J,MATCH($K2098,リスト!$I:$I,0))),"")</f>
        <v/>
      </c>
      <c r="U2098" s="9" t="str">
        <f>IF($B2098="","",RIGHT($G2098*1000+200+COUNTIF($G$2:$G2098,$G2098),9))</f>
        <v/>
      </c>
      <c r="V2098" s="9" t="str">
        <f>IFERROR(IF($M2098="","",$M2098&amp;"・"&amp;INDEX(リスト!$F:$F,MATCH($L2098,リスト!$E:$E,0))),"")</f>
        <v/>
      </c>
    </row>
    <row r="2099" spans="15:22" ht="18" customHeight="1" x14ac:dyDescent="0.55000000000000004">
      <c r="O2099" s="9" t="str">
        <f>IFERROR(IF($B2099="","",INDEX(所属情報!$E:$E,MATCH($A2099,所属情報!$A:$A,0))),"")</f>
        <v/>
      </c>
      <c r="P2099" s="9" t="str">
        <f t="shared" si="96"/>
        <v/>
      </c>
      <c r="Q2099" s="9" t="str">
        <f t="shared" si="97"/>
        <v/>
      </c>
      <c r="R2099" s="9" t="str">
        <f t="shared" si="98"/>
        <v/>
      </c>
      <c r="S2099" s="9" t="str">
        <f>IFERROR(IF($F2099="","",INDEX(リスト!$G:$G,MATCH($F2099,リスト!$E:$E,0))),"")</f>
        <v/>
      </c>
      <c r="T2099" s="9" t="str">
        <f>IFERROR(IF($K2099="","",INDEX(リスト!$J:$J,MATCH($K2099,リスト!$I:$I,0))),"")</f>
        <v/>
      </c>
      <c r="U2099" s="9" t="str">
        <f>IF($B2099="","",RIGHT($G2099*1000+200+COUNTIF($G$2:$G2099,$G2099),9))</f>
        <v/>
      </c>
      <c r="V2099" s="9" t="str">
        <f>IFERROR(IF($M2099="","",$M2099&amp;"・"&amp;INDEX(リスト!$F:$F,MATCH($L2099,リスト!$E:$E,0))),"")</f>
        <v/>
      </c>
    </row>
    <row r="2100" spans="15:22" ht="18" customHeight="1" x14ac:dyDescent="0.55000000000000004">
      <c r="O2100" s="9" t="str">
        <f>IFERROR(IF($B2100="","",INDEX(所属情報!$E:$E,MATCH($A2100,所属情報!$A:$A,0))),"")</f>
        <v/>
      </c>
      <c r="P2100" s="9" t="str">
        <f t="shared" si="96"/>
        <v/>
      </c>
      <c r="Q2100" s="9" t="str">
        <f t="shared" si="97"/>
        <v/>
      </c>
      <c r="R2100" s="9" t="str">
        <f t="shared" si="98"/>
        <v/>
      </c>
      <c r="S2100" s="9" t="str">
        <f>IFERROR(IF($F2100="","",INDEX(リスト!$G:$G,MATCH($F2100,リスト!$E:$E,0))),"")</f>
        <v/>
      </c>
      <c r="T2100" s="9" t="str">
        <f>IFERROR(IF($K2100="","",INDEX(リスト!$J:$J,MATCH($K2100,リスト!$I:$I,0))),"")</f>
        <v/>
      </c>
      <c r="U2100" s="9" t="str">
        <f>IF($B2100="","",RIGHT($G2100*1000+200+COUNTIF($G$2:$G2100,$G2100),9))</f>
        <v/>
      </c>
      <c r="V2100" s="9" t="str">
        <f>IFERROR(IF($M2100="","",$M2100&amp;"・"&amp;INDEX(リスト!$F:$F,MATCH($L2100,リスト!$E:$E,0))),"")</f>
        <v/>
      </c>
    </row>
    <row r="2101" spans="15:22" ht="18" customHeight="1" x14ac:dyDescent="0.55000000000000004">
      <c r="O2101" s="9" t="str">
        <f>IFERROR(IF($B2101="","",INDEX(所属情報!$E:$E,MATCH($A2101,所属情報!$A:$A,0))),"")</f>
        <v/>
      </c>
      <c r="P2101" s="9" t="str">
        <f t="shared" si="96"/>
        <v/>
      </c>
      <c r="Q2101" s="9" t="str">
        <f t="shared" si="97"/>
        <v/>
      </c>
      <c r="R2101" s="9" t="str">
        <f t="shared" si="98"/>
        <v/>
      </c>
      <c r="S2101" s="9" t="str">
        <f>IFERROR(IF($F2101="","",INDEX(リスト!$G:$G,MATCH($F2101,リスト!$E:$E,0))),"")</f>
        <v/>
      </c>
      <c r="T2101" s="9" t="str">
        <f>IFERROR(IF($K2101="","",INDEX(リスト!$J:$J,MATCH($K2101,リスト!$I:$I,0))),"")</f>
        <v/>
      </c>
      <c r="U2101" s="9" t="str">
        <f>IF($B2101="","",RIGHT($G2101*1000+200+COUNTIF($G$2:$G2101,$G2101),9))</f>
        <v/>
      </c>
      <c r="V2101" s="9" t="str">
        <f>IFERROR(IF($M2101="","",$M2101&amp;"・"&amp;INDEX(リスト!$F:$F,MATCH($L2101,リスト!$E:$E,0))),"")</f>
        <v/>
      </c>
    </row>
    <row r="2102" spans="15:22" ht="18" customHeight="1" x14ac:dyDescent="0.55000000000000004">
      <c r="O2102" s="9" t="str">
        <f>IFERROR(IF($B2102="","",INDEX(所属情報!$E:$E,MATCH($A2102,所属情報!$A:$A,0))),"")</f>
        <v/>
      </c>
      <c r="P2102" s="9" t="str">
        <f t="shared" si="96"/>
        <v/>
      </c>
      <c r="Q2102" s="9" t="str">
        <f t="shared" si="97"/>
        <v/>
      </c>
      <c r="R2102" s="9" t="str">
        <f t="shared" si="98"/>
        <v/>
      </c>
      <c r="S2102" s="9" t="str">
        <f>IFERROR(IF($F2102="","",INDEX(リスト!$G:$G,MATCH($F2102,リスト!$E:$E,0))),"")</f>
        <v/>
      </c>
      <c r="T2102" s="9" t="str">
        <f>IFERROR(IF($K2102="","",INDEX(リスト!$J:$J,MATCH($K2102,リスト!$I:$I,0))),"")</f>
        <v/>
      </c>
      <c r="U2102" s="9" t="str">
        <f>IF($B2102="","",RIGHT($G2102*1000+200+COUNTIF($G$2:$G2102,$G2102),9))</f>
        <v/>
      </c>
      <c r="V2102" s="9" t="str">
        <f>IFERROR(IF($M2102="","",$M2102&amp;"・"&amp;INDEX(リスト!$F:$F,MATCH($L2102,リスト!$E:$E,0))),"")</f>
        <v/>
      </c>
    </row>
    <row r="2103" spans="15:22" ht="18" customHeight="1" x14ac:dyDescent="0.55000000000000004">
      <c r="O2103" s="9" t="str">
        <f>IFERROR(IF($B2103="","",INDEX(所属情報!$E:$E,MATCH($A2103,所属情報!$A:$A,0))),"")</f>
        <v/>
      </c>
      <c r="P2103" s="9" t="str">
        <f t="shared" si="96"/>
        <v/>
      </c>
      <c r="Q2103" s="9" t="str">
        <f t="shared" si="97"/>
        <v/>
      </c>
      <c r="R2103" s="9" t="str">
        <f t="shared" si="98"/>
        <v/>
      </c>
      <c r="S2103" s="9" t="str">
        <f>IFERROR(IF($F2103="","",INDEX(リスト!$G:$G,MATCH($F2103,リスト!$E:$E,0))),"")</f>
        <v/>
      </c>
      <c r="T2103" s="9" t="str">
        <f>IFERROR(IF($K2103="","",INDEX(リスト!$J:$J,MATCH($K2103,リスト!$I:$I,0))),"")</f>
        <v/>
      </c>
      <c r="U2103" s="9" t="str">
        <f>IF($B2103="","",RIGHT($G2103*1000+200+COUNTIF($G$2:$G2103,$G2103),9))</f>
        <v/>
      </c>
      <c r="V2103" s="9" t="str">
        <f>IFERROR(IF($M2103="","",$M2103&amp;"・"&amp;INDEX(リスト!$F:$F,MATCH($L2103,リスト!$E:$E,0))),"")</f>
        <v/>
      </c>
    </row>
    <row r="2104" spans="15:22" ht="18" customHeight="1" x14ac:dyDescent="0.55000000000000004">
      <c r="O2104" s="9" t="str">
        <f>IFERROR(IF($B2104="","",INDEX(所属情報!$E:$E,MATCH($A2104,所属情報!$A:$A,0))),"")</f>
        <v/>
      </c>
      <c r="P2104" s="9" t="str">
        <f t="shared" si="96"/>
        <v/>
      </c>
      <c r="Q2104" s="9" t="str">
        <f t="shared" si="97"/>
        <v/>
      </c>
      <c r="R2104" s="9" t="str">
        <f t="shared" si="98"/>
        <v/>
      </c>
      <c r="S2104" s="9" t="str">
        <f>IFERROR(IF($F2104="","",INDEX(リスト!$G:$G,MATCH($F2104,リスト!$E:$E,0))),"")</f>
        <v/>
      </c>
      <c r="T2104" s="9" t="str">
        <f>IFERROR(IF($K2104="","",INDEX(リスト!$J:$J,MATCH($K2104,リスト!$I:$I,0))),"")</f>
        <v/>
      </c>
      <c r="U2104" s="9" t="str">
        <f>IF($B2104="","",RIGHT($G2104*1000+200+COUNTIF($G$2:$G2104,$G2104),9))</f>
        <v/>
      </c>
      <c r="V2104" s="9" t="str">
        <f>IFERROR(IF($M2104="","",$M2104&amp;"・"&amp;INDEX(リスト!$F:$F,MATCH($L2104,リスト!$E:$E,0))),"")</f>
        <v/>
      </c>
    </row>
    <row r="2105" spans="15:22" ht="18" customHeight="1" x14ac:dyDescent="0.55000000000000004">
      <c r="O2105" s="9" t="str">
        <f>IFERROR(IF($B2105="","",INDEX(所属情報!$E:$E,MATCH($A2105,所属情報!$A:$A,0))),"")</f>
        <v/>
      </c>
      <c r="P2105" s="9" t="str">
        <f t="shared" si="96"/>
        <v/>
      </c>
      <c r="Q2105" s="9" t="str">
        <f t="shared" si="97"/>
        <v/>
      </c>
      <c r="R2105" s="9" t="str">
        <f t="shared" si="98"/>
        <v/>
      </c>
      <c r="S2105" s="9" t="str">
        <f>IFERROR(IF($F2105="","",INDEX(リスト!$G:$G,MATCH($F2105,リスト!$E:$E,0))),"")</f>
        <v/>
      </c>
      <c r="T2105" s="9" t="str">
        <f>IFERROR(IF($K2105="","",INDEX(リスト!$J:$J,MATCH($K2105,リスト!$I:$I,0))),"")</f>
        <v/>
      </c>
      <c r="U2105" s="9" t="str">
        <f>IF($B2105="","",RIGHT($G2105*1000+200+COUNTIF($G$2:$G2105,$G2105),9))</f>
        <v/>
      </c>
      <c r="V2105" s="9" t="str">
        <f>IFERROR(IF($M2105="","",$M2105&amp;"・"&amp;INDEX(リスト!$F:$F,MATCH($L2105,リスト!$E:$E,0))),"")</f>
        <v/>
      </c>
    </row>
    <row r="2106" spans="15:22" ht="18" customHeight="1" x14ac:dyDescent="0.55000000000000004">
      <c r="O2106" s="9" t="str">
        <f>IFERROR(IF($B2106="","",INDEX(所属情報!$E:$E,MATCH($A2106,所属情報!$A:$A,0))),"")</f>
        <v/>
      </c>
      <c r="P2106" s="9" t="str">
        <f t="shared" si="96"/>
        <v/>
      </c>
      <c r="Q2106" s="9" t="str">
        <f t="shared" si="97"/>
        <v/>
      </c>
      <c r="R2106" s="9" t="str">
        <f t="shared" si="98"/>
        <v/>
      </c>
      <c r="S2106" s="9" t="str">
        <f>IFERROR(IF($F2106="","",INDEX(リスト!$G:$G,MATCH($F2106,リスト!$E:$E,0))),"")</f>
        <v/>
      </c>
      <c r="T2106" s="9" t="str">
        <f>IFERROR(IF($K2106="","",INDEX(リスト!$J:$J,MATCH($K2106,リスト!$I:$I,0))),"")</f>
        <v/>
      </c>
      <c r="U2106" s="9" t="str">
        <f>IF($B2106="","",RIGHT($G2106*1000+200+COUNTIF($G$2:$G2106,$G2106),9))</f>
        <v/>
      </c>
      <c r="V2106" s="9" t="str">
        <f>IFERROR(IF($M2106="","",$M2106&amp;"・"&amp;INDEX(リスト!$F:$F,MATCH($L2106,リスト!$E:$E,0))),"")</f>
        <v/>
      </c>
    </row>
    <row r="2107" spans="15:22" ht="18" customHeight="1" x14ac:dyDescent="0.55000000000000004">
      <c r="O2107" s="9" t="str">
        <f>IFERROR(IF($B2107="","",INDEX(所属情報!$E:$E,MATCH($A2107,所属情報!$A:$A,0))),"")</f>
        <v/>
      </c>
      <c r="P2107" s="9" t="str">
        <f t="shared" si="96"/>
        <v/>
      </c>
      <c r="Q2107" s="9" t="str">
        <f t="shared" si="97"/>
        <v/>
      </c>
      <c r="R2107" s="9" t="str">
        <f t="shared" si="98"/>
        <v/>
      </c>
      <c r="S2107" s="9" t="str">
        <f>IFERROR(IF($F2107="","",INDEX(リスト!$G:$G,MATCH($F2107,リスト!$E:$E,0))),"")</f>
        <v/>
      </c>
      <c r="T2107" s="9" t="str">
        <f>IFERROR(IF($K2107="","",INDEX(リスト!$J:$J,MATCH($K2107,リスト!$I:$I,0))),"")</f>
        <v/>
      </c>
      <c r="U2107" s="9" t="str">
        <f>IF($B2107="","",RIGHT($G2107*1000+200+COUNTIF($G$2:$G2107,$G2107),9))</f>
        <v/>
      </c>
      <c r="V2107" s="9" t="str">
        <f>IFERROR(IF($M2107="","",$M2107&amp;"・"&amp;INDEX(リスト!$F:$F,MATCH($L2107,リスト!$E:$E,0))),"")</f>
        <v/>
      </c>
    </row>
    <row r="2108" spans="15:22" ht="18" customHeight="1" x14ac:dyDescent="0.55000000000000004">
      <c r="O2108" s="9" t="str">
        <f>IFERROR(IF($B2108="","",INDEX(所属情報!$E:$E,MATCH($A2108,所属情報!$A:$A,0))),"")</f>
        <v/>
      </c>
      <c r="P2108" s="9" t="str">
        <f t="shared" si="96"/>
        <v/>
      </c>
      <c r="Q2108" s="9" t="str">
        <f t="shared" si="97"/>
        <v/>
      </c>
      <c r="R2108" s="9" t="str">
        <f t="shared" si="98"/>
        <v/>
      </c>
      <c r="S2108" s="9" t="str">
        <f>IFERROR(IF($F2108="","",INDEX(リスト!$G:$G,MATCH($F2108,リスト!$E:$E,0))),"")</f>
        <v/>
      </c>
      <c r="T2108" s="9" t="str">
        <f>IFERROR(IF($K2108="","",INDEX(リスト!$J:$J,MATCH($K2108,リスト!$I:$I,0))),"")</f>
        <v/>
      </c>
      <c r="U2108" s="9" t="str">
        <f>IF($B2108="","",RIGHT($G2108*1000+200+COUNTIF($G$2:$G2108,$G2108),9))</f>
        <v/>
      </c>
      <c r="V2108" s="9" t="str">
        <f>IFERROR(IF($M2108="","",$M2108&amp;"・"&amp;INDEX(リスト!$F:$F,MATCH($L2108,リスト!$E:$E,0))),"")</f>
        <v/>
      </c>
    </row>
    <row r="2109" spans="15:22" ht="18" customHeight="1" x14ac:dyDescent="0.55000000000000004">
      <c r="O2109" s="9" t="str">
        <f>IFERROR(IF($B2109="","",INDEX(所属情報!$E:$E,MATCH($A2109,所属情報!$A:$A,0))),"")</f>
        <v/>
      </c>
      <c r="P2109" s="9" t="str">
        <f t="shared" si="96"/>
        <v/>
      </c>
      <c r="Q2109" s="9" t="str">
        <f t="shared" si="97"/>
        <v/>
      </c>
      <c r="R2109" s="9" t="str">
        <f t="shared" si="98"/>
        <v/>
      </c>
      <c r="S2109" s="9" t="str">
        <f>IFERROR(IF($F2109="","",INDEX(リスト!$G:$G,MATCH($F2109,リスト!$E:$E,0))),"")</f>
        <v/>
      </c>
      <c r="T2109" s="9" t="str">
        <f>IFERROR(IF($K2109="","",INDEX(リスト!$J:$J,MATCH($K2109,リスト!$I:$I,0))),"")</f>
        <v/>
      </c>
      <c r="U2109" s="9" t="str">
        <f>IF($B2109="","",RIGHT($G2109*1000+200+COUNTIF($G$2:$G2109,$G2109),9))</f>
        <v/>
      </c>
      <c r="V2109" s="9" t="str">
        <f>IFERROR(IF($M2109="","",$M2109&amp;"・"&amp;INDEX(リスト!$F:$F,MATCH($L2109,リスト!$E:$E,0))),"")</f>
        <v/>
      </c>
    </row>
    <row r="2110" spans="15:22" ht="18" customHeight="1" x14ac:dyDescent="0.55000000000000004">
      <c r="O2110" s="9" t="str">
        <f>IFERROR(IF($B2110="","",INDEX(所属情報!$E:$E,MATCH($A2110,所属情報!$A:$A,0))),"")</f>
        <v/>
      </c>
      <c r="P2110" s="9" t="str">
        <f t="shared" si="96"/>
        <v/>
      </c>
      <c r="Q2110" s="9" t="str">
        <f t="shared" si="97"/>
        <v/>
      </c>
      <c r="R2110" s="9" t="str">
        <f t="shared" si="98"/>
        <v/>
      </c>
      <c r="S2110" s="9" t="str">
        <f>IFERROR(IF($F2110="","",INDEX(リスト!$G:$G,MATCH($F2110,リスト!$E:$E,0))),"")</f>
        <v/>
      </c>
      <c r="T2110" s="9" t="str">
        <f>IFERROR(IF($K2110="","",INDEX(リスト!$J:$J,MATCH($K2110,リスト!$I:$I,0))),"")</f>
        <v/>
      </c>
      <c r="U2110" s="9" t="str">
        <f>IF($B2110="","",RIGHT($G2110*1000+200+COUNTIF($G$2:$G2110,$G2110),9))</f>
        <v/>
      </c>
      <c r="V2110" s="9" t="str">
        <f>IFERROR(IF($M2110="","",$M2110&amp;"・"&amp;INDEX(リスト!$F:$F,MATCH($L2110,リスト!$E:$E,0))),"")</f>
        <v/>
      </c>
    </row>
    <row r="2111" spans="15:22" ht="18" customHeight="1" x14ac:dyDescent="0.55000000000000004">
      <c r="O2111" s="9" t="str">
        <f>IFERROR(IF($B2111="","",INDEX(所属情報!$E:$E,MATCH($A2111,所属情報!$A:$A,0))),"")</f>
        <v/>
      </c>
      <c r="P2111" s="9" t="str">
        <f t="shared" si="96"/>
        <v/>
      </c>
      <c r="Q2111" s="9" t="str">
        <f t="shared" si="97"/>
        <v/>
      </c>
      <c r="R2111" s="9" t="str">
        <f t="shared" si="98"/>
        <v/>
      </c>
      <c r="S2111" s="9" t="str">
        <f>IFERROR(IF($F2111="","",INDEX(リスト!$G:$G,MATCH($F2111,リスト!$E:$E,0))),"")</f>
        <v/>
      </c>
      <c r="T2111" s="9" t="str">
        <f>IFERROR(IF($K2111="","",INDEX(リスト!$J:$J,MATCH($K2111,リスト!$I:$I,0))),"")</f>
        <v/>
      </c>
      <c r="U2111" s="9" t="str">
        <f>IF($B2111="","",RIGHT($G2111*1000+200+COUNTIF($G$2:$G2111,$G2111),9))</f>
        <v/>
      </c>
      <c r="V2111" s="9" t="str">
        <f>IFERROR(IF($M2111="","",$M2111&amp;"・"&amp;INDEX(リスト!$F:$F,MATCH($L2111,リスト!$E:$E,0))),"")</f>
        <v/>
      </c>
    </row>
    <row r="2112" spans="15:22" ht="18" customHeight="1" x14ac:dyDescent="0.55000000000000004">
      <c r="O2112" s="9" t="str">
        <f>IFERROR(IF($B2112="","",INDEX(所属情報!$E:$E,MATCH($A2112,所属情報!$A:$A,0))),"")</f>
        <v/>
      </c>
      <c r="P2112" s="9" t="str">
        <f t="shared" si="96"/>
        <v/>
      </c>
      <c r="Q2112" s="9" t="str">
        <f t="shared" si="97"/>
        <v/>
      </c>
      <c r="R2112" s="9" t="str">
        <f t="shared" si="98"/>
        <v/>
      </c>
      <c r="S2112" s="9" t="str">
        <f>IFERROR(IF($F2112="","",INDEX(リスト!$G:$G,MATCH($F2112,リスト!$E:$E,0))),"")</f>
        <v/>
      </c>
      <c r="T2112" s="9" t="str">
        <f>IFERROR(IF($K2112="","",INDEX(リスト!$J:$J,MATCH($K2112,リスト!$I:$I,0))),"")</f>
        <v/>
      </c>
      <c r="U2112" s="9" t="str">
        <f>IF($B2112="","",RIGHT($G2112*1000+200+COUNTIF($G$2:$G2112,$G2112),9))</f>
        <v/>
      </c>
      <c r="V2112" s="9" t="str">
        <f>IFERROR(IF($M2112="","",$M2112&amp;"・"&amp;INDEX(リスト!$F:$F,MATCH($L2112,リスト!$E:$E,0))),"")</f>
        <v/>
      </c>
    </row>
    <row r="2113" spans="15:22" ht="18" customHeight="1" x14ac:dyDescent="0.55000000000000004">
      <c r="O2113" s="9" t="str">
        <f>IFERROR(IF($B2113="","",INDEX(所属情報!$E:$E,MATCH($A2113,所属情報!$A:$A,0))),"")</f>
        <v/>
      </c>
      <c r="P2113" s="9" t="str">
        <f t="shared" si="96"/>
        <v/>
      </c>
      <c r="Q2113" s="9" t="str">
        <f t="shared" si="97"/>
        <v/>
      </c>
      <c r="R2113" s="9" t="str">
        <f t="shared" si="98"/>
        <v/>
      </c>
      <c r="S2113" s="9" t="str">
        <f>IFERROR(IF($F2113="","",INDEX(リスト!$G:$G,MATCH($F2113,リスト!$E:$E,0))),"")</f>
        <v/>
      </c>
      <c r="T2113" s="9" t="str">
        <f>IFERROR(IF($K2113="","",INDEX(リスト!$J:$J,MATCH($K2113,リスト!$I:$I,0))),"")</f>
        <v/>
      </c>
      <c r="U2113" s="9" t="str">
        <f>IF($B2113="","",RIGHT($G2113*1000+200+COUNTIF($G$2:$G2113,$G2113),9))</f>
        <v/>
      </c>
      <c r="V2113" s="9" t="str">
        <f>IFERROR(IF($M2113="","",$M2113&amp;"・"&amp;INDEX(リスト!$F:$F,MATCH($L2113,リスト!$E:$E,0))),"")</f>
        <v/>
      </c>
    </row>
    <row r="2114" spans="15:22" ht="18" customHeight="1" x14ac:dyDescent="0.55000000000000004">
      <c r="O2114" s="9" t="str">
        <f>IFERROR(IF($B2114="","",INDEX(所属情報!$E:$E,MATCH($A2114,所属情報!$A:$A,0))),"")</f>
        <v/>
      </c>
      <c r="P2114" s="9" t="str">
        <f t="shared" si="96"/>
        <v/>
      </c>
      <c r="Q2114" s="9" t="str">
        <f t="shared" si="97"/>
        <v/>
      </c>
      <c r="R2114" s="9" t="str">
        <f t="shared" si="98"/>
        <v/>
      </c>
      <c r="S2114" s="9" t="str">
        <f>IFERROR(IF($F2114="","",INDEX(リスト!$G:$G,MATCH($F2114,リスト!$E:$E,0))),"")</f>
        <v/>
      </c>
      <c r="T2114" s="9" t="str">
        <f>IFERROR(IF($K2114="","",INDEX(リスト!$J:$J,MATCH($K2114,リスト!$I:$I,0))),"")</f>
        <v/>
      </c>
      <c r="U2114" s="9" t="str">
        <f>IF($B2114="","",RIGHT($G2114*1000+200+COUNTIF($G$2:$G2114,$G2114),9))</f>
        <v/>
      </c>
      <c r="V2114" s="9" t="str">
        <f>IFERROR(IF($M2114="","",$M2114&amp;"・"&amp;INDEX(リスト!$F:$F,MATCH($L2114,リスト!$E:$E,0))),"")</f>
        <v/>
      </c>
    </row>
    <row r="2115" spans="15:22" ht="18" customHeight="1" x14ac:dyDescent="0.55000000000000004">
      <c r="O2115" s="9" t="str">
        <f>IFERROR(IF($B2115="","",INDEX(所属情報!$E:$E,MATCH($A2115,所属情報!$A:$A,0))),"")</f>
        <v/>
      </c>
      <c r="P2115" s="9" t="str">
        <f t="shared" ref="P2115:P2178" si="99">IF($C2115="","",IF($E2115="",$C2115,$C2115&amp;" ("&amp;$E2115&amp;")"))</f>
        <v/>
      </c>
      <c r="Q2115" s="9" t="str">
        <f t="shared" ref="Q2115:Q2178" si="100">IF($D2115="","",ASC($D2115))</f>
        <v/>
      </c>
      <c r="R2115" s="9" t="str">
        <f t="shared" ref="R2115:R2178" si="101">IF($I2115="","",UPPER($I2115)&amp;" "&amp;UPPER(LEFT($J2115,1))&amp;LOWER(RIGHT($J2115,LEN($J2115)-1))&amp;" ("&amp;MID($G2115,3,2)&amp;")")</f>
        <v/>
      </c>
      <c r="S2115" s="9" t="str">
        <f>IFERROR(IF($F2115="","",INDEX(リスト!$G:$G,MATCH($F2115,リスト!$E:$E,0))),"")</f>
        <v/>
      </c>
      <c r="T2115" s="9" t="str">
        <f>IFERROR(IF($K2115="","",INDEX(リスト!$J:$J,MATCH($K2115,リスト!$I:$I,0))),"")</f>
        <v/>
      </c>
      <c r="U2115" s="9" t="str">
        <f>IF($B2115="","",RIGHT($G2115*1000+200+COUNTIF($G$2:$G2115,$G2115),9))</f>
        <v/>
      </c>
      <c r="V2115" s="9" t="str">
        <f>IFERROR(IF($M2115="","",$M2115&amp;"・"&amp;INDEX(リスト!$F:$F,MATCH($L2115,リスト!$E:$E,0))),"")</f>
        <v/>
      </c>
    </row>
    <row r="2116" spans="15:22" ht="18" customHeight="1" x14ac:dyDescent="0.55000000000000004">
      <c r="O2116" s="9" t="str">
        <f>IFERROR(IF($B2116="","",INDEX(所属情報!$E:$E,MATCH($A2116,所属情報!$A:$A,0))),"")</f>
        <v/>
      </c>
      <c r="P2116" s="9" t="str">
        <f t="shared" si="99"/>
        <v/>
      </c>
      <c r="Q2116" s="9" t="str">
        <f t="shared" si="100"/>
        <v/>
      </c>
      <c r="R2116" s="9" t="str">
        <f t="shared" si="101"/>
        <v/>
      </c>
      <c r="S2116" s="9" t="str">
        <f>IFERROR(IF($F2116="","",INDEX(リスト!$G:$G,MATCH($F2116,リスト!$E:$E,0))),"")</f>
        <v/>
      </c>
      <c r="T2116" s="9" t="str">
        <f>IFERROR(IF($K2116="","",INDEX(リスト!$J:$J,MATCH($K2116,リスト!$I:$I,0))),"")</f>
        <v/>
      </c>
      <c r="U2116" s="9" t="str">
        <f>IF($B2116="","",RIGHT($G2116*1000+200+COUNTIF($G$2:$G2116,$G2116),9))</f>
        <v/>
      </c>
      <c r="V2116" s="9" t="str">
        <f>IFERROR(IF($M2116="","",$M2116&amp;"・"&amp;INDEX(リスト!$F:$F,MATCH($L2116,リスト!$E:$E,0))),"")</f>
        <v/>
      </c>
    </row>
    <row r="2117" spans="15:22" ht="18" customHeight="1" x14ac:dyDescent="0.55000000000000004">
      <c r="O2117" s="9" t="str">
        <f>IFERROR(IF($B2117="","",INDEX(所属情報!$E:$E,MATCH($A2117,所属情報!$A:$A,0))),"")</f>
        <v/>
      </c>
      <c r="P2117" s="9" t="str">
        <f t="shared" si="99"/>
        <v/>
      </c>
      <c r="Q2117" s="9" t="str">
        <f t="shared" si="100"/>
        <v/>
      </c>
      <c r="R2117" s="9" t="str">
        <f t="shared" si="101"/>
        <v/>
      </c>
      <c r="S2117" s="9" t="str">
        <f>IFERROR(IF($F2117="","",INDEX(リスト!$G:$G,MATCH($F2117,リスト!$E:$E,0))),"")</f>
        <v/>
      </c>
      <c r="T2117" s="9" t="str">
        <f>IFERROR(IF($K2117="","",INDEX(リスト!$J:$J,MATCH($K2117,リスト!$I:$I,0))),"")</f>
        <v/>
      </c>
      <c r="U2117" s="9" t="str">
        <f>IF($B2117="","",RIGHT($G2117*1000+200+COUNTIF($G$2:$G2117,$G2117),9))</f>
        <v/>
      </c>
      <c r="V2117" s="9" t="str">
        <f>IFERROR(IF($M2117="","",$M2117&amp;"・"&amp;INDEX(リスト!$F:$F,MATCH($L2117,リスト!$E:$E,0))),"")</f>
        <v/>
      </c>
    </row>
    <row r="2118" spans="15:22" ht="18" customHeight="1" x14ac:dyDescent="0.55000000000000004">
      <c r="O2118" s="9" t="str">
        <f>IFERROR(IF($B2118="","",INDEX(所属情報!$E:$E,MATCH($A2118,所属情報!$A:$A,0))),"")</f>
        <v/>
      </c>
      <c r="P2118" s="9" t="str">
        <f t="shared" si="99"/>
        <v/>
      </c>
      <c r="Q2118" s="9" t="str">
        <f t="shared" si="100"/>
        <v/>
      </c>
      <c r="R2118" s="9" t="str">
        <f t="shared" si="101"/>
        <v/>
      </c>
      <c r="S2118" s="9" t="str">
        <f>IFERROR(IF($F2118="","",INDEX(リスト!$G:$G,MATCH($F2118,リスト!$E:$E,0))),"")</f>
        <v/>
      </c>
      <c r="T2118" s="9" t="str">
        <f>IFERROR(IF($K2118="","",INDEX(リスト!$J:$J,MATCH($K2118,リスト!$I:$I,0))),"")</f>
        <v/>
      </c>
      <c r="U2118" s="9" t="str">
        <f>IF($B2118="","",RIGHT($G2118*1000+200+COUNTIF($G$2:$G2118,$G2118),9))</f>
        <v/>
      </c>
      <c r="V2118" s="9" t="str">
        <f>IFERROR(IF($M2118="","",$M2118&amp;"・"&amp;INDEX(リスト!$F:$F,MATCH($L2118,リスト!$E:$E,0))),"")</f>
        <v/>
      </c>
    </row>
    <row r="2119" spans="15:22" ht="18" customHeight="1" x14ac:dyDescent="0.55000000000000004">
      <c r="O2119" s="9" t="str">
        <f>IFERROR(IF($B2119="","",INDEX(所属情報!$E:$E,MATCH($A2119,所属情報!$A:$A,0))),"")</f>
        <v/>
      </c>
      <c r="P2119" s="9" t="str">
        <f t="shared" si="99"/>
        <v/>
      </c>
      <c r="Q2119" s="9" t="str">
        <f t="shared" si="100"/>
        <v/>
      </c>
      <c r="R2119" s="9" t="str">
        <f t="shared" si="101"/>
        <v/>
      </c>
      <c r="S2119" s="9" t="str">
        <f>IFERROR(IF($F2119="","",INDEX(リスト!$G:$G,MATCH($F2119,リスト!$E:$E,0))),"")</f>
        <v/>
      </c>
      <c r="T2119" s="9" t="str">
        <f>IFERROR(IF($K2119="","",INDEX(リスト!$J:$J,MATCH($K2119,リスト!$I:$I,0))),"")</f>
        <v/>
      </c>
      <c r="U2119" s="9" t="str">
        <f>IF($B2119="","",RIGHT($G2119*1000+200+COUNTIF($G$2:$G2119,$G2119),9))</f>
        <v/>
      </c>
      <c r="V2119" s="9" t="str">
        <f>IFERROR(IF($M2119="","",$M2119&amp;"・"&amp;INDEX(リスト!$F:$F,MATCH($L2119,リスト!$E:$E,0))),"")</f>
        <v/>
      </c>
    </row>
    <row r="2120" spans="15:22" ht="18" customHeight="1" x14ac:dyDescent="0.55000000000000004">
      <c r="O2120" s="9" t="str">
        <f>IFERROR(IF($B2120="","",INDEX(所属情報!$E:$E,MATCH($A2120,所属情報!$A:$A,0))),"")</f>
        <v/>
      </c>
      <c r="P2120" s="9" t="str">
        <f t="shared" si="99"/>
        <v/>
      </c>
      <c r="Q2120" s="9" t="str">
        <f t="shared" si="100"/>
        <v/>
      </c>
      <c r="R2120" s="9" t="str">
        <f t="shared" si="101"/>
        <v/>
      </c>
      <c r="S2120" s="9" t="str">
        <f>IFERROR(IF($F2120="","",INDEX(リスト!$G:$G,MATCH($F2120,リスト!$E:$E,0))),"")</f>
        <v/>
      </c>
      <c r="T2120" s="9" t="str">
        <f>IFERROR(IF($K2120="","",INDEX(リスト!$J:$J,MATCH($K2120,リスト!$I:$I,0))),"")</f>
        <v/>
      </c>
      <c r="U2120" s="9" t="str">
        <f>IF($B2120="","",RIGHT($G2120*1000+200+COUNTIF($G$2:$G2120,$G2120),9))</f>
        <v/>
      </c>
      <c r="V2120" s="9" t="str">
        <f>IFERROR(IF($M2120="","",$M2120&amp;"・"&amp;INDEX(リスト!$F:$F,MATCH($L2120,リスト!$E:$E,0))),"")</f>
        <v/>
      </c>
    </row>
    <row r="2121" spans="15:22" ht="18" customHeight="1" x14ac:dyDescent="0.55000000000000004">
      <c r="O2121" s="9" t="str">
        <f>IFERROR(IF($B2121="","",INDEX(所属情報!$E:$E,MATCH($A2121,所属情報!$A:$A,0))),"")</f>
        <v/>
      </c>
      <c r="P2121" s="9" t="str">
        <f t="shared" si="99"/>
        <v/>
      </c>
      <c r="Q2121" s="9" t="str">
        <f t="shared" si="100"/>
        <v/>
      </c>
      <c r="R2121" s="9" t="str">
        <f t="shared" si="101"/>
        <v/>
      </c>
      <c r="S2121" s="9" t="str">
        <f>IFERROR(IF($F2121="","",INDEX(リスト!$G:$G,MATCH($F2121,リスト!$E:$E,0))),"")</f>
        <v/>
      </c>
      <c r="T2121" s="9" t="str">
        <f>IFERROR(IF($K2121="","",INDEX(リスト!$J:$J,MATCH($K2121,リスト!$I:$I,0))),"")</f>
        <v/>
      </c>
      <c r="U2121" s="9" t="str">
        <f>IF($B2121="","",RIGHT($G2121*1000+200+COUNTIF($G$2:$G2121,$G2121),9))</f>
        <v/>
      </c>
      <c r="V2121" s="9" t="str">
        <f>IFERROR(IF($M2121="","",$M2121&amp;"・"&amp;INDEX(リスト!$F:$F,MATCH($L2121,リスト!$E:$E,0))),"")</f>
        <v/>
      </c>
    </row>
    <row r="2122" spans="15:22" ht="18" customHeight="1" x14ac:dyDescent="0.55000000000000004">
      <c r="O2122" s="9" t="str">
        <f>IFERROR(IF($B2122="","",INDEX(所属情報!$E:$E,MATCH($A2122,所属情報!$A:$A,0))),"")</f>
        <v/>
      </c>
      <c r="P2122" s="9" t="str">
        <f t="shared" si="99"/>
        <v/>
      </c>
      <c r="Q2122" s="9" t="str">
        <f t="shared" si="100"/>
        <v/>
      </c>
      <c r="R2122" s="9" t="str">
        <f t="shared" si="101"/>
        <v/>
      </c>
      <c r="S2122" s="9" t="str">
        <f>IFERROR(IF($F2122="","",INDEX(リスト!$G:$G,MATCH($F2122,リスト!$E:$E,0))),"")</f>
        <v/>
      </c>
      <c r="T2122" s="9" t="str">
        <f>IFERROR(IF($K2122="","",INDEX(リスト!$J:$J,MATCH($K2122,リスト!$I:$I,0))),"")</f>
        <v/>
      </c>
      <c r="U2122" s="9" t="str">
        <f>IF($B2122="","",RIGHT($G2122*1000+200+COUNTIF($G$2:$G2122,$G2122),9))</f>
        <v/>
      </c>
      <c r="V2122" s="9" t="str">
        <f>IFERROR(IF($M2122="","",$M2122&amp;"・"&amp;INDEX(リスト!$F:$F,MATCH($L2122,リスト!$E:$E,0))),"")</f>
        <v/>
      </c>
    </row>
    <row r="2123" spans="15:22" ht="18" customHeight="1" x14ac:dyDescent="0.55000000000000004">
      <c r="O2123" s="9" t="str">
        <f>IFERROR(IF($B2123="","",INDEX(所属情報!$E:$E,MATCH($A2123,所属情報!$A:$A,0))),"")</f>
        <v/>
      </c>
      <c r="P2123" s="9" t="str">
        <f t="shared" si="99"/>
        <v/>
      </c>
      <c r="Q2123" s="9" t="str">
        <f t="shared" si="100"/>
        <v/>
      </c>
      <c r="R2123" s="9" t="str">
        <f t="shared" si="101"/>
        <v/>
      </c>
      <c r="S2123" s="9" t="str">
        <f>IFERROR(IF($F2123="","",INDEX(リスト!$G:$G,MATCH($F2123,リスト!$E:$E,0))),"")</f>
        <v/>
      </c>
      <c r="T2123" s="9" t="str">
        <f>IFERROR(IF($K2123="","",INDEX(リスト!$J:$J,MATCH($K2123,リスト!$I:$I,0))),"")</f>
        <v/>
      </c>
      <c r="U2123" s="9" t="str">
        <f>IF($B2123="","",RIGHT($G2123*1000+200+COUNTIF($G$2:$G2123,$G2123),9))</f>
        <v/>
      </c>
      <c r="V2123" s="9" t="str">
        <f>IFERROR(IF($M2123="","",$M2123&amp;"・"&amp;INDEX(リスト!$F:$F,MATCH($L2123,リスト!$E:$E,0))),"")</f>
        <v/>
      </c>
    </row>
    <row r="2124" spans="15:22" ht="18" customHeight="1" x14ac:dyDescent="0.55000000000000004">
      <c r="O2124" s="9" t="str">
        <f>IFERROR(IF($B2124="","",INDEX(所属情報!$E:$E,MATCH($A2124,所属情報!$A:$A,0))),"")</f>
        <v/>
      </c>
      <c r="P2124" s="9" t="str">
        <f t="shared" si="99"/>
        <v/>
      </c>
      <c r="Q2124" s="9" t="str">
        <f t="shared" si="100"/>
        <v/>
      </c>
      <c r="R2124" s="9" t="str">
        <f t="shared" si="101"/>
        <v/>
      </c>
      <c r="S2124" s="9" t="str">
        <f>IFERROR(IF($F2124="","",INDEX(リスト!$G:$G,MATCH($F2124,リスト!$E:$E,0))),"")</f>
        <v/>
      </c>
      <c r="T2124" s="9" t="str">
        <f>IFERROR(IF($K2124="","",INDEX(リスト!$J:$J,MATCH($K2124,リスト!$I:$I,0))),"")</f>
        <v/>
      </c>
      <c r="U2124" s="9" t="str">
        <f>IF($B2124="","",RIGHT($G2124*1000+200+COUNTIF($G$2:$G2124,$G2124),9))</f>
        <v/>
      </c>
      <c r="V2124" s="9" t="str">
        <f>IFERROR(IF($M2124="","",$M2124&amp;"・"&amp;INDEX(リスト!$F:$F,MATCH($L2124,リスト!$E:$E,0))),"")</f>
        <v/>
      </c>
    </row>
    <row r="2125" spans="15:22" ht="18" customHeight="1" x14ac:dyDescent="0.55000000000000004">
      <c r="O2125" s="9" t="str">
        <f>IFERROR(IF($B2125="","",INDEX(所属情報!$E:$E,MATCH($A2125,所属情報!$A:$A,0))),"")</f>
        <v/>
      </c>
      <c r="P2125" s="9" t="str">
        <f t="shared" si="99"/>
        <v/>
      </c>
      <c r="Q2125" s="9" t="str">
        <f t="shared" si="100"/>
        <v/>
      </c>
      <c r="R2125" s="9" t="str">
        <f t="shared" si="101"/>
        <v/>
      </c>
      <c r="S2125" s="9" t="str">
        <f>IFERROR(IF($F2125="","",INDEX(リスト!$G:$G,MATCH($F2125,リスト!$E:$E,0))),"")</f>
        <v/>
      </c>
      <c r="T2125" s="9" t="str">
        <f>IFERROR(IF($K2125="","",INDEX(リスト!$J:$J,MATCH($K2125,リスト!$I:$I,0))),"")</f>
        <v/>
      </c>
      <c r="U2125" s="9" t="str">
        <f>IF($B2125="","",RIGHT($G2125*1000+200+COUNTIF($G$2:$G2125,$G2125),9))</f>
        <v/>
      </c>
      <c r="V2125" s="9" t="str">
        <f>IFERROR(IF($M2125="","",$M2125&amp;"・"&amp;INDEX(リスト!$F:$F,MATCH($L2125,リスト!$E:$E,0))),"")</f>
        <v/>
      </c>
    </row>
    <row r="2126" spans="15:22" ht="18" customHeight="1" x14ac:dyDescent="0.55000000000000004">
      <c r="O2126" s="9" t="str">
        <f>IFERROR(IF($B2126="","",INDEX(所属情報!$E:$E,MATCH($A2126,所属情報!$A:$A,0))),"")</f>
        <v/>
      </c>
      <c r="P2126" s="9" t="str">
        <f t="shared" si="99"/>
        <v/>
      </c>
      <c r="Q2126" s="9" t="str">
        <f t="shared" si="100"/>
        <v/>
      </c>
      <c r="R2126" s="9" t="str">
        <f t="shared" si="101"/>
        <v/>
      </c>
      <c r="S2126" s="9" t="str">
        <f>IFERROR(IF($F2126="","",INDEX(リスト!$G:$G,MATCH($F2126,リスト!$E:$E,0))),"")</f>
        <v/>
      </c>
      <c r="T2126" s="9" t="str">
        <f>IFERROR(IF($K2126="","",INDEX(リスト!$J:$J,MATCH($K2126,リスト!$I:$I,0))),"")</f>
        <v/>
      </c>
      <c r="U2126" s="9" t="str">
        <f>IF($B2126="","",RIGHT($G2126*1000+200+COUNTIF($G$2:$G2126,$G2126),9))</f>
        <v/>
      </c>
      <c r="V2126" s="9" t="str">
        <f>IFERROR(IF($M2126="","",$M2126&amp;"・"&amp;INDEX(リスト!$F:$F,MATCH($L2126,リスト!$E:$E,0))),"")</f>
        <v/>
      </c>
    </row>
    <row r="2127" spans="15:22" ht="18" customHeight="1" x14ac:dyDescent="0.55000000000000004">
      <c r="O2127" s="9" t="str">
        <f>IFERROR(IF($B2127="","",INDEX(所属情報!$E:$E,MATCH($A2127,所属情報!$A:$A,0))),"")</f>
        <v/>
      </c>
      <c r="P2127" s="9" t="str">
        <f t="shared" si="99"/>
        <v/>
      </c>
      <c r="Q2127" s="9" t="str">
        <f t="shared" si="100"/>
        <v/>
      </c>
      <c r="R2127" s="9" t="str">
        <f t="shared" si="101"/>
        <v/>
      </c>
      <c r="S2127" s="9" t="str">
        <f>IFERROR(IF($F2127="","",INDEX(リスト!$G:$G,MATCH($F2127,リスト!$E:$E,0))),"")</f>
        <v/>
      </c>
      <c r="T2127" s="9" t="str">
        <f>IFERROR(IF($K2127="","",INDEX(リスト!$J:$J,MATCH($K2127,リスト!$I:$I,0))),"")</f>
        <v/>
      </c>
      <c r="U2127" s="9" t="str">
        <f>IF($B2127="","",RIGHT($G2127*1000+200+COUNTIF($G$2:$G2127,$G2127),9))</f>
        <v/>
      </c>
      <c r="V2127" s="9" t="str">
        <f>IFERROR(IF($M2127="","",$M2127&amp;"・"&amp;INDEX(リスト!$F:$F,MATCH($L2127,リスト!$E:$E,0))),"")</f>
        <v/>
      </c>
    </row>
    <row r="2128" spans="15:22" ht="18" customHeight="1" x14ac:dyDescent="0.55000000000000004">
      <c r="O2128" s="9" t="str">
        <f>IFERROR(IF($B2128="","",INDEX(所属情報!$E:$E,MATCH($A2128,所属情報!$A:$A,0))),"")</f>
        <v/>
      </c>
      <c r="P2128" s="9" t="str">
        <f t="shared" si="99"/>
        <v/>
      </c>
      <c r="Q2128" s="9" t="str">
        <f t="shared" si="100"/>
        <v/>
      </c>
      <c r="R2128" s="9" t="str">
        <f t="shared" si="101"/>
        <v/>
      </c>
      <c r="S2128" s="9" t="str">
        <f>IFERROR(IF($F2128="","",INDEX(リスト!$G:$G,MATCH($F2128,リスト!$E:$E,0))),"")</f>
        <v/>
      </c>
      <c r="T2128" s="9" t="str">
        <f>IFERROR(IF($K2128="","",INDEX(リスト!$J:$J,MATCH($K2128,リスト!$I:$I,0))),"")</f>
        <v/>
      </c>
      <c r="U2128" s="9" t="str">
        <f>IF($B2128="","",RIGHT($G2128*1000+200+COUNTIF($G$2:$G2128,$G2128),9))</f>
        <v/>
      </c>
      <c r="V2128" s="9" t="str">
        <f>IFERROR(IF($M2128="","",$M2128&amp;"・"&amp;INDEX(リスト!$F:$F,MATCH($L2128,リスト!$E:$E,0))),"")</f>
        <v/>
      </c>
    </row>
    <row r="2129" spans="15:22" ht="18" customHeight="1" x14ac:dyDescent="0.55000000000000004">
      <c r="O2129" s="9" t="str">
        <f>IFERROR(IF($B2129="","",INDEX(所属情報!$E:$E,MATCH($A2129,所属情報!$A:$A,0))),"")</f>
        <v/>
      </c>
      <c r="P2129" s="9" t="str">
        <f t="shared" si="99"/>
        <v/>
      </c>
      <c r="Q2129" s="9" t="str">
        <f t="shared" si="100"/>
        <v/>
      </c>
      <c r="R2129" s="9" t="str">
        <f t="shared" si="101"/>
        <v/>
      </c>
      <c r="S2129" s="9" t="str">
        <f>IFERROR(IF($F2129="","",INDEX(リスト!$G:$G,MATCH($F2129,リスト!$E:$E,0))),"")</f>
        <v/>
      </c>
      <c r="T2129" s="9" t="str">
        <f>IFERROR(IF($K2129="","",INDEX(リスト!$J:$J,MATCH($K2129,リスト!$I:$I,0))),"")</f>
        <v/>
      </c>
      <c r="U2129" s="9" t="str">
        <f>IF($B2129="","",RIGHT($G2129*1000+200+COUNTIF($G$2:$G2129,$G2129),9))</f>
        <v/>
      </c>
      <c r="V2129" s="9" t="str">
        <f>IFERROR(IF($M2129="","",$M2129&amp;"・"&amp;INDEX(リスト!$F:$F,MATCH($L2129,リスト!$E:$E,0))),"")</f>
        <v/>
      </c>
    </row>
    <row r="2130" spans="15:22" ht="18" customHeight="1" x14ac:dyDescent="0.55000000000000004">
      <c r="O2130" s="9" t="str">
        <f>IFERROR(IF($B2130="","",INDEX(所属情報!$E:$E,MATCH($A2130,所属情報!$A:$A,0))),"")</f>
        <v/>
      </c>
      <c r="P2130" s="9" t="str">
        <f t="shared" si="99"/>
        <v/>
      </c>
      <c r="Q2130" s="9" t="str">
        <f t="shared" si="100"/>
        <v/>
      </c>
      <c r="R2130" s="9" t="str">
        <f t="shared" si="101"/>
        <v/>
      </c>
      <c r="S2130" s="9" t="str">
        <f>IFERROR(IF($F2130="","",INDEX(リスト!$G:$G,MATCH($F2130,リスト!$E:$E,0))),"")</f>
        <v/>
      </c>
      <c r="T2130" s="9" t="str">
        <f>IFERROR(IF($K2130="","",INDEX(リスト!$J:$J,MATCH($K2130,リスト!$I:$I,0))),"")</f>
        <v/>
      </c>
      <c r="U2130" s="9" t="str">
        <f>IF($B2130="","",RIGHT($G2130*1000+200+COUNTIF($G$2:$G2130,$G2130),9))</f>
        <v/>
      </c>
      <c r="V2130" s="9" t="str">
        <f>IFERROR(IF($M2130="","",$M2130&amp;"・"&amp;INDEX(リスト!$F:$F,MATCH($L2130,リスト!$E:$E,0))),"")</f>
        <v/>
      </c>
    </row>
    <row r="2131" spans="15:22" ht="18" customHeight="1" x14ac:dyDescent="0.55000000000000004">
      <c r="O2131" s="9" t="str">
        <f>IFERROR(IF($B2131="","",INDEX(所属情報!$E:$E,MATCH($A2131,所属情報!$A:$A,0))),"")</f>
        <v/>
      </c>
      <c r="P2131" s="9" t="str">
        <f t="shared" si="99"/>
        <v/>
      </c>
      <c r="Q2131" s="9" t="str">
        <f t="shared" si="100"/>
        <v/>
      </c>
      <c r="R2131" s="9" t="str">
        <f t="shared" si="101"/>
        <v/>
      </c>
      <c r="S2131" s="9" t="str">
        <f>IFERROR(IF($F2131="","",INDEX(リスト!$G:$G,MATCH($F2131,リスト!$E:$E,0))),"")</f>
        <v/>
      </c>
      <c r="T2131" s="9" t="str">
        <f>IFERROR(IF($K2131="","",INDEX(リスト!$J:$J,MATCH($K2131,リスト!$I:$I,0))),"")</f>
        <v/>
      </c>
      <c r="U2131" s="9" t="str">
        <f>IF($B2131="","",RIGHT($G2131*1000+200+COUNTIF($G$2:$G2131,$G2131),9))</f>
        <v/>
      </c>
      <c r="V2131" s="9" t="str">
        <f>IFERROR(IF($M2131="","",$M2131&amp;"・"&amp;INDEX(リスト!$F:$F,MATCH($L2131,リスト!$E:$E,0))),"")</f>
        <v/>
      </c>
    </row>
    <row r="2132" spans="15:22" ht="18" customHeight="1" x14ac:dyDescent="0.55000000000000004">
      <c r="O2132" s="9" t="str">
        <f>IFERROR(IF($B2132="","",INDEX(所属情報!$E:$E,MATCH($A2132,所属情報!$A:$A,0))),"")</f>
        <v/>
      </c>
      <c r="P2132" s="9" t="str">
        <f t="shared" si="99"/>
        <v/>
      </c>
      <c r="Q2132" s="9" t="str">
        <f t="shared" si="100"/>
        <v/>
      </c>
      <c r="R2132" s="9" t="str">
        <f t="shared" si="101"/>
        <v/>
      </c>
      <c r="S2132" s="9" t="str">
        <f>IFERROR(IF($F2132="","",INDEX(リスト!$G:$G,MATCH($F2132,リスト!$E:$E,0))),"")</f>
        <v/>
      </c>
      <c r="T2132" s="9" t="str">
        <f>IFERROR(IF($K2132="","",INDEX(リスト!$J:$J,MATCH($K2132,リスト!$I:$I,0))),"")</f>
        <v/>
      </c>
      <c r="U2132" s="9" t="str">
        <f>IF($B2132="","",RIGHT($G2132*1000+200+COUNTIF($G$2:$G2132,$G2132),9))</f>
        <v/>
      </c>
      <c r="V2132" s="9" t="str">
        <f>IFERROR(IF($M2132="","",$M2132&amp;"・"&amp;INDEX(リスト!$F:$F,MATCH($L2132,リスト!$E:$E,0))),"")</f>
        <v/>
      </c>
    </row>
    <row r="2133" spans="15:22" ht="18" customHeight="1" x14ac:dyDescent="0.55000000000000004">
      <c r="O2133" s="9" t="str">
        <f>IFERROR(IF($B2133="","",INDEX(所属情報!$E:$E,MATCH($A2133,所属情報!$A:$A,0))),"")</f>
        <v/>
      </c>
      <c r="P2133" s="9" t="str">
        <f t="shared" si="99"/>
        <v/>
      </c>
      <c r="Q2133" s="9" t="str">
        <f t="shared" si="100"/>
        <v/>
      </c>
      <c r="R2133" s="9" t="str">
        <f t="shared" si="101"/>
        <v/>
      </c>
      <c r="S2133" s="9" t="str">
        <f>IFERROR(IF($F2133="","",INDEX(リスト!$G:$G,MATCH($F2133,リスト!$E:$E,0))),"")</f>
        <v/>
      </c>
      <c r="T2133" s="9" t="str">
        <f>IFERROR(IF($K2133="","",INDEX(リスト!$J:$J,MATCH($K2133,リスト!$I:$I,0))),"")</f>
        <v/>
      </c>
      <c r="U2133" s="9" t="str">
        <f>IF($B2133="","",RIGHT($G2133*1000+200+COUNTIF($G$2:$G2133,$G2133),9))</f>
        <v/>
      </c>
      <c r="V2133" s="9" t="str">
        <f>IFERROR(IF($M2133="","",$M2133&amp;"・"&amp;INDEX(リスト!$F:$F,MATCH($L2133,リスト!$E:$E,0))),"")</f>
        <v/>
      </c>
    </row>
    <row r="2134" spans="15:22" ht="18" customHeight="1" x14ac:dyDescent="0.55000000000000004">
      <c r="O2134" s="9" t="str">
        <f>IFERROR(IF($B2134="","",INDEX(所属情報!$E:$E,MATCH($A2134,所属情報!$A:$A,0))),"")</f>
        <v/>
      </c>
      <c r="P2134" s="9" t="str">
        <f t="shared" si="99"/>
        <v/>
      </c>
      <c r="Q2134" s="9" t="str">
        <f t="shared" si="100"/>
        <v/>
      </c>
      <c r="R2134" s="9" t="str">
        <f t="shared" si="101"/>
        <v/>
      </c>
      <c r="S2134" s="9" t="str">
        <f>IFERROR(IF($F2134="","",INDEX(リスト!$G:$G,MATCH($F2134,リスト!$E:$E,0))),"")</f>
        <v/>
      </c>
      <c r="T2134" s="9" t="str">
        <f>IFERROR(IF($K2134="","",INDEX(リスト!$J:$J,MATCH($K2134,リスト!$I:$I,0))),"")</f>
        <v/>
      </c>
      <c r="U2134" s="9" t="str">
        <f>IF($B2134="","",RIGHT($G2134*1000+200+COUNTIF($G$2:$G2134,$G2134),9))</f>
        <v/>
      </c>
      <c r="V2134" s="9" t="str">
        <f>IFERROR(IF($M2134="","",$M2134&amp;"・"&amp;INDEX(リスト!$F:$F,MATCH($L2134,リスト!$E:$E,0))),"")</f>
        <v/>
      </c>
    </row>
    <row r="2135" spans="15:22" ht="18" customHeight="1" x14ac:dyDescent="0.55000000000000004">
      <c r="O2135" s="9" t="str">
        <f>IFERROR(IF($B2135="","",INDEX(所属情報!$E:$E,MATCH($A2135,所属情報!$A:$A,0))),"")</f>
        <v/>
      </c>
      <c r="P2135" s="9" t="str">
        <f t="shared" si="99"/>
        <v/>
      </c>
      <c r="Q2135" s="9" t="str">
        <f t="shared" si="100"/>
        <v/>
      </c>
      <c r="R2135" s="9" t="str">
        <f t="shared" si="101"/>
        <v/>
      </c>
      <c r="S2135" s="9" t="str">
        <f>IFERROR(IF($F2135="","",INDEX(リスト!$G:$G,MATCH($F2135,リスト!$E:$E,0))),"")</f>
        <v/>
      </c>
      <c r="T2135" s="9" t="str">
        <f>IFERROR(IF($K2135="","",INDEX(リスト!$J:$J,MATCH($K2135,リスト!$I:$I,0))),"")</f>
        <v/>
      </c>
      <c r="U2135" s="9" t="str">
        <f>IF($B2135="","",RIGHT($G2135*1000+200+COUNTIF($G$2:$G2135,$G2135),9))</f>
        <v/>
      </c>
      <c r="V2135" s="9" t="str">
        <f>IFERROR(IF($M2135="","",$M2135&amp;"・"&amp;INDEX(リスト!$F:$F,MATCH($L2135,リスト!$E:$E,0))),"")</f>
        <v/>
      </c>
    </row>
    <row r="2136" spans="15:22" ht="18" customHeight="1" x14ac:dyDescent="0.55000000000000004">
      <c r="O2136" s="9" t="str">
        <f>IFERROR(IF($B2136="","",INDEX(所属情報!$E:$E,MATCH($A2136,所属情報!$A:$A,0))),"")</f>
        <v/>
      </c>
      <c r="P2136" s="9" t="str">
        <f t="shared" si="99"/>
        <v/>
      </c>
      <c r="Q2136" s="9" t="str">
        <f t="shared" si="100"/>
        <v/>
      </c>
      <c r="R2136" s="9" t="str">
        <f t="shared" si="101"/>
        <v/>
      </c>
      <c r="S2136" s="9" t="str">
        <f>IFERROR(IF($F2136="","",INDEX(リスト!$G:$G,MATCH($F2136,リスト!$E:$E,0))),"")</f>
        <v/>
      </c>
      <c r="T2136" s="9" t="str">
        <f>IFERROR(IF($K2136="","",INDEX(リスト!$J:$J,MATCH($K2136,リスト!$I:$I,0))),"")</f>
        <v/>
      </c>
      <c r="U2136" s="9" t="str">
        <f>IF($B2136="","",RIGHT($G2136*1000+200+COUNTIF($G$2:$G2136,$G2136),9))</f>
        <v/>
      </c>
      <c r="V2136" s="9" t="str">
        <f>IFERROR(IF($M2136="","",$M2136&amp;"・"&amp;INDEX(リスト!$F:$F,MATCH($L2136,リスト!$E:$E,0))),"")</f>
        <v/>
      </c>
    </row>
    <row r="2137" spans="15:22" ht="18" customHeight="1" x14ac:dyDescent="0.55000000000000004">
      <c r="O2137" s="9" t="str">
        <f>IFERROR(IF($B2137="","",INDEX(所属情報!$E:$E,MATCH($A2137,所属情報!$A:$A,0))),"")</f>
        <v/>
      </c>
      <c r="P2137" s="9" t="str">
        <f t="shared" si="99"/>
        <v/>
      </c>
      <c r="Q2137" s="9" t="str">
        <f t="shared" si="100"/>
        <v/>
      </c>
      <c r="R2137" s="9" t="str">
        <f t="shared" si="101"/>
        <v/>
      </c>
      <c r="S2137" s="9" t="str">
        <f>IFERROR(IF($F2137="","",INDEX(リスト!$G:$G,MATCH($F2137,リスト!$E:$E,0))),"")</f>
        <v/>
      </c>
      <c r="T2137" s="9" t="str">
        <f>IFERROR(IF($K2137="","",INDEX(リスト!$J:$J,MATCH($K2137,リスト!$I:$I,0))),"")</f>
        <v/>
      </c>
      <c r="U2137" s="9" t="str">
        <f>IF($B2137="","",RIGHT($G2137*1000+200+COUNTIF($G$2:$G2137,$G2137),9))</f>
        <v/>
      </c>
      <c r="V2137" s="9" t="str">
        <f>IFERROR(IF($M2137="","",$M2137&amp;"・"&amp;INDEX(リスト!$F:$F,MATCH($L2137,リスト!$E:$E,0))),"")</f>
        <v/>
      </c>
    </row>
    <row r="2138" spans="15:22" ht="18" customHeight="1" x14ac:dyDescent="0.55000000000000004">
      <c r="O2138" s="9" t="str">
        <f>IFERROR(IF($B2138="","",INDEX(所属情報!$E:$E,MATCH($A2138,所属情報!$A:$A,0))),"")</f>
        <v/>
      </c>
      <c r="P2138" s="9" t="str">
        <f t="shared" si="99"/>
        <v/>
      </c>
      <c r="Q2138" s="9" t="str">
        <f t="shared" si="100"/>
        <v/>
      </c>
      <c r="R2138" s="9" t="str">
        <f t="shared" si="101"/>
        <v/>
      </c>
      <c r="S2138" s="9" t="str">
        <f>IFERROR(IF($F2138="","",INDEX(リスト!$G:$G,MATCH($F2138,リスト!$E:$E,0))),"")</f>
        <v/>
      </c>
      <c r="T2138" s="9" t="str">
        <f>IFERROR(IF($K2138="","",INDEX(リスト!$J:$J,MATCH($K2138,リスト!$I:$I,0))),"")</f>
        <v/>
      </c>
      <c r="U2138" s="9" t="str">
        <f>IF($B2138="","",RIGHT($G2138*1000+200+COUNTIF($G$2:$G2138,$G2138),9))</f>
        <v/>
      </c>
      <c r="V2138" s="9" t="str">
        <f>IFERROR(IF($M2138="","",$M2138&amp;"・"&amp;INDEX(リスト!$F:$F,MATCH($L2138,リスト!$E:$E,0))),"")</f>
        <v/>
      </c>
    </row>
    <row r="2139" spans="15:22" ht="18" customHeight="1" x14ac:dyDescent="0.55000000000000004">
      <c r="O2139" s="9" t="str">
        <f>IFERROR(IF($B2139="","",INDEX(所属情報!$E:$E,MATCH($A2139,所属情報!$A:$A,0))),"")</f>
        <v/>
      </c>
      <c r="P2139" s="9" t="str">
        <f t="shared" si="99"/>
        <v/>
      </c>
      <c r="Q2139" s="9" t="str">
        <f t="shared" si="100"/>
        <v/>
      </c>
      <c r="R2139" s="9" t="str">
        <f t="shared" si="101"/>
        <v/>
      </c>
      <c r="S2139" s="9" t="str">
        <f>IFERROR(IF($F2139="","",INDEX(リスト!$G:$G,MATCH($F2139,リスト!$E:$E,0))),"")</f>
        <v/>
      </c>
      <c r="T2139" s="9" t="str">
        <f>IFERROR(IF($K2139="","",INDEX(リスト!$J:$J,MATCH($K2139,リスト!$I:$I,0))),"")</f>
        <v/>
      </c>
      <c r="U2139" s="9" t="str">
        <f>IF($B2139="","",RIGHT($G2139*1000+200+COUNTIF($G$2:$G2139,$G2139),9))</f>
        <v/>
      </c>
      <c r="V2139" s="9" t="str">
        <f>IFERROR(IF($M2139="","",$M2139&amp;"・"&amp;INDEX(リスト!$F:$F,MATCH($L2139,リスト!$E:$E,0))),"")</f>
        <v/>
      </c>
    </row>
    <row r="2140" spans="15:22" ht="18" customHeight="1" x14ac:dyDescent="0.55000000000000004">
      <c r="O2140" s="9" t="str">
        <f>IFERROR(IF($B2140="","",INDEX(所属情報!$E:$E,MATCH($A2140,所属情報!$A:$A,0))),"")</f>
        <v/>
      </c>
      <c r="P2140" s="9" t="str">
        <f t="shared" si="99"/>
        <v/>
      </c>
      <c r="Q2140" s="9" t="str">
        <f t="shared" si="100"/>
        <v/>
      </c>
      <c r="R2140" s="9" t="str">
        <f t="shared" si="101"/>
        <v/>
      </c>
      <c r="S2140" s="9" t="str">
        <f>IFERROR(IF($F2140="","",INDEX(リスト!$G:$G,MATCH($F2140,リスト!$E:$E,0))),"")</f>
        <v/>
      </c>
      <c r="T2140" s="9" t="str">
        <f>IFERROR(IF($K2140="","",INDEX(リスト!$J:$J,MATCH($K2140,リスト!$I:$I,0))),"")</f>
        <v/>
      </c>
      <c r="U2140" s="9" t="str">
        <f>IF($B2140="","",RIGHT($G2140*1000+200+COUNTIF($G$2:$G2140,$G2140),9))</f>
        <v/>
      </c>
      <c r="V2140" s="9" t="str">
        <f>IFERROR(IF($M2140="","",$M2140&amp;"・"&amp;INDEX(リスト!$F:$F,MATCH($L2140,リスト!$E:$E,0))),"")</f>
        <v/>
      </c>
    </row>
    <row r="2141" spans="15:22" ht="18" customHeight="1" x14ac:dyDescent="0.55000000000000004">
      <c r="O2141" s="9" t="str">
        <f>IFERROR(IF($B2141="","",INDEX(所属情報!$E:$E,MATCH($A2141,所属情報!$A:$A,0))),"")</f>
        <v/>
      </c>
      <c r="P2141" s="9" t="str">
        <f t="shared" si="99"/>
        <v/>
      </c>
      <c r="Q2141" s="9" t="str">
        <f t="shared" si="100"/>
        <v/>
      </c>
      <c r="R2141" s="9" t="str">
        <f t="shared" si="101"/>
        <v/>
      </c>
      <c r="S2141" s="9" t="str">
        <f>IFERROR(IF($F2141="","",INDEX(リスト!$G:$G,MATCH($F2141,リスト!$E:$E,0))),"")</f>
        <v/>
      </c>
      <c r="T2141" s="9" t="str">
        <f>IFERROR(IF($K2141="","",INDEX(リスト!$J:$J,MATCH($K2141,リスト!$I:$I,0))),"")</f>
        <v/>
      </c>
      <c r="U2141" s="9" t="str">
        <f>IF($B2141="","",RIGHT($G2141*1000+200+COUNTIF($G$2:$G2141,$G2141),9))</f>
        <v/>
      </c>
      <c r="V2141" s="9" t="str">
        <f>IFERROR(IF($M2141="","",$M2141&amp;"・"&amp;INDEX(リスト!$F:$F,MATCH($L2141,リスト!$E:$E,0))),"")</f>
        <v/>
      </c>
    </row>
    <row r="2142" spans="15:22" ht="18" customHeight="1" x14ac:dyDescent="0.55000000000000004">
      <c r="O2142" s="9" t="str">
        <f>IFERROR(IF($B2142="","",INDEX(所属情報!$E:$E,MATCH($A2142,所属情報!$A:$A,0))),"")</f>
        <v/>
      </c>
      <c r="P2142" s="9" t="str">
        <f t="shared" si="99"/>
        <v/>
      </c>
      <c r="Q2142" s="9" t="str">
        <f t="shared" si="100"/>
        <v/>
      </c>
      <c r="R2142" s="9" t="str">
        <f t="shared" si="101"/>
        <v/>
      </c>
      <c r="S2142" s="9" t="str">
        <f>IFERROR(IF($F2142="","",INDEX(リスト!$G:$G,MATCH($F2142,リスト!$E:$E,0))),"")</f>
        <v/>
      </c>
      <c r="T2142" s="9" t="str">
        <f>IFERROR(IF($K2142="","",INDEX(リスト!$J:$J,MATCH($K2142,リスト!$I:$I,0))),"")</f>
        <v/>
      </c>
      <c r="U2142" s="9" t="str">
        <f>IF($B2142="","",RIGHT($G2142*1000+200+COUNTIF($G$2:$G2142,$G2142),9))</f>
        <v/>
      </c>
      <c r="V2142" s="9" t="str">
        <f>IFERROR(IF($M2142="","",$M2142&amp;"・"&amp;INDEX(リスト!$F:$F,MATCH($L2142,リスト!$E:$E,0))),"")</f>
        <v/>
      </c>
    </row>
    <row r="2143" spans="15:22" ht="18" customHeight="1" x14ac:dyDescent="0.55000000000000004">
      <c r="O2143" s="9" t="str">
        <f>IFERROR(IF($B2143="","",INDEX(所属情報!$E:$E,MATCH($A2143,所属情報!$A:$A,0))),"")</f>
        <v/>
      </c>
      <c r="P2143" s="9" t="str">
        <f t="shared" si="99"/>
        <v/>
      </c>
      <c r="Q2143" s="9" t="str">
        <f t="shared" si="100"/>
        <v/>
      </c>
      <c r="R2143" s="9" t="str">
        <f t="shared" si="101"/>
        <v/>
      </c>
      <c r="S2143" s="9" t="str">
        <f>IFERROR(IF($F2143="","",INDEX(リスト!$G:$G,MATCH($F2143,リスト!$E:$E,0))),"")</f>
        <v/>
      </c>
      <c r="T2143" s="9" t="str">
        <f>IFERROR(IF($K2143="","",INDEX(リスト!$J:$J,MATCH($K2143,リスト!$I:$I,0))),"")</f>
        <v/>
      </c>
      <c r="U2143" s="9" t="str">
        <f>IF($B2143="","",RIGHT($G2143*1000+200+COUNTIF($G$2:$G2143,$G2143),9))</f>
        <v/>
      </c>
      <c r="V2143" s="9" t="str">
        <f>IFERROR(IF($M2143="","",$M2143&amp;"・"&amp;INDEX(リスト!$F:$F,MATCH($L2143,リスト!$E:$E,0))),"")</f>
        <v/>
      </c>
    </row>
    <row r="2144" spans="15:22" ht="18" customHeight="1" x14ac:dyDescent="0.55000000000000004">
      <c r="O2144" s="9" t="str">
        <f>IFERROR(IF($B2144="","",INDEX(所属情報!$E:$E,MATCH($A2144,所属情報!$A:$A,0))),"")</f>
        <v/>
      </c>
      <c r="P2144" s="9" t="str">
        <f t="shared" si="99"/>
        <v/>
      </c>
      <c r="Q2144" s="9" t="str">
        <f t="shared" si="100"/>
        <v/>
      </c>
      <c r="R2144" s="9" t="str">
        <f t="shared" si="101"/>
        <v/>
      </c>
      <c r="S2144" s="9" t="str">
        <f>IFERROR(IF($F2144="","",INDEX(リスト!$G:$G,MATCH($F2144,リスト!$E:$E,0))),"")</f>
        <v/>
      </c>
      <c r="T2144" s="9" t="str">
        <f>IFERROR(IF($K2144="","",INDEX(リスト!$J:$J,MATCH($K2144,リスト!$I:$I,0))),"")</f>
        <v/>
      </c>
      <c r="U2144" s="9" t="str">
        <f>IF($B2144="","",RIGHT($G2144*1000+200+COUNTIF($G$2:$G2144,$G2144),9))</f>
        <v/>
      </c>
      <c r="V2144" s="9" t="str">
        <f>IFERROR(IF($M2144="","",$M2144&amp;"・"&amp;INDEX(リスト!$F:$F,MATCH($L2144,リスト!$E:$E,0))),"")</f>
        <v/>
      </c>
    </row>
    <row r="2145" spans="15:22" ht="18" customHeight="1" x14ac:dyDescent="0.55000000000000004">
      <c r="O2145" s="9" t="str">
        <f>IFERROR(IF($B2145="","",INDEX(所属情報!$E:$E,MATCH($A2145,所属情報!$A:$A,0))),"")</f>
        <v/>
      </c>
      <c r="P2145" s="9" t="str">
        <f t="shared" si="99"/>
        <v/>
      </c>
      <c r="Q2145" s="9" t="str">
        <f t="shared" si="100"/>
        <v/>
      </c>
      <c r="R2145" s="9" t="str">
        <f t="shared" si="101"/>
        <v/>
      </c>
      <c r="S2145" s="9" t="str">
        <f>IFERROR(IF($F2145="","",INDEX(リスト!$G:$G,MATCH($F2145,リスト!$E:$E,0))),"")</f>
        <v/>
      </c>
      <c r="T2145" s="9" t="str">
        <f>IFERROR(IF($K2145="","",INDEX(リスト!$J:$J,MATCH($K2145,リスト!$I:$I,0))),"")</f>
        <v/>
      </c>
      <c r="U2145" s="9" t="str">
        <f>IF($B2145="","",RIGHT($G2145*1000+200+COUNTIF($G$2:$G2145,$G2145),9))</f>
        <v/>
      </c>
      <c r="V2145" s="9" t="str">
        <f>IFERROR(IF($M2145="","",$M2145&amp;"・"&amp;INDEX(リスト!$F:$F,MATCH($L2145,リスト!$E:$E,0))),"")</f>
        <v/>
      </c>
    </row>
    <row r="2146" spans="15:22" ht="18" customHeight="1" x14ac:dyDescent="0.55000000000000004">
      <c r="O2146" s="9" t="str">
        <f>IFERROR(IF($B2146="","",INDEX(所属情報!$E:$E,MATCH($A2146,所属情報!$A:$A,0))),"")</f>
        <v/>
      </c>
      <c r="P2146" s="9" t="str">
        <f t="shared" si="99"/>
        <v/>
      </c>
      <c r="Q2146" s="9" t="str">
        <f t="shared" si="100"/>
        <v/>
      </c>
      <c r="R2146" s="9" t="str">
        <f t="shared" si="101"/>
        <v/>
      </c>
      <c r="S2146" s="9" t="str">
        <f>IFERROR(IF($F2146="","",INDEX(リスト!$G:$G,MATCH($F2146,リスト!$E:$E,0))),"")</f>
        <v/>
      </c>
      <c r="T2146" s="9" t="str">
        <f>IFERROR(IF($K2146="","",INDEX(リスト!$J:$J,MATCH($K2146,リスト!$I:$I,0))),"")</f>
        <v/>
      </c>
      <c r="U2146" s="9" t="str">
        <f>IF($B2146="","",RIGHT($G2146*1000+200+COUNTIF($G$2:$G2146,$G2146),9))</f>
        <v/>
      </c>
      <c r="V2146" s="9" t="str">
        <f>IFERROR(IF($M2146="","",$M2146&amp;"・"&amp;INDEX(リスト!$F:$F,MATCH($L2146,リスト!$E:$E,0))),"")</f>
        <v/>
      </c>
    </row>
    <row r="2147" spans="15:22" ht="18" customHeight="1" x14ac:dyDescent="0.55000000000000004">
      <c r="O2147" s="9" t="str">
        <f>IFERROR(IF($B2147="","",INDEX(所属情報!$E:$E,MATCH($A2147,所属情報!$A:$A,0))),"")</f>
        <v/>
      </c>
      <c r="P2147" s="9" t="str">
        <f t="shared" si="99"/>
        <v/>
      </c>
      <c r="Q2147" s="9" t="str">
        <f t="shared" si="100"/>
        <v/>
      </c>
      <c r="R2147" s="9" t="str">
        <f t="shared" si="101"/>
        <v/>
      </c>
      <c r="S2147" s="9" t="str">
        <f>IFERROR(IF($F2147="","",INDEX(リスト!$G:$G,MATCH($F2147,リスト!$E:$E,0))),"")</f>
        <v/>
      </c>
      <c r="T2147" s="9" t="str">
        <f>IFERROR(IF($K2147="","",INDEX(リスト!$J:$J,MATCH($K2147,リスト!$I:$I,0))),"")</f>
        <v/>
      </c>
      <c r="U2147" s="9" t="str">
        <f>IF($B2147="","",RIGHT($G2147*1000+200+COUNTIF($G$2:$G2147,$G2147),9))</f>
        <v/>
      </c>
      <c r="V2147" s="9" t="str">
        <f>IFERROR(IF($M2147="","",$M2147&amp;"・"&amp;INDEX(リスト!$F:$F,MATCH($L2147,リスト!$E:$E,0))),"")</f>
        <v/>
      </c>
    </row>
    <row r="2148" spans="15:22" ht="18" customHeight="1" x14ac:dyDescent="0.55000000000000004">
      <c r="O2148" s="9" t="str">
        <f>IFERROR(IF($B2148="","",INDEX(所属情報!$E:$E,MATCH($A2148,所属情報!$A:$A,0))),"")</f>
        <v/>
      </c>
      <c r="P2148" s="9" t="str">
        <f t="shared" si="99"/>
        <v/>
      </c>
      <c r="Q2148" s="9" t="str">
        <f t="shared" si="100"/>
        <v/>
      </c>
      <c r="R2148" s="9" t="str">
        <f t="shared" si="101"/>
        <v/>
      </c>
      <c r="S2148" s="9" t="str">
        <f>IFERROR(IF($F2148="","",INDEX(リスト!$G:$G,MATCH($F2148,リスト!$E:$E,0))),"")</f>
        <v/>
      </c>
      <c r="T2148" s="9" t="str">
        <f>IFERROR(IF($K2148="","",INDEX(リスト!$J:$J,MATCH($K2148,リスト!$I:$I,0))),"")</f>
        <v/>
      </c>
      <c r="U2148" s="9" t="str">
        <f>IF($B2148="","",RIGHT($G2148*1000+200+COUNTIF($G$2:$G2148,$G2148),9))</f>
        <v/>
      </c>
      <c r="V2148" s="9" t="str">
        <f>IFERROR(IF($M2148="","",$M2148&amp;"・"&amp;INDEX(リスト!$F:$F,MATCH($L2148,リスト!$E:$E,0))),"")</f>
        <v/>
      </c>
    </row>
    <row r="2149" spans="15:22" ht="18" customHeight="1" x14ac:dyDescent="0.55000000000000004">
      <c r="O2149" s="9" t="str">
        <f>IFERROR(IF($B2149="","",INDEX(所属情報!$E:$E,MATCH($A2149,所属情報!$A:$A,0))),"")</f>
        <v/>
      </c>
      <c r="P2149" s="9" t="str">
        <f t="shared" si="99"/>
        <v/>
      </c>
      <c r="Q2149" s="9" t="str">
        <f t="shared" si="100"/>
        <v/>
      </c>
      <c r="R2149" s="9" t="str">
        <f t="shared" si="101"/>
        <v/>
      </c>
      <c r="S2149" s="9" t="str">
        <f>IFERROR(IF($F2149="","",INDEX(リスト!$G:$G,MATCH($F2149,リスト!$E:$E,0))),"")</f>
        <v/>
      </c>
      <c r="T2149" s="9" t="str">
        <f>IFERROR(IF($K2149="","",INDEX(リスト!$J:$J,MATCH($K2149,リスト!$I:$I,0))),"")</f>
        <v/>
      </c>
      <c r="U2149" s="9" t="str">
        <f>IF($B2149="","",RIGHT($G2149*1000+200+COUNTIF($G$2:$G2149,$G2149),9))</f>
        <v/>
      </c>
      <c r="V2149" s="9" t="str">
        <f>IFERROR(IF($M2149="","",$M2149&amp;"・"&amp;INDEX(リスト!$F:$F,MATCH($L2149,リスト!$E:$E,0))),"")</f>
        <v/>
      </c>
    </row>
    <row r="2150" spans="15:22" ht="18" customHeight="1" x14ac:dyDescent="0.55000000000000004">
      <c r="O2150" s="9" t="str">
        <f>IFERROR(IF($B2150="","",INDEX(所属情報!$E:$E,MATCH($A2150,所属情報!$A:$A,0))),"")</f>
        <v/>
      </c>
      <c r="P2150" s="9" t="str">
        <f t="shared" si="99"/>
        <v/>
      </c>
      <c r="Q2150" s="9" t="str">
        <f t="shared" si="100"/>
        <v/>
      </c>
      <c r="R2150" s="9" t="str">
        <f t="shared" si="101"/>
        <v/>
      </c>
      <c r="S2150" s="9" t="str">
        <f>IFERROR(IF($F2150="","",INDEX(リスト!$G:$G,MATCH($F2150,リスト!$E:$E,0))),"")</f>
        <v/>
      </c>
      <c r="T2150" s="9" t="str">
        <f>IFERROR(IF($K2150="","",INDEX(リスト!$J:$J,MATCH($K2150,リスト!$I:$I,0))),"")</f>
        <v/>
      </c>
      <c r="U2150" s="9" t="str">
        <f>IF($B2150="","",RIGHT($G2150*1000+200+COUNTIF($G$2:$G2150,$G2150),9))</f>
        <v/>
      </c>
      <c r="V2150" s="9" t="str">
        <f>IFERROR(IF($M2150="","",$M2150&amp;"・"&amp;INDEX(リスト!$F:$F,MATCH($L2150,リスト!$E:$E,0))),"")</f>
        <v/>
      </c>
    </row>
    <row r="2151" spans="15:22" ht="18" customHeight="1" x14ac:dyDescent="0.55000000000000004">
      <c r="O2151" s="9" t="str">
        <f>IFERROR(IF($B2151="","",INDEX(所属情報!$E:$E,MATCH($A2151,所属情報!$A:$A,0))),"")</f>
        <v/>
      </c>
      <c r="P2151" s="9" t="str">
        <f t="shared" si="99"/>
        <v/>
      </c>
      <c r="Q2151" s="9" t="str">
        <f t="shared" si="100"/>
        <v/>
      </c>
      <c r="R2151" s="9" t="str">
        <f t="shared" si="101"/>
        <v/>
      </c>
      <c r="S2151" s="9" t="str">
        <f>IFERROR(IF($F2151="","",INDEX(リスト!$G:$G,MATCH($F2151,リスト!$E:$E,0))),"")</f>
        <v/>
      </c>
      <c r="T2151" s="9" t="str">
        <f>IFERROR(IF($K2151="","",INDEX(リスト!$J:$J,MATCH($K2151,リスト!$I:$I,0))),"")</f>
        <v/>
      </c>
      <c r="U2151" s="9" t="str">
        <f>IF($B2151="","",RIGHT($G2151*1000+200+COUNTIF($G$2:$G2151,$G2151),9))</f>
        <v/>
      </c>
      <c r="V2151" s="9" t="str">
        <f>IFERROR(IF($M2151="","",$M2151&amp;"・"&amp;INDEX(リスト!$F:$F,MATCH($L2151,リスト!$E:$E,0))),"")</f>
        <v/>
      </c>
    </row>
    <row r="2152" spans="15:22" ht="18" customHeight="1" x14ac:dyDescent="0.55000000000000004">
      <c r="O2152" s="9" t="str">
        <f>IFERROR(IF($B2152="","",INDEX(所属情報!$E:$E,MATCH($A2152,所属情報!$A:$A,0))),"")</f>
        <v/>
      </c>
      <c r="P2152" s="9" t="str">
        <f t="shared" si="99"/>
        <v/>
      </c>
      <c r="Q2152" s="9" t="str">
        <f t="shared" si="100"/>
        <v/>
      </c>
      <c r="R2152" s="9" t="str">
        <f t="shared" si="101"/>
        <v/>
      </c>
      <c r="S2152" s="9" t="str">
        <f>IFERROR(IF($F2152="","",INDEX(リスト!$G:$G,MATCH($F2152,リスト!$E:$E,0))),"")</f>
        <v/>
      </c>
      <c r="T2152" s="9" t="str">
        <f>IFERROR(IF($K2152="","",INDEX(リスト!$J:$J,MATCH($K2152,リスト!$I:$I,0))),"")</f>
        <v/>
      </c>
      <c r="U2152" s="9" t="str">
        <f>IF($B2152="","",RIGHT($G2152*1000+200+COUNTIF($G$2:$G2152,$G2152),9))</f>
        <v/>
      </c>
      <c r="V2152" s="9" t="str">
        <f>IFERROR(IF($M2152="","",$M2152&amp;"・"&amp;INDEX(リスト!$F:$F,MATCH($L2152,リスト!$E:$E,0))),"")</f>
        <v/>
      </c>
    </row>
    <row r="2153" spans="15:22" ht="18" customHeight="1" x14ac:dyDescent="0.55000000000000004">
      <c r="O2153" s="9" t="str">
        <f>IFERROR(IF($B2153="","",INDEX(所属情報!$E:$E,MATCH($A2153,所属情報!$A:$A,0))),"")</f>
        <v/>
      </c>
      <c r="P2153" s="9" t="str">
        <f t="shared" si="99"/>
        <v/>
      </c>
      <c r="Q2153" s="9" t="str">
        <f t="shared" si="100"/>
        <v/>
      </c>
      <c r="R2153" s="9" t="str">
        <f t="shared" si="101"/>
        <v/>
      </c>
      <c r="S2153" s="9" t="str">
        <f>IFERROR(IF($F2153="","",INDEX(リスト!$G:$G,MATCH($F2153,リスト!$E:$E,0))),"")</f>
        <v/>
      </c>
      <c r="T2153" s="9" t="str">
        <f>IFERROR(IF($K2153="","",INDEX(リスト!$J:$J,MATCH($K2153,リスト!$I:$I,0))),"")</f>
        <v/>
      </c>
      <c r="U2153" s="9" t="str">
        <f>IF($B2153="","",RIGHT($G2153*1000+200+COUNTIF($G$2:$G2153,$G2153),9))</f>
        <v/>
      </c>
      <c r="V2153" s="9" t="str">
        <f>IFERROR(IF($M2153="","",$M2153&amp;"・"&amp;INDEX(リスト!$F:$F,MATCH($L2153,リスト!$E:$E,0))),"")</f>
        <v/>
      </c>
    </row>
    <row r="2154" spans="15:22" ht="18" customHeight="1" x14ac:dyDescent="0.55000000000000004">
      <c r="O2154" s="9" t="str">
        <f>IFERROR(IF($B2154="","",INDEX(所属情報!$E:$E,MATCH($A2154,所属情報!$A:$A,0))),"")</f>
        <v/>
      </c>
      <c r="P2154" s="9" t="str">
        <f t="shared" si="99"/>
        <v/>
      </c>
      <c r="Q2154" s="9" t="str">
        <f t="shared" si="100"/>
        <v/>
      </c>
      <c r="R2154" s="9" t="str">
        <f t="shared" si="101"/>
        <v/>
      </c>
      <c r="S2154" s="9" t="str">
        <f>IFERROR(IF($F2154="","",INDEX(リスト!$G:$G,MATCH($F2154,リスト!$E:$E,0))),"")</f>
        <v/>
      </c>
      <c r="T2154" s="9" t="str">
        <f>IFERROR(IF($K2154="","",INDEX(リスト!$J:$J,MATCH($K2154,リスト!$I:$I,0))),"")</f>
        <v/>
      </c>
      <c r="U2154" s="9" t="str">
        <f>IF($B2154="","",RIGHT($G2154*1000+200+COUNTIF($G$2:$G2154,$G2154),9))</f>
        <v/>
      </c>
      <c r="V2154" s="9" t="str">
        <f>IFERROR(IF($M2154="","",$M2154&amp;"・"&amp;INDEX(リスト!$F:$F,MATCH($L2154,リスト!$E:$E,0))),"")</f>
        <v/>
      </c>
    </row>
    <row r="2155" spans="15:22" ht="18" customHeight="1" x14ac:dyDescent="0.55000000000000004">
      <c r="O2155" s="9" t="str">
        <f>IFERROR(IF($B2155="","",INDEX(所属情報!$E:$E,MATCH($A2155,所属情報!$A:$A,0))),"")</f>
        <v/>
      </c>
      <c r="P2155" s="9" t="str">
        <f t="shared" si="99"/>
        <v/>
      </c>
      <c r="Q2155" s="9" t="str">
        <f t="shared" si="100"/>
        <v/>
      </c>
      <c r="R2155" s="9" t="str">
        <f t="shared" si="101"/>
        <v/>
      </c>
      <c r="S2155" s="9" t="str">
        <f>IFERROR(IF($F2155="","",INDEX(リスト!$G:$G,MATCH($F2155,リスト!$E:$E,0))),"")</f>
        <v/>
      </c>
      <c r="T2155" s="9" t="str">
        <f>IFERROR(IF($K2155="","",INDEX(リスト!$J:$J,MATCH($K2155,リスト!$I:$I,0))),"")</f>
        <v/>
      </c>
      <c r="U2155" s="9" t="str">
        <f>IF($B2155="","",RIGHT($G2155*1000+200+COUNTIF($G$2:$G2155,$G2155),9))</f>
        <v/>
      </c>
      <c r="V2155" s="9" t="str">
        <f>IFERROR(IF($M2155="","",$M2155&amp;"・"&amp;INDEX(リスト!$F:$F,MATCH($L2155,リスト!$E:$E,0))),"")</f>
        <v/>
      </c>
    </row>
    <row r="2156" spans="15:22" ht="18" customHeight="1" x14ac:dyDescent="0.55000000000000004">
      <c r="O2156" s="9" t="str">
        <f>IFERROR(IF($B2156="","",INDEX(所属情報!$E:$E,MATCH($A2156,所属情報!$A:$A,0))),"")</f>
        <v/>
      </c>
      <c r="P2156" s="9" t="str">
        <f t="shared" si="99"/>
        <v/>
      </c>
      <c r="Q2156" s="9" t="str">
        <f t="shared" si="100"/>
        <v/>
      </c>
      <c r="R2156" s="9" t="str">
        <f t="shared" si="101"/>
        <v/>
      </c>
      <c r="S2156" s="9" t="str">
        <f>IFERROR(IF($F2156="","",INDEX(リスト!$G:$G,MATCH($F2156,リスト!$E:$E,0))),"")</f>
        <v/>
      </c>
      <c r="T2156" s="9" t="str">
        <f>IFERROR(IF($K2156="","",INDEX(リスト!$J:$J,MATCH($K2156,リスト!$I:$I,0))),"")</f>
        <v/>
      </c>
      <c r="U2156" s="9" t="str">
        <f>IF($B2156="","",RIGHT($G2156*1000+200+COUNTIF($G$2:$G2156,$G2156),9))</f>
        <v/>
      </c>
      <c r="V2156" s="9" t="str">
        <f>IFERROR(IF($M2156="","",$M2156&amp;"・"&amp;INDEX(リスト!$F:$F,MATCH($L2156,リスト!$E:$E,0))),"")</f>
        <v/>
      </c>
    </row>
    <row r="2157" spans="15:22" ht="18" customHeight="1" x14ac:dyDescent="0.55000000000000004">
      <c r="O2157" s="9" t="str">
        <f>IFERROR(IF($B2157="","",INDEX(所属情報!$E:$E,MATCH($A2157,所属情報!$A:$A,0))),"")</f>
        <v/>
      </c>
      <c r="P2157" s="9" t="str">
        <f t="shared" si="99"/>
        <v/>
      </c>
      <c r="Q2157" s="9" t="str">
        <f t="shared" si="100"/>
        <v/>
      </c>
      <c r="R2157" s="9" t="str">
        <f t="shared" si="101"/>
        <v/>
      </c>
      <c r="S2157" s="9" t="str">
        <f>IFERROR(IF($F2157="","",INDEX(リスト!$G:$G,MATCH($F2157,リスト!$E:$E,0))),"")</f>
        <v/>
      </c>
      <c r="T2157" s="9" t="str">
        <f>IFERROR(IF($K2157="","",INDEX(リスト!$J:$J,MATCH($K2157,リスト!$I:$I,0))),"")</f>
        <v/>
      </c>
      <c r="U2157" s="9" t="str">
        <f>IF($B2157="","",RIGHT($G2157*1000+200+COUNTIF($G$2:$G2157,$G2157),9))</f>
        <v/>
      </c>
      <c r="V2157" s="9" t="str">
        <f>IFERROR(IF($M2157="","",$M2157&amp;"・"&amp;INDEX(リスト!$F:$F,MATCH($L2157,リスト!$E:$E,0))),"")</f>
        <v/>
      </c>
    </row>
    <row r="2158" spans="15:22" ht="18" customHeight="1" x14ac:dyDescent="0.55000000000000004">
      <c r="O2158" s="9" t="str">
        <f>IFERROR(IF($B2158="","",INDEX(所属情報!$E:$E,MATCH($A2158,所属情報!$A:$A,0))),"")</f>
        <v/>
      </c>
      <c r="P2158" s="9" t="str">
        <f t="shared" si="99"/>
        <v/>
      </c>
      <c r="Q2158" s="9" t="str">
        <f t="shared" si="100"/>
        <v/>
      </c>
      <c r="R2158" s="9" t="str">
        <f t="shared" si="101"/>
        <v/>
      </c>
      <c r="S2158" s="9" t="str">
        <f>IFERROR(IF($F2158="","",INDEX(リスト!$G:$G,MATCH($F2158,リスト!$E:$E,0))),"")</f>
        <v/>
      </c>
      <c r="T2158" s="9" t="str">
        <f>IFERROR(IF($K2158="","",INDEX(リスト!$J:$J,MATCH($K2158,リスト!$I:$I,0))),"")</f>
        <v/>
      </c>
      <c r="U2158" s="9" t="str">
        <f>IF($B2158="","",RIGHT($G2158*1000+200+COUNTIF($G$2:$G2158,$G2158),9))</f>
        <v/>
      </c>
      <c r="V2158" s="9" t="str">
        <f>IFERROR(IF($M2158="","",$M2158&amp;"・"&amp;INDEX(リスト!$F:$F,MATCH($L2158,リスト!$E:$E,0))),"")</f>
        <v/>
      </c>
    </row>
    <row r="2159" spans="15:22" ht="18" customHeight="1" x14ac:dyDescent="0.55000000000000004">
      <c r="O2159" s="9" t="str">
        <f>IFERROR(IF($B2159="","",INDEX(所属情報!$E:$E,MATCH($A2159,所属情報!$A:$A,0))),"")</f>
        <v/>
      </c>
      <c r="P2159" s="9" t="str">
        <f t="shared" si="99"/>
        <v/>
      </c>
      <c r="Q2159" s="9" t="str">
        <f t="shared" si="100"/>
        <v/>
      </c>
      <c r="R2159" s="9" t="str">
        <f t="shared" si="101"/>
        <v/>
      </c>
      <c r="S2159" s="9" t="str">
        <f>IFERROR(IF($F2159="","",INDEX(リスト!$G:$G,MATCH($F2159,リスト!$E:$E,0))),"")</f>
        <v/>
      </c>
      <c r="T2159" s="9" t="str">
        <f>IFERROR(IF($K2159="","",INDEX(リスト!$J:$J,MATCH($K2159,リスト!$I:$I,0))),"")</f>
        <v/>
      </c>
      <c r="U2159" s="9" t="str">
        <f>IF($B2159="","",RIGHT($G2159*1000+200+COUNTIF($G$2:$G2159,$G2159),9))</f>
        <v/>
      </c>
      <c r="V2159" s="9" t="str">
        <f>IFERROR(IF($M2159="","",$M2159&amp;"・"&amp;INDEX(リスト!$F:$F,MATCH($L2159,リスト!$E:$E,0))),"")</f>
        <v/>
      </c>
    </row>
    <row r="2160" spans="15:22" ht="18" customHeight="1" x14ac:dyDescent="0.55000000000000004">
      <c r="O2160" s="9" t="str">
        <f>IFERROR(IF($B2160="","",INDEX(所属情報!$E:$E,MATCH($A2160,所属情報!$A:$A,0))),"")</f>
        <v/>
      </c>
      <c r="P2160" s="9" t="str">
        <f t="shared" si="99"/>
        <v/>
      </c>
      <c r="Q2160" s="9" t="str">
        <f t="shared" si="100"/>
        <v/>
      </c>
      <c r="R2160" s="9" t="str">
        <f t="shared" si="101"/>
        <v/>
      </c>
      <c r="S2160" s="9" t="str">
        <f>IFERROR(IF($F2160="","",INDEX(リスト!$G:$G,MATCH($F2160,リスト!$E:$E,0))),"")</f>
        <v/>
      </c>
      <c r="T2160" s="9" t="str">
        <f>IFERROR(IF($K2160="","",INDEX(リスト!$J:$J,MATCH($K2160,リスト!$I:$I,0))),"")</f>
        <v/>
      </c>
      <c r="U2160" s="9" t="str">
        <f>IF($B2160="","",RIGHT($G2160*1000+200+COUNTIF($G$2:$G2160,$G2160),9))</f>
        <v/>
      </c>
      <c r="V2160" s="9" t="str">
        <f>IFERROR(IF($M2160="","",$M2160&amp;"・"&amp;INDEX(リスト!$F:$F,MATCH($L2160,リスト!$E:$E,0))),"")</f>
        <v/>
      </c>
    </row>
    <row r="2161" spans="15:22" ht="18" customHeight="1" x14ac:dyDescent="0.55000000000000004">
      <c r="O2161" s="9" t="str">
        <f>IFERROR(IF($B2161="","",INDEX(所属情報!$E:$E,MATCH($A2161,所属情報!$A:$A,0))),"")</f>
        <v/>
      </c>
      <c r="P2161" s="9" t="str">
        <f t="shared" si="99"/>
        <v/>
      </c>
      <c r="Q2161" s="9" t="str">
        <f t="shared" si="100"/>
        <v/>
      </c>
      <c r="R2161" s="9" t="str">
        <f t="shared" si="101"/>
        <v/>
      </c>
      <c r="S2161" s="9" t="str">
        <f>IFERROR(IF($F2161="","",INDEX(リスト!$G:$G,MATCH($F2161,リスト!$E:$E,0))),"")</f>
        <v/>
      </c>
      <c r="T2161" s="9" t="str">
        <f>IFERROR(IF($K2161="","",INDEX(リスト!$J:$J,MATCH($K2161,リスト!$I:$I,0))),"")</f>
        <v/>
      </c>
      <c r="U2161" s="9" t="str">
        <f>IF($B2161="","",RIGHT($G2161*1000+200+COUNTIF($G$2:$G2161,$G2161),9))</f>
        <v/>
      </c>
      <c r="V2161" s="9" t="str">
        <f>IFERROR(IF($M2161="","",$M2161&amp;"・"&amp;INDEX(リスト!$F:$F,MATCH($L2161,リスト!$E:$E,0))),"")</f>
        <v/>
      </c>
    </row>
    <row r="2162" spans="15:22" ht="18" customHeight="1" x14ac:dyDescent="0.55000000000000004">
      <c r="O2162" s="9" t="str">
        <f>IFERROR(IF($B2162="","",INDEX(所属情報!$E:$E,MATCH($A2162,所属情報!$A:$A,0))),"")</f>
        <v/>
      </c>
      <c r="P2162" s="9" t="str">
        <f t="shared" si="99"/>
        <v/>
      </c>
      <c r="Q2162" s="9" t="str">
        <f t="shared" si="100"/>
        <v/>
      </c>
      <c r="R2162" s="9" t="str">
        <f t="shared" si="101"/>
        <v/>
      </c>
      <c r="S2162" s="9" t="str">
        <f>IFERROR(IF($F2162="","",INDEX(リスト!$G:$G,MATCH($F2162,リスト!$E:$E,0))),"")</f>
        <v/>
      </c>
      <c r="T2162" s="9" t="str">
        <f>IFERROR(IF($K2162="","",INDEX(リスト!$J:$J,MATCH($K2162,リスト!$I:$I,0))),"")</f>
        <v/>
      </c>
      <c r="U2162" s="9" t="str">
        <f>IF($B2162="","",RIGHT($G2162*1000+200+COUNTIF($G$2:$G2162,$G2162),9))</f>
        <v/>
      </c>
      <c r="V2162" s="9" t="str">
        <f>IFERROR(IF($M2162="","",$M2162&amp;"・"&amp;INDEX(リスト!$F:$F,MATCH($L2162,リスト!$E:$E,0))),"")</f>
        <v/>
      </c>
    </row>
    <row r="2163" spans="15:22" ht="18" customHeight="1" x14ac:dyDescent="0.55000000000000004">
      <c r="O2163" s="9" t="str">
        <f>IFERROR(IF($B2163="","",INDEX(所属情報!$E:$E,MATCH($A2163,所属情報!$A:$A,0))),"")</f>
        <v/>
      </c>
      <c r="P2163" s="9" t="str">
        <f t="shared" si="99"/>
        <v/>
      </c>
      <c r="Q2163" s="9" t="str">
        <f t="shared" si="100"/>
        <v/>
      </c>
      <c r="R2163" s="9" t="str">
        <f t="shared" si="101"/>
        <v/>
      </c>
      <c r="S2163" s="9" t="str">
        <f>IFERROR(IF($F2163="","",INDEX(リスト!$G:$G,MATCH($F2163,リスト!$E:$E,0))),"")</f>
        <v/>
      </c>
      <c r="T2163" s="9" t="str">
        <f>IFERROR(IF($K2163="","",INDEX(リスト!$J:$J,MATCH($K2163,リスト!$I:$I,0))),"")</f>
        <v/>
      </c>
      <c r="U2163" s="9" t="str">
        <f>IF($B2163="","",RIGHT($G2163*1000+200+COUNTIF($G$2:$G2163,$G2163),9))</f>
        <v/>
      </c>
      <c r="V2163" s="9" t="str">
        <f>IFERROR(IF($M2163="","",$M2163&amp;"・"&amp;INDEX(リスト!$F:$F,MATCH($L2163,リスト!$E:$E,0))),"")</f>
        <v/>
      </c>
    </row>
    <row r="2164" spans="15:22" ht="18" customHeight="1" x14ac:dyDescent="0.55000000000000004">
      <c r="O2164" s="9" t="str">
        <f>IFERROR(IF($B2164="","",INDEX(所属情報!$E:$E,MATCH($A2164,所属情報!$A:$A,0))),"")</f>
        <v/>
      </c>
      <c r="P2164" s="9" t="str">
        <f t="shared" si="99"/>
        <v/>
      </c>
      <c r="Q2164" s="9" t="str">
        <f t="shared" si="100"/>
        <v/>
      </c>
      <c r="R2164" s="9" t="str">
        <f t="shared" si="101"/>
        <v/>
      </c>
      <c r="S2164" s="9" t="str">
        <f>IFERROR(IF($F2164="","",INDEX(リスト!$G:$G,MATCH($F2164,リスト!$E:$E,0))),"")</f>
        <v/>
      </c>
      <c r="T2164" s="9" t="str">
        <f>IFERROR(IF($K2164="","",INDEX(リスト!$J:$J,MATCH($K2164,リスト!$I:$I,0))),"")</f>
        <v/>
      </c>
      <c r="U2164" s="9" t="str">
        <f>IF($B2164="","",RIGHT($G2164*1000+200+COUNTIF($G$2:$G2164,$G2164),9))</f>
        <v/>
      </c>
      <c r="V2164" s="9" t="str">
        <f>IFERROR(IF($M2164="","",$M2164&amp;"・"&amp;INDEX(リスト!$F:$F,MATCH($L2164,リスト!$E:$E,0))),"")</f>
        <v/>
      </c>
    </row>
    <row r="2165" spans="15:22" ht="18" customHeight="1" x14ac:dyDescent="0.55000000000000004">
      <c r="O2165" s="9" t="str">
        <f>IFERROR(IF($B2165="","",INDEX(所属情報!$E:$E,MATCH($A2165,所属情報!$A:$A,0))),"")</f>
        <v/>
      </c>
      <c r="P2165" s="9" t="str">
        <f t="shared" si="99"/>
        <v/>
      </c>
      <c r="Q2165" s="9" t="str">
        <f t="shared" si="100"/>
        <v/>
      </c>
      <c r="R2165" s="9" t="str">
        <f t="shared" si="101"/>
        <v/>
      </c>
      <c r="S2165" s="9" t="str">
        <f>IFERROR(IF($F2165="","",INDEX(リスト!$G:$G,MATCH($F2165,リスト!$E:$E,0))),"")</f>
        <v/>
      </c>
      <c r="T2165" s="9" t="str">
        <f>IFERROR(IF($K2165="","",INDEX(リスト!$J:$J,MATCH($K2165,リスト!$I:$I,0))),"")</f>
        <v/>
      </c>
      <c r="U2165" s="9" t="str">
        <f>IF($B2165="","",RIGHT($G2165*1000+200+COUNTIF($G$2:$G2165,$G2165),9))</f>
        <v/>
      </c>
      <c r="V2165" s="9" t="str">
        <f>IFERROR(IF($M2165="","",$M2165&amp;"・"&amp;INDEX(リスト!$F:$F,MATCH($L2165,リスト!$E:$E,0))),"")</f>
        <v/>
      </c>
    </row>
    <row r="2166" spans="15:22" ht="18" customHeight="1" x14ac:dyDescent="0.55000000000000004">
      <c r="O2166" s="9" t="str">
        <f>IFERROR(IF($B2166="","",INDEX(所属情報!$E:$E,MATCH($A2166,所属情報!$A:$A,0))),"")</f>
        <v/>
      </c>
      <c r="P2166" s="9" t="str">
        <f t="shared" si="99"/>
        <v/>
      </c>
      <c r="Q2166" s="9" t="str">
        <f t="shared" si="100"/>
        <v/>
      </c>
      <c r="R2166" s="9" t="str">
        <f t="shared" si="101"/>
        <v/>
      </c>
      <c r="S2166" s="9" t="str">
        <f>IFERROR(IF($F2166="","",INDEX(リスト!$G:$G,MATCH($F2166,リスト!$E:$E,0))),"")</f>
        <v/>
      </c>
      <c r="T2166" s="9" t="str">
        <f>IFERROR(IF($K2166="","",INDEX(リスト!$J:$J,MATCH($K2166,リスト!$I:$I,0))),"")</f>
        <v/>
      </c>
      <c r="U2166" s="9" t="str">
        <f>IF($B2166="","",RIGHT($G2166*1000+200+COUNTIF($G$2:$G2166,$G2166),9))</f>
        <v/>
      </c>
      <c r="V2166" s="9" t="str">
        <f>IFERROR(IF($M2166="","",$M2166&amp;"・"&amp;INDEX(リスト!$F:$F,MATCH($L2166,リスト!$E:$E,0))),"")</f>
        <v/>
      </c>
    </row>
    <row r="2167" spans="15:22" ht="18" customHeight="1" x14ac:dyDescent="0.55000000000000004">
      <c r="O2167" s="9" t="str">
        <f>IFERROR(IF($B2167="","",INDEX(所属情報!$E:$E,MATCH($A2167,所属情報!$A:$A,0))),"")</f>
        <v/>
      </c>
      <c r="P2167" s="9" t="str">
        <f t="shared" si="99"/>
        <v/>
      </c>
      <c r="Q2167" s="9" t="str">
        <f t="shared" si="100"/>
        <v/>
      </c>
      <c r="R2167" s="9" t="str">
        <f t="shared" si="101"/>
        <v/>
      </c>
      <c r="S2167" s="9" t="str">
        <f>IFERROR(IF($F2167="","",INDEX(リスト!$G:$G,MATCH($F2167,リスト!$E:$E,0))),"")</f>
        <v/>
      </c>
      <c r="T2167" s="9" t="str">
        <f>IFERROR(IF($K2167="","",INDEX(リスト!$J:$J,MATCH($K2167,リスト!$I:$I,0))),"")</f>
        <v/>
      </c>
      <c r="U2167" s="9" t="str">
        <f>IF($B2167="","",RIGHT($G2167*1000+200+COUNTIF($G$2:$G2167,$G2167),9))</f>
        <v/>
      </c>
      <c r="V2167" s="9" t="str">
        <f>IFERROR(IF($M2167="","",$M2167&amp;"・"&amp;INDEX(リスト!$F:$F,MATCH($L2167,リスト!$E:$E,0))),"")</f>
        <v/>
      </c>
    </row>
    <row r="2168" spans="15:22" ht="18" customHeight="1" x14ac:dyDescent="0.55000000000000004">
      <c r="O2168" s="9" t="str">
        <f>IFERROR(IF($B2168="","",INDEX(所属情報!$E:$E,MATCH($A2168,所属情報!$A:$A,0))),"")</f>
        <v/>
      </c>
      <c r="P2168" s="9" t="str">
        <f t="shared" si="99"/>
        <v/>
      </c>
      <c r="Q2168" s="9" t="str">
        <f t="shared" si="100"/>
        <v/>
      </c>
      <c r="R2168" s="9" t="str">
        <f t="shared" si="101"/>
        <v/>
      </c>
      <c r="S2168" s="9" t="str">
        <f>IFERROR(IF($F2168="","",INDEX(リスト!$G:$G,MATCH($F2168,リスト!$E:$E,0))),"")</f>
        <v/>
      </c>
      <c r="T2168" s="9" t="str">
        <f>IFERROR(IF($K2168="","",INDEX(リスト!$J:$J,MATCH($K2168,リスト!$I:$I,0))),"")</f>
        <v/>
      </c>
      <c r="U2168" s="9" t="str">
        <f>IF($B2168="","",RIGHT($G2168*1000+200+COUNTIF($G$2:$G2168,$G2168),9))</f>
        <v/>
      </c>
      <c r="V2168" s="9" t="str">
        <f>IFERROR(IF($M2168="","",$M2168&amp;"・"&amp;INDEX(リスト!$F:$F,MATCH($L2168,リスト!$E:$E,0))),"")</f>
        <v/>
      </c>
    </row>
    <row r="2169" spans="15:22" ht="18" customHeight="1" x14ac:dyDescent="0.55000000000000004">
      <c r="O2169" s="9" t="str">
        <f>IFERROR(IF($B2169="","",INDEX(所属情報!$E:$E,MATCH($A2169,所属情報!$A:$A,0))),"")</f>
        <v/>
      </c>
      <c r="P2169" s="9" t="str">
        <f t="shared" si="99"/>
        <v/>
      </c>
      <c r="Q2169" s="9" t="str">
        <f t="shared" si="100"/>
        <v/>
      </c>
      <c r="R2169" s="9" t="str">
        <f t="shared" si="101"/>
        <v/>
      </c>
      <c r="S2169" s="9" t="str">
        <f>IFERROR(IF($F2169="","",INDEX(リスト!$G:$G,MATCH($F2169,リスト!$E:$E,0))),"")</f>
        <v/>
      </c>
      <c r="T2169" s="9" t="str">
        <f>IFERROR(IF($K2169="","",INDEX(リスト!$J:$J,MATCH($K2169,リスト!$I:$I,0))),"")</f>
        <v/>
      </c>
      <c r="U2169" s="9" t="str">
        <f>IF($B2169="","",RIGHT($G2169*1000+200+COUNTIF($G$2:$G2169,$G2169),9))</f>
        <v/>
      </c>
      <c r="V2169" s="9" t="str">
        <f>IFERROR(IF($M2169="","",$M2169&amp;"・"&amp;INDEX(リスト!$F:$F,MATCH($L2169,リスト!$E:$E,0))),"")</f>
        <v/>
      </c>
    </row>
    <row r="2170" spans="15:22" ht="18" customHeight="1" x14ac:dyDescent="0.55000000000000004">
      <c r="O2170" s="9" t="str">
        <f>IFERROR(IF($B2170="","",INDEX(所属情報!$E:$E,MATCH($A2170,所属情報!$A:$A,0))),"")</f>
        <v/>
      </c>
      <c r="P2170" s="9" t="str">
        <f t="shared" si="99"/>
        <v/>
      </c>
      <c r="Q2170" s="9" t="str">
        <f t="shared" si="100"/>
        <v/>
      </c>
      <c r="R2170" s="9" t="str">
        <f t="shared" si="101"/>
        <v/>
      </c>
      <c r="S2170" s="9" t="str">
        <f>IFERROR(IF($F2170="","",INDEX(リスト!$G:$G,MATCH($F2170,リスト!$E:$E,0))),"")</f>
        <v/>
      </c>
      <c r="T2170" s="9" t="str">
        <f>IFERROR(IF($K2170="","",INDEX(リスト!$J:$J,MATCH($K2170,リスト!$I:$I,0))),"")</f>
        <v/>
      </c>
      <c r="U2170" s="9" t="str">
        <f>IF($B2170="","",RIGHT($G2170*1000+200+COUNTIF($G$2:$G2170,$G2170),9))</f>
        <v/>
      </c>
      <c r="V2170" s="9" t="str">
        <f>IFERROR(IF($M2170="","",$M2170&amp;"・"&amp;INDEX(リスト!$F:$F,MATCH($L2170,リスト!$E:$E,0))),"")</f>
        <v/>
      </c>
    </row>
    <row r="2171" spans="15:22" ht="18" customHeight="1" x14ac:dyDescent="0.55000000000000004">
      <c r="O2171" s="9" t="str">
        <f>IFERROR(IF($B2171="","",INDEX(所属情報!$E:$E,MATCH($A2171,所属情報!$A:$A,0))),"")</f>
        <v/>
      </c>
      <c r="P2171" s="9" t="str">
        <f t="shared" si="99"/>
        <v/>
      </c>
      <c r="Q2171" s="9" t="str">
        <f t="shared" si="100"/>
        <v/>
      </c>
      <c r="R2171" s="9" t="str">
        <f t="shared" si="101"/>
        <v/>
      </c>
      <c r="S2171" s="9" t="str">
        <f>IFERROR(IF($F2171="","",INDEX(リスト!$G:$G,MATCH($F2171,リスト!$E:$E,0))),"")</f>
        <v/>
      </c>
      <c r="T2171" s="9" t="str">
        <f>IFERROR(IF($K2171="","",INDEX(リスト!$J:$J,MATCH($K2171,リスト!$I:$I,0))),"")</f>
        <v/>
      </c>
      <c r="U2171" s="9" t="str">
        <f>IF($B2171="","",RIGHT($G2171*1000+200+COUNTIF($G$2:$G2171,$G2171),9))</f>
        <v/>
      </c>
      <c r="V2171" s="9" t="str">
        <f>IFERROR(IF($M2171="","",$M2171&amp;"・"&amp;INDEX(リスト!$F:$F,MATCH($L2171,リスト!$E:$E,0))),"")</f>
        <v/>
      </c>
    </row>
    <row r="2172" spans="15:22" ht="18" customHeight="1" x14ac:dyDescent="0.55000000000000004">
      <c r="O2172" s="9" t="str">
        <f>IFERROR(IF($B2172="","",INDEX(所属情報!$E:$E,MATCH($A2172,所属情報!$A:$A,0))),"")</f>
        <v/>
      </c>
      <c r="P2172" s="9" t="str">
        <f t="shared" si="99"/>
        <v/>
      </c>
      <c r="Q2172" s="9" t="str">
        <f t="shared" si="100"/>
        <v/>
      </c>
      <c r="R2172" s="9" t="str">
        <f t="shared" si="101"/>
        <v/>
      </c>
      <c r="S2172" s="9" t="str">
        <f>IFERROR(IF($F2172="","",INDEX(リスト!$G:$G,MATCH($F2172,リスト!$E:$E,0))),"")</f>
        <v/>
      </c>
      <c r="T2172" s="9" t="str">
        <f>IFERROR(IF($K2172="","",INDEX(リスト!$J:$J,MATCH($K2172,リスト!$I:$I,0))),"")</f>
        <v/>
      </c>
      <c r="U2172" s="9" t="str">
        <f>IF($B2172="","",RIGHT($G2172*1000+200+COUNTIF($G$2:$G2172,$G2172),9))</f>
        <v/>
      </c>
      <c r="V2172" s="9" t="str">
        <f>IFERROR(IF($M2172="","",$M2172&amp;"・"&amp;INDEX(リスト!$F:$F,MATCH($L2172,リスト!$E:$E,0))),"")</f>
        <v/>
      </c>
    </row>
    <row r="2173" spans="15:22" ht="18" customHeight="1" x14ac:dyDescent="0.55000000000000004">
      <c r="O2173" s="9" t="str">
        <f>IFERROR(IF($B2173="","",INDEX(所属情報!$E:$E,MATCH($A2173,所属情報!$A:$A,0))),"")</f>
        <v/>
      </c>
      <c r="P2173" s="9" t="str">
        <f t="shared" si="99"/>
        <v/>
      </c>
      <c r="Q2173" s="9" t="str">
        <f t="shared" si="100"/>
        <v/>
      </c>
      <c r="R2173" s="9" t="str">
        <f t="shared" si="101"/>
        <v/>
      </c>
      <c r="S2173" s="9" t="str">
        <f>IFERROR(IF($F2173="","",INDEX(リスト!$G:$G,MATCH($F2173,リスト!$E:$E,0))),"")</f>
        <v/>
      </c>
      <c r="T2173" s="9" t="str">
        <f>IFERROR(IF($K2173="","",INDEX(リスト!$J:$J,MATCH($K2173,リスト!$I:$I,0))),"")</f>
        <v/>
      </c>
      <c r="U2173" s="9" t="str">
        <f>IF($B2173="","",RIGHT($G2173*1000+200+COUNTIF($G$2:$G2173,$G2173),9))</f>
        <v/>
      </c>
      <c r="V2173" s="9" t="str">
        <f>IFERROR(IF($M2173="","",$M2173&amp;"・"&amp;INDEX(リスト!$F:$F,MATCH($L2173,リスト!$E:$E,0))),"")</f>
        <v/>
      </c>
    </row>
    <row r="2174" spans="15:22" ht="18" customHeight="1" x14ac:dyDescent="0.55000000000000004">
      <c r="O2174" s="9" t="str">
        <f>IFERROR(IF($B2174="","",INDEX(所属情報!$E:$E,MATCH($A2174,所属情報!$A:$A,0))),"")</f>
        <v/>
      </c>
      <c r="P2174" s="9" t="str">
        <f t="shared" si="99"/>
        <v/>
      </c>
      <c r="Q2174" s="9" t="str">
        <f t="shared" si="100"/>
        <v/>
      </c>
      <c r="R2174" s="9" t="str">
        <f t="shared" si="101"/>
        <v/>
      </c>
      <c r="S2174" s="9" t="str">
        <f>IFERROR(IF($F2174="","",INDEX(リスト!$G:$G,MATCH($F2174,リスト!$E:$E,0))),"")</f>
        <v/>
      </c>
      <c r="T2174" s="9" t="str">
        <f>IFERROR(IF($K2174="","",INDEX(リスト!$J:$J,MATCH($K2174,リスト!$I:$I,0))),"")</f>
        <v/>
      </c>
      <c r="U2174" s="9" t="str">
        <f>IF($B2174="","",RIGHT($G2174*1000+200+COUNTIF($G$2:$G2174,$G2174),9))</f>
        <v/>
      </c>
      <c r="V2174" s="9" t="str">
        <f>IFERROR(IF($M2174="","",$M2174&amp;"・"&amp;INDEX(リスト!$F:$F,MATCH($L2174,リスト!$E:$E,0))),"")</f>
        <v/>
      </c>
    </row>
    <row r="2175" spans="15:22" ht="18" customHeight="1" x14ac:dyDescent="0.55000000000000004">
      <c r="O2175" s="9" t="str">
        <f>IFERROR(IF($B2175="","",INDEX(所属情報!$E:$E,MATCH($A2175,所属情報!$A:$A,0))),"")</f>
        <v/>
      </c>
      <c r="P2175" s="9" t="str">
        <f t="shared" si="99"/>
        <v/>
      </c>
      <c r="Q2175" s="9" t="str">
        <f t="shared" si="100"/>
        <v/>
      </c>
      <c r="R2175" s="9" t="str">
        <f t="shared" si="101"/>
        <v/>
      </c>
      <c r="S2175" s="9" t="str">
        <f>IFERROR(IF($F2175="","",INDEX(リスト!$G:$G,MATCH($F2175,リスト!$E:$E,0))),"")</f>
        <v/>
      </c>
      <c r="T2175" s="9" t="str">
        <f>IFERROR(IF($K2175="","",INDEX(リスト!$J:$J,MATCH($K2175,リスト!$I:$I,0))),"")</f>
        <v/>
      </c>
      <c r="U2175" s="9" t="str">
        <f>IF($B2175="","",RIGHT($G2175*1000+200+COUNTIF($G$2:$G2175,$G2175),9))</f>
        <v/>
      </c>
      <c r="V2175" s="9" t="str">
        <f>IFERROR(IF($M2175="","",$M2175&amp;"・"&amp;INDEX(リスト!$F:$F,MATCH($L2175,リスト!$E:$E,0))),"")</f>
        <v/>
      </c>
    </row>
    <row r="2176" spans="15:22" ht="18" customHeight="1" x14ac:dyDescent="0.55000000000000004">
      <c r="O2176" s="9" t="str">
        <f>IFERROR(IF($B2176="","",INDEX(所属情報!$E:$E,MATCH($A2176,所属情報!$A:$A,0))),"")</f>
        <v/>
      </c>
      <c r="P2176" s="9" t="str">
        <f t="shared" si="99"/>
        <v/>
      </c>
      <c r="Q2176" s="9" t="str">
        <f t="shared" si="100"/>
        <v/>
      </c>
      <c r="R2176" s="9" t="str">
        <f t="shared" si="101"/>
        <v/>
      </c>
      <c r="S2176" s="9" t="str">
        <f>IFERROR(IF($F2176="","",INDEX(リスト!$G:$G,MATCH($F2176,リスト!$E:$E,0))),"")</f>
        <v/>
      </c>
      <c r="T2176" s="9" t="str">
        <f>IFERROR(IF($K2176="","",INDEX(リスト!$J:$J,MATCH($K2176,リスト!$I:$I,0))),"")</f>
        <v/>
      </c>
      <c r="U2176" s="9" t="str">
        <f>IF($B2176="","",RIGHT($G2176*1000+200+COUNTIF($G$2:$G2176,$G2176),9))</f>
        <v/>
      </c>
      <c r="V2176" s="9" t="str">
        <f>IFERROR(IF($M2176="","",$M2176&amp;"・"&amp;INDEX(リスト!$F:$F,MATCH($L2176,リスト!$E:$E,0))),"")</f>
        <v/>
      </c>
    </row>
    <row r="2177" spans="15:22" ht="18" customHeight="1" x14ac:dyDescent="0.55000000000000004">
      <c r="O2177" s="9" t="str">
        <f>IFERROR(IF($B2177="","",INDEX(所属情報!$E:$E,MATCH($A2177,所属情報!$A:$A,0))),"")</f>
        <v/>
      </c>
      <c r="P2177" s="9" t="str">
        <f t="shared" si="99"/>
        <v/>
      </c>
      <c r="Q2177" s="9" t="str">
        <f t="shared" si="100"/>
        <v/>
      </c>
      <c r="R2177" s="9" t="str">
        <f t="shared" si="101"/>
        <v/>
      </c>
      <c r="S2177" s="9" t="str">
        <f>IFERROR(IF($F2177="","",INDEX(リスト!$G:$G,MATCH($F2177,リスト!$E:$E,0))),"")</f>
        <v/>
      </c>
      <c r="T2177" s="9" t="str">
        <f>IFERROR(IF($K2177="","",INDEX(リスト!$J:$J,MATCH($K2177,リスト!$I:$I,0))),"")</f>
        <v/>
      </c>
      <c r="U2177" s="9" t="str">
        <f>IF($B2177="","",RIGHT($G2177*1000+200+COUNTIF($G$2:$G2177,$G2177),9))</f>
        <v/>
      </c>
      <c r="V2177" s="9" t="str">
        <f>IFERROR(IF($M2177="","",$M2177&amp;"・"&amp;INDEX(リスト!$F:$F,MATCH($L2177,リスト!$E:$E,0))),"")</f>
        <v/>
      </c>
    </row>
    <row r="2178" spans="15:22" ht="18" customHeight="1" x14ac:dyDescent="0.55000000000000004">
      <c r="O2178" s="9" t="str">
        <f>IFERROR(IF($B2178="","",INDEX(所属情報!$E:$E,MATCH($A2178,所属情報!$A:$A,0))),"")</f>
        <v/>
      </c>
      <c r="P2178" s="9" t="str">
        <f t="shared" si="99"/>
        <v/>
      </c>
      <c r="Q2178" s="9" t="str">
        <f t="shared" si="100"/>
        <v/>
      </c>
      <c r="R2178" s="9" t="str">
        <f t="shared" si="101"/>
        <v/>
      </c>
      <c r="S2178" s="9" t="str">
        <f>IFERROR(IF($F2178="","",INDEX(リスト!$G:$G,MATCH($F2178,リスト!$E:$E,0))),"")</f>
        <v/>
      </c>
      <c r="T2178" s="9" t="str">
        <f>IFERROR(IF($K2178="","",INDEX(リスト!$J:$J,MATCH($K2178,リスト!$I:$I,0))),"")</f>
        <v/>
      </c>
      <c r="U2178" s="9" t="str">
        <f>IF($B2178="","",RIGHT($G2178*1000+200+COUNTIF($G$2:$G2178,$G2178),9))</f>
        <v/>
      </c>
      <c r="V2178" s="9" t="str">
        <f>IFERROR(IF($M2178="","",$M2178&amp;"・"&amp;INDEX(リスト!$F:$F,MATCH($L2178,リスト!$E:$E,0))),"")</f>
        <v/>
      </c>
    </row>
    <row r="2179" spans="15:22" ht="18" customHeight="1" x14ac:dyDescent="0.55000000000000004">
      <c r="O2179" s="9" t="str">
        <f>IFERROR(IF($B2179="","",INDEX(所属情報!$E:$E,MATCH($A2179,所属情報!$A:$A,0))),"")</f>
        <v/>
      </c>
      <c r="P2179" s="9" t="str">
        <f t="shared" ref="P2179:P2242" si="102">IF($C2179="","",IF($E2179="",$C2179,$C2179&amp;" ("&amp;$E2179&amp;")"))</f>
        <v/>
      </c>
      <c r="Q2179" s="9" t="str">
        <f t="shared" ref="Q2179:Q2242" si="103">IF($D2179="","",ASC($D2179))</f>
        <v/>
      </c>
      <c r="R2179" s="9" t="str">
        <f t="shared" ref="R2179:R2242" si="104">IF($I2179="","",UPPER($I2179)&amp;" "&amp;UPPER(LEFT($J2179,1))&amp;LOWER(RIGHT($J2179,LEN($J2179)-1))&amp;" ("&amp;MID($G2179,3,2)&amp;")")</f>
        <v/>
      </c>
      <c r="S2179" s="9" t="str">
        <f>IFERROR(IF($F2179="","",INDEX(リスト!$G:$G,MATCH($F2179,リスト!$E:$E,0))),"")</f>
        <v/>
      </c>
      <c r="T2179" s="9" t="str">
        <f>IFERROR(IF($K2179="","",INDEX(リスト!$J:$J,MATCH($K2179,リスト!$I:$I,0))),"")</f>
        <v/>
      </c>
      <c r="U2179" s="9" t="str">
        <f>IF($B2179="","",RIGHT($G2179*1000+200+COUNTIF($G$2:$G2179,$G2179),9))</f>
        <v/>
      </c>
      <c r="V2179" s="9" t="str">
        <f>IFERROR(IF($M2179="","",$M2179&amp;"・"&amp;INDEX(リスト!$F:$F,MATCH($L2179,リスト!$E:$E,0))),"")</f>
        <v/>
      </c>
    </row>
    <row r="2180" spans="15:22" ht="18" customHeight="1" x14ac:dyDescent="0.55000000000000004">
      <c r="O2180" s="9" t="str">
        <f>IFERROR(IF($B2180="","",INDEX(所属情報!$E:$E,MATCH($A2180,所属情報!$A:$A,0))),"")</f>
        <v/>
      </c>
      <c r="P2180" s="9" t="str">
        <f t="shared" si="102"/>
        <v/>
      </c>
      <c r="Q2180" s="9" t="str">
        <f t="shared" si="103"/>
        <v/>
      </c>
      <c r="R2180" s="9" t="str">
        <f t="shared" si="104"/>
        <v/>
      </c>
      <c r="S2180" s="9" t="str">
        <f>IFERROR(IF($F2180="","",INDEX(リスト!$G:$G,MATCH($F2180,リスト!$E:$E,0))),"")</f>
        <v/>
      </c>
      <c r="T2180" s="9" t="str">
        <f>IFERROR(IF($K2180="","",INDEX(リスト!$J:$J,MATCH($K2180,リスト!$I:$I,0))),"")</f>
        <v/>
      </c>
      <c r="U2180" s="9" t="str">
        <f>IF($B2180="","",RIGHT($G2180*1000+200+COUNTIF($G$2:$G2180,$G2180),9))</f>
        <v/>
      </c>
      <c r="V2180" s="9" t="str">
        <f>IFERROR(IF($M2180="","",$M2180&amp;"・"&amp;INDEX(リスト!$F:$F,MATCH($L2180,リスト!$E:$E,0))),"")</f>
        <v/>
      </c>
    </row>
    <row r="2181" spans="15:22" ht="18" customHeight="1" x14ac:dyDescent="0.55000000000000004">
      <c r="O2181" s="9" t="str">
        <f>IFERROR(IF($B2181="","",INDEX(所属情報!$E:$E,MATCH($A2181,所属情報!$A:$A,0))),"")</f>
        <v/>
      </c>
      <c r="P2181" s="9" t="str">
        <f t="shared" si="102"/>
        <v/>
      </c>
      <c r="Q2181" s="9" t="str">
        <f t="shared" si="103"/>
        <v/>
      </c>
      <c r="R2181" s="9" t="str">
        <f t="shared" si="104"/>
        <v/>
      </c>
      <c r="S2181" s="9" t="str">
        <f>IFERROR(IF($F2181="","",INDEX(リスト!$G:$G,MATCH($F2181,リスト!$E:$E,0))),"")</f>
        <v/>
      </c>
      <c r="T2181" s="9" t="str">
        <f>IFERROR(IF($K2181="","",INDEX(リスト!$J:$J,MATCH($K2181,リスト!$I:$I,0))),"")</f>
        <v/>
      </c>
      <c r="U2181" s="9" t="str">
        <f>IF($B2181="","",RIGHT($G2181*1000+200+COUNTIF($G$2:$G2181,$G2181),9))</f>
        <v/>
      </c>
      <c r="V2181" s="9" t="str">
        <f>IFERROR(IF($M2181="","",$M2181&amp;"・"&amp;INDEX(リスト!$F:$F,MATCH($L2181,リスト!$E:$E,0))),"")</f>
        <v/>
      </c>
    </row>
    <row r="2182" spans="15:22" ht="18" customHeight="1" x14ac:dyDescent="0.55000000000000004">
      <c r="O2182" s="9" t="str">
        <f>IFERROR(IF($B2182="","",INDEX(所属情報!$E:$E,MATCH($A2182,所属情報!$A:$A,0))),"")</f>
        <v/>
      </c>
      <c r="P2182" s="9" t="str">
        <f t="shared" si="102"/>
        <v/>
      </c>
      <c r="Q2182" s="9" t="str">
        <f t="shared" si="103"/>
        <v/>
      </c>
      <c r="R2182" s="9" t="str">
        <f t="shared" si="104"/>
        <v/>
      </c>
      <c r="S2182" s="9" t="str">
        <f>IFERROR(IF($F2182="","",INDEX(リスト!$G:$G,MATCH($F2182,リスト!$E:$E,0))),"")</f>
        <v/>
      </c>
      <c r="T2182" s="9" t="str">
        <f>IFERROR(IF($K2182="","",INDEX(リスト!$J:$J,MATCH($K2182,リスト!$I:$I,0))),"")</f>
        <v/>
      </c>
      <c r="U2182" s="9" t="str">
        <f>IF($B2182="","",RIGHT($G2182*1000+200+COUNTIF($G$2:$G2182,$G2182),9))</f>
        <v/>
      </c>
      <c r="V2182" s="9" t="str">
        <f>IFERROR(IF($M2182="","",$M2182&amp;"・"&amp;INDEX(リスト!$F:$F,MATCH($L2182,リスト!$E:$E,0))),"")</f>
        <v/>
      </c>
    </row>
    <row r="2183" spans="15:22" ht="18" customHeight="1" x14ac:dyDescent="0.55000000000000004">
      <c r="O2183" s="9" t="str">
        <f>IFERROR(IF($B2183="","",INDEX(所属情報!$E:$E,MATCH($A2183,所属情報!$A:$A,0))),"")</f>
        <v/>
      </c>
      <c r="P2183" s="9" t="str">
        <f t="shared" si="102"/>
        <v/>
      </c>
      <c r="Q2183" s="9" t="str">
        <f t="shared" si="103"/>
        <v/>
      </c>
      <c r="R2183" s="9" t="str">
        <f t="shared" si="104"/>
        <v/>
      </c>
      <c r="S2183" s="9" t="str">
        <f>IFERROR(IF($F2183="","",INDEX(リスト!$G:$G,MATCH($F2183,リスト!$E:$E,0))),"")</f>
        <v/>
      </c>
      <c r="T2183" s="9" t="str">
        <f>IFERROR(IF($K2183="","",INDEX(リスト!$J:$J,MATCH($K2183,リスト!$I:$I,0))),"")</f>
        <v/>
      </c>
      <c r="U2183" s="9" t="str">
        <f>IF($B2183="","",RIGHT($G2183*1000+200+COUNTIF($G$2:$G2183,$G2183),9))</f>
        <v/>
      </c>
      <c r="V2183" s="9" t="str">
        <f>IFERROR(IF($M2183="","",$M2183&amp;"・"&amp;INDEX(リスト!$F:$F,MATCH($L2183,リスト!$E:$E,0))),"")</f>
        <v/>
      </c>
    </row>
    <row r="2184" spans="15:22" ht="18" customHeight="1" x14ac:dyDescent="0.55000000000000004">
      <c r="O2184" s="9" t="str">
        <f>IFERROR(IF($B2184="","",INDEX(所属情報!$E:$E,MATCH($A2184,所属情報!$A:$A,0))),"")</f>
        <v/>
      </c>
      <c r="P2184" s="9" t="str">
        <f t="shared" si="102"/>
        <v/>
      </c>
      <c r="Q2184" s="9" t="str">
        <f t="shared" si="103"/>
        <v/>
      </c>
      <c r="R2184" s="9" t="str">
        <f t="shared" si="104"/>
        <v/>
      </c>
      <c r="S2184" s="9" t="str">
        <f>IFERROR(IF($F2184="","",INDEX(リスト!$G:$G,MATCH($F2184,リスト!$E:$E,0))),"")</f>
        <v/>
      </c>
      <c r="T2184" s="9" t="str">
        <f>IFERROR(IF($K2184="","",INDEX(リスト!$J:$J,MATCH($K2184,リスト!$I:$I,0))),"")</f>
        <v/>
      </c>
      <c r="U2184" s="9" t="str">
        <f>IF($B2184="","",RIGHT($G2184*1000+200+COUNTIF($G$2:$G2184,$G2184),9))</f>
        <v/>
      </c>
      <c r="V2184" s="9" t="str">
        <f>IFERROR(IF($M2184="","",$M2184&amp;"・"&amp;INDEX(リスト!$F:$F,MATCH($L2184,リスト!$E:$E,0))),"")</f>
        <v/>
      </c>
    </row>
    <row r="2185" spans="15:22" ht="18" customHeight="1" x14ac:dyDescent="0.55000000000000004">
      <c r="O2185" s="9" t="str">
        <f>IFERROR(IF($B2185="","",INDEX(所属情報!$E:$E,MATCH($A2185,所属情報!$A:$A,0))),"")</f>
        <v/>
      </c>
      <c r="P2185" s="9" t="str">
        <f t="shared" si="102"/>
        <v/>
      </c>
      <c r="Q2185" s="9" t="str">
        <f t="shared" si="103"/>
        <v/>
      </c>
      <c r="R2185" s="9" t="str">
        <f t="shared" si="104"/>
        <v/>
      </c>
      <c r="S2185" s="9" t="str">
        <f>IFERROR(IF($F2185="","",INDEX(リスト!$G:$G,MATCH($F2185,リスト!$E:$E,0))),"")</f>
        <v/>
      </c>
      <c r="T2185" s="9" t="str">
        <f>IFERROR(IF($K2185="","",INDEX(リスト!$J:$J,MATCH($K2185,リスト!$I:$I,0))),"")</f>
        <v/>
      </c>
      <c r="U2185" s="9" t="str">
        <f>IF($B2185="","",RIGHT($G2185*1000+200+COUNTIF($G$2:$G2185,$G2185),9))</f>
        <v/>
      </c>
      <c r="V2185" s="9" t="str">
        <f>IFERROR(IF($M2185="","",$M2185&amp;"・"&amp;INDEX(リスト!$F:$F,MATCH($L2185,リスト!$E:$E,0))),"")</f>
        <v/>
      </c>
    </row>
    <row r="2186" spans="15:22" ht="18" customHeight="1" x14ac:dyDescent="0.55000000000000004">
      <c r="O2186" s="9" t="str">
        <f>IFERROR(IF($B2186="","",INDEX(所属情報!$E:$E,MATCH($A2186,所属情報!$A:$A,0))),"")</f>
        <v/>
      </c>
      <c r="P2186" s="9" t="str">
        <f t="shared" si="102"/>
        <v/>
      </c>
      <c r="Q2186" s="9" t="str">
        <f t="shared" si="103"/>
        <v/>
      </c>
      <c r="R2186" s="9" t="str">
        <f t="shared" si="104"/>
        <v/>
      </c>
      <c r="S2186" s="9" t="str">
        <f>IFERROR(IF($F2186="","",INDEX(リスト!$G:$G,MATCH($F2186,リスト!$E:$E,0))),"")</f>
        <v/>
      </c>
      <c r="T2186" s="9" t="str">
        <f>IFERROR(IF($K2186="","",INDEX(リスト!$J:$J,MATCH($K2186,リスト!$I:$I,0))),"")</f>
        <v/>
      </c>
      <c r="U2186" s="9" t="str">
        <f>IF($B2186="","",RIGHT($G2186*1000+200+COUNTIF($G$2:$G2186,$G2186),9))</f>
        <v/>
      </c>
      <c r="V2186" s="9" t="str">
        <f>IFERROR(IF($M2186="","",$M2186&amp;"・"&amp;INDEX(リスト!$F:$F,MATCH($L2186,リスト!$E:$E,0))),"")</f>
        <v/>
      </c>
    </row>
    <row r="2187" spans="15:22" ht="18" customHeight="1" x14ac:dyDescent="0.55000000000000004">
      <c r="O2187" s="9" t="str">
        <f>IFERROR(IF($B2187="","",INDEX(所属情報!$E:$E,MATCH($A2187,所属情報!$A:$A,0))),"")</f>
        <v/>
      </c>
      <c r="P2187" s="9" t="str">
        <f t="shared" si="102"/>
        <v/>
      </c>
      <c r="Q2187" s="9" t="str">
        <f t="shared" si="103"/>
        <v/>
      </c>
      <c r="R2187" s="9" t="str">
        <f t="shared" si="104"/>
        <v/>
      </c>
      <c r="S2187" s="9" t="str">
        <f>IFERROR(IF($F2187="","",INDEX(リスト!$G:$G,MATCH($F2187,リスト!$E:$E,0))),"")</f>
        <v/>
      </c>
      <c r="T2187" s="9" t="str">
        <f>IFERROR(IF($K2187="","",INDEX(リスト!$J:$J,MATCH($K2187,リスト!$I:$I,0))),"")</f>
        <v/>
      </c>
      <c r="U2187" s="9" t="str">
        <f>IF($B2187="","",RIGHT($G2187*1000+200+COUNTIF($G$2:$G2187,$G2187),9))</f>
        <v/>
      </c>
      <c r="V2187" s="9" t="str">
        <f>IFERROR(IF($M2187="","",$M2187&amp;"・"&amp;INDEX(リスト!$F:$F,MATCH($L2187,リスト!$E:$E,0))),"")</f>
        <v/>
      </c>
    </row>
    <row r="2188" spans="15:22" ht="18" customHeight="1" x14ac:dyDescent="0.55000000000000004">
      <c r="O2188" s="9" t="str">
        <f>IFERROR(IF($B2188="","",INDEX(所属情報!$E:$E,MATCH($A2188,所属情報!$A:$A,0))),"")</f>
        <v/>
      </c>
      <c r="P2188" s="9" t="str">
        <f t="shared" si="102"/>
        <v/>
      </c>
      <c r="Q2188" s="9" t="str">
        <f t="shared" si="103"/>
        <v/>
      </c>
      <c r="R2188" s="9" t="str">
        <f t="shared" si="104"/>
        <v/>
      </c>
      <c r="S2188" s="9" t="str">
        <f>IFERROR(IF($F2188="","",INDEX(リスト!$G:$G,MATCH($F2188,リスト!$E:$E,0))),"")</f>
        <v/>
      </c>
      <c r="T2188" s="9" t="str">
        <f>IFERROR(IF($K2188="","",INDEX(リスト!$J:$J,MATCH($K2188,リスト!$I:$I,0))),"")</f>
        <v/>
      </c>
      <c r="U2188" s="9" t="str">
        <f>IF($B2188="","",RIGHT($G2188*1000+200+COUNTIF($G$2:$G2188,$G2188),9))</f>
        <v/>
      </c>
      <c r="V2188" s="9" t="str">
        <f>IFERROR(IF($M2188="","",$M2188&amp;"・"&amp;INDEX(リスト!$F:$F,MATCH($L2188,リスト!$E:$E,0))),"")</f>
        <v/>
      </c>
    </row>
    <row r="2189" spans="15:22" ht="18" customHeight="1" x14ac:dyDescent="0.55000000000000004">
      <c r="O2189" s="9" t="str">
        <f>IFERROR(IF($B2189="","",INDEX(所属情報!$E:$E,MATCH($A2189,所属情報!$A:$A,0))),"")</f>
        <v/>
      </c>
      <c r="P2189" s="9" t="str">
        <f t="shared" si="102"/>
        <v/>
      </c>
      <c r="Q2189" s="9" t="str">
        <f t="shared" si="103"/>
        <v/>
      </c>
      <c r="R2189" s="9" t="str">
        <f t="shared" si="104"/>
        <v/>
      </c>
      <c r="S2189" s="9" t="str">
        <f>IFERROR(IF($F2189="","",INDEX(リスト!$G:$G,MATCH($F2189,リスト!$E:$E,0))),"")</f>
        <v/>
      </c>
      <c r="T2189" s="9" t="str">
        <f>IFERROR(IF($K2189="","",INDEX(リスト!$J:$J,MATCH($K2189,リスト!$I:$I,0))),"")</f>
        <v/>
      </c>
      <c r="U2189" s="9" t="str">
        <f>IF($B2189="","",RIGHT($G2189*1000+200+COUNTIF($G$2:$G2189,$G2189),9))</f>
        <v/>
      </c>
      <c r="V2189" s="9" t="str">
        <f>IFERROR(IF($M2189="","",$M2189&amp;"・"&amp;INDEX(リスト!$F:$F,MATCH($L2189,リスト!$E:$E,0))),"")</f>
        <v/>
      </c>
    </row>
    <row r="2190" spans="15:22" ht="18" customHeight="1" x14ac:dyDescent="0.55000000000000004">
      <c r="O2190" s="9" t="str">
        <f>IFERROR(IF($B2190="","",INDEX(所属情報!$E:$E,MATCH($A2190,所属情報!$A:$A,0))),"")</f>
        <v/>
      </c>
      <c r="P2190" s="9" t="str">
        <f t="shared" si="102"/>
        <v/>
      </c>
      <c r="Q2190" s="9" t="str">
        <f t="shared" si="103"/>
        <v/>
      </c>
      <c r="R2190" s="9" t="str">
        <f t="shared" si="104"/>
        <v/>
      </c>
      <c r="S2190" s="9" t="str">
        <f>IFERROR(IF($F2190="","",INDEX(リスト!$G:$G,MATCH($F2190,リスト!$E:$E,0))),"")</f>
        <v/>
      </c>
      <c r="T2190" s="9" t="str">
        <f>IFERROR(IF($K2190="","",INDEX(リスト!$J:$J,MATCH($K2190,リスト!$I:$I,0))),"")</f>
        <v/>
      </c>
      <c r="U2190" s="9" t="str">
        <f>IF($B2190="","",RIGHT($G2190*1000+200+COUNTIF($G$2:$G2190,$G2190),9))</f>
        <v/>
      </c>
      <c r="V2190" s="9" t="str">
        <f>IFERROR(IF($M2190="","",$M2190&amp;"・"&amp;INDEX(リスト!$F:$F,MATCH($L2190,リスト!$E:$E,0))),"")</f>
        <v/>
      </c>
    </row>
    <row r="2191" spans="15:22" ht="18" customHeight="1" x14ac:dyDescent="0.55000000000000004">
      <c r="O2191" s="9" t="str">
        <f>IFERROR(IF($B2191="","",INDEX(所属情報!$E:$E,MATCH($A2191,所属情報!$A:$A,0))),"")</f>
        <v/>
      </c>
      <c r="P2191" s="9" t="str">
        <f t="shared" si="102"/>
        <v/>
      </c>
      <c r="Q2191" s="9" t="str">
        <f t="shared" si="103"/>
        <v/>
      </c>
      <c r="R2191" s="9" t="str">
        <f t="shared" si="104"/>
        <v/>
      </c>
      <c r="S2191" s="9" t="str">
        <f>IFERROR(IF($F2191="","",INDEX(リスト!$G:$G,MATCH($F2191,リスト!$E:$E,0))),"")</f>
        <v/>
      </c>
      <c r="T2191" s="9" t="str">
        <f>IFERROR(IF($K2191="","",INDEX(リスト!$J:$J,MATCH($K2191,リスト!$I:$I,0))),"")</f>
        <v/>
      </c>
      <c r="U2191" s="9" t="str">
        <f>IF($B2191="","",RIGHT($G2191*1000+200+COUNTIF($G$2:$G2191,$G2191),9))</f>
        <v/>
      </c>
      <c r="V2191" s="9" t="str">
        <f>IFERROR(IF($M2191="","",$M2191&amp;"・"&amp;INDEX(リスト!$F:$F,MATCH($L2191,リスト!$E:$E,0))),"")</f>
        <v/>
      </c>
    </row>
    <row r="2192" spans="15:22" ht="18" customHeight="1" x14ac:dyDescent="0.55000000000000004">
      <c r="O2192" s="9" t="str">
        <f>IFERROR(IF($B2192="","",INDEX(所属情報!$E:$E,MATCH($A2192,所属情報!$A:$A,0))),"")</f>
        <v/>
      </c>
      <c r="P2192" s="9" t="str">
        <f t="shared" si="102"/>
        <v/>
      </c>
      <c r="Q2192" s="9" t="str">
        <f t="shared" si="103"/>
        <v/>
      </c>
      <c r="R2192" s="9" t="str">
        <f t="shared" si="104"/>
        <v/>
      </c>
      <c r="S2192" s="9" t="str">
        <f>IFERROR(IF($F2192="","",INDEX(リスト!$G:$G,MATCH($F2192,リスト!$E:$E,0))),"")</f>
        <v/>
      </c>
      <c r="T2192" s="9" t="str">
        <f>IFERROR(IF($K2192="","",INDEX(リスト!$J:$J,MATCH($K2192,リスト!$I:$I,0))),"")</f>
        <v/>
      </c>
      <c r="U2192" s="9" t="str">
        <f>IF($B2192="","",RIGHT($G2192*1000+200+COUNTIF($G$2:$G2192,$G2192),9))</f>
        <v/>
      </c>
      <c r="V2192" s="9" t="str">
        <f>IFERROR(IF($M2192="","",$M2192&amp;"・"&amp;INDEX(リスト!$F:$F,MATCH($L2192,リスト!$E:$E,0))),"")</f>
        <v/>
      </c>
    </row>
    <row r="2193" spans="15:22" ht="18" customHeight="1" x14ac:dyDescent="0.55000000000000004">
      <c r="O2193" s="9" t="str">
        <f>IFERROR(IF($B2193="","",INDEX(所属情報!$E:$E,MATCH($A2193,所属情報!$A:$A,0))),"")</f>
        <v/>
      </c>
      <c r="P2193" s="9" t="str">
        <f t="shared" si="102"/>
        <v/>
      </c>
      <c r="Q2193" s="9" t="str">
        <f t="shared" si="103"/>
        <v/>
      </c>
      <c r="R2193" s="9" t="str">
        <f t="shared" si="104"/>
        <v/>
      </c>
      <c r="S2193" s="9" t="str">
        <f>IFERROR(IF($F2193="","",INDEX(リスト!$G:$G,MATCH($F2193,リスト!$E:$E,0))),"")</f>
        <v/>
      </c>
      <c r="T2193" s="9" t="str">
        <f>IFERROR(IF($K2193="","",INDEX(リスト!$J:$J,MATCH($K2193,リスト!$I:$I,0))),"")</f>
        <v/>
      </c>
      <c r="U2193" s="9" t="str">
        <f>IF($B2193="","",RIGHT($G2193*1000+200+COUNTIF($G$2:$G2193,$G2193),9))</f>
        <v/>
      </c>
      <c r="V2193" s="9" t="str">
        <f>IFERROR(IF($M2193="","",$M2193&amp;"・"&amp;INDEX(リスト!$F:$F,MATCH($L2193,リスト!$E:$E,0))),"")</f>
        <v/>
      </c>
    </row>
    <row r="2194" spans="15:22" ht="18" customHeight="1" x14ac:dyDescent="0.55000000000000004">
      <c r="O2194" s="9" t="str">
        <f>IFERROR(IF($B2194="","",INDEX(所属情報!$E:$E,MATCH($A2194,所属情報!$A:$A,0))),"")</f>
        <v/>
      </c>
      <c r="P2194" s="9" t="str">
        <f t="shared" si="102"/>
        <v/>
      </c>
      <c r="Q2194" s="9" t="str">
        <f t="shared" si="103"/>
        <v/>
      </c>
      <c r="R2194" s="9" t="str">
        <f t="shared" si="104"/>
        <v/>
      </c>
      <c r="S2194" s="9" t="str">
        <f>IFERROR(IF($F2194="","",INDEX(リスト!$G:$G,MATCH($F2194,リスト!$E:$E,0))),"")</f>
        <v/>
      </c>
      <c r="T2194" s="9" t="str">
        <f>IFERROR(IF($K2194="","",INDEX(リスト!$J:$J,MATCH($K2194,リスト!$I:$I,0))),"")</f>
        <v/>
      </c>
      <c r="U2194" s="9" t="str">
        <f>IF($B2194="","",RIGHT($G2194*1000+200+COUNTIF($G$2:$G2194,$G2194),9))</f>
        <v/>
      </c>
      <c r="V2194" s="9" t="str">
        <f>IFERROR(IF($M2194="","",$M2194&amp;"・"&amp;INDEX(リスト!$F:$F,MATCH($L2194,リスト!$E:$E,0))),"")</f>
        <v/>
      </c>
    </row>
    <row r="2195" spans="15:22" ht="18" customHeight="1" x14ac:dyDescent="0.55000000000000004">
      <c r="O2195" s="9" t="str">
        <f>IFERROR(IF($B2195="","",INDEX(所属情報!$E:$E,MATCH($A2195,所属情報!$A:$A,0))),"")</f>
        <v/>
      </c>
      <c r="P2195" s="9" t="str">
        <f t="shared" si="102"/>
        <v/>
      </c>
      <c r="Q2195" s="9" t="str">
        <f t="shared" si="103"/>
        <v/>
      </c>
      <c r="R2195" s="9" t="str">
        <f t="shared" si="104"/>
        <v/>
      </c>
      <c r="S2195" s="9" t="str">
        <f>IFERROR(IF($F2195="","",INDEX(リスト!$G:$G,MATCH($F2195,リスト!$E:$E,0))),"")</f>
        <v/>
      </c>
      <c r="T2195" s="9" t="str">
        <f>IFERROR(IF($K2195="","",INDEX(リスト!$J:$J,MATCH($K2195,リスト!$I:$I,0))),"")</f>
        <v/>
      </c>
      <c r="U2195" s="9" t="str">
        <f>IF($B2195="","",RIGHT($G2195*1000+200+COUNTIF($G$2:$G2195,$G2195),9))</f>
        <v/>
      </c>
      <c r="V2195" s="9" t="str">
        <f>IFERROR(IF($M2195="","",$M2195&amp;"・"&amp;INDEX(リスト!$F:$F,MATCH($L2195,リスト!$E:$E,0))),"")</f>
        <v/>
      </c>
    </row>
    <row r="2196" spans="15:22" ht="18" customHeight="1" x14ac:dyDescent="0.55000000000000004">
      <c r="O2196" s="9" t="str">
        <f>IFERROR(IF($B2196="","",INDEX(所属情報!$E:$E,MATCH($A2196,所属情報!$A:$A,0))),"")</f>
        <v/>
      </c>
      <c r="P2196" s="9" t="str">
        <f t="shared" si="102"/>
        <v/>
      </c>
      <c r="Q2196" s="9" t="str">
        <f t="shared" si="103"/>
        <v/>
      </c>
      <c r="R2196" s="9" t="str">
        <f t="shared" si="104"/>
        <v/>
      </c>
      <c r="S2196" s="9" t="str">
        <f>IFERROR(IF($F2196="","",INDEX(リスト!$G:$G,MATCH($F2196,リスト!$E:$E,0))),"")</f>
        <v/>
      </c>
      <c r="T2196" s="9" t="str">
        <f>IFERROR(IF($K2196="","",INDEX(リスト!$J:$J,MATCH($K2196,リスト!$I:$I,0))),"")</f>
        <v/>
      </c>
      <c r="U2196" s="9" t="str">
        <f>IF($B2196="","",RIGHT($G2196*1000+200+COUNTIF($G$2:$G2196,$G2196),9))</f>
        <v/>
      </c>
      <c r="V2196" s="9" t="str">
        <f>IFERROR(IF($M2196="","",$M2196&amp;"・"&amp;INDEX(リスト!$F:$F,MATCH($L2196,リスト!$E:$E,0))),"")</f>
        <v/>
      </c>
    </row>
    <row r="2197" spans="15:22" ht="18" customHeight="1" x14ac:dyDescent="0.55000000000000004">
      <c r="O2197" s="9" t="str">
        <f>IFERROR(IF($B2197="","",INDEX(所属情報!$E:$E,MATCH($A2197,所属情報!$A:$A,0))),"")</f>
        <v/>
      </c>
      <c r="P2197" s="9" t="str">
        <f t="shared" si="102"/>
        <v/>
      </c>
      <c r="Q2197" s="9" t="str">
        <f t="shared" si="103"/>
        <v/>
      </c>
      <c r="R2197" s="9" t="str">
        <f t="shared" si="104"/>
        <v/>
      </c>
      <c r="S2197" s="9" t="str">
        <f>IFERROR(IF($F2197="","",INDEX(リスト!$G:$G,MATCH($F2197,リスト!$E:$E,0))),"")</f>
        <v/>
      </c>
      <c r="T2197" s="9" t="str">
        <f>IFERROR(IF($K2197="","",INDEX(リスト!$J:$J,MATCH($K2197,リスト!$I:$I,0))),"")</f>
        <v/>
      </c>
      <c r="U2197" s="9" t="str">
        <f>IF($B2197="","",RIGHT($G2197*1000+200+COUNTIF($G$2:$G2197,$G2197),9))</f>
        <v/>
      </c>
      <c r="V2197" s="9" t="str">
        <f>IFERROR(IF($M2197="","",$M2197&amp;"・"&amp;INDEX(リスト!$F:$F,MATCH($L2197,リスト!$E:$E,0))),"")</f>
        <v/>
      </c>
    </row>
    <row r="2198" spans="15:22" ht="18" customHeight="1" x14ac:dyDescent="0.55000000000000004">
      <c r="O2198" s="9" t="str">
        <f>IFERROR(IF($B2198="","",INDEX(所属情報!$E:$E,MATCH($A2198,所属情報!$A:$A,0))),"")</f>
        <v/>
      </c>
      <c r="P2198" s="9" t="str">
        <f t="shared" si="102"/>
        <v/>
      </c>
      <c r="Q2198" s="9" t="str">
        <f t="shared" si="103"/>
        <v/>
      </c>
      <c r="R2198" s="9" t="str">
        <f t="shared" si="104"/>
        <v/>
      </c>
      <c r="S2198" s="9" t="str">
        <f>IFERROR(IF($F2198="","",INDEX(リスト!$G:$G,MATCH($F2198,リスト!$E:$E,0))),"")</f>
        <v/>
      </c>
      <c r="T2198" s="9" t="str">
        <f>IFERROR(IF($K2198="","",INDEX(リスト!$J:$J,MATCH($K2198,リスト!$I:$I,0))),"")</f>
        <v/>
      </c>
      <c r="U2198" s="9" t="str">
        <f>IF($B2198="","",RIGHT($G2198*1000+200+COUNTIF($G$2:$G2198,$G2198),9))</f>
        <v/>
      </c>
      <c r="V2198" s="9" t="str">
        <f>IFERROR(IF($M2198="","",$M2198&amp;"・"&amp;INDEX(リスト!$F:$F,MATCH($L2198,リスト!$E:$E,0))),"")</f>
        <v/>
      </c>
    </row>
    <row r="2199" spans="15:22" ht="18" customHeight="1" x14ac:dyDescent="0.55000000000000004">
      <c r="O2199" s="9" t="str">
        <f>IFERROR(IF($B2199="","",INDEX(所属情報!$E:$E,MATCH($A2199,所属情報!$A:$A,0))),"")</f>
        <v/>
      </c>
      <c r="P2199" s="9" t="str">
        <f t="shared" si="102"/>
        <v/>
      </c>
      <c r="Q2199" s="9" t="str">
        <f t="shared" si="103"/>
        <v/>
      </c>
      <c r="R2199" s="9" t="str">
        <f t="shared" si="104"/>
        <v/>
      </c>
      <c r="S2199" s="9" t="str">
        <f>IFERROR(IF($F2199="","",INDEX(リスト!$G:$G,MATCH($F2199,リスト!$E:$E,0))),"")</f>
        <v/>
      </c>
      <c r="T2199" s="9" t="str">
        <f>IFERROR(IF($K2199="","",INDEX(リスト!$J:$J,MATCH($K2199,リスト!$I:$I,0))),"")</f>
        <v/>
      </c>
      <c r="U2199" s="9" t="str">
        <f>IF($B2199="","",RIGHT($G2199*1000+200+COUNTIF($G$2:$G2199,$G2199),9))</f>
        <v/>
      </c>
      <c r="V2199" s="9" t="str">
        <f>IFERROR(IF($M2199="","",$M2199&amp;"・"&amp;INDEX(リスト!$F:$F,MATCH($L2199,リスト!$E:$E,0))),"")</f>
        <v/>
      </c>
    </row>
    <row r="2200" spans="15:22" ht="18" customHeight="1" x14ac:dyDescent="0.55000000000000004">
      <c r="O2200" s="9" t="str">
        <f>IFERROR(IF($B2200="","",INDEX(所属情報!$E:$E,MATCH($A2200,所属情報!$A:$A,0))),"")</f>
        <v/>
      </c>
      <c r="P2200" s="9" t="str">
        <f t="shared" si="102"/>
        <v/>
      </c>
      <c r="Q2200" s="9" t="str">
        <f t="shared" si="103"/>
        <v/>
      </c>
      <c r="R2200" s="9" t="str">
        <f t="shared" si="104"/>
        <v/>
      </c>
      <c r="S2200" s="9" t="str">
        <f>IFERROR(IF($F2200="","",INDEX(リスト!$G:$G,MATCH($F2200,リスト!$E:$E,0))),"")</f>
        <v/>
      </c>
      <c r="T2200" s="9" t="str">
        <f>IFERROR(IF($K2200="","",INDEX(リスト!$J:$J,MATCH($K2200,リスト!$I:$I,0))),"")</f>
        <v/>
      </c>
      <c r="U2200" s="9" t="str">
        <f>IF($B2200="","",RIGHT($G2200*1000+200+COUNTIF($G$2:$G2200,$G2200),9))</f>
        <v/>
      </c>
      <c r="V2200" s="9" t="str">
        <f>IFERROR(IF($M2200="","",$M2200&amp;"・"&amp;INDEX(リスト!$F:$F,MATCH($L2200,リスト!$E:$E,0))),"")</f>
        <v/>
      </c>
    </row>
    <row r="2201" spans="15:22" ht="18" customHeight="1" x14ac:dyDescent="0.55000000000000004">
      <c r="O2201" s="9" t="str">
        <f>IFERROR(IF($B2201="","",INDEX(所属情報!$E:$E,MATCH($A2201,所属情報!$A:$A,0))),"")</f>
        <v/>
      </c>
      <c r="P2201" s="9" t="str">
        <f t="shared" si="102"/>
        <v/>
      </c>
      <c r="Q2201" s="9" t="str">
        <f t="shared" si="103"/>
        <v/>
      </c>
      <c r="R2201" s="9" t="str">
        <f t="shared" si="104"/>
        <v/>
      </c>
      <c r="S2201" s="9" t="str">
        <f>IFERROR(IF($F2201="","",INDEX(リスト!$G:$G,MATCH($F2201,リスト!$E:$E,0))),"")</f>
        <v/>
      </c>
      <c r="T2201" s="9" t="str">
        <f>IFERROR(IF($K2201="","",INDEX(リスト!$J:$J,MATCH($K2201,リスト!$I:$I,0))),"")</f>
        <v/>
      </c>
      <c r="U2201" s="9" t="str">
        <f>IF($B2201="","",RIGHT($G2201*1000+200+COUNTIF($G$2:$G2201,$G2201),9))</f>
        <v/>
      </c>
      <c r="V2201" s="9" t="str">
        <f>IFERROR(IF($M2201="","",$M2201&amp;"・"&amp;INDEX(リスト!$F:$F,MATCH($L2201,リスト!$E:$E,0))),"")</f>
        <v/>
      </c>
    </row>
    <row r="2202" spans="15:22" ht="18" customHeight="1" x14ac:dyDescent="0.55000000000000004">
      <c r="O2202" s="9" t="str">
        <f>IFERROR(IF($B2202="","",INDEX(所属情報!$E:$E,MATCH($A2202,所属情報!$A:$A,0))),"")</f>
        <v/>
      </c>
      <c r="P2202" s="9" t="str">
        <f t="shared" si="102"/>
        <v/>
      </c>
      <c r="Q2202" s="9" t="str">
        <f t="shared" si="103"/>
        <v/>
      </c>
      <c r="R2202" s="9" t="str">
        <f t="shared" si="104"/>
        <v/>
      </c>
      <c r="S2202" s="9" t="str">
        <f>IFERROR(IF($F2202="","",INDEX(リスト!$G:$G,MATCH($F2202,リスト!$E:$E,0))),"")</f>
        <v/>
      </c>
      <c r="T2202" s="9" t="str">
        <f>IFERROR(IF($K2202="","",INDEX(リスト!$J:$J,MATCH($K2202,リスト!$I:$I,0))),"")</f>
        <v/>
      </c>
      <c r="U2202" s="9" t="str">
        <f>IF($B2202="","",RIGHT($G2202*1000+200+COUNTIF($G$2:$G2202,$G2202),9))</f>
        <v/>
      </c>
      <c r="V2202" s="9" t="str">
        <f>IFERROR(IF($M2202="","",$M2202&amp;"・"&amp;INDEX(リスト!$F:$F,MATCH($L2202,リスト!$E:$E,0))),"")</f>
        <v/>
      </c>
    </row>
    <row r="2203" spans="15:22" ht="18" customHeight="1" x14ac:dyDescent="0.55000000000000004">
      <c r="O2203" s="9" t="str">
        <f>IFERROR(IF($B2203="","",INDEX(所属情報!$E:$E,MATCH($A2203,所属情報!$A:$A,0))),"")</f>
        <v/>
      </c>
      <c r="P2203" s="9" t="str">
        <f t="shared" si="102"/>
        <v/>
      </c>
      <c r="Q2203" s="9" t="str">
        <f t="shared" si="103"/>
        <v/>
      </c>
      <c r="R2203" s="9" t="str">
        <f t="shared" si="104"/>
        <v/>
      </c>
      <c r="S2203" s="9" t="str">
        <f>IFERROR(IF($F2203="","",INDEX(リスト!$G:$G,MATCH($F2203,リスト!$E:$E,0))),"")</f>
        <v/>
      </c>
      <c r="T2203" s="9" t="str">
        <f>IFERROR(IF($K2203="","",INDEX(リスト!$J:$J,MATCH($K2203,リスト!$I:$I,0))),"")</f>
        <v/>
      </c>
      <c r="U2203" s="9" t="str">
        <f>IF($B2203="","",RIGHT($G2203*1000+200+COUNTIF($G$2:$G2203,$G2203),9))</f>
        <v/>
      </c>
      <c r="V2203" s="9" t="str">
        <f>IFERROR(IF($M2203="","",$M2203&amp;"・"&amp;INDEX(リスト!$F:$F,MATCH($L2203,リスト!$E:$E,0))),"")</f>
        <v/>
      </c>
    </row>
    <row r="2204" spans="15:22" ht="18" customHeight="1" x14ac:dyDescent="0.55000000000000004">
      <c r="O2204" s="9" t="str">
        <f>IFERROR(IF($B2204="","",INDEX(所属情報!$E:$E,MATCH($A2204,所属情報!$A:$A,0))),"")</f>
        <v/>
      </c>
      <c r="P2204" s="9" t="str">
        <f t="shared" si="102"/>
        <v/>
      </c>
      <c r="Q2204" s="9" t="str">
        <f t="shared" si="103"/>
        <v/>
      </c>
      <c r="R2204" s="9" t="str">
        <f t="shared" si="104"/>
        <v/>
      </c>
      <c r="S2204" s="9" t="str">
        <f>IFERROR(IF($F2204="","",INDEX(リスト!$G:$G,MATCH($F2204,リスト!$E:$E,0))),"")</f>
        <v/>
      </c>
      <c r="T2204" s="9" t="str">
        <f>IFERROR(IF($K2204="","",INDEX(リスト!$J:$J,MATCH($K2204,リスト!$I:$I,0))),"")</f>
        <v/>
      </c>
      <c r="U2204" s="9" t="str">
        <f>IF($B2204="","",RIGHT($G2204*1000+200+COUNTIF($G$2:$G2204,$G2204),9))</f>
        <v/>
      </c>
      <c r="V2204" s="9" t="str">
        <f>IFERROR(IF($M2204="","",$M2204&amp;"・"&amp;INDEX(リスト!$F:$F,MATCH($L2204,リスト!$E:$E,0))),"")</f>
        <v/>
      </c>
    </row>
    <row r="2205" spans="15:22" ht="18" customHeight="1" x14ac:dyDescent="0.55000000000000004">
      <c r="O2205" s="9" t="str">
        <f>IFERROR(IF($B2205="","",INDEX(所属情報!$E:$E,MATCH($A2205,所属情報!$A:$A,0))),"")</f>
        <v/>
      </c>
      <c r="P2205" s="9" t="str">
        <f t="shared" si="102"/>
        <v/>
      </c>
      <c r="Q2205" s="9" t="str">
        <f t="shared" si="103"/>
        <v/>
      </c>
      <c r="R2205" s="9" t="str">
        <f t="shared" si="104"/>
        <v/>
      </c>
      <c r="S2205" s="9" t="str">
        <f>IFERROR(IF($F2205="","",INDEX(リスト!$G:$G,MATCH($F2205,リスト!$E:$E,0))),"")</f>
        <v/>
      </c>
      <c r="T2205" s="9" t="str">
        <f>IFERROR(IF($K2205="","",INDEX(リスト!$J:$J,MATCH($K2205,リスト!$I:$I,0))),"")</f>
        <v/>
      </c>
      <c r="U2205" s="9" t="str">
        <f>IF($B2205="","",RIGHT($G2205*1000+200+COUNTIF($G$2:$G2205,$G2205),9))</f>
        <v/>
      </c>
      <c r="V2205" s="9" t="str">
        <f>IFERROR(IF($M2205="","",$M2205&amp;"・"&amp;INDEX(リスト!$F:$F,MATCH($L2205,リスト!$E:$E,0))),"")</f>
        <v/>
      </c>
    </row>
    <row r="2206" spans="15:22" ht="18" customHeight="1" x14ac:dyDescent="0.55000000000000004">
      <c r="O2206" s="9" t="str">
        <f>IFERROR(IF($B2206="","",INDEX(所属情報!$E:$E,MATCH($A2206,所属情報!$A:$A,0))),"")</f>
        <v/>
      </c>
      <c r="P2206" s="9" t="str">
        <f t="shared" si="102"/>
        <v/>
      </c>
      <c r="Q2206" s="9" t="str">
        <f t="shared" si="103"/>
        <v/>
      </c>
      <c r="R2206" s="9" t="str">
        <f t="shared" si="104"/>
        <v/>
      </c>
      <c r="S2206" s="9" t="str">
        <f>IFERROR(IF($F2206="","",INDEX(リスト!$G:$G,MATCH($F2206,リスト!$E:$E,0))),"")</f>
        <v/>
      </c>
      <c r="T2206" s="9" t="str">
        <f>IFERROR(IF($K2206="","",INDEX(リスト!$J:$J,MATCH($K2206,リスト!$I:$I,0))),"")</f>
        <v/>
      </c>
      <c r="U2206" s="9" t="str">
        <f>IF($B2206="","",RIGHT($G2206*1000+200+COUNTIF($G$2:$G2206,$G2206),9))</f>
        <v/>
      </c>
      <c r="V2206" s="9" t="str">
        <f>IFERROR(IF($M2206="","",$M2206&amp;"・"&amp;INDEX(リスト!$F:$F,MATCH($L2206,リスト!$E:$E,0))),"")</f>
        <v/>
      </c>
    </row>
    <row r="2207" spans="15:22" ht="18" customHeight="1" x14ac:dyDescent="0.55000000000000004">
      <c r="O2207" s="9" t="str">
        <f>IFERROR(IF($B2207="","",INDEX(所属情報!$E:$E,MATCH($A2207,所属情報!$A:$A,0))),"")</f>
        <v/>
      </c>
      <c r="P2207" s="9" t="str">
        <f t="shared" si="102"/>
        <v/>
      </c>
      <c r="Q2207" s="9" t="str">
        <f t="shared" si="103"/>
        <v/>
      </c>
      <c r="R2207" s="9" t="str">
        <f t="shared" si="104"/>
        <v/>
      </c>
      <c r="S2207" s="9" t="str">
        <f>IFERROR(IF($F2207="","",INDEX(リスト!$G:$G,MATCH($F2207,リスト!$E:$E,0))),"")</f>
        <v/>
      </c>
      <c r="T2207" s="9" t="str">
        <f>IFERROR(IF($K2207="","",INDEX(リスト!$J:$J,MATCH($K2207,リスト!$I:$I,0))),"")</f>
        <v/>
      </c>
      <c r="U2207" s="9" t="str">
        <f>IF($B2207="","",RIGHT($G2207*1000+200+COUNTIF($G$2:$G2207,$G2207),9))</f>
        <v/>
      </c>
      <c r="V2207" s="9" t="str">
        <f>IFERROR(IF($M2207="","",$M2207&amp;"・"&amp;INDEX(リスト!$F:$F,MATCH($L2207,リスト!$E:$E,0))),"")</f>
        <v/>
      </c>
    </row>
    <row r="2208" spans="15:22" ht="18" customHeight="1" x14ac:dyDescent="0.55000000000000004">
      <c r="O2208" s="9" t="str">
        <f>IFERROR(IF($B2208="","",INDEX(所属情報!$E:$E,MATCH($A2208,所属情報!$A:$A,0))),"")</f>
        <v/>
      </c>
      <c r="P2208" s="9" t="str">
        <f t="shared" si="102"/>
        <v/>
      </c>
      <c r="Q2208" s="9" t="str">
        <f t="shared" si="103"/>
        <v/>
      </c>
      <c r="R2208" s="9" t="str">
        <f t="shared" si="104"/>
        <v/>
      </c>
      <c r="S2208" s="9" t="str">
        <f>IFERROR(IF($F2208="","",INDEX(リスト!$G:$G,MATCH($F2208,リスト!$E:$E,0))),"")</f>
        <v/>
      </c>
      <c r="T2208" s="9" t="str">
        <f>IFERROR(IF($K2208="","",INDEX(リスト!$J:$J,MATCH($K2208,リスト!$I:$I,0))),"")</f>
        <v/>
      </c>
      <c r="U2208" s="9" t="str">
        <f>IF($B2208="","",RIGHT($G2208*1000+200+COUNTIF($G$2:$G2208,$G2208),9))</f>
        <v/>
      </c>
      <c r="V2208" s="9" t="str">
        <f>IFERROR(IF($M2208="","",$M2208&amp;"・"&amp;INDEX(リスト!$F:$F,MATCH($L2208,リスト!$E:$E,0))),"")</f>
        <v/>
      </c>
    </row>
    <row r="2209" spans="15:22" ht="18" customHeight="1" x14ac:dyDescent="0.55000000000000004">
      <c r="O2209" s="9" t="str">
        <f>IFERROR(IF($B2209="","",INDEX(所属情報!$E:$E,MATCH($A2209,所属情報!$A:$A,0))),"")</f>
        <v/>
      </c>
      <c r="P2209" s="9" t="str">
        <f t="shared" si="102"/>
        <v/>
      </c>
      <c r="Q2209" s="9" t="str">
        <f t="shared" si="103"/>
        <v/>
      </c>
      <c r="R2209" s="9" t="str">
        <f t="shared" si="104"/>
        <v/>
      </c>
      <c r="S2209" s="9" t="str">
        <f>IFERROR(IF($F2209="","",INDEX(リスト!$G:$G,MATCH($F2209,リスト!$E:$E,0))),"")</f>
        <v/>
      </c>
      <c r="T2209" s="9" t="str">
        <f>IFERROR(IF($K2209="","",INDEX(リスト!$J:$J,MATCH($K2209,リスト!$I:$I,0))),"")</f>
        <v/>
      </c>
      <c r="U2209" s="9" t="str">
        <f>IF($B2209="","",RIGHT($G2209*1000+200+COUNTIF($G$2:$G2209,$G2209),9))</f>
        <v/>
      </c>
      <c r="V2209" s="9" t="str">
        <f>IFERROR(IF($M2209="","",$M2209&amp;"・"&amp;INDEX(リスト!$F:$F,MATCH($L2209,リスト!$E:$E,0))),"")</f>
        <v/>
      </c>
    </row>
    <row r="2210" spans="15:22" ht="18" customHeight="1" x14ac:dyDescent="0.55000000000000004">
      <c r="O2210" s="9" t="str">
        <f>IFERROR(IF($B2210="","",INDEX(所属情報!$E:$E,MATCH($A2210,所属情報!$A:$A,0))),"")</f>
        <v/>
      </c>
      <c r="P2210" s="9" t="str">
        <f t="shared" si="102"/>
        <v/>
      </c>
      <c r="Q2210" s="9" t="str">
        <f t="shared" si="103"/>
        <v/>
      </c>
      <c r="R2210" s="9" t="str">
        <f t="shared" si="104"/>
        <v/>
      </c>
      <c r="S2210" s="9" t="str">
        <f>IFERROR(IF($F2210="","",INDEX(リスト!$G:$G,MATCH($F2210,リスト!$E:$E,0))),"")</f>
        <v/>
      </c>
      <c r="T2210" s="9" t="str">
        <f>IFERROR(IF($K2210="","",INDEX(リスト!$J:$J,MATCH($K2210,リスト!$I:$I,0))),"")</f>
        <v/>
      </c>
      <c r="U2210" s="9" t="str">
        <f>IF($B2210="","",RIGHT($G2210*1000+200+COUNTIF($G$2:$G2210,$G2210),9))</f>
        <v/>
      </c>
      <c r="V2210" s="9" t="str">
        <f>IFERROR(IF($M2210="","",$M2210&amp;"・"&amp;INDEX(リスト!$F:$F,MATCH($L2210,リスト!$E:$E,0))),"")</f>
        <v/>
      </c>
    </row>
    <row r="2211" spans="15:22" ht="18" customHeight="1" x14ac:dyDescent="0.55000000000000004">
      <c r="O2211" s="9" t="str">
        <f>IFERROR(IF($B2211="","",INDEX(所属情報!$E:$E,MATCH($A2211,所属情報!$A:$A,0))),"")</f>
        <v/>
      </c>
      <c r="P2211" s="9" t="str">
        <f t="shared" si="102"/>
        <v/>
      </c>
      <c r="Q2211" s="9" t="str">
        <f t="shared" si="103"/>
        <v/>
      </c>
      <c r="R2211" s="9" t="str">
        <f t="shared" si="104"/>
        <v/>
      </c>
      <c r="S2211" s="9" t="str">
        <f>IFERROR(IF($F2211="","",INDEX(リスト!$G:$G,MATCH($F2211,リスト!$E:$E,0))),"")</f>
        <v/>
      </c>
      <c r="T2211" s="9" t="str">
        <f>IFERROR(IF($K2211="","",INDEX(リスト!$J:$J,MATCH($K2211,リスト!$I:$I,0))),"")</f>
        <v/>
      </c>
      <c r="U2211" s="9" t="str">
        <f>IF($B2211="","",RIGHT($G2211*1000+200+COUNTIF($G$2:$G2211,$G2211),9))</f>
        <v/>
      </c>
      <c r="V2211" s="9" t="str">
        <f>IFERROR(IF($M2211="","",$M2211&amp;"・"&amp;INDEX(リスト!$F:$F,MATCH($L2211,リスト!$E:$E,0))),"")</f>
        <v/>
      </c>
    </row>
    <row r="2212" spans="15:22" ht="18" customHeight="1" x14ac:dyDescent="0.55000000000000004">
      <c r="O2212" s="9" t="str">
        <f>IFERROR(IF($B2212="","",INDEX(所属情報!$E:$E,MATCH($A2212,所属情報!$A:$A,0))),"")</f>
        <v/>
      </c>
      <c r="P2212" s="9" t="str">
        <f t="shared" si="102"/>
        <v/>
      </c>
      <c r="Q2212" s="9" t="str">
        <f t="shared" si="103"/>
        <v/>
      </c>
      <c r="R2212" s="9" t="str">
        <f t="shared" si="104"/>
        <v/>
      </c>
      <c r="S2212" s="9" t="str">
        <f>IFERROR(IF($F2212="","",INDEX(リスト!$G:$G,MATCH($F2212,リスト!$E:$E,0))),"")</f>
        <v/>
      </c>
      <c r="T2212" s="9" t="str">
        <f>IFERROR(IF($K2212="","",INDEX(リスト!$J:$J,MATCH($K2212,リスト!$I:$I,0))),"")</f>
        <v/>
      </c>
      <c r="U2212" s="9" t="str">
        <f>IF($B2212="","",RIGHT($G2212*1000+200+COUNTIF($G$2:$G2212,$G2212),9))</f>
        <v/>
      </c>
      <c r="V2212" s="9" t="str">
        <f>IFERROR(IF($M2212="","",$M2212&amp;"・"&amp;INDEX(リスト!$F:$F,MATCH($L2212,リスト!$E:$E,0))),"")</f>
        <v/>
      </c>
    </row>
    <row r="2213" spans="15:22" ht="18" customHeight="1" x14ac:dyDescent="0.55000000000000004">
      <c r="O2213" s="9" t="str">
        <f>IFERROR(IF($B2213="","",INDEX(所属情報!$E:$E,MATCH($A2213,所属情報!$A:$A,0))),"")</f>
        <v/>
      </c>
      <c r="P2213" s="9" t="str">
        <f t="shared" si="102"/>
        <v/>
      </c>
      <c r="Q2213" s="9" t="str">
        <f t="shared" si="103"/>
        <v/>
      </c>
      <c r="R2213" s="9" t="str">
        <f t="shared" si="104"/>
        <v/>
      </c>
      <c r="S2213" s="9" t="str">
        <f>IFERROR(IF($F2213="","",INDEX(リスト!$G:$G,MATCH($F2213,リスト!$E:$E,0))),"")</f>
        <v/>
      </c>
      <c r="T2213" s="9" t="str">
        <f>IFERROR(IF($K2213="","",INDEX(リスト!$J:$J,MATCH($K2213,リスト!$I:$I,0))),"")</f>
        <v/>
      </c>
      <c r="U2213" s="9" t="str">
        <f>IF($B2213="","",RIGHT($G2213*1000+200+COUNTIF($G$2:$G2213,$G2213),9))</f>
        <v/>
      </c>
      <c r="V2213" s="9" t="str">
        <f>IFERROR(IF($M2213="","",$M2213&amp;"・"&amp;INDEX(リスト!$F:$F,MATCH($L2213,リスト!$E:$E,0))),"")</f>
        <v/>
      </c>
    </row>
    <row r="2214" spans="15:22" ht="18" customHeight="1" x14ac:dyDescent="0.55000000000000004">
      <c r="O2214" s="9" t="str">
        <f>IFERROR(IF($B2214="","",INDEX(所属情報!$E:$E,MATCH($A2214,所属情報!$A:$A,0))),"")</f>
        <v/>
      </c>
      <c r="P2214" s="9" t="str">
        <f t="shared" si="102"/>
        <v/>
      </c>
      <c r="Q2214" s="9" t="str">
        <f t="shared" si="103"/>
        <v/>
      </c>
      <c r="R2214" s="9" t="str">
        <f t="shared" si="104"/>
        <v/>
      </c>
      <c r="S2214" s="9" t="str">
        <f>IFERROR(IF($F2214="","",INDEX(リスト!$G:$G,MATCH($F2214,リスト!$E:$E,0))),"")</f>
        <v/>
      </c>
      <c r="T2214" s="9" t="str">
        <f>IFERROR(IF($K2214="","",INDEX(リスト!$J:$J,MATCH($K2214,リスト!$I:$I,0))),"")</f>
        <v/>
      </c>
      <c r="U2214" s="9" t="str">
        <f>IF($B2214="","",RIGHT($G2214*1000+200+COUNTIF($G$2:$G2214,$G2214),9))</f>
        <v/>
      </c>
      <c r="V2214" s="9" t="str">
        <f>IFERROR(IF($M2214="","",$M2214&amp;"・"&amp;INDEX(リスト!$F:$F,MATCH($L2214,リスト!$E:$E,0))),"")</f>
        <v/>
      </c>
    </row>
    <row r="2215" spans="15:22" ht="18" customHeight="1" x14ac:dyDescent="0.55000000000000004">
      <c r="O2215" s="9" t="str">
        <f>IFERROR(IF($B2215="","",INDEX(所属情報!$E:$E,MATCH($A2215,所属情報!$A:$A,0))),"")</f>
        <v/>
      </c>
      <c r="P2215" s="9" t="str">
        <f t="shared" si="102"/>
        <v/>
      </c>
      <c r="Q2215" s="9" t="str">
        <f t="shared" si="103"/>
        <v/>
      </c>
      <c r="R2215" s="9" t="str">
        <f t="shared" si="104"/>
        <v/>
      </c>
      <c r="S2215" s="9" t="str">
        <f>IFERROR(IF($F2215="","",INDEX(リスト!$G:$G,MATCH($F2215,リスト!$E:$E,0))),"")</f>
        <v/>
      </c>
      <c r="T2215" s="9" t="str">
        <f>IFERROR(IF($K2215="","",INDEX(リスト!$J:$J,MATCH($K2215,リスト!$I:$I,0))),"")</f>
        <v/>
      </c>
      <c r="U2215" s="9" t="str">
        <f>IF($B2215="","",RIGHT($G2215*1000+200+COUNTIF($G$2:$G2215,$G2215),9))</f>
        <v/>
      </c>
      <c r="V2215" s="9" t="str">
        <f>IFERROR(IF($M2215="","",$M2215&amp;"・"&amp;INDEX(リスト!$F:$F,MATCH($L2215,リスト!$E:$E,0))),"")</f>
        <v/>
      </c>
    </row>
    <row r="2216" spans="15:22" ht="18" customHeight="1" x14ac:dyDescent="0.55000000000000004">
      <c r="O2216" s="9" t="str">
        <f>IFERROR(IF($B2216="","",INDEX(所属情報!$E:$E,MATCH($A2216,所属情報!$A:$A,0))),"")</f>
        <v/>
      </c>
      <c r="P2216" s="9" t="str">
        <f t="shared" si="102"/>
        <v/>
      </c>
      <c r="Q2216" s="9" t="str">
        <f t="shared" si="103"/>
        <v/>
      </c>
      <c r="R2216" s="9" t="str">
        <f t="shared" si="104"/>
        <v/>
      </c>
      <c r="S2216" s="9" t="str">
        <f>IFERROR(IF($F2216="","",INDEX(リスト!$G:$G,MATCH($F2216,リスト!$E:$E,0))),"")</f>
        <v/>
      </c>
      <c r="T2216" s="9" t="str">
        <f>IFERROR(IF($K2216="","",INDEX(リスト!$J:$J,MATCH($K2216,リスト!$I:$I,0))),"")</f>
        <v/>
      </c>
      <c r="U2216" s="9" t="str">
        <f>IF($B2216="","",RIGHT($G2216*1000+200+COUNTIF($G$2:$G2216,$G2216),9))</f>
        <v/>
      </c>
      <c r="V2216" s="9" t="str">
        <f>IFERROR(IF($M2216="","",$M2216&amp;"・"&amp;INDEX(リスト!$F:$F,MATCH($L2216,リスト!$E:$E,0))),"")</f>
        <v/>
      </c>
    </row>
    <row r="2217" spans="15:22" ht="18" customHeight="1" x14ac:dyDescent="0.55000000000000004">
      <c r="O2217" s="9" t="str">
        <f>IFERROR(IF($B2217="","",INDEX(所属情報!$E:$E,MATCH($A2217,所属情報!$A:$A,0))),"")</f>
        <v/>
      </c>
      <c r="P2217" s="9" t="str">
        <f t="shared" si="102"/>
        <v/>
      </c>
      <c r="Q2217" s="9" t="str">
        <f t="shared" si="103"/>
        <v/>
      </c>
      <c r="R2217" s="9" t="str">
        <f t="shared" si="104"/>
        <v/>
      </c>
      <c r="S2217" s="9" t="str">
        <f>IFERROR(IF($F2217="","",INDEX(リスト!$G:$G,MATCH($F2217,リスト!$E:$E,0))),"")</f>
        <v/>
      </c>
      <c r="T2217" s="9" t="str">
        <f>IFERROR(IF($K2217="","",INDEX(リスト!$J:$J,MATCH($K2217,リスト!$I:$I,0))),"")</f>
        <v/>
      </c>
      <c r="U2217" s="9" t="str">
        <f>IF($B2217="","",RIGHT($G2217*1000+200+COUNTIF($G$2:$G2217,$G2217),9))</f>
        <v/>
      </c>
      <c r="V2217" s="9" t="str">
        <f>IFERROR(IF($M2217="","",$M2217&amp;"・"&amp;INDEX(リスト!$F:$F,MATCH($L2217,リスト!$E:$E,0))),"")</f>
        <v/>
      </c>
    </row>
    <row r="2218" spans="15:22" ht="18" customHeight="1" x14ac:dyDescent="0.55000000000000004">
      <c r="O2218" s="9" t="str">
        <f>IFERROR(IF($B2218="","",INDEX(所属情報!$E:$E,MATCH($A2218,所属情報!$A:$A,0))),"")</f>
        <v/>
      </c>
      <c r="P2218" s="9" t="str">
        <f t="shared" si="102"/>
        <v/>
      </c>
      <c r="Q2218" s="9" t="str">
        <f t="shared" si="103"/>
        <v/>
      </c>
      <c r="R2218" s="9" t="str">
        <f t="shared" si="104"/>
        <v/>
      </c>
      <c r="S2218" s="9" t="str">
        <f>IFERROR(IF($F2218="","",INDEX(リスト!$G:$G,MATCH($F2218,リスト!$E:$E,0))),"")</f>
        <v/>
      </c>
      <c r="T2218" s="9" t="str">
        <f>IFERROR(IF($K2218="","",INDEX(リスト!$J:$J,MATCH($K2218,リスト!$I:$I,0))),"")</f>
        <v/>
      </c>
      <c r="U2218" s="9" t="str">
        <f>IF($B2218="","",RIGHT($G2218*1000+200+COUNTIF($G$2:$G2218,$G2218),9))</f>
        <v/>
      </c>
      <c r="V2218" s="9" t="str">
        <f>IFERROR(IF($M2218="","",$M2218&amp;"・"&amp;INDEX(リスト!$F:$F,MATCH($L2218,リスト!$E:$E,0))),"")</f>
        <v/>
      </c>
    </row>
    <row r="2219" spans="15:22" ht="18" customHeight="1" x14ac:dyDescent="0.55000000000000004">
      <c r="O2219" s="9" t="str">
        <f>IFERROR(IF($B2219="","",INDEX(所属情報!$E:$E,MATCH($A2219,所属情報!$A:$A,0))),"")</f>
        <v/>
      </c>
      <c r="P2219" s="9" t="str">
        <f t="shared" si="102"/>
        <v/>
      </c>
      <c r="Q2219" s="9" t="str">
        <f t="shared" si="103"/>
        <v/>
      </c>
      <c r="R2219" s="9" t="str">
        <f t="shared" si="104"/>
        <v/>
      </c>
      <c r="S2219" s="9" t="str">
        <f>IFERROR(IF($F2219="","",INDEX(リスト!$G:$G,MATCH($F2219,リスト!$E:$E,0))),"")</f>
        <v/>
      </c>
      <c r="T2219" s="9" t="str">
        <f>IFERROR(IF($K2219="","",INDEX(リスト!$J:$J,MATCH($K2219,リスト!$I:$I,0))),"")</f>
        <v/>
      </c>
      <c r="U2219" s="9" t="str">
        <f>IF($B2219="","",RIGHT($G2219*1000+200+COUNTIF($G$2:$G2219,$G2219),9))</f>
        <v/>
      </c>
      <c r="V2219" s="9" t="str">
        <f>IFERROR(IF($M2219="","",$M2219&amp;"・"&amp;INDEX(リスト!$F:$F,MATCH($L2219,リスト!$E:$E,0))),"")</f>
        <v/>
      </c>
    </row>
    <row r="2220" spans="15:22" ht="18" customHeight="1" x14ac:dyDescent="0.55000000000000004">
      <c r="O2220" s="9" t="str">
        <f>IFERROR(IF($B2220="","",INDEX(所属情報!$E:$E,MATCH($A2220,所属情報!$A:$A,0))),"")</f>
        <v/>
      </c>
      <c r="P2220" s="9" t="str">
        <f t="shared" si="102"/>
        <v/>
      </c>
      <c r="Q2220" s="9" t="str">
        <f t="shared" si="103"/>
        <v/>
      </c>
      <c r="R2220" s="9" t="str">
        <f t="shared" si="104"/>
        <v/>
      </c>
      <c r="S2220" s="9" t="str">
        <f>IFERROR(IF($F2220="","",INDEX(リスト!$G:$G,MATCH($F2220,リスト!$E:$E,0))),"")</f>
        <v/>
      </c>
      <c r="T2220" s="9" t="str">
        <f>IFERROR(IF($K2220="","",INDEX(リスト!$J:$J,MATCH($K2220,リスト!$I:$I,0))),"")</f>
        <v/>
      </c>
      <c r="U2220" s="9" t="str">
        <f>IF($B2220="","",RIGHT($G2220*1000+200+COUNTIF($G$2:$G2220,$G2220),9))</f>
        <v/>
      </c>
      <c r="V2220" s="9" t="str">
        <f>IFERROR(IF($M2220="","",$M2220&amp;"・"&amp;INDEX(リスト!$F:$F,MATCH($L2220,リスト!$E:$E,0))),"")</f>
        <v/>
      </c>
    </row>
    <row r="2221" spans="15:22" ht="18" customHeight="1" x14ac:dyDescent="0.55000000000000004">
      <c r="O2221" s="9" t="str">
        <f>IFERROR(IF($B2221="","",INDEX(所属情報!$E:$E,MATCH($A2221,所属情報!$A:$A,0))),"")</f>
        <v/>
      </c>
      <c r="P2221" s="9" t="str">
        <f t="shared" si="102"/>
        <v/>
      </c>
      <c r="Q2221" s="9" t="str">
        <f t="shared" si="103"/>
        <v/>
      </c>
      <c r="R2221" s="9" t="str">
        <f t="shared" si="104"/>
        <v/>
      </c>
      <c r="S2221" s="9" t="str">
        <f>IFERROR(IF($F2221="","",INDEX(リスト!$G:$G,MATCH($F2221,リスト!$E:$E,0))),"")</f>
        <v/>
      </c>
      <c r="T2221" s="9" t="str">
        <f>IFERROR(IF($K2221="","",INDEX(リスト!$J:$J,MATCH($K2221,リスト!$I:$I,0))),"")</f>
        <v/>
      </c>
      <c r="U2221" s="9" t="str">
        <f>IF($B2221="","",RIGHT($G2221*1000+200+COUNTIF($G$2:$G2221,$G2221),9))</f>
        <v/>
      </c>
      <c r="V2221" s="9" t="str">
        <f>IFERROR(IF($M2221="","",$M2221&amp;"・"&amp;INDEX(リスト!$F:$F,MATCH($L2221,リスト!$E:$E,0))),"")</f>
        <v/>
      </c>
    </row>
    <row r="2222" spans="15:22" ht="18" customHeight="1" x14ac:dyDescent="0.55000000000000004">
      <c r="O2222" s="9" t="str">
        <f>IFERROR(IF($B2222="","",INDEX(所属情報!$E:$E,MATCH($A2222,所属情報!$A:$A,0))),"")</f>
        <v/>
      </c>
      <c r="P2222" s="9" t="str">
        <f t="shared" si="102"/>
        <v/>
      </c>
      <c r="Q2222" s="9" t="str">
        <f t="shared" si="103"/>
        <v/>
      </c>
      <c r="R2222" s="9" t="str">
        <f t="shared" si="104"/>
        <v/>
      </c>
      <c r="S2222" s="9" t="str">
        <f>IFERROR(IF($F2222="","",INDEX(リスト!$G:$G,MATCH($F2222,リスト!$E:$E,0))),"")</f>
        <v/>
      </c>
      <c r="T2222" s="9" t="str">
        <f>IFERROR(IF($K2222="","",INDEX(リスト!$J:$J,MATCH($K2222,リスト!$I:$I,0))),"")</f>
        <v/>
      </c>
      <c r="U2222" s="9" t="str">
        <f>IF($B2222="","",RIGHT($G2222*1000+200+COUNTIF($G$2:$G2222,$G2222),9))</f>
        <v/>
      </c>
      <c r="V2222" s="9" t="str">
        <f>IFERROR(IF($M2222="","",$M2222&amp;"・"&amp;INDEX(リスト!$F:$F,MATCH($L2222,リスト!$E:$E,0))),"")</f>
        <v/>
      </c>
    </row>
    <row r="2223" spans="15:22" ht="18" customHeight="1" x14ac:dyDescent="0.55000000000000004">
      <c r="O2223" s="9" t="str">
        <f>IFERROR(IF($B2223="","",INDEX(所属情報!$E:$E,MATCH($A2223,所属情報!$A:$A,0))),"")</f>
        <v/>
      </c>
      <c r="P2223" s="9" t="str">
        <f t="shared" si="102"/>
        <v/>
      </c>
      <c r="Q2223" s="9" t="str">
        <f t="shared" si="103"/>
        <v/>
      </c>
      <c r="R2223" s="9" t="str">
        <f t="shared" si="104"/>
        <v/>
      </c>
      <c r="S2223" s="9" t="str">
        <f>IFERROR(IF($F2223="","",INDEX(リスト!$G:$G,MATCH($F2223,リスト!$E:$E,0))),"")</f>
        <v/>
      </c>
      <c r="T2223" s="9" t="str">
        <f>IFERROR(IF($K2223="","",INDEX(リスト!$J:$J,MATCH($K2223,リスト!$I:$I,0))),"")</f>
        <v/>
      </c>
      <c r="U2223" s="9" t="str">
        <f>IF($B2223="","",RIGHT($G2223*1000+200+COUNTIF($G$2:$G2223,$G2223),9))</f>
        <v/>
      </c>
      <c r="V2223" s="9" t="str">
        <f>IFERROR(IF($M2223="","",$M2223&amp;"・"&amp;INDEX(リスト!$F:$F,MATCH($L2223,リスト!$E:$E,0))),"")</f>
        <v/>
      </c>
    </row>
    <row r="2224" spans="15:22" ht="18" customHeight="1" x14ac:dyDescent="0.55000000000000004">
      <c r="O2224" s="9" t="str">
        <f>IFERROR(IF($B2224="","",INDEX(所属情報!$E:$E,MATCH($A2224,所属情報!$A:$A,0))),"")</f>
        <v/>
      </c>
      <c r="P2224" s="9" t="str">
        <f t="shared" si="102"/>
        <v/>
      </c>
      <c r="Q2224" s="9" t="str">
        <f t="shared" si="103"/>
        <v/>
      </c>
      <c r="R2224" s="9" t="str">
        <f t="shared" si="104"/>
        <v/>
      </c>
      <c r="S2224" s="9" t="str">
        <f>IFERROR(IF($F2224="","",INDEX(リスト!$G:$G,MATCH($F2224,リスト!$E:$E,0))),"")</f>
        <v/>
      </c>
      <c r="T2224" s="9" t="str">
        <f>IFERROR(IF($K2224="","",INDEX(リスト!$J:$J,MATCH($K2224,リスト!$I:$I,0))),"")</f>
        <v/>
      </c>
      <c r="U2224" s="9" t="str">
        <f>IF($B2224="","",RIGHT($G2224*1000+200+COUNTIF($G$2:$G2224,$G2224),9))</f>
        <v/>
      </c>
      <c r="V2224" s="9" t="str">
        <f>IFERROR(IF($M2224="","",$M2224&amp;"・"&amp;INDEX(リスト!$F:$F,MATCH($L2224,リスト!$E:$E,0))),"")</f>
        <v/>
      </c>
    </row>
    <row r="2225" spans="15:22" ht="18" customHeight="1" x14ac:dyDescent="0.55000000000000004">
      <c r="O2225" s="9" t="str">
        <f>IFERROR(IF($B2225="","",INDEX(所属情報!$E:$E,MATCH($A2225,所属情報!$A:$A,0))),"")</f>
        <v/>
      </c>
      <c r="P2225" s="9" t="str">
        <f t="shared" si="102"/>
        <v/>
      </c>
      <c r="Q2225" s="9" t="str">
        <f t="shared" si="103"/>
        <v/>
      </c>
      <c r="R2225" s="9" t="str">
        <f t="shared" si="104"/>
        <v/>
      </c>
      <c r="S2225" s="9" t="str">
        <f>IFERROR(IF($F2225="","",INDEX(リスト!$G:$G,MATCH($F2225,リスト!$E:$E,0))),"")</f>
        <v/>
      </c>
      <c r="T2225" s="9" t="str">
        <f>IFERROR(IF($K2225="","",INDEX(リスト!$J:$J,MATCH($K2225,リスト!$I:$I,0))),"")</f>
        <v/>
      </c>
      <c r="U2225" s="9" t="str">
        <f>IF($B2225="","",RIGHT($G2225*1000+200+COUNTIF($G$2:$G2225,$G2225),9))</f>
        <v/>
      </c>
      <c r="V2225" s="9" t="str">
        <f>IFERROR(IF($M2225="","",$M2225&amp;"・"&amp;INDEX(リスト!$F:$F,MATCH($L2225,リスト!$E:$E,0))),"")</f>
        <v/>
      </c>
    </row>
    <row r="2226" spans="15:22" ht="18" customHeight="1" x14ac:dyDescent="0.55000000000000004">
      <c r="O2226" s="9" t="str">
        <f>IFERROR(IF($B2226="","",INDEX(所属情報!$E:$E,MATCH($A2226,所属情報!$A:$A,0))),"")</f>
        <v/>
      </c>
      <c r="P2226" s="9" t="str">
        <f t="shared" si="102"/>
        <v/>
      </c>
      <c r="Q2226" s="9" t="str">
        <f t="shared" si="103"/>
        <v/>
      </c>
      <c r="R2226" s="9" t="str">
        <f t="shared" si="104"/>
        <v/>
      </c>
      <c r="S2226" s="9" t="str">
        <f>IFERROR(IF($F2226="","",INDEX(リスト!$G:$G,MATCH($F2226,リスト!$E:$E,0))),"")</f>
        <v/>
      </c>
      <c r="T2226" s="9" t="str">
        <f>IFERROR(IF($K2226="","",INDEX(リスト!$J:$J,MATCH($K2226,リスト!$I:$I,0))),"")</f>
        <v/>
      </c>
      <c r="U2226" s="9" t="str">
        <f>IF($B2226="","",RIGHT($G2226*1000+200+COUNTIF($G$2:$G2226,$G2226),9))</f>
        <v/>
      </c>
      <c r="V2226" s="9" t="str">
        <f>IFERROR(IF($M2226="","",$M2226&amp;"・"&amp;INDEX(リスト!$F:$F,MATCH($L2226,リスト!$E:$E,0))),"")</f>
        <v/>
      </c>
    </row>
    <row r="2227" spans="15:22" ht="18" customHeight="1" x14ac:dyDescent="0.55000000000000004">
      <c r="O2227" s="9" t="str">
        <f>IFERROR(IF($B2227="","",INDEX(所属情報!$E:$E,MATCH($A2227,所属情報!$A:$A,0))),"")</f>
        <v/>
      </c>
      <c r="P2227" s="9" t="str">
        <f t="shared" si="102"/>
        <v/>
      </c>
      <c r="Q2227" s="9" t="str">
        <f t="shared" si="103"/>
        <v/>
      </c>
      <c r="R2227" s="9" t="str">
        <f t="shared" si="104"/>
        <v/>
      </c>
      <c r="S2227" s="9" t="str">
        <f>IFERROR(IF($F2227="","",INDEX(リスト!$G:$G,MATCH($F2227,リスト!$E:$E,0))),"")</f>
        <v/>
      </c>
      <c r="T2227" s="9" t="str">
        <f>IFERROR(IF($K2227="","",INDEX(リスト!$J:$J,MATCH($K2227,リスト!$I:$I,0))),"")</f>
        <v/>
      </c>
      <c r="U2227" s="9" t="str">
        <f>IF($B2227="","",RIGHT($G2227*1000+200+COUNTIF($G$2:$G2227,$G2227),9))</f>
        <v/>
      </c>
      <c r="V2227" s="9" t="str">
        <f>IFERROR(IF($M2227="","",$M2227&amp;"・"&amp;INDEX(リスト!$F:$F,MATCH($L2227,リスト!$E:$E,0))),"")</f>
        <v/>
      </c>
    </row>
    <row r="2228" spans="15:22" ht="18" customHeight="1" x14ac:dyDescent="0.55000000000000004">
      <c r="O2228" s="9" t="str">
        <f>IFERROR(IF($B2228="","",INDEX(所属情報!$E:$E,MATCH($A2228,所属情報!$A:$A,0))),"")</f>
        <v/>
      </c>
      <c r="P2228" s="9" t="str">
        <f t="shared" si="102"/>
        <v/>
      </c>
      <c r="Q2228" s="9" t="str">
        <f t="shared" si="103"/>
        <v/>
      </c>
      <c r="R2228" s="9" t="str">
        <f t="shared" si="104"/>
        <v/>
      </c>
      <c r="S2228" s="9" t="str">
        <f>IFERROR(IF($F2228="","",INDEX(リスト!$G:$G,MATCH($F2228,リスト!$E:$E,0))),"")</f>
        <v/>
      </c>
      <c r="T2228" s="9" t="str">
        <f>IFERROR(IF($K2228="","",INDEX(リスト!$J:$J,MATCH($K2228,リスト!$I:$I,0))),"")</f>
        <v/>
      </c>
      <c r="U2228" s="9" t="str">
        <f>IF($B2228="","",RIGHT($G2228*1000+200+COUNTIF($G$2:$G2228,$G2228),9))</f>
        <v/>
      </c>
      <c r="V2228" s="9" t="str">
        <f>IFERROR(IF($M2228="","",$M2228&amp;"・"&amp;INDEX(リスト!$F:$F,MATCH($L2228,リスト!$E:$E,0))),"")</f>
        <v/>
      </c>
    </row>
    <row r="2229" spans="15:22" ht="18" customHeight="1" x14ac:dyDescent="0.55000000000000004">
      <c r="O2229" s="9" t="str">
        <f>IFERROR(IF($B2229="","",INDEX(所属情報!$E:$E,MATCH($A2229,所属情報!$A:$A,0))),"")</f>
        <v/>
      </c>
      <c r="P2229" s="9" t="str">
        <f t="shared" si="102"/>
        <v/>
      </c>
      <c r="Q2229" s="9" t="str">
        <f t="shared" si="103"/>
        <v/>
      </c>
      <c r="R2229" s="9" t="str">
        <f t="shared" si="104"/>
        <v/>
      </c>
      <c r="S2229" s="9" t="str">
        <f>IFERROR(IF($F2229="","",INDEX(リスト!$G:$G,MATCH($F2229,リスト!$E:$E,0))),"")</f>
        <v/>
      </c>
      <c r="T2229" s="9" t="str">
        <f>IFERROR(IF($K2229="","",INDEX(リスト!$J:$J,MATCH($K2229,リスト!$I:$I,0))),"")</f>
        <v/>
      </c>
      <c r="U2229" s="9" t="str">
        <f>IF($B2229="","",RIGHT($G2229*1000+200+COUNTIF($G$2:$G2229,$G2229),9))</f>
        <v/>
      </c>
      <c r="V2229" s="9" t="str">
        <f>IFERROR(IF($M2229="","",$M2229&amp;"・"&amp;INDEX(リスト!$F:$F,MATCH($L2229,リスト!$E:$E,0))),"")</f>
        <v/>
      </c>
    </row>
    <row r="2230" spans="15:22" ht="18" customHeight="1" x14ac:dyDescent="0.55000000000000004">
      <c r="O2230" s="9" t="str">
        <f>IFERROR(IF($B2230="","",INDEX(所属情報!$E:$E,MATCH($A2230,所属情報!$A:$A,0))),"")</f>
        <v/>
      </c>
      <c r="P2230" s="9" t="str">
        <f t="shared" si="102"/>
        <v/>
      </c>
      <c r="Q2230" s="9" t="str">
        <f t="shared" si="103"/>
        <v/>
      </c>
      <c r="R2230" s="9" t="str">
        <f t="shared" si="104"/>
        <v/>
      </c>
      <c r="S2230" s="9" t="str">
        <f>IFERROR(IF($F2230="","",INDEX(リスト!$G:$G,MATCH($F2230,リスト!$E:$E,0))),"")</f>
        <v/>
      </c>
      <c r="T2230" s="9" t="str">
        <f>IFERROR(IF($K2230="","",INDEX(リスト!$J:$J,MATCH($K2230,リスト!$I:$I,0))),"")</f>
        <v/>
      </c>
      <c r="U2230" s="9" t="str">
        <f>IF($B2230="","",RIGHT($G2230*1000+200+COUNTIF($G$2:$G2230,$G2230),9))</f>
        <v/>
      </c>
      <c r="V2230" s="9" t="str">
        <f>IFERROR(IF($M2230="","",$M2230&amp;"・"&amp;INDEX(リスト!$F:$F,MATCH($L2230,リスト!$E:$E,0))),"")</f>
        <v/>
      </c>
    </row>
    <row r="2231" spans="15:22" ht="18" customHeight="1" x14ac:dyDescent="0.55000000000000004">
      <c r="O2231" s="9" t="str">
        <f>IFERROR(IF($B2231="","",INDEX(所属情報!$E:$E,MATCH($A2231,所属情報!$A:$A,0))),"")</f>
        <v/>
      </c>
      <c r="P2231" s="9" t="str">
        <f t="shared" si="102"/>
        <v/>
      </c>
      <c r="Q2231" s="9" t="str">
        <f t="shared" si="103"/>
        <v/>
      </c>
      <c r="R2231" s="9" t="str">
        <f t="shared" si="104"/>
        <v/>
      </c>
      <c r="S2231" s="9" t="str">
        <f>IFERROR(IF($F2231="","",INDEX(リスト!$G:$G,MATCH($F2231,リスト!$E:$E,0))),"")</f>
        <v/>
      </c>
      <c r="T2231" s="9" t="str">
        <f>IFERROR(IF($K2231="","",INDEX(リスト!$J:$J,MATCH($K2231,リスト!$I:$I,0))),"")</f>
        <v/>
      </c>
      <c r="U2231" s="9" t="str">
        <f>IF($B2231="","",RIGHT($G2231*1000+200+COUNTIF($G$2:$G2231,$G2231),9))</f>
        <v/>
      </c>
      <c r="V2231" s="9" t="str">
        <f>IFERROR(IF($M2231="","",$M2231&amp;"・"&amp;INDEX(リスト!$F:$F,MATCH($L2231,リスト!$E:$E,0))),"")</f>
        <v/>
      </c>
    </row>
    <row r="2232" spans="15:22" ht="18" customHeight="1" x14ac:dyDescent="0.55000000000000004">
      <c r="O2232" s="9" t="str">
        <f>IFERROR(IF($B2232="","",INDEX(所属情報!$E:$E,MATCH($A2232,所属情報!$A:$A,0))),"")</f>
        <v/>
      </c>
      <c r="P2232" s="9" t="str">
        <f t="shared" si="102"/>
        <v/>
      </c>
      <c r="Q2232" s="9" t="str">
        <f t="shared" si="103"/>
        <v/>
      </c>
      <c r="R2232" s="9" t="str">
        <f t="shared" si="104"/>
        <v/>
      </c>
      <c r="S2232" s="9" t="str">
        <f>IFERROR(IF($F2232="","",INDEX(リスト!$G:$G,MATCH($F2232,リスト!$E:$E,0))),"")</f>
        <v/>
      </c>
      <c r="T2232" s="9" t="str">
        <f>IFERROR(IF($K2232="","",INDEX(リスト!$J:$J,MATCH($K2232,リスト!$I:$I,0))),"")</f>
        <v/>
      </c>
      <c r="U2232" s="9" t="str">
        <f>IF($B2232="","",RIGHT($G2232*1000+200+COUNTIF($G$2:$G2232,$G2232),9))</f>
        <v/>
      </c>
      <c r="V2232" s="9" t="str">
        <f>IFERROR(IF($M2232="","",$M2232&amp;"・"&amp;INDEX(リスト!$F:$F,MATCH($L2232,リスト!$E:$E,0))),"")</f>
        <v/>
      </c>
    </row>
    <row r="2233" spans="15:22" ht="18" customHeight="1" x14ac:dyDescent="0.55000000000000004">
      <c r="O2233" s="9" t="str">
        <f>IFERROR(IF($B2233="","",INDEX(所属情報!$E:$E,MATCH($A2233,所属情報!$A:$A,0))),"")</f>
        <v/>
      </c>
      <c r="P2233" s="9" t="str">
        <f t="shared" si="102"/>
        <v/>
      </c>
      <c r="Q2233" s="9" t="str">
        <f t="shared" si="103"/>
        <v/>
      </c>
      <c r="R2233" s="9" t="str">
        <f t="shared" si="104"/>
        <v/>
      </c>
      <c r="S2233" s="9" t="str">
        <f>IFERROR(IF($F2233="","",INDEX(リスト!$G:$G,MATCH($F2233,リスト!$E:$E,0))),"")</f>
        <v/>
      </c>
      <c r="T2233" s="9" t="str">
        <f>IFERROR(IF($K2233="","",INDEX(リスト!$J:$J,MATCH($K2233,リスト!$I:$I,0))),"")</f>
        <v/>
      </c>
      <c r="U2233" s="9" t="str">
        <f>IF($B2233="","",RIGHT($G2233*1000+200+COUNTIF($G$2:$G2233,$G2233),9))</f>
        <v/>
      </c>
      <c r="V2233" s="9" t="str">
        <f>IFERROR(IF($M2233="","",$M2233&amp;"・"&amp;INDEX(リスト!$F:$F,MATCH($L2233,リスト!$E:$E,0))),"")</f>
        <v/>
      </c>
    </row>
    <row r="2234" spans="15:22" ht="18" customHeight="1" x14ac:dyDescent="0.55000000000000004">
      <c r="O2234" s="9" t="str">
        <f>IFERROR(IF($B2234="","",INDEX(所属情報!$E:$E,MATCH($A2234,所属情報!$A:$A,0))),"")</f>
        <v/>
      </c>
      <c r="P2234" s="9" t="str">
        <f t="shared" si="102"/>
        <v/>
      </c>
      <c r="Q2234" s="9" t="str">
        <f t="shared" si="103"/>
        <v/>
      </c>
      <c r="R2234" s="9" t="str">
        <f t="shared" si="104"/>
        <v/>
      </c>
      <c r="S2234" s="9" t="str">
        <f>IFERROR(IF($F2234="","",INDEX(リスト!$G:$G,MATCH($F2234,リスト!$E:$E,0))),"")</f>
        <v/>
      </c>
      <c r="T2234" s="9" t="str">
        <f>IFERROR(IF($K2234="","",INDEX(リスト!$J:$J,MATCH($K2234,リスト!$I:$I,0))),"")</f>
        <v/>
      </c>
      <c r="U2234" s="9" t="str">
        <f>IF($B2234="","",RIGHT($G2234*1000+200+COUNTIF($G$2:$G2234,$G2234),9))</f>
        <v/>
      </c>
      <c r="V2234" s="9" t="str">
        <f>IFERROR(IF($M2234="","",$M2234&amp;"・"&amp;INDEX(リスト!$F:$F,MATCH($L2234,リスト!$E:$E,0))),"")</f>
        <v/>
      </c>
    </row>
    <row r="2235" spans="15:22" ht="18" customHeight="1" x14ac:dyDescent="0.55000000000000004">
      <c r="O2235" s="9" t="str">
        <f>IFERROR(IF($B2235="","",INDEX(所属情報!$E:$E,MATCH($A2235,所属情報!$A:$A,0))),"")</f>
        <v/>
      </c>
      <c r="P2235" s="9" t="str">
        <f t="shared" si="102"/>
        <v/>
      </c>
      <c r="Q2235" s="9" t="str">
        <f t="shared" si="103"/>
        <v/>
      </c>
      <c r="R2235" s="9" t="str">
        <f t="shared" si="104"/>
        <v/>
      </c>
      <c r="S2235" s="9" t="str">
        <f>IFERROR(IF($F2235="","",INDEX(リスト!$G:$G,MATCH($F2235,リスト!$E:$E,0))),"")</f>
        <v/>
      </c>
      <c r="T2235" s="9" t="str">
        <f>IFERROR(IF($K2235="","",INDEX(リスト!$J:$J,MATCH($K2235,リスト!$I:$I,0))),"")</f>
        <v/>
      </c>
      <c r="U2235" s="9" t="str">
        <f>IF($B2235="","",RIGHT($G2235*1000+200+COUNTIF($G$2:$G2235,$G2235),9))</f>
        <v/>
      </c>
      <c r="V2235" s="9" t="str">
        <f>IFERROR(IF($M2235="","",$M2235&amp;"・"&amp;INDEX(リスト!$F:$F,MATCH($L2235,リスト!$E:$E,0))),"")</f>
        <v/>
      </c>
    </row>
    <row r="2236" spans="15:22" ht="18" customHeight="1" x14ac:dyDescent="0.55000000000000004">
      <c r="O2236" s="9" t="str">
        <f>IFERROR(IF($B2236="","",INDEX(所属情報!$E:$E,MATCH($A2236,所属情報!$A:$A,0))),"")</f>
        <v/>
      </c>
      <c r="P2236" s="9" t="str">
        <f t="shared" si="102"/>
        <v/>
      </c>
      <c r="Q2236" s="9" t="str">
        <f t="shared" si="103"/>
        <v/>
      </c>
      <c r="R2236" s="9" t="str">
        <f t="shared" si="104"/>
        <v/>
      </c>
      <c r="S2236" s="9" t="str">
        <f>IFERROR(IF($F2236="","",INDEX(リスト!$G:$G,MATCH($F2236,リスト!$E:$E,0))),"")</f>
        <v/>
      </c>
      <c r="T2236" s="9" t="str">
        <f>IFERROR(IF($K2236="","",INDEX(リスト!$J:$J,MATCH($K2236,リスト!$I:$I,0))),"")</f>
        <v/>
      </c>
      <c r="U2236" s="9" t="str">
        <f>IF($B2236="","",RIGHT($G2236*1000+200+COUNTIF($G$2:$G2236,$G2236),9))</f>
        <v/>
      </c>
      <c r="V2236" s="9" t="str">
        <f>IFERROR(IF($M2236="","",$M2236&amp;"・"&amp;INDEX(リスト!$F:$F,MATCH($L2236,リスト!$E:$E,0))),"")</f>
        <v/>
      </c>
    </row>
    <row r="2237" spans="15:22" ht="18" customHeight="1" x14ac:dyDescent="0.55000000000000004">
      <c r="O2237" s="9" t="str">
        <f>IFERROR(IF($B2237="","",INDEX(所属情報!$E:$E,MATCH($A2237,所属情報!$A:$A,0))),"")</f>
        <v/>
      </c>
      <c r="P2237" s="9" t="str">
        <f t="shared" si="102"/>
        <v/>
      </c>
      <c r="Q2237" s="9" t="str">
        <f t="shared" si="103"/>
        <v/>
      </c>
      <c r="R2237" s="9" t="str">
        <f t="shared" si="104"/>
        <v/>
      </c>
      <c r="S2237" s="9" t="str">
        <f>IFERROR(IF($F2237="","",INDEX(リスト!$G:$G,MATCH($F2237,リスト!$E:$E,0))),"")</f>
        <v/>
      </c>
      <c r="T2237" s="9" t="str">
        <f>IFERROR(IF($K2237="","",INDEX(リスト!$J:$J,MATCH($K2237,リスト!$I:$I,0))),"")</f>
        <v/>
      </c>
      <c r="U2237" s="9" t="str">
        <f>IF($B2237="","",RIGHT($G2237*1000+200+COUNTIF($G$2:$G2237,$G2237),9))</f>
        <v/>
      </c>
      <c r="V2237" s="9" t="str">
        <f>IFERROR(IF($M2237="","",$M2237&amp;"・"&amp;INDEX(リスト!$F:$F,MATCH($L2237,リスト!$E:$E,0))),"")</f>
        <v/>
      </c>
    </row>
    <row r="2238" spans="15:22" ht="18" customHeight="1" x14ac:dyDescent="0.55000000000000004">
      <c r="O2238" s="9" t="str">
        <f>IFERROR(IF($B2238="","",INDEX(所属情報!$E:$E,MATCH($A2238,所属情報!$A:$A,0))),"")</f>
        <v/>
      </c>
      <c r="P2238" s="9" t="str">
        <f t="shared" si="102"/>
        <v/>
      </c>
      <c r="Q2238" s="9" t="str">
        <f t="shared" si="103"/>
        <v/>
      </c>
      <c r="R2238" s="9" t="str">
        <f t="shared" si="104"/>
        <v/>
      </c>
      <c r="S2238" s="9" t="str">
        <f>IFERROR(IF($F2238="","",INDEX(リスト!$G:$G,MATCH($F2238,リスト!$E:$E,0))),"")</f>
        <v/>
      </c>
      <c r="T2238" s="9" t="str">
        <f>IFERROR(IF($K2238="","",INDEX(リスト!$J:$J,MATCH($K2238,リスト!$I:$I,0))),"")</f>
        <v/>
      </c>
      <c r="U2238" s="9" t="str">
        <f>IF($B2238="","",RIGHT($G2238*1000+200+COUNTIF($G$2:$G2238,$G2238),9))</f>
        <v/>
      </c>
      <c r="V2238" s="9" t="str">
        <f>IFERROR(IF($M2238="","",$M2238&amp;"・"&amp;INDEX(リスト!$F:$F,MATCH($L2238,リスト!$E:$E,0))),"")</f>
        <v/>
      </c>
    </row>
    <row r="2239" spans="15:22" ht="18" customHeight="1" x14ac:dyDescent="0.55000000000000004">
      <c r="O2239" s="9" t="str">
        <f>IFERROR(IF($B2239="","",INDEX(所属情報!$E:$E,MATCH($A2239,所属情報!$A:$A,0))),"")</f>
        <v/>
      </c>
      <c r="P2239" s="9" t="str">
        <f t="shared" si="102"/>
        <v/>
      </c>
      <c r="Q2239" s="9" t="str">
        <f t="shared" si="103"/>
        <v/>
      </c>
      <c r="R2239" s="9" t="str">
        <f t="shared" si="104"/>
        <v/>
      </c>
      <c r="S2239" s="9" t="str">
        <f>IFERROR(IF($F2239="","",INDEX(リスト!$G:$G,MATCH($F2239,リスト!$E:$E,0))),"")</f>
        <v/>
      </c>
      <c r="T2239" s="9" t="str">
        <f>IFERROR(IF($K2239="","",INDEX(リスト!$J:$J,MATCH($K2239,リスト!$I:$I,0))),"")</f>
        <v/>
      </c>
      <c r="U2239" s="9" t="str">
        <f>IF($B2239="","",RIGHT($G2239*1000+200+COUNTIF($G$2:$G2239,$G2239),9))</f>
        <v/>
      </c>
      <c r="V2239" s="9" t="str">
        <f>IFERROR(IF($M2239="","",$M2239&amp;"・"&amp;INDEX(リスト!$F:$F,MATCH($L2239,リスト!$E:$E,0))),"")</f>
        <v/>
      </c>
    </row>
    <row r="2240" spans="15:22" ht="18" customHeight="1" x14ac:dyDescent="0.55000000000000004">
      <c r="O2240" s="9" t="str">
        <f>IFERROR(IF($B2240="","",INDEX(所属情報!$E:$E,MATCH($A2240,所属情報!$A:$A,0))),"")</f>
        <v/>
      </c>
      <c r="P2240" s="9" t="str">
        <f t="shared" si="102"/>
        <v/>
      </c>
      <c r="Q2240" s="9" t="str">
        <f t="shared" si="103"/>
        <v/>
      </c>
      <c r="R2240" s="9" t="str">
        <f t="shared" si="104"/>
        <v/>
      </c>
      <c r="S2240" s="9" t="str">
        <f>IFERROR(IF($F2240="","",INDEX(リスト!$G:$G,MATCH($F2240,リスト!$E:$E,0))),"")</f>
        <v/>
      </c>
      <c r="T2240" s="9" t="str">
        <f>IFERROR(IF($K2240="","",INDEX(リスト!$J:$J,MATCH($K2240,リスト!$I:$I,0))),"")</f>
        <v/>
      </c>
      <c r="U2240" s="9" t="str">
        <f>IF($B2240="","",RIGHT($G2240*1000+200+COUNTIF($G$2:$G2240,$G2240),9))</f>
        <v/>
      </c>
      <c r="V2240" s="9" t="str">
        <f>IFERROR(IF($M2240="","",$M2240&amp;"・"&amp;INDEX(リスト!$F:$F,MATCH($L2240,リスト!$E:$E,0))),"")</f>
        <v/>
      </c>
    </row>
    <row r="2241" spans="15:22" ht="18" customHeight="1" x14ac:dyDescent="0.55000000000000004">
      <c r="O2241" s="9" t="str">
        <f>IFERROR(IF($B2241="","",INDEX(所属情報!$E:$E,MATCH($A2241,所属情報!$A:$A,0))),"")</f>
        <v/>
      </c>
      <c r="P2241" s="9" t="str">
        <f t="shared" si="102"/>
        <v/>
      </c>
      <c r="Q2241" s="9" t="str">
        <f t="shared" si="103"/>
        <v/>
      </c>
      <c r="R2241" s="9" t="str">
        <f t="shared" si="104"/>
        <v/>
      </c>
      <c r="S2241" s="9" t="str">
        <f>IFERROR(IF($F2241="","",INDEX(リスト!$G:$G,MATCH($F2241,リスト!$E:$E,0))),"")</f>
        <v/>
      </c>
      <c r="T2241" s="9" t="str">
        <f>IFERROR(IF($K2241="","",INDEX(リスト!$J:$J,MATCH($K2241,リスト!$I:$I,0))),"")</f>
        <v/>
      </c>
      <c r="U2241" s="9" t="str">
        <f>IF($B2241="","",RIGHT($G2241*1000+200+COUNTIF($G$2:$G2241,$G2241),9))</f>
        <v/>
      </c>
      <c r="V2241" s="9" t="str">
        <f>IFERROR(IF($M2241="","",$M2241&amp;"・"&amp;INDEX(リスト!$F:$F,MATCH($L2241,リスト!$E:$E,0))),"")</f>
        <v/>
      </c>
    </row>
    <row r="2242" spans="15:22" ht="18" customHeight="1" x14ac:dyDescent="0.55000000000000004">
      <c r="O2242" s="9" t="str">
        <f>IFERROR(IF($B2242="","",INDEX(所属情報!$E:$E,MATCH($A2242,所属情報!$A:$A,0))),"")</f>
        <v/>
      </c>
      <c r="P2242" s="9" t="str">
        <f t="shared" si="102"/>
        <v/>
      </c>
      <c r="Q2242" s="9" t="str">
        <f t="shared" si="103"/>
        <v/>
      </c>
      <c r="R2242" s="9" t="str">
        <f t="shared" si="104"/>
        <v/>
      </c>
      <c r="S2242" s="9" t="str">
        <f>IFERROR(IF($F2242="","",INDEX(リスト!$G:$G,MATCH($F2242,リスト!$E:$E,0))),"")</f>
        <v/>
      </c>
      <c r="T2242" s="9" t="str">
        <f>IFERROR(IF($K2242="","",INDEX(リスト!$J:$J,MATCH($K2242,リスト!$I:$I,0))),"")</f>
        <v/>
      </c>
      <c r="U2242" s="9" t="str">
        <f>IF($B2242="","",RIGHT($G2242*1000+200+COUNTIF($G$2:$G2242,$G2242),9))</f>
        <v/>
      </c>
      <c r="V2242" s="9" t="str">
        <f>IFERROR(IF($M2242="","",$M2242&amp;"・"&amp;INDEX(リスト!$F:$F,MATCH($L2242,リスト!$E:$E,0))),"")</f>
        <v/>
      </c>
    </row>
    <row r="2243" spans="15:22" ht="18" customHeight="1" x14ac:dyDescent="0.55000000000000004">
      <c r="O2243" s="9" t="str">
        <f>IFERROR(IF($B2243="","",INDEX(所属情報!$E:$E,MATCH($A2243,所属情報!$A:$A,0))),"")</f>
        <v/>
      </c>
      <c r="P2243" s="9" t="str">
        <f t="shared" ref="P2243:P2306" si="105">IF($C2243="","",IF($E2243="",$C2243,$C2243&amp;" ("&amp;$E2243&amp;")"))</f>
        <v/>
      </c>
      <c r="Q2243" s="9" t="str">
        <f t="shared" ref="Q2243:Q2306" si="106">IF($D2243="","",ASC($D2243))</f>
        <v/>
      </c>
      <c r="R2243" s="9" t="str">
        <f t="shared" ref="R2243:R2306" si="107">IF($I2243="","",UPPER($I2243)&amp;" "&amp;UPPER(LEFT($J2243,1))&amp;LOWER(RIGHT($J2243,LEN($J2243)-1))&amp;" ("&amp;MID($G2243,3,2)&amp;")")</f>
        <v/>
      </c>
      <c r="S2243" s="9" t="str">
        <f>IFERROR(IF($F2243="","",INDEX(リスト!$G:$G,MATCH($F2243,リスト!$E:$E,0))),"")</f>
        <v/>
      </c>
      <c r="T2243" s="9" t="str">
        <f>IFERROR(IF($K2243="","",INDEX(リスト!$J:$J,MATCH($K2243,リスト!$I:$I,0))),"")</f>
        <v/>
      </c>
      <c r="U2243" s="9" t="str">
        <f>IF($B2243="","",RIGHT($G2243*1000+200+COUNTIF($G$2:$G2243,$G2243),9))</f>
        <v/>
      </c>
      <c r="V2243" s="9" t="str">
        <f>IFERROR(IF($M2243="","",$M2243&amp;"・"&amp;INDEX(リスト!$F:$F,MATCH($L2243,リスト!$E:$E,0))),"")</f>
        <v/>
      </c>
    </row>
    <row r="2244" spans="15:22" ht="18" customHeight="1" x14ac:dyDescent="0.55000000000000004">
      <c r="O2244" s="9" t="str">
        <f>IFERROR(IF($B2244="","",INDEX(所属情報!$E:$E,MATCH($A2244,所属情報!$A:$A,0))),"")</f>
        <v/>
      </c>
      <c r="P2244" s="9" t="str">
        <f t="shared" si="105"/>
        <v/>
      </c>
      <c r="Q2244" s="9" t="str">
        <f t="shared" si="106"/>
        <v/>
      </c>
      <c r="R2244" s="9" t="str">
        <f t="shared" si="107"/>
        <v/>
      </c>
      <c r="S2244" s="9" t="str">
        <f>IFERROR(IF($F2244="","",INDEX(リスト!$G:$G,MATCH($F2244,リスト!$E:$E,0))),"")</f>
        <v/>
      </c>
      <c r="T2244" s="9" t="str">
        <f>IFERROR(IF($K2244="","",INDEX(リスト!$J:$J,MATCH($K2244,リスト!$I:$I,0))),"")</f>
        <v/>
      </c>
      <c r="U2244" s="9" t="str">
        <f>IF($B2244="","",RIGHT($G2244*1000+200+COUNTIF($G$2:$G2244,$G2244),9))</f>
        <v/>
      </c>
      <c r="V2244" s="9" t="str">
        <f>IFERROR(IF($M2244="","",$M2244&amp;"・"&amp;INDEX(リスト!$F:$F,MATCH($L2244,リスト!$E:$E,0))),"")</f>
        <v/>
      </c>
    </row>
    <row r="2245" spans="15:22" ht="18" customHeight="1" x14ac:dyDescent="0.55000000000000004">
      <c r="O2245" s="9" t="str">
        <f>IFERROR(IF($B2245="","",INDEX(所属情報!$E:$E,MATCH($A2245,所属情報!$A:$A,0))),"")</f>
        <v/>
      </c>
      <c r="P2245" s="9" t="str">
        <f t="shared" si="105"/>
        <v/>
      </c>
      <c r="Q2245" s="9" t="str">
        <f t="shared" si="106"/>
        <v/>
      </c>
      <c r="R2245" s="9" t="str">
        <f t="shared" si="107"/>
        <v/>
      </c>
      <c r="S2245" s="9" t="str">
        <f>IFERROR(IF($F2245="","",INDEX(リスト!$G:$G,MATCH($F2245,リスト!$E:$E,0))),"")</f>
        <v/>
      </c>
      <c r="T2245" s="9" t="str">
        <f>IFERROR(IF($K2245="","",INDEX(リスト!$J:$J,MATCH($K2245,リスト!$I:$I,0))),"")</f>
        <v/>
      </c>
      <c r="U2245" s="9" t="str">
        <f>IF($B2245="","",RIGHT($G2245*1000+200+COUNTIF($G$2:$G2245,$G2245),9))</f>
        <v/>
      </c>
      <c r="V2245" s="9" t="str">
        <f>IFERROR(IF($M2245="","",$M2245&amp;"・"&amp;INDEX(リスト!$F:$F,MATCH($L2245,リスト!$E:$E,0))),"")</f>
        <v/>
      </c>
    </row>
    <row r="2246" spans="15:22" ht="18" customHeight="1" x14ac:dyDescent="0.55000000000000004">
      <c r="O2246" s="9" t="str">
        <f>IFERROR(IF($B2246="","",INDEX(所属情報!$E:$E,MATCH($A2246,所属情報!$A:$A,0))),"")</f>
        <v/>
      </c>
      <c r="P2246" s="9" t="str">
        <f t="shared" si="105"/>
        <v/>
      </c>
      <c r="Q2246" s="9" t="str">
        <f t="shared" si="106"/>
        <v/>
      </c>
      <c r="R2246" s="9" t="str">
        <f t="shared" si="107"/>
        <v/>
      </c>
      <c r="S2246" s="9" t="str">
        <f>IFERROR(IF($F2246="","",INDEX(リスト!$G:$G,MATCH($F2246,リスト!$E:$E,0))),"")</f>
        <v/>
      </c>
      <c r="T2246" s="9" t="str">
        <f>IFERROR(IF($K2246="","",INDEX(リスト!$J:$J,MATCH($K2246,リスト!$I:$I,0))),"")</f>
        <v/>
      </c>
      <c r="U2246" s="9" t="str">
        <f>IF($B2246="","",RIGHT($G2246*1000+200+COUNTIF($G$2:$G2246,$G2246),9))</f>
        <v/>
      </c>
      <c r="V2246" s="9" t="str">
        <f>IFERROR(IF($M2246="","",$M2246&amp;"・"&amp;INDEX(リスト!$F:$F,MATCH($L2246,リスト!$E:$E,0))),"")</f>
        <v/>
      </c>
    </row>
    <row r="2247" spans="15:22" ht="18" customHeight="1" x14ac:dyDescent="0.55000000000000004">
      <c r="O2247" s="9" t="str">
        <f>IFERROR(IF($B2247="","",INDEX(所属情報!$E:$E,MATCH($A2247,所属情報!$A:$A,0))),"")</f>
        <v/>
      </c>
      <c r="P2247" s="9" t="str">
        <f t="shared" si="105"/>
        <v/>
      </c>
      <c r="Q2247" s="9" t="str">
        <f t="shared" si="106"/>
        <v/>
      </c>
      <c r="R2247" s="9" t="str">
        <f t="shared" si="107"/>
        <v/>
      </c>
      <c r="S2247" s="9" t="str">
        <f>IFERROR(IF($F2247="","",INDEX(リスト!$G:$G,MATCH($F2247,リスト!$E:$E,0))),"")</f>
        <v/>
      </c>
      <c r="T2247" s="9" t="str">
        <f>IFERROR(IF($K2247="","",INDEX(リスト!$J:$J,MATCH($K2247,リスト!$I:$I,0))),"")</f>
        <v/>
      </c>
      <c r="U2247" s="9" t="str">
        <f>IF($B2247="","",RIGHT($G2247*1000+200+COUNTIF($G$2:$G2247,$G2247),9))</f>
        <v/>
      </c>
      <c r="V2247" s="9" t="str">
        <f>IFERROR(IF($M2247="","",$M2247&amp;"・"&amp;INDEX(リスト!$F:$F,MATCH($L2247,リスト!$E:$E,0))),"")</f>
        <v/>
      </c>
    </row>
    <row r="2248" spans="15:22" ht="18" customHeight="1" x14ac:dyDescent="0.55000000000000004">
      <c r="O2248" s="9" t="str">
        <f>IFERROR(IF($B2248="","",INDEX(所属情報!$E:$E,MATCH($A2248,所属情報!$A:$A,0))),"")</f>
        <v/>
      </c>
      <c r="P2248" s="9" t="str">
        <f t="shared" si="105"/>
        <v/>
      </c>
      <c r="Q2248" s="9" t="str">
        <f t="shared" si="106"/>
        <v/>
      </c>
      <c r="R2248" s="9" t="str">
        <f t="shared" si="107"/>
        <v/>
      </c>
      <c r="S2248" s="9" t="str">
        <f>IFERROR(IF($F2248="","",INDEX(リスト!$G:$G,MATCH($F2248,リスト!$E:$E,0))),"")</f>
        <v/>
      </c>
      <c r="T2248" s="9" t="str">
        <f>IFERROR(IF($K2248="","",INDEX(リスト!$J:$J,MATCH($K2248,リスト!$I:$I,0))),"")</f>
        <v/>
      </c>
      <c r="U2248" s="9" t="str">
        <f>IF($B2248="","",RIGHT($G2248*1000+200+COUNTIF($G$2:$G2248,$G2248),9))</f>
        <v/>
      </c>
      <c r="V2248" s="9" t="str">
        <f>IFERROR(IF($M2248="","",$M2248&amp;"・"&amp;INDEX(リスト!$F:$F,MATCH($L2248,リスト!$E:$E,0))),"")</f>
        <v/>
      </c>
    </row>
    <row r="2249" spans="15:22" ht="18" customHeight="1" x14ac:dyDescent="0.55000000000000004">
      <c r="O2249" s="9" t="str">
        <f>IFERROR(IF($B2249="","",INDEX(所属情報!$E:$E,MATCH($A2249,所属情報!$A:$A,0))),"")</f>
        <v/>
      </c>
      <c r="P2249" s="9" t="str">
        <f t="shared" si="105"/>
        <v/>
      </c>
      <c r="Q2249" s="9" t="str">
        <f t="shared" si="106"/>
        <v/>
      </c>
      <c r="R2249" s="9" t="str">
        <f t="shared" si="107"/>
        <v/>
      </c>
      <c r="S2249" s="9" t="str">
        <f>IFERROR(IF($F2249="","",INDEX(リスト!$G:$G,MATCH($F2249,リスト!$E:$E,0))),"")</f>
        <v/>
      </c>
      <c r="T2249" s="9" t="str">
        <f>IFERROR(IF($K2249="","",INDEX(リスト!$J:$J,MATCH($K2249,リスト!$I:$I,0))),"")</f>
        <v/>
      </c>
      <c r="U2249" s="9" t="str">
        <f>IF($B2249="","",RIGHT($G2249*1000+200+COUNTIF($G$2:$G2249,$G2249),9))</f>
        <v/>
      </c>
      <c r="V2249" s="9" t="str">
        <f>IFERROR(IF($M2249="","",$M2249&amp;"・"&amp;INDEX(リスト!$F:$F,MATCH($L2249,リスト!$E:$E,0))),"")</f>
        <v/>
      </c>
    </row>
    <row r="2250" spans="15:22" ht="18" customHeight="1" x14ac:dyDescent="0.55000000000000004">
      <c r="O2250" s="9" t="str">
        <f>IFERROR(IF($B2250="","",INDEX(所属情報!$E:$E,MATCH($A2250,所属情報!$A:$A,0))),"")</f>
        <v/>
      </c>
      <c r="P2250" s="9" t="str">
        <f t="shared" si="105"/>
        <v/>
      </c>
      <c r="Q2250" s="9" t="str">
        <f t="shared" si="106"/>
        <v/>
      </c>
      <c r="R2250" s="9" t="str">
        <f t="shared" si="107"/>
        <v/>
      </c>
      <c r="S2250" s="9" t="str">
        <f>IFERROR(IF($F2250="","",INDEX(リスト!$G:$G,MATCH($F2250,リスト!$E:$E,0))),"")</f>
        <v/>
      </c>
      <c r="T2250" s="9" t="str">
        <f>IFERROR(IF($K2250="","",INDEX(リスト!$J:$J,MATCH($K2250,リスト!$I:$I,0))),"")</f>
        <v/>
      </c>
      <c r="U2250" s="9" t="str">
        <f>IF($B2250="","",RIGHT($G2250*1000+200+COUNTIF($G$2:$G2250,$G2250),9))</f>
        <v/>
      </c>
      <c r="V2250" s="9" t="str">
        <f>IFERROR(IF($M2250="","",$M2250&amp;"・"&amp;INDEX(リスト!$F:$F,MATCH($L2250,リスト!$E:$E,0))),"")</f>
        <v/>
      </c>
    </row>
    <row r="2251" spans="15:22" ht="18" customHeight="1" x14ac:dyDescent="0.55000000000000004">
      <c r="O2251" s="9" t="str">
        <f>IFERROR(IF($B2251="","",INDEX(所属情報!$E:$E,MATCH($A2251,所属情報!$A:$A,0))),"")</f>
        <v/>
      </c>
      <c r="P2251" s="9" t="str">
        <f t="shared" si="105"/>
        <v/>
      </c>
      <c r="Q2251" s="9" t="str">
        <f t="shared" si="106"/>
        <v/>
      </c>
      <c r="R2251" s="9" t="str">
        <f t="shared" si="107"/>
        <v/>
      </c>
      <c r="S2251" s="9" t="str">
        <f>IFERROR(IF($F2251="","",INDEX(リスト!$G:$G,MATCH($F2251,リスト!$E:$E,0))),"")</f>
        <v/>
      </c>
      <c r="T2251" s="9" t="str">
        <f>IFERROR(IF($K2251="","",INDEX(リスト!$J:$J,MATCH($K2251,リスト!$I:$I,0))),"")</f>
        <v/>
      </c>
      <c r="U2251" s="9" t="str">
        <f>IF($B2251="","",RIGHT($G2251*1000+200+COUNTIF($G$2:$G2251,$G2251),9))</f>
        <v/>
      </c>
      <c r="V2251" s="9" t="str">
        <f>IFERROR(IF($M2251="","",$M2251&amp;"・"&amp;INDEX(リスト!$F:$F,MATCH($L2251,リスト!$E:$E,0))),"")</f>
        <v/>
      </c>
    </row>
    <row r="2252" spans="15:22" ht="18" customHeight="1" x14ac:dyDescent="0.55000000000000004">
      <c r="O2252" s="9" t="str">
        <f>IFERROR(IF($B2252="","",INDEX(所属情報!$E:$E,MATCH($A2252,所属情報!$A:$A,0))),"")</f>
        <v/>
      </c>
      <c r="P2252" s="9" t="str">
        <f t="shared" si="105"/>
        <v/>
      </c>
      <c r="Q2252" s="9" t="str">
        <f t="shared" si="106"/>
        <v/>
      </c>
      <c r="R2252" s="9" t="str">
        <f t="shared" si="107"/>
        <v/>
      </c>
      <c r="S2252" s="9" t="str">
        <f>IFERROR(IF($F2252="","",INDEX(リスト!$G:$G,MATCH($F2252,リスト!$E:$E,0))),"")</f>
        <v/>
      </c>
      <c r="T2252" s="9" t="str">
        <f>IFERROR(IF($K2252="","",INDEX(リスト!$J:$J,MATCH($K2252,リスト!$I:$I,0))),"")</f>
        <v/>
      </c>
      <c r="U2252" s="9" t="str">
        <f>IF($B2252="","",RIGHT($G2252*1000+200+COUNTIF($G$2:$G2252,$G2252),9))</f>
        <v/>
      </c>
      <c r="V2252" s="9" t="str">
        <f>IFERROR(IF($M2252="","",$M2252&amp;"・"&amp;INDEX(リスト!$F:$F,MATCH($L2252,リスト!$E:$E,0))),"")</f>
        <v/>
      </c>
    </row>
    <row r="2253" spans="15:22" ht="18" customHeight="1" x14ac:dyDescent="0.55000000000000004">
      <c r="O2253" s="9" t="str">
        <f>IFERROR(IF($B2253="","",INDEX(所属情報!$E:$E,MATCH($A2253,所属情報!$A:$A,0))),"")</f>
        <v/>
      </c>
      <c r="P2253" s="9" t="str">
        <f t="shared" si="105"/>
        <v/>
      </c>
      <c r="Q2253" s="9" t="str">
        <f t="shared" si="106"/>
        <v/>
      </c>
      <c r="R2253" s="9" t="str">
        <f t="shared" si="107"/>
        <v/>
      </c>
      <c r="S2253" s="9" t="str">
        <f>IFERROR(IF($F2253="","",INDEX(リスト!$G:$G,MATCH($F2253,リスト!$E:$E,0))),"")</f>
        <v/>
      </c>
      <c r="T2253" s="9" t="str">
        <f>IFERROR(IF($K2253="","",INDEX(リスト!$J:$J,MATCH($K2253,リスト!$I:$I,0))),"")</f>
        <v/>
      </c>
      <c r="U2253" s="9" t="str">
        <f>IF($B2253="","",RIGHT($G2253*1000+200+COUNTIF($G$2:$G2253,$G2253),9))</f>
        <v/>
      </c>
      <c r="V2253" s="9" t="str">
        <f>IFERROR(IF($M2253="","",$M2253&amp;"・"&amp;INDEX(リスト!$F:$F,MATCH($L2253,リスト!$E:$E,0))),"")</f>
        <v/>
      </c>
    </row>
    <row r="2254" spans="15:22" ht="18" customHeight="1" x14ac:dyDescent="0.55000000000000004">
      <c r="O2254" s="9" t="str">
        <f>IFERROR(IF($B2254="","",INDEX(所属情報!$E:$E,MATCH($A2254,所属情報!$A:$A,0))),"")</f>
        <v/>
      </c>
      <c r="P2254" s="9" t="str">
        <f t="shared" si="105"/>
        <v/>
      </c>
      <c r="Q2254" s="9" t="str">
        <f t="shared" si="106"/>
        <v/>
      </c>
      <c r="R2254" s="9" t="str">
        <f t="shared" si="107"/>
        <v/>
      </c>
      <c r="S2254" s="9" t="str">
        <f>IFERROR(IF($F2254="","",INDEX(リスト!$G:$G,MATCH($F2254,リスト!$E:$E,0))),"")</f>
        <v/>
      </c>
      <c r="T2254" s="9" t="str">
        <f>IFERROR(IF($K2254="","",INDEX(リスト!$J:$J,MATCH($K2254,リスト!$I:$I,0))),"")</f>
        <v/>
      </c>
      <c r="U2254" s="9" t="str">
        <f>IF($B2254="","",RIGHT($G2254*1000+200+COUNTIF($G$2:$G2254,$G2254),9))</f>
        <v/>
      </c>
      <c r="V2254" s="9" t="str">
        <f>IFERROR(IF($M2254="","",$M2254&amp;"・"&amp;INDEX(リスト!$F:$F,MATCH($L2254,リスト!$E:$E,0))),"")</f>
        <v/>
      </c>
    </row>
    <row r="2255" spans="15:22" ht="18" customHeight="1" x14ac:dyDescent="0.55000000000000004">
      <c r="O2255" s="9" t="str">
        <f>IFERROR(IF($B2255="","",INDEX(所属情報!$E:$E,MATCH($A2255,所属情報!$A:$A,0))),"")</f>
        <v/>
      </c>
      <c r="P2255" s="9" t="str">
        <f t="shared" si="105"/>
        <v/>
      </c>
      <c r="Q2255" s="9" t="str">
        <f t="shared" si="106"/>
        <v/>
      </c>
      <c r="R2255" s="9" t="str">
        <f t="shared" si="107"/>
        <v/>
      </c>
      <c r="S2255" s="9" t="str">
        <f>IFERROR(IF($F2255="","",INDEX(リスト!$G:$G,MATCH($F2255,リスト!$E:$E,0))),"")</f>
        <v/>
      </c>
      <c r="T2255" s="9" t="str">
        <f>IFERROR(IF($K2255="","",INDEX(リスト!$J:$J,MATCH($K2255,リスト!$I:$I,0))),"")</f>
        <v/>
      </c>
      <c r="U2255" s="9" t="str">
        <f>IF($B2255="","",RIGHT($G2255*1000+200+COUNTIF($G$2:$G2255,$G2255),9))</f>
        <v/>
      </c>
      <c r="V2255" s="9" t="str">
        <f>IFERROR(IF($M2255="","",$M2255&amp;"・"&amp;INDEX(リスト!$F:$F,MATCH($L2255,リスト!$E:$E,0))),"")</f>
        <v/>
      </c>
    </row>
    <row r="2256" spans="15:22" ht="18" customHeight="1" x14ac:dyDescent="0.55000000000000004">
      <c r="O2256" s="9" t="str">
        <f>IFERROR(IF($B2256="","",INDEX(所属情報!$E:$E,MATCH($A2256,所属情報!$A:$A,0))),"")</f>
        <v/>
      </c>
      <c r="P2256" s="9" t="str">
        <f t="shared" si="105"/>
        <v/>
      </c>
      <c r="Q2256" s="9" t="str">
        <f t="shared" si="106"/>
        <v/>
      </c>
      <c r="R2256" s="9" t="str">
        <f t="shared" si="107"/>
        <v/>
      </c>
      <c r="S2256" s="9" t="str">
        <f>IFERROR(IF($F2256="","",INDEX(リスト!$G:$G,MATCH($F2256,リスト!$E:$E,0))),"")</f>
        <v/>
      </c>
      <c r="T2256" s="9" t="str">
        <f>IFERROR(IF($K2256="","",INDEX(リスト!$J:$J,MATCH($K2256,リスト!$I:$I,0))),"")</f>
        <v/>
      </c>
      <c r="U2256" s="9" t="str">
        <f>IF($B2256="","",RIGHT($G2256*1000+200+COUNTIF($G$2:$G2256,$G2256),9))</f>
        <v/>
      </c>
      <c r="V2256" s="9" t="str">
        <f>IFERROR(IF($M2256="","",$M2256&amp;"・"&amp;INDEX(リスト!$F:$F,MATCH($L2256,リスト!$E:$E,0))),"")</f>
        <v/>
      </c>
    </row>
    <row r="2257" spans="15:22" ht="18" customHeight="1" x14ac:dyDescent="0.55000000000000004">
      <c r="O2257" s="9" t="str">
        <f>IFERROR(IF($B2257="","",INDEX(所属情報!$E:$E,MATCH($A2257,所属情報!$A:$A,0))),"")</f>
        <v/>
      </c>
      <c r="P2257" s="9" t="str">
        <f t="shared" si="105"/>
        <v/>
      </c>
      <c r="Q2257" s="9" t="str">
        <f t="shared" si="106"/>
        <v/>
      </c>
      <c r="R2257" s="9" t="str">
        <f t="shared" si="107"/>
        <v/>
      </c>
      <c r="S2257" s="9" t="str">
        <f>IFERROR(IF($F2257="","",INDEX(リスト!$G:$G,MATCH($F2257,リスト!$E:$E,0))),"")</f>
        <v/>
      </c>
      <c r="T2257" s="9" t="str">
        <f>IFERROR(IF($K2257="","",INDEX(リスト!$J:$J,MATCH($K2257,リスト!$I:$I,0))),"")</f>
        <v/>
      </c>
      <c r="U2257" s="9" t="str">
        <f>IF($B2257="","",RIGHT($G2257*1000+200+COUNTIF($G$2:$G2257,$G2257),9))</f>
        <v/>
      </c>
      <c r="V2257" s="9" t="str">
        <f>IFERROR(IF($M2257="","",$M2257&amp;"・"&amp;INDEX(リスト!$F:$F,MATCH($L2257,リスト!$E:$E,0))),"")</f>
        <v/>
      </c>
    </row>
    <row r="2258" spans="15:22" ht="18" customHeight="1" x14ac:dyDescent="0.55000000000000004">
      <c r="O2258" s="9" t="str">
        <f>IFERROR(IF($B2258="","",INDEX(所属情報!$E:$E,MATCH($A2258,所属情報!$A:$A,0))),"")</f>
        <v/>
      </c>
      <c r="P2258" s="9" t="str">
        <f t="shared" si="105"/>
        <v/>
      </c>
      <c r="Q2258" s="9" t="str">
        <f t="shared" si="106"/>
        <v/>
      </c>
      <c r="R2258" s="9" t="str">
        <f t="shared" si="107"/>
        <v/>
      </c>
      <c r="S2258" s="9" t="str">
        <f>IFERROR(IF($F2258="","",INDEX(リスト!$G:$G,MATCH($F2258,リスト!$E:$E,0))),"")</f>
        <v/>
      </c>
      <c r="T2258" s="9" t="str">
        <f>IFERROR(IF($K2258="","",INDEX(リスト!$J:$J,MATCH($K2258,リスト!$I:$I,0))),"")</f>
        <v/>
      </c>
      <c r="U2258" s="9" t="str">
        <f>IF($B2258="","",RIGHT($G2258*1000+200+COUNTIF($G$2:$G2258,$G2258),9))</f>
        <v/>
      </c>
      <c r="V2258" s="9" t="str">
        <f>IFERROR(IF($M2258="","",$M2258&amp;"・"&amp;INDEX(リスト!$F:$F,MATCH($L2258,リスト!$E:$E,0))),"")</f>
        <v/>
      </c>
    </row>
    <row r="2259" spans="15:22" ht="18" customHeight="1" x14ac:dyDescent="0.55000000000000004">
      <c r="O2259" s="9" t="str">
        <f>IFERROR(IF($B2259="","",INDEX(所属情報!$E:$E,MATCH($A2259,所属情報!$A:$A,0))),"")</f>
        <v/>
      </c>
      <c r="P2259" s="9" t="str">
        <f t="shared" si="105"/>
        <v/>
      </c>
      <c r="Q2259" s="9" t="str">
        <f t="shared" si="106"/>
        <v/>
      </c>
      <c r="R2259" s="9" t="str">
        <f t="shared" si="107"/>
        <v/>
      </c>
      <c r="S2259" s="9" t="str">
        <f>IFERROR(IF($F2259="","",INDEX(リスト!$G:$G,MATCH($F2259,リスト!$E:$E,0))),"")</f>
        <v/>
      </c>
      <c r="T2259" s="9" t="str">
        <f>IFERROR(IF($K2259="","",INDEX(リスト!$J:$J,MATCH($K2259,リスト!$I:$I,0))),"")</f>
        <v/>
      </c>
      <c r="U2259" s="9" t="str">
        <f>IF($B2259="","",RIGHT($G2259*1000+200+COUNTIF($G$2:$G2259,$G2259),9))</f>
        <v/>
      </c>
      <c r="V2259" s="9" t="str">
        <f>IFERROR(IF($M2259="","",$M2259&amp;"・"&amp;INDEX(リスト!$F:$F,MATCH($L2259,リスト!$E:$E,0))),"")</f>
        <v/>
      </c>
    </row>
    <row r="2260" spans="15:22" ht="18" customHeight="1" x14ac:dyDescent="0.55000000000000004">
      <c r="O2260" s="9" t="str">
        <f>IFERROR(IF($B2260="","",INDEX(所属情報!$E:$E,MATCH($A2260,所属情報!$A:$A,0))),"")</f>
        <v/>
      </c>
      <c r="P2260" s="9" t="str">
        <f t="shared" si="105"/>
        <v/>
      </c>
      <c r="Q2260" s="9" t="str">
        <f t="shared" si="106"/>
        <v/>
      </c>
      <c r="R2260" s="9" t="str">
        <f t="shared" si="107"/>
        <v/>
      </c>
      <c r="S2260" s="9" t="str">
        <f>IFERROR(IF($F2260="","",INDEX(リスト!$G:$G,MATCH($F2260,リスト!$E:$E,0))),"")</f>
        <v/>
      </c>
      <c r="T2260" s="9" t="str">
        <f>IFERROR(IF($K2260="","",INDEX(リスト!$J:$J,MATCH($K2260,リスト!$I:$I,0))),"")</f>
        <v/>
      </c>
      <c r="U2260" s="9" t="str">
        <f>IF($B2260="","",RIGHT($G2260*1000+200+COUNTIF($G$2:$G2260,$G2260),9))</f>
        <v/>
      </c>
      <c r="V2260" s="9" t="str">
        <f>IFERROR(IF($M2260="","",$M2260&amp;"・"&amp;INDEX(リスト!$F:$F,MATCH($L2260,リスト!$E:$E,0))),"")</f>
        <v/>
      </c>
    </row>
    <row r="2261" spans="15:22" ht="18" customHeight="1" x14ac:dyDescent="0.55000000000000004">
      <c r="O2261" s="9" t="str">
        <f>IFERROR(IF($B2261="","",INDEX(所属情報!$E:$E,MATCH($A2261,所属情報!$A:$A,0))),"")</f>
        <v/>
      </c>
      <c r="P2261" s="9" t="str">
        <f t="shared" si="105"/>
        <v/>
      </c>
      <c r="Q2261" s="9" t="str">
        <f t="shared" si="106"/>
        <v/>
      </c>
      <c r="R2261" s="9" t="str">
        <f t="shared" si="107"/>
        <v/>
      </c>
      <c r="S2261" s="9" t="str">
        <f>IFERROR(IF($F2261="","",INDEX(リスト!$G:$G,MATCH($F2261,リスト!$E:$E,0))),"")</f>
        <v/>
      </c>
      <c r="T2261" s="9" t="str">
        <f>IFERROR(IF($K2261="","",INDEX(リスト!$J:$J,MATCH($K2261,リスト!$I:$I,0))),"")</f>
        <v/>
      </c>
      <c r="U2261" s="9" t="str">
        <f>IF($B2261="","",RIGHT($G2261*1000+200+COUNTIF($G$2:$G2261,$G2261),9))</f>
        <v/>
      </c>
      <c r="V2261" s="9" t="str">
        <f>IFERROR(IF($M2261="","",$M2261&amp;"・"&amp;INDEX(リスト!$F:$F,MATCH($L2261,リスト!$E:$E,0))),"")</f>
        <v/>
      </c>
    </row>
    <row r="2262" spans="15:22" ht="18" customHeight="1" x14ac:dyDescent="0.55000000000000004">
      <c r="O2262" s="9" t="str">
        <f>IFERROR(IF($B2262="","",INDEX(所属情報!$E:$E,MATCH($A2262,所属情報!$A:$A,0))),"")</f>
        <v/>
      </c>
      <c r="P2262" s="9" t="str">
        <f t="shared" si="105"/>
        <v/>
      </c>
      <c r="Q2262" s="9" t="str">
        <f t="shared" si="106"/>
        <v/>
      </c>
      <c r="R2262" s="9" t="str">
        <f t="shared" si="107"/>
        <v/>
      </c>
      <c r="S2262" s="9" t="str">
        <f>IFERROR(IF($F2262="","",INDEX(リスト!$G:$G,MATCH($F2262,リスト!$E:$E,0))),"")</f>
        <v/>
      </c>
      <c r="T2262" s="9" t="str">
        <f>IFERROR(IF($K2262="","",INDEX(リスト!$J:$J,MATCH($K2262,リスト!$I:$I,0))),"")</f>
        <v/>
      </c>
      <c r="U2262" s="9" t="str">
        <f>IF($B2262="","",RIGHT($G2262*1000+200+COUNTIF($G$2:$G2262,$G2262),9))</f>
        <v/>
      </c>
      <c r="V2262" s="9" t="str">
        <f>IFERROR(IF($M2262="","",$M2262&amp;"・"&amp;INDEX(リスト!$F:$F,MATCH($L2262,リスト!$E:$E,0))),"")</f>
        <v/>
      </c>
    </row>
    <row r="2263" spans="15:22" ht="18" customHeight="1" x14ac:dyDescent="0.55000000000000004">
      <c r="O2263" s="9" t="str">
        <f>IFERROR(IF($B2263="","",INDEX(所属情報!$E:$E,MATCH($A2263,所属情報!$A:$A,0))),"")</f>
        <v/>
      </c>
      <c r="P2263" s="9" t="str">
        <f t="shared" si="105"/>
        <v/>
      </c>
      <c r="Q2263" s="9" t="str">
        <f t="shared" si="106"/>
        <v/>
      </c>
      <c r="R2263" s="9" t="str">
        <f t="shared" si="107"/>
        <v/>
      </c>
      <c r="S2263" s="9" t="str">
        <f>IFERROR(IF($F2263="","",INDEX(リスト!$G:$G,MATCH($F2263,リスト!$E:$E,0))),"")</f>
        <v/>
      </c>
      <c r="T2263" s="9" t="str">
        <f>IFERROR(IF($K2263="","",INDEX(リスト!$J:$J,MATCH($K2263,リスト!$I:$I,0))),"")</f>
        <v/>
      </c>
      <c r="U2263" s="9" t="str">
        <f>IF($B2263="","",RIGHT($G2263*1000+200+COUNTIF($G$2:$G2263,$G2263),9))</f>
        <v/>
      </c>
      <c r="V2263" s="9" t="str">
        <f>IFERROR(IF($M2263="","",$M2263&amp;"・"&amp;INDEX(リスト!$F:$F,MATCH($L2263,リスト!$E:$E,0))),"")</f>
        <v/>
      </c>
    </row>
    <row r="2264" spans="15:22" ht="18" customHeight="1" x14ac:dyDescent="0.55000000000000004">
      <c r="O2264" s="9" t="str">
        <f>IFERROR(IF($B2264="","",INDEX(所属情報!$E:$E,MATCH($A2264,所属情報!$A:$A,0))),"")</f>
        <v/>
      </c>
      <c r="P2264" s="9" t="str">
        <f t="shared" si="105"/>
        <v/>
      </c>
      <c r="Q2264" s="9" t="str">
        <f t="shared" si="106"/>
        <v/>
      </c>
      <c r="R2264" s="9" t="str">
        <f t="shared" si="107"/>
        <v/>
      </c>
      <c r="S2264" s="9" t="str">
        <f>IFERROR(IF($F2264="","",INDEX(リスト!$G:$G,MATCH($F2264,リスト!$E:$E,0))),"")</f>
        <v/>
      </c>
      <c r="T2264" s="9" t="str">
        <f>IFERROR(IF($K2264="","",INDEX(リスト!$J:$J,MATCH($K2264,リスト!$I:$I,0))),"")</f>
        <v/>
      </c>
      <c r="U2264" s="9" t="str">
        <f>IF($B2264="","",RIGHT($G2264*1000+200+COUNTIF($G$2:$G2264,$G2264),9))</f>
        <v/>
      </c>
      <c r="V2264" s="9" t="str">
        <f>IFERROR(IF($M2264="","",$M2264&amp;"・"&amp;INDEX(リスト!$F:$F,MATCH($L2264,リスト!$E:$E,0))),"")</f>
        <v/>
      </c>
    </row>
    <row r="2265" spans="15:22" ht="18" customHeight="1" x14ac:dyDescent="0.55000000000000004">
      <c r="O2265" s="9" t="str">
        <f>IFERROR(IF($B2265="","",INDEX(所属情報!$E:$E,MATCH($A2265,所属情報!$A:$A,0))),"")</f>
        <v/>
      </c>
      <c r="P2265" s="9" t="str">
        <f t="shared" si="105"/>
        <v/>
      </c>
      <c r="Q2265" s="9" t="str">
        <f t="shared" si="106"/>
        <v/>
      </c>
      <c r="R2265" s="9" t="str">
        <f t="shared" si="107"/>
        <v/>
      </c>
      <c r="S2265" s="9" t="str">
        <f>IFERROR(IF($F2265="","",INDEX(リスト!$G:$G,MATCH($F2265,リスト!$E:$E,0))),"")</f>
        <v/>
      </c>
      <c r="T2265" s="9" t="str">
        <f>IFERROR(IF($K2265="","",INDEX(リスト!$J:$J,MATCH($K2265,リスト!$I:$I,0))),"")</f>
        <v/>
      </c>
      <c r="U2265" s="9" t="str">
        <f>IF($B2265="","",RIGHT($G2265*1000+200+COUNTIF($G$2:$G2265,$G2265),9))</f>
        <v/>
      </c>
      <c r="V2265" s="9" t="str">
        <f>IFERROR(IF($M2265="","",$M2265&amp;"・"&amp;INDEX(リスト!$F:$F,MATCH($L2265,リスト!$E:$E,0))),"")</f>
        <v/>
      </c>
    </row>
    <row r="2266" spans="15:22" ht="18" customHeight="1" x14ac:dyDescent="0.55000000000000004">
      <c r="O2266" s="9" t="str">
        <f>IFERROR(IF($B2266="","",INDEX(所属情報!$E:$E,MATCH($A2266,所属情報!$A:$A,0))),"")</f>
        <v/>
      </c>
      <c r="P2266" s="9" t="str">
        <f t="shared" si="105"/>
        <v/>
      </c>
      <c r="Q2266" s="9" t="str">
        <f t="shared" si="106"/>
        <v/>
      </c>
      <c r="R2266" s="9" t="str">
        <f t="shared" si="107"/>
        <v/>
      </c>
      <c r="S2266" s="9" t="str">
        <f>IFERROR(IF($F2266="","",INDEX(リスト!$G:$G,MATCH($F2266,リスト!$E:$E,0))),"")</f>
        <v/>
      </c>
      <c r="T2266" s="9" t="str">
        <f>IFERROR(IF($K2266="","",INDEX(リスト!$J:$J,MATCH($K2266,リスト!$I:$I,0))),"")</f>
        <v/>
      </c>
      <c r="U2266" s="9" t="str">
        <f>IF($B2266="","",RIGHT($G2266*1000+200+COUNTIF($G$2:$G2266,$G2266),9))</f>
        <v/>
      </c>
      <c r="V2266" s="9" t="str">
        <f>IFERROR(IF($M2266="","",$M2266&amp;"・"&amp;INDEX(リスト!$F:$F,MATCH($L2266,リスト!$E:$E,0))),"")</f>
        <v/>
      </c>
    </row>
    <row r="2267" spans="15:22" ht="18" customHeight="1" x14ac:dyDescent="0.55000000000000004">
      <c r="O2267" s="9" t="str">
        <f>IFERROR(IF($B2267="","",INDEX(所属情報!$E:$E,MATCH($A2267,所属情報!$A:$A,0))),"")</f>
        <v/>
      </c>
      <c r="P2267" s="9" t="str">
        <f t="shared" si="105"/>
        <v/>
      </c>
      <c r="Q2267" s="9" t="str">
        <f t="shared" si="106"/>
        <v/>
      </c>
      <c r="R2267" s="9" t="str">
        <f t="shared" si="107"/>
        <v/>
      </c>
      <c r="S2267" s="9" t="str">
        <f>IFERROR(IF($F2267="","",INDEX(リスト!$G:$G,MATCH($F2267,リスト!$E:$E,0))),"")</f>
        <v/>
      </c>
      <c r="T2267" s="9" t="str">
        <f>IFERROR(IF($K2267="","",INDEX(リスト!$J:$J,MATCH($K2267,リスト!$I:$I,0))),"")</f>
        <v/>
      </c>
      <c r="U2267" s="9" t="str">
        <f>IF($B2267="","",RIGHT($G2267*1000+200+COUNTIF($G$2:$G2267,$G2267),9))</f>
        <v/>
      </c>
      <c r="V2267" s="9" t="str">
        <f>IFERROR(IF($M2267="","",$M2267&amp;"・"&amp;INDEX(リスト!$F:$F,MATCH($L2267,リスト!$E:$E,0))),"")</f>
        <v/>
      </c>
    </row>
    <row r="2268" spans="15:22" ht="18" customHeight="1" x14ac:dyDescent="0.55000000000000004">
      <c r="O2268" s="9" t="str">
        <f>IFERROR(IF($B2268="","",INDEX(所属情報!$E:$E,MATCH($A2268,所属情報!$A:$A,0))),"")</f>
        <v/>
      </c>
      <c r="P2268" s="9" t="str">
        <f t="shared" si="105"/>
        <v/>
      </c>
      <c r="Q2268" s="9" t="str">
        <f t="shared" si="106"/>
        <v/>
      </c>
      <c r="R2268" s="9" t="str">
        <f t="shared" si="107"/>
        <v/>
      </c>
      <c r="S2268" s="9" t="str">
        <f>IFERROR(IF($F2268="","",INDEX(リスト!$G:$G,MATCH($F2268,リスト!$E:$E,0))),"")</f>
        <v/>
      </c>
      <c r="T2268" s="9" t="str">
        <f>IFERROR(IF($K2268="","",INDEX(リスト!$J:$J,MATCH($K2268,リスト!$I:$I,0))),"")</f>
        <v/>
      </c>
      <c r="U2268" s="9" t="str">
        <f>IF($B2268="","",RIGHT($G2268*1000+200+COUNTIF($G$2:$G2268,$G2268),9))</f>
        <v/>
      </c>
      <c r="V2268" s="9" t="str">
        <f>IFERROR(IF($M2268="","",$M2268&amp;"・"&amp;INDEX(リスト!$F:$F,MATCH($L2268,リスト!$E:$E,0))),"")</f>
        <v/>
      </c>
    </row>
    <row r="2269" spans="15:22" ht="18" customHeight="1" x14ac:dyDescent="0.55000000000000004">
      <c r="O2269" s="9" t="str">
        <f>IFERROR(IF($B2269="","",INDEX(所属情報!$E:$E,MATCH($A2269,所属情報!$A:$A,0))),"")</f>
        <v/>
      </c>
      <c r="P2269" s="9" t="str">
        <f t="shared" si="105"/>
        <v/>
      </c>
      <c r="Q2269" s="9" t="str">
        <f t="shared" si="106"/>
        <v/>
      </c>
      <c r="R2269" s="9" t="str">
        <f t="shared" si="107"/>
        <v/>
      </c>
      <c r="S2269" s="9" t="str">
        <f>IFERROR(IF($F2269="","",INDEX(リスト!$G:$G,MATCH($F2269,リスト!$E:$E,0))),"")</f>
        <v/>
      </c>
      <c r="T2269" s="9" t="str">
        <f>IFERROR(IF($K2269="","",INDEX(リスト!$J:$J,MATCH($K2269,リスト!$I:$I,0))),"")</f>
        <v/>
      </c>
      <c r="U2269" s="9" t="str">
        <f>IF($B2269="","",RIGHT($G2269*1000+200+COUNTIF($G$2:$G2269,$G2269),9))</f>
        <v/>
      </c>
      <c r="V2269" s="9" t="str">
        <f>IFERROR(IF($M2269="","",$M2269&amp;"・"&amp;INDEX(リスト!$F:$F,MATCH($L2269,リスト!$E:$E,0))),"")</f>
        <v/>
      </c>
    </row>
    <row r="2270" spans="15:22" ht="18" customHeight="1" x14ac:dyDescent="0.55000000000000004">
      <c r="O2270" s="9" t="str">
        <f>IFERROR(IF($B2270="","",INDEX(所属情報!$E:$E,MATCH($A2270,所属情報!$A:$A,0))),"")</f>
        <v/>
      </c>
      <c r="P2270" s="9" t="str">
        <f t="shared" si="105"/>
        <v/>
      </c>
      <c r="Q2270" s="9" t="str">
        <f t="shared" si="106"/>
        <v/>
      </c>
      <c r="R2270" s="9" t="str">
        <f t="shared" si="107"/>
        <v/>
      </c>
      <c r="S2270" s="9" t="str">
        <f>IFERROR(IF($F2270="","",INDEX(リスト!$G:$G,MATCH($F2270,リスト!$E:$E,0))),"")</f>
        <v/>
      </c>
      <c r="T2270" s="9" t="str">
        <f>IFERROR(IF($K2270="","",INDEX(リスト!$J:$J,MATCH($K2270,リスト!$I:$I,0))),"")</f>
        <v/>
      </c>
      <c r="U2270" s="9" t="str">
        <f>IF($B2270="","",RIGHT($G2270*1000+200+COUNTIF($G$2:$G2270,$G2270),9))</f>
        <v/>
      </c>
      <c r="V2270" s="9" t="str">
        <f>IFERROR(IF($M2270="","",$M2270&amp;"・"&amp;INDEX(リスト!$F:$F,MATCH($L2270,リスト!$E:$E,0))),"")</f>
        <v/>
      </c>
    </row>
    <row r="2271" spans="15:22" ht="18" customHeight="1" x14ac:dyDescent="0.55000000000000004">
      <c r="O2271" s="9" t="str">
        <f>IFERROR(IF($B2271="","",INDEX(所属情報!$E:$E,MATCH($A2271,所属情報!$A:$A,0))),"")</f>
        <v/>
      </c>
      <c r="P2271" s="9" t="str">
        <f t="shared" si="105"/>
        <v/>
      </c>
      <c r="Q2271" s="9" t="str">
        <f t="shared" si="106"/>
        <v/>
      </c>
      <c r="R2271" s="9" t="str">
        <f t="shared" si="107"/>
        <v/>
      </c>
      <c r="S2271" s="9" t="str">
        <f>IFERROR(IF($F2271="","",INDEX(リスト!$G:$G,MATCH($F2271,リスト!$E:$E,0))),"")</f>
        <v/>
      </c>
      <c r="T2271" s="9" t="str">
        <f>IFERROR(IF($K2271="","",INDEX(リスト!$J:$J,MATCH($K2271,リスト!$I:$I,0))),"")</f>
        <v/>
      </c>
      <c r="U2271" s="9" t="str">
        <f>IF($B2271="","",RIGHT($G2271*1000+200+COUNTIF($G$2:$G2271,$G2271),9))</f>
        <v/>
      </c>
      <c r="V2271" s="9" t="str">
        <f>IFERROR(IF($M2271="","",$M2271&amp;"・"&amp;INDEX(リスト!$F:$F,MATCH($L2271,リスト!$E:$E,0))),"")</f>
        <v/>
      </c>
    </row>
    <row r="2272" spans="15:22" ht="18" customHeight="1" x14ac:dyDescent="0.55000000000000004">
      <c r="O2272" s="9" t="str">
        <f>IFERROR(IF($B2272="","",INDEX(所属情報!$E:$E,MATCH($A2272,所属情報!$A:$A,0))),"")</f>
        <v/>
      </c>
      <c r="P2272" s="9" t="str">
        <f t="shared" si="105"/>
        <v/>
      </c>
      <c r="Q2272" s="9" t="str">
        <f t="shared" si="106"/>
        <v/>
      </c>
      <c r="R2272" s="9" t="str">
        <f t="shared" si="107"/>
        <v/>
      </c>
      <c r="S2272" s="9" t="str">
        <f>IFERROR(IF($F2272="","",INDEX(リスト!$G:$G,MATCH($F2272,リスト!$E:$E,0))),"")</f>
        <v/>
      </c>
      <c r="T2272" s="9" t="str">
        <f>IFERROR(IF($K2272="","",INDEX(リスト!$J:$J,MATCH($K2272,リスト!$I:$I,0))),"")</f>
        <v/>
      </c>
      <c r="U2272" s="9" t="str">
        <f>IF($B2272="","",RIGHT($G2272*1000+200+COUNTIF($G$2:$G2272,$G2272),9))</f>
        <v/>
      </c>
      <c r="V2272" s="9" t="str">
        <f>IFERROR(IF($M2272="","",$M2272&amp;"・"&amp;INDEX(リスト!$F:$F,MATCH($L2272,リスト!$E:$E,0))),"")</f>
        <v/>
      </c>
    </row>
    <row r="2273" spans="15:22" ht="18" customHeight="1" x14ac:dyDescent="0.55000000000000004">
      <c r="O2273" s="9" t="str">
        <f>IFERROR(IF($B2273="","",INDEX(所属情報!$E:$E,MATCH($A2273,所属情報!$A:$A,0))),"")</f>
        <v/>
      </c>
      <c r="P2273" s="9" t="str">
        <f t="shared" si="105"/>
        <v/>
      </c>
      <c r="Q2273" s="9" t="str">
        <f t="shared" si="106"/>
        <v/>
      </c>
      <c r="R2273" s="9" t="str">
        <f t="shared" si="107"/>
        <v/>
      </c>
      <c r="S2273" s="9" t="str">
        <f>IFERROR(IF($F2273="","",INDEX(リスト!$G:$G,MATCH($F2273,リスト!$E:$E,0))),"")</f>
        <v/>
      </c>
      <c r="T2273" s="9" t="str">
        <f>IFERROR(IF($K2273="","",INDEX(リスト!$J:$J,MATCH($K2273,リスト!$I:$I,0))),"")</f>
        <v/>
      </c>
      <c r="U2273" s="9" t="str">
        <f>IF($B2273="","",RIGHT($G2273*1000+200+COUNTIF($G$2:$G2273,$G2273),9))</f>
        <v/>
      </c>
      <c r="V2273" s="9" t="str">
        <f>IFERROR(IF($M2273="","",$M2273&amp;"・"&amp;INDEX(リスト!$F:$F,MATCH($L2273,リスト!$E:$E,0))),"")</f>
        <v/>
      </c>
    </row>
    <row r="2274" spans="15:22" ht="18" customHeight="1" x14ac:dyDescent="0.55000000000000004">
      <c r="O2274" s="9" t="str">
        <f>IFERROR(IF($B2274="","",INDEX(所属情報!$E:$E,MATCH($A2274,所属情報!$A:$A,0))),"")</f>
        <v/>
      </c>
      <c r="P2274" s="9" t="str">
        <f t="shared" si="105"/>
        <v/>
      </c>
      <c r="Q2274" s="9" t="str">
        <f t="shared" si="106"/>
        <v/>
      </c>
      <c r="R2274" s="9" t="str">
        <f t="shared" si="107"/>
        <v/>
      </c>
      <c r="S2274" s="9" t="str">
        <f>IFERROR(IF($F2274="","",INDEX(リスト!$G:$G,MATCH($F2274,リスト!$E:$E,0))),"")</f>
        <v/>
      </c>
      <c r="T2274" s="9" t="str">
        <f>IFERROR(IF($K2274="","",INDEX(リスト!$J:$J,MATCH($K2274,リスト!$I:$I,0))),"")</f>
        <v/>
      </c>
      <c r="U2274" s="9" t="str">
        <f>IF($B2274="","",RIGHT($G2274*1000+200+COUNTIF($G$2:$G2274,$G2274),9))</f>
        <v/>
      </c>
      <c r="V2274" s="9" t="str">
        <f>IFERROR(IF($M2274="","",$M2274&amp;"・"&amp;INDEX(リスト!$F:$F,MATCH($L2274,リスト!$E:$E,0))),"")</f>
        <v/>
      </c>
    </row>
    <row r="2275" spans="15:22" ht="18" customHeight="1" x14ac:dyDescent="0.55000000000000004">
      <c r="O2275" s="9" t="str">
        <f>IFERROR(IF($B2275="","",INDEX(所属情報!$E:$E,MATCH($A2275,所属情報!$A:$A,0))),"")</f>
        <v/>
      </c>
      <c r="P2275" s="9" t="str">
        <f t="shared" si="105"/>
        <v/>
      </c>
      <c r="Q2275" s="9" t="str">
        <f t="shared" si="106"/>
        <v/>
      </c>
      <c r="R2275" s="9" t="str">
        <f t="shared" si="107"/>
        <v/>
      </c>
      <c r="S2275" s="9" t="str">
        <f>IFERROR(IF($F2275="","",INDEX(リスト!$G:$G,MATCH($F2275,リスト!$E:$E,0))),"")</f>
        <v/>
      </c>
      <c r="T2275" s="9" t="str">
        <f>IFERROR(IF($K2275="","",INDEX(リスト!$J:$J,MATCH($K2275,リスト!$I:$I,0))),"")</f>
        <v/>
      </c>
      <c r="U2275" s="9" t="str">
        <f>IF($B2275="","",RIGHT($G2275*1000+200+COUNTIF($G$2:$G2275,$G2275),9))</f>
        <v/>
      </c>
      <c r="V2275" s="9" t="str">
        <f>IFERROR(IF($M2275="","",$M2275&amp;"・"&amp;INDEX(リスト!$F:$F,MATCH($L2275,リスト!$E:$E,0))),"")</f>
        <v/>
      </c>
    </row>
    <row r="2276" spans="15:22" ht="18" customHeight="1" x14ac:dyDescent="0.55000000000000004">
      <c r="O2276" s="9" t="str">
        <f>IFERROR(IF($B2276="","",INDEX(所属情報!$E:$E,MATCH($A2276,所属情報!$A:$A,0))),"")</f>
        <v/>
      </c>
      <c r="P2276" s="9" t="str">
        <f t="shared" si="105"/>
        <v/>
      </c>
      <c r="Q2276" s="9" t="str">
        <f t="shared" si="106"/>
        <v/>
      </c>
      <c r="R2276" s="9" t="str">
        <f t="shared" si="107"/>
        <v/>
      </c>
      <c r="S2276" s="9" t="str">
        <f>IFERROR(IF($F2276="","",INDEX(リスト!$G:$G,MATCH($F2276,リスト!$E:$E,0))),"")</f>
        <v/>
      </c>
      <c r="T2276" s="9" t="str">
        <f>IFERROR(IF($K2276="","",INDEX(リスト!$J:$J,MATCH($K2276,リスト!$I:$I,0))),"")</f>
        <v/>
      </c>
      <c r="U2276" s="9" t="str">
        <f>IF($B2276="","",RIGHT($G2276*1000+200+COUNTIF($G$2:$G2276,$G2276),9))</f>
        <v/>
      </c>
      <c r="V2276" s="9" t="str">
        <f>IFERROR(IF($M2276="","",$M2276&amp;"・"&amp;INDEX(リスト!$F:$F,MATCH($L2276,リスト!$E:$E,0))),"")</f>
        <v/>
      </c>
    </row>
    <row r="2277" spans="15:22" ht="18" customHeight="1" x14ac:dyDescent="0.55000000000000004">
      <c r="O2277" s="9" t="str">
        <f>IFERROR(IF($B2277="","",INDEX(所属情報!$E:$E,MATCH($A2277,所属情報!$A:$A,0))),"")</f>
        <v/>
      </c>
      <c r="P2277" s="9" t="str">
        <f t="shared" si="105"/>
        <v/>
      </c>
      <c r="Q2277" s="9" t="str">
        <f t="shared" si="106"/>
        <v/>
      </c>
      <c r="R2277" s="9" t="str">
        <f t="shared" si="107"/>
        <v/>
      </c>
      <c r="S2277" s="9" t="str">
        <f>IFERROR(IF($F2277="","",INDEX(リスト!$G:$G,MATCH($F2277,リスト!$E:$E,0))),"")</f>
        <v/>
      </c>
      <c r="T2277" s="9" t="str">
        <f>IFERROR(IF($K2277="","",INDEX(リスト!$J:$J,MATCH($K2277,リスト!$I:$I,0))),"")</f>
        <v/>
      </c>
      <c r="U2277" s="9" t="str">
        <f>IF($B2277="","",RIGHT($G2277*1000+200+COUNTIF($G$2:$G2277,$G2277),9))</f>
        <v/>
      </c>
      <c r="V2277" s="9" t="str">
        <f>IFERROR(IF($M2277="","",$M2277&amp;"・"&amp;INDEX(リスト!$F:$F,MATCH($L2277,リスト!$E:$E,0))),"")</f>
        <v/>
      </c>
    </row>
    <row r="2278" spans="15:22" ht="18" customHeight="1" x14ac:dyDescent="0.55000000000000004">
      <c r="O2278" s="9" t="str">
        <f>IFERROR(IF($B2278="","",INDEX(所属情報!$E:$E,MATCH($A2278,所属情報!$A:$A,0))),"")</f>
        <v/>
      </c>
      <c r="P2278" s="9" t="str">
        <f t="shared" si="105"/>
        <v/>
      </c>
      <c r="Q2278" s="9" t="str">
        <f t="shared" si="106"/>
        <v/>
      </c>
      <c r="R2278" s="9" t="str">
        <f t="shared" si="107"/>
        <v/>
      </c>
      <c r="S2278" s="9" t="str">
        <f>IFERROR(IF($F2278="","",INDEX(リスト!$G:$G,MATCH($F2278,リスト!$E:$E,0))),"")</f>
        <v/>
      </c>
      <c r="T2278" s="9" t="str">
        <f>IFERROR(IF($K2278="","",INDEX(リスト!$J:$J,MATCH($K2278,リスト!$I:$I,0))),"")</f>
        <v/>
      </c>
      <c r="U2278" s="9" t="str">
        <f>IF($B2278="","",RIGHT($G2278*1000+200+COUNTIF($G$2:$G2278,$G2278),9))</f>
        <v/>
      </c>
      <c r="V2278" s="9" t="str">
        <f>IFERROR(IF($M2278="","",$M2278&amp;"・"&amp;INDEX(リスト!$F:$F,MATCH($L2278,リスト!$E:$E,0))),"")</f>
        <v/>
      </c>
    </row>
    <row r="2279" spans="15:22" ht="18" customHeight="1" x14ac:dyDescent="0.55000000000000004">
      <c r="O2279" s="9" t="str">
        <f>IFERROR(IF($B2279="","",INDEX(所属情報!$E:$E,MATCH($A2279,所属情報!$A:$A,0))),"")</f>
        <v/>
      </c>
      <c r="P2279" s="9" t="str">
        <f t="shared" si="105"/>
        <v/>
      </c>
      <c r="Q2279" s="9" t="str">
        <f t="shared" si="106"/>
        <v/>
      </c>
      <c r="R2279" s="9" t="str">
        <f t="shared" si="107"/>
        <v/>
      </c>
      <c r="S2279" s="9" t="str">
        <f>IFERROR(IF($F2279="","",INDEX(リスト!$G:$G,MATCH($F2279,リスト!$E:$E,0))),"")</f>
        <v/>
      </c>
      <c r="T2279" s="9" t="str">
        <f>IFERROR(IF($K2279="","",INDEX(リスト!$J:$J,MATCH($K2279,リスト!$I:$I,0))),"")</f>
        <v/>
      </c>
      <c r="U2279" s="9" t="str">
        <f>IF($B2279="","",RIGHT($G2279*1000+200+COUNTIF($G$2:$G2279,$G2279),9))</f>
        <v/>
      </c>
      <c r="V2279" s="9" t="str">
        <f>IFERROR(IF($M2279="","",$M2279&amp;"・"&amp;INDEX(リスト!$F:$F,MATCH($L2279,リスト!$E:$E,0))),"")</f>
        <v/>
      </c>
    </row>
    <row r="2280" spans="15:22" ht="18" customHeight="1" x14ac:dyDescent="0.55000000000000004">
      <c r="O2280" s="9" t="str">
        <f>IFERROR(IF($B2280="","",INDEX(所属情報!$E:$E,MATCH($A2280,所属情報!$A:$A,0))),"")</f>
        <v/>
      </c>
      <c r="P2280" s="9" t="str">
        <f t="shared" si="105"/>
        <v/>
      </c>
      <c r="Q2280" s="9" t="str">
        <f t="shared" si="106"/>
        <v/>
      </c>
      <c r="R2280" s="9" t="str">
        <f t="shared" si="107"/>
        <v/>
      </c>
      <c r="S2280" s="9" t="str">
        <f>IFERROR(IF($F2280="","",INDEX(リスト!$G:$G,MATCH($F2280,リスト!$E:$E,0))),"")</f>
        <v/>
      </c>
      <c r="T2280" s="9" t="str">
        <f>IFERROR(IF($K2280="","",INDEX(リスト!$J:$J,MATCH($K2280,リスト!$I:$I,0))),"")</f>
        <v/>
      </c>
      <c r="U2280" s="9" t="str">
        <f>IF($B2280="","",RIGHT($G2280*1000+200+COUNTIF($G$2:$G2280,$G2280),9))</f>
        <v/>
      </c>
      <c r="V2280" s="9" t="str">
        <f>IFERROR(IF($M2280="","",$M2280&amp;"・"&amp;INDEX(リスト!$F:$F,MATCH($L2280,リスト!$E:$E,0))),"")</f>
        <v/>
      </c>
    </row>
    <row r="2281" spans="15:22" ht="18" customHeight="1" x14ac:dyDescent="0.55000000000000004">
      <c r="O2281" s="9" t="str">
        <f>IFERROR(IF($B2281="","",INDEX(所属情報!$E:$E,MATCH($A2281,所属情報!$A:$A,0))),"")</f>
        <v/>
      </c>
      <c r="P2281" s="9" t="str">
        <f t="shared" si="105"/>
        <v/>
      </c>
      <c r="Q2281" s="9" t="str">
        <f t="shared" si="106"/>
        <v/>
      </c>
      <c r="R2281" s="9" t="str">
        <f t="shared" si="107"/>
        <v/>
      </c>
      <c r="S2281" s="9" t="str">
        <f>IFERROR(IF($F2281="","",INDEX(リスト!$G:$G,MATCH($F2281,リスト!$E:$E,0))),"")</f>
        <v/>
      </c>
      <c r="T2281" s="9" t="str">
        <f>IFERROR(IF($K2281="","",INDEX(リスト!$J:$J,MATCH($K2281,リスト!$I:$I,0))),"")</f>
        <v/>
      </c>
      <c r="U2281" s="9" t="str">
        <f>IF($B2281="","",RIGHT($G2281*1000+200+COUNTIF($G$2:$G2281,$G2281),9))</f>
        <v/>
      </c>
      <c r="V2281" s="9" t="str">
        <f>IFERROR(IF($M2281="","",$M2281&amp;"・"&amp;INDEX(リスト!$F:$F,MATCH($L2281,リスト!$E:$E,0))),"")</f>
        <v/>
      </c>
    </row>
    <row r="2282" spans="15:22" ht="18" customHeight="1" x14ac:dyDescent="0.55000000000000004">
      <c r="O2282" s="9" t="str">
        <f>IFERROR(IF($B2282="","",INDEX(所属情報!$E:$E,MATCH($A2282,所属情報!$A:$A,0))),"")</f>
        <v/>
      </c>
      <c r="P2282" s="9" t="str">
        <f t="shared" si="105"/>
        <v/>
      </c>
      <c r="Q2282" s="9" t="str">
        <f t="shared" si="106"/>
        <v/>
      </c>
      <c r="R2282" s="9" t="str">
        <f t="shared" si="107"/>
        <v/>
      </c>
      <c r="S2282" s="9" t="str">
        <f>IFERROR(IF($F2282="","",INDEX(リスト!$G:$G,MATCH($F2282,リスト!$E:$E,0))),"")</f>
        <v/>
      </c>
      <c r="T2282" s="9" t="str">
        <f>IFERROR(IF($K2282="","",INDEX(リスト!$J:$J,MATCH($K2282,リスト!$I:$I,0))),"")</f>
        <v/>
      </c>
      <c r="U2282" s="9" t="str">
        <f>IF($B2282="","",RIGHT($G2282*1000+200+COUNTIF($G$2:$G2282,$G2282),9))</f>
        <v/>
      </c>
      <c r="V2282" s="9" t="str">
        <f>IFERROR(IF($M2282="","",$M2282&amp;"・"&amp;INDEX(リスト!$F:$F,MATCH($L2282,リスト!$E:$E,0))),"")</f>
        <v/>
      </c>
    </row>
    <row r="2283" spans="15:22" ht="18" customHeight="1" x14ac:dyDescent="0.55000000000000004">
      <c r="O2283" s="9" t="str">
        <f>IFERROR(IF($B2283="","",INDEX(所属情報!$E:$E,MATCH($A2283,所属情報!$A:$A,0))),"")</f>
        <v/>
      </c>
      <c r="P2283" s="9" t="str">
        <f t="shared" si="105"/>
        <v/>
      </c>
      <c r="Q2283" s="9" t="str">
        <f t="shared" si="106"/>
        <v/>
      </c>
      <c r="R2283" s="9" t="str">
        <f t="shared" si="107"/>
        <v/>
      </c>
      <c r="S2283" s="9" t="str">
        <f>IFERROR(IF($F2283="","",INDEX(リスト!$G:$G,MATCH($F2283,リスト!$E:$E,0))),"")</f>
        <v/>
      </c>
      <c r="T2283" s="9" t="str">
        <f>IFERROR(IF($K2283="","",INDEX(リスト!$J:$J,MATCH($K2283,リスト!$I:$I,0))),"")</f>
        <v/>
      </c>
      <c r="U2283" s="9" t="str">
        <f>IF($B2283="","",RIGHT($G2283*1000+200+COUNTIF($G$2:$G2283,$G2283),9))</f>
        <v/>
      </c>
      <c r="V2283" s="9" t="str">
        <f>IFERROR(IF($M2283="","",$M2283&amp;"・"&amp;INDEX(リスト!$F:$F,MATCH($L2283,リスト!$E:$E,0))),"")</f>
        <v/>
      </c>
    </row>
    <row r="2284" spans="15:22" ht="18" customHeight="1" x14ac:dyDescent="0.55000000000000004">
      <c r="O2284" s="9" t="str">
        <f>IFERROR(IF($B2284="","",INDEX(所属情報!$E:$E,MATCH($A2284,所属情報!$A:$A,0))),"")</f>
        <v/>
      </c>
      <c r="P2284" s="9" t="str">
        <f t="shared" si="105"/>
        <v/>
      </c>
      <c r="Q2284" s="9" t="str">
        <f t="shared" si="106"/>
        <v/>
      </c>
      <c r="R2284" s="9" t="str">
        <f t="shared" si="107"/>
        <v/>
      </c>
      <c r="S2284" s="9" t="str">
        <f>IFERROR(IF($F2284="","",INDEX(リスト!$G:$G,MATCH($F2284,リスト!$E:$E,0))),"")</f>
        <v/>
      </c>
      <c r="T2284" s="9" t="str">
        <f>IFERROR(IF($K2284="","",INDEX(リスト!$J:$J,MATCH($K2284,リスト!$I:$I,0))),"")</f>
        <v/>
      </c>
      <c r="U2284" s="9" t="str">
        <f>IF($B2284="","",RIGHT($G2284*1000+200+COUNTIF($G$2:$G2284,$G2284),9))</f>
        <v/>
      </c>
      <c r="V2284" s="9" t="str">
        <f>IFERROR(IF($M2284="","",$M2284&amp;"・"&amp;INDEX(リスト!$F:$F,MATCH($L2284,リスト!$E:$E,0))),"")</f>
        <v/>
      </c>
    </row>
    <row r="2285" spans="15:22" ht="18" customHeight="1" x14ac:dyDescent="0.55000000000000004">
      <c r="O2285" s="9" t="str">
        <f>IFERROR(IF($B2285="","",INDEX(所属情報!$E:$E,MATCH($A2285,所属情報!$A:$A,0))),"")</f>
        <v/>
      </c>
      <c r="P2285" s="9" t="str">
        <f t="shared" si="105"/>
        <v/>
      </c>
      <c r="Q2285" s="9" t="str">
        <f t="shared" si="106"/>
        <v/>
      </c>
      <c r="R2285" s="9" t="str">
        <f t="shared" si="107"/>
        <v/>
      </c>
      <c r="S2285" s="9" t="str">
        <f>IFERROR(IF($F2285="","",INDEX(リスト!$G:$G,MATCH($F2285,リスト!$E:$E,0))),"")</f>
        <v/>
      </c>
      <c r="T2285" s="9" t="str">
        <f>IFERROR(IF($K2285="","",INDEX(リスト!$J:$J,MATCH($K2285,リスト!$I:$I,0))),"")</f>
        <v/>
      </c>
      <c r="U2285" s="9" t="str">
        <f>IF($B2285="","",RIGHT($G2285*1000+200+COUNTIF($G$2:$G2285,$G2285),9))</f>
        <v/>
      </c>
      <c r="V2285" s="9" t="str">
        <f>IFERROR(IF($M2285="","",$M2285&amp;"・"&amp;INDEX(リスト!$F:$F,MATCH($L2285,リスト!$E:$E,0))),"")</f>
        <v/>
      </c>
    </row>
    <row r="2286" spans="15:22" ht="18" customHeight="1" x14ac:dyDescent="0.55000000000000004">
      <c r="O2286" s="9" t="str">
        <f>IFERROR(IF($B2286="","",INDEX(所属情報!$E:$E,MATCH($A2286,所属情報!$A:$A,0))),"")</f>
        <v/>
      </c>
      <c r="P2286" s="9" t="str">
        <f t="shared" si="105"/>
        <v/>
      </c>
      <c r="Q2286" s="9" t="str">
        <f t="shared" si="106"/>
        <v/>
      </c>
      <c r="R2286" s="9" t="str">
        <f t="shared" si="107"/>
        <v/>
      </c>
      <c r="S2286" s="9" t="str">
        <f>IFERROR(IF($F2286="","",INDEX(リスト!$G:$G,MATCH($F2286,リスト!$E:$E,0))),"")</f>
        <v/>
      </c>
      <c r="T2286" s="9" t="str">
        <f>IFERROR(IF($K2286="","",INDEX(リスト!$J:$J,MATCH($K2286,リスト!$I:$I,0))),"")</f>
        <v/>
      </c>
      <c r="U2286" s="9" t="str">
        <f>IF($B2286="","",RIGHT($G2286*1000+200+COUNTIF($G$2:$G2286,$G2286),9))</f>
        <v/>
      </c>
      <c r="V2286" s="9" t="str">
        <f>IFERROR(IF($M2286="","",$M2286&amp;"・"&amp;INDEX(リスト!$F:$F,MATCH($L2286,リスト!$E:$E,0))),"")</f>
        <v/>
      </c>
    </row>
    <row r="2287" spans="15:22" ht="18" customHeight="1" x14ac:dyDescent="0.55000000000000004">
      <c r="O2287" s="9" t="str">
        <f>IFERROR(IF($B2287="","",INDEX(所属情報!$E:$E,MATCH($A2287,所属情報!$A:$A,0))),"")</f>
        <v/>
      </c>
      <c r="P2287" s="9" t="str">
        <f t="shared" si="105"/>
        <v/>
      </c>
      <c r="Q2287" s="9" t="str">
        <f t="shared" si="106"/>
        <v/>
      </c>
      <c r="R2287" s="9" t="str">
        <f t="shared" si="107"/>
        <v/>
      </c>
      <c r="S2287" s="9" t="str">
        <f>IFERROR(IF($F2287="","",INDEX(リスト!$G:$G,MATCH($F2287,リスト!$E:$E,0))),"")</f>
        <v/>
      </c>
      <c r="T2287" s="9" t="str">
        <f>IFERROR(IF($K2287="","",INDEX(リスト!$J:$J,MATCH($K2287,リスト!$I:$I,0))),"")</f>
        <v/>
      </c>
      <c r="U2287" s="9" t="str">
        <f>IF($B2287="","",RIGHT($G2287*1000+200+COUNTIF($G$2:$G2287,$G2287),9))</f>
        <v/>
      </c>
      <c r="V2287" s="9" t="str">
        <f>IFERROR(IF($M2287="","",$M2287&amp;"・"&amp;INDEX(リスト!$F:$F,MATCH($L2287,リスト!$E:$E,0))),"")</f>
        <v/>
      </c>
    </row>
    <row r="2288" spans="15:22" ht="18" customHeight="1" x14ac:dyDescent="0.55000000000000004">
      <c r="O2288" s="9" t="str">
        <f>IFERROR(IF($B2288="","",INDEX(所属情報!$E:$E,MATCH($A2288,所属情報!$A:$A,0))),"")</f>
        <v/>
      </c>
      <c r="P2288" s="9" t="str">
        <f t="shared" si="105"/>
        <v/>
      </c>
      <c r="Q2288" s="9" t="str">
        <f t="shared" si="106"/>
        <v/>
      </c>
      <c r="R2288" s="9" t="str">
        <f t="shared" si="107"/>
        <v/>
      </c>
      <c r="S2288" s="9" t="str">
        <f>IFERROR(IF($F2288="","",INDEX(リスト!$G:$G,MATCH($F2288,リスト!$E:$E,0))),"")</f>
        <v/>
      </c>
      <c r="T2288" s="9" t="str">
        <f>IFERROR(IF($K2288="","",INDEX(リスト!$J:$J,MATCH($K2288,リスト!$I:$I,0))),"")</f>
        <v/>
      </c>
      <c r="U2288" s="9" t="str">
        <f>IF($B2288="","",RIGHT($G2288*1000+200+COUNTIF($G$2:$G2288,$G2288),9))</f>
        <v/>
      </c>
      <c r="V2288" s="9" t="str">
        <f>IFERROR(IF($M2288="","",$M2288&amp;"・"&amp;INDEX(リスト!$F:$F,MATCH($L2288,リスト!$E:$E,0))),"")</f>
        <v/>
      </c>
    </row>
    <row r="2289" spans="15:22" ht="18" customHeight="1" x14ac:dyDescent="0.55000000000000004">
      <c r="O2289" s="9" t="str">
        <f>IFERROR(IF($B2289="","",INDEX(所属情報!$E:$E,MATCH($A2289,所属情報!$A:$A,0))),"")</f>
        <v/>
      </c>
      <c r="P2289" s="9" t="str">
        <f t="shared" si="105"/>
        <v/>
      </c>
      <c r="Q2289" s="9" t="str">
        <f t="shared" si="106"/>
        <v/>
      </c>
      <c r="R2289" s="9" t="str">
        <f t="shared" si="107"/>
        <v/>
      </c>
      <c r="S2289" s="9" t="str">
        <f>IFERROR(IF($F2289="","",INDEX(リスト!$G:$G,MATCH($F2289,リスト!$E:$E,0))),"")</f>
        <v/>
      </c>
      <c r="T2289" s="9" t="str">
        <f>IFERROR(IF($K2289="","",INDEX(リスト!$J:$J,MATCH($K2289,リスト!$I:$I,0))),"")</f>
        <v/>
      </c>
      <c r="U2289" s="9" t="str">
        <f>IF($B2289="","",RIGHT($G2289*1000+200+COUNTIF($G$2:$G2289,$G2289),9))</f>
        <v/>
      </c>
      <c r="V2289" s="9" t="str">
        <f>IFERROR(IF($M2289="","",$M2289&amp;"・"&amp;INDEX(リスト!$F:$F,MATCH($L2289,リスト!$E:$E,0))),"")</f>
        <v/>
      </c>
    </row>
    <row r="2290" spans="15:22" ht="18" customHeight="1" x14ac:dyDescent="0.55000000000000004">
      <c r="O2290" s="9" t="str">
        <f>IFERROR(IF($B2290="","",INDEX(所属情報!$E:$E,MATCH($A2290,所属情報!$A:$A,0))),"")</f>
        <v/>
      </c>
      <c r="P2290" s="9" t="str">
        <f t="shared" si="105"/>
        <v/>
      </c>
      <c r="Q2290" s="9" t="str">
        <f t="shared" si="106"/>
        <v/>
      </c>
      <c r="R2290" s="9" t="str">
        <f t="shared" si="107"/>
        <v/>
      </c>
      <c r="S2290" s="9" t="str">
        <f>IFERROR(IF($F2290="","",INDEX(リスト!$G:$G,MATCH($F2290,リスト!$E:$E,0))),"")</f>
        <v/>
      </c>
      <c r="T2290" s="9" t="str">
        <f>IFERROR(IF($K2290="","",INDEX(リスト!$J:$J,MATCH($K2290,リスト!$I:$I,0))),"")</f>
        <v/>
      </c>
      <c r="U2290" s="9" t="str">
        <f>IF($B2290="","",RIGHT($G2290*1000+200+COUNTIF($G$2:$G2290,$G2290),9))</f>
        <v/>
      </c>
      <c r="V2290" s="9" t="str">
        <f>IFERROR(IF($M2290="","",$M2290&amp;"・"&amp;INDEX(リスト!$F:$F,MATCH($L2290,リスト!$E:$E,0))),"")</f>
        <v/>
      </c>
    </row>
    <row r="2291" spans="15:22" ht="18" customHeight="1" x14ac:dyDescent="0.55000000000000004">
      <c r="O2291" s="9" t="str">
        <f>IFERROR(IF($B2291="","",INDEX(所属情報!$E:$E,MATCH($A2291,所属情報!$A:$A,0))),"")</f>
        <v/>
      </c>
      <c r="P2291" s="9" t="str">
        <f t="shared" si="105"/>
        <v/>
      </c>
      <c r="Q2291" s="9" t="str">
        <f t="shared" si="106"/>
        <v/>
      </c>
      <c r="R2291" s="9" t="str">
        <f t="shared" si="107"/>
        <v/>
      </c>
      <c r="S2291" s="9" t="str">
        <f>IFERROR(IF($F2291="","",INDEX(リスト!$G:$G,MATCH($F2291,リスト!$E:$E,0))),"")</f>
        <v/>
      </c>
      <c r="T2291" s="9" t="str">
        <f>IFERROR(IF($K2291="","",INDEX(リスト!$J:$J,MATCH($K2291,リスト!$I:$I,0))),"")</f>
        <v/>
      </c>
      <c r="U2291" s="9" t="str">
        <f>IF($B2291="","",RIGHT($G2291*1000+200+COUNTIF($G$2:$G2291,$G2291),9))</f>
        <v/>
      </c>
      <c r="V2291" s="9" t="str">
        <f>IFERROR(IF($M2291="","",$M2291&amp;"・"&amp;INDEX(リスト!$F:$F,MATCH($L2291,リスト!$E:$E,0))),"")</f>
        <v/>
      </c>
    </row>
    <row r="2292" spans="15:22" ht="18" customHeight="1" x14ac:dyDescent="0.55000000000000004">
      <c r="O2292" s="9" t="str">
        <f>IFERROR(IF($B2292="","",INDEX(所属情報!$E:$E,MATCH($A2292,所属情報!$A:$A,0))),"")</f>
        <v/>
      </c>
      <c r="P2292" s="9" t="str">
        <f t="shared" si="105"/>
        <v/>
      </c>
      <c r="Q2292" s="9" t="str">
        <f t="shared" si="106"/>
        <v/>
      </c>
      <c r="R2292" s="9" t="str">
        <f t="shared" si="107"/>
        <v/>
      </c>
      <c r="S2292" s="9" t="str">
        <f>IFERROR(IF($F2292="","",INDEX(リスト!$G:$G,MATCH($F2292,リスト!$E:$E,0))),"")</f>
        <v/>
      </c>
      <c r="T2292" s="9" t="str">
        <f>IFERROR(IF($K2292="","",INDEX(リスト!$J:$J,MATCH($K2292,リスト!$I:$I,0))),"")</f>
        <v/>
      </c>
      <c r="U2292" s="9" t="str">
        <f>IF($B2292="","",RIGHT($G2292*1000+200+COUNTIF($G$2:$G2292,$G2292),9))</f>
        <v/>
      </c>
      <c r="V2292" s="9" t="str">
        <f>IFERROR(IF($M2292="","",$M2292&amp;"・"&amp;INDEX(リスト!$F:$F,MATCH($L2292,リスト!$E:$E,0))),"")</f>
        <v/>
      </c>
    </row>
    <row r="2293" spans="15:22" ht="18" customHeight="1" x14ac:dyDescent="0.55000000000000004">
      <c r="O2293" s="9" t="str">
        <f>IFERROR(IF($B2293="","",INDEX(所属情報!$E:$E,MATCH($A2293,所属情報!$A:$A,0))),"")</f>
        <v/>
      </c>
      <c r="P2293" s="9" t="str">
        <f t="shared" si="105"/>
        <v/>
      </c>
      <c r="Q2293" s="9" t="str">
        <f t="shared" si="106"/>
        <v/>
      </c>
      <c r="R2293" s="9" t="str">
        <f t="shared" si="107"/>
        <v/>
      </c>
      <c r="S2293" s="9" t="str">
        <f>IFERROR(IF($F2293="","",INDEX(リスト!$G:$G,MATCH($F2293,リスト!$E:$E,0))),"")</f>
        <v/>
      </c>
      <c r="T2293" s="9" t="str">
        <f>IFERROR(IF($K2293="","",INDEX(リスト!$J:$J,MATCH($K2293,リスト!$I:$I,0))),"")</f>
        <v/>
      </c>
      <c r="U2293" s="9" t="str">
        <f>IF($B2293="","",RIGHT($G2293*1000+200+COUNTIF($G$2:$G2293,$G2293),9))</f>
        <v/>
      </c>
      <c r="V2293" s="9" t="str">
        <f>IFERROR(IF($M2293="","",$M2293&amp;"・"&amp;INDEX(リスト!$F:$F,MATCH($L2293,リスト!$E:$E,0))),"")</f>
        <v/>
      </c>
    </row>
    <row r="2294" spans="15:22" ht="18" customHeight="1" x14ac:dyDescent="0.55000000000000004">
      <c r="O2294" s="9" t="str">
        <f>IFERROR(IF($B2294="","",INDEX(所属情報!$E:$E,MATCH($A2294,所属情報!$A:$A,0))),"")</f>
        <v/>
      </c>
      <c r="P2294" s="9" t="str">
        <f t="shared" si="105"/>
        <v/>
      </c>
      <c r="Q2294" s="9" t="str">
        <f t="shared" si="106"/>
        <v/>
      </c>
      <c r="R2294" s="9" t="str">
        <f t="shared" si="107"/>
        <v/>
      </c>
      <c r="S2294" s="9" t="str">
        <f>IFERROR(IF($F2294="","",INDEX(リスト!$G:$G,MATCH($F2294,リスト!$E:$E,0))),"")</f>
        <v/>
      </c>
      <c r="T2294" s="9" t="str">
        <f>IFERROR(IF($K2294="","",INDEX(リスト!$J:$J,MATCH($K2294,リスト!$I:$I,0))),"")</f>
        <v/>
      </c>
      <c r="U2294" s="9" t="str">
        <f>IF($B2294="","",RIGHT($G2294*1000+200+COUNTIF($G$2:$G2294,$G2294),9))</f>
        <v/>
      </c>
      <c r="V2294" s="9" t="str">
        <f>IFERROR(IF($M2294="","",$M2294&amp;"・"&amp;INDEX(リスト!$F:$F,MATCH($L2294,リスト!$E:$E,0))),"")</f>
        <v/>
      </c>
    </row>
    <row r="2295" spans="15:22" ht="18" customHeight="1" x14ac:dyDescent="0.55000000000000004">
      <c r="O2295" s="9" t="str">
        <f>IFERROR(IF($B2295="","",INDEX(所属情報!$E:$E,MATCH($A2295,所属情報!$A:$A,0))),"")</f>
        <v/>
      </c>
      <c r="P2295" s="9" t="str">
        <f t="shared" si="105"/>
        <v/>
      </c>
      <c r="Q2295" s="9" t="str">
        <f t="shared" si="106"/>
        <v/>
      </c>
      <c r="R2295" s="9" t="str">
        <f t="shared" si="107"/>
        <v/>
      </c>
      <c r="S2295" s="9" t="str">
        <f>IFERROR(IF($F2295="","",INDEX(リスト!$G:$G,MATCH($F2295,リスト!$E:$E,0))),"")</f>
        <v/>
      </c>
      <c r="T2295" s="9" t="str">
        <f>IFERROR(IF($K2295="","",INDEX(リスト!$J:$J,MATCH($K2295,リスト!$I:$I,0))),"")</f>
        <v/>
      </c>
      <c r="U2295" s="9" t="str">
        <f>IF($B2295="","",RIGHT($G2295*1000+200+COUNTIF($G$2:$G2295,$G2295),9))</f>
        <v/>
      </c>
      <c r="V2295" s="9" t="str">
        <f>IFERROR(IF($M2295="","",$M2295&amp;"・"&amp;INDEX(リスト!$F:$F,MATCH($L2295,リスト!$E:$E,0))),"")</f>
        <v/>
      </c>
    </row>
    <row r="2296" spans="15:22" ht="18" customHeight="1" x14ac:dyDescent="0.55000000000000004">
      <c r="O2296" s="9" t="str">
        <f>IFERROR(IF($B2296="","",INDEX(所属情報!$E:$E,MATCH($A2296,所属情報!$A:$A,0))),"")</f>
        <v/>
      </c>
      <c r="P2296" s="9" t="str">
        <f t="shared" si="105"/>
        <v/>
      </c>
      <c r="Q2296" s="9" t="str">
        <f t="shared" si="106"/>
        <v/>
      </c>
      <c r="R2296" s="9" t="str">
        <f t="shared" si="107"/>
        <v/>
      </c>
      <c r="S2296" s="9" t="str">
        <f>IFERROR(IF($F2296="","",INDEX(リスト!$G:$G,MATCH($F2296,リスト!$E:$E,0))),"")</f>
        <v/>
      </c>
      <c r="T2296" s="9" t="str">
        <f>IFERROR(IF($K2296="","",INDEX(リスト!$J:$J,MATCH($K2296,リスト!$I:$I,0))),"")</f>
        <v/>
      </c>
      <c r="U2296" s="9" t="str">
        <f>IF($B2296="","",RIGHT($G2296*1000+200+COUNTIF($G$2:$G2296,$G2296),9))</f>
        <v/>
      </c>
      <c r="V2296" s="9" t="str">
        <f>IFERROR(IF($M2296="","",$M2296&amp;"・"&amp;INDEX(リスト!$F:$F,MATCH($L2296,リスト!$E:$E,0))),"")</f>
        <v/>
      </c>
    </row>
    <row r="2297" spans="15:22" ht="18" customHeight="1" x14ac:dyDescent="0.55000000000000004">
      <c r="O2297" s="9" t="str">
        <f>IFERROR(IF($B2297="","",INDEX(所属情報!$E:$E,MATCH($A2297,所属情報!$A:$A,0))),"")</f>
        <v/>
      </c>
      <c r="P2297" s="9" t="str">
        <f t="shared" si="105"/>
        <v/>
      </c>
      <c r="Q2297" s="9" t="str">
        <f t="shared" si="106"/>
        <v/>
      </c>
      <c r="R2297" s="9" t="str">
        <f t="shared" si="107"/>
        <v/>
      </c>
      <c r="S2297" s="9" t="str">
        <f>IFERROR(IF($F2297="","",INDEX(リスト!$G:$G,MATCH($F2297,リスト!$E:$E,0))),"")</f>
        <v/>
      </c>
      <c r="T2297" s="9" t="str">
        <f>IFERROR(IF($K2297="","",INDEX(リスト!$J:$J,MATCH($K2297,リスト!$I:$I,0))),"")</f>
        <v/>
      </c>
      <c r="U2297" s="9" t="str">
        <f>IF($B2297="","",RIGHT($G2297*1000+200+COUNTIF($G$2:$G2297,$G2297),9))</f>
        <v/>
      </c>
      <c r="V2297" s="9" t="str">
        <f>IFERROR(IF($M2297="","",$M2297&amp;"・"&amp;INDEX(リスト!$F:$F,MATCH($L2297,リスト!$E:$E,0))),"")</f>
        <v/>
      </c>
    </row>
    <row r="2298" spans="15:22" ht="18" customHeight="1" x14ac:dyDescent="0.55000000000000004">
      <c r="O2298" s="9" t="str">
        <f>IFERROR(IF($B2298="","",INDEX(所属情報!$E:$E,MATCH($A2298,所属情報!$A:$A,0))),"")</f>
        <v/>
      </c>
      <c r="P2298" s="9" t="str">
        <f t="shared" si="105"/>
        <v/>
      </c>
      <c r="Q2298" s="9" t="str">
        <f t="shared" si="106"/>
        <v/>
      </c>
      <c r="R2298" s="9" t="str">
        <f t="shared" si="107"/>
        <v/>
      </c>
      <c r="S2298" s="9" t="str">
        <f>IFERROR(IF($F2298="","",INDEX(リスト!$G:$G,MATCH($F2298,リスト!$E:$E,0))),"")</f>
        <v/>
      </c>
      <c r="T2298" s="9" t="str">
        <f>IFERROR(IF($K2298="","",INDEX(リスト!$J:$J,MATCH($K2298,リスト!$I:$I,0))),"")</f>
        <v/>
      </c>
      <c r="U2298" s="9" t="str">
        <f>IF($B2298="","",RIGHT($G2298*1000+200+COUNTIF($G$2:$G2298,$G2298),9))</f>
        <v/>
      </c>
      <c r="V2298" s="9" t="str">
        <f>IFERROR(IF($M2298="","",$M2298&amp;"・"&amp;INDEX(リスト!$F:$F,MATCH($L2298,リスト!$E:$E,0))),"")</f>
        <v/>
      </c>
    </row>
    <row r="2299" spans="15:22" ht="18" customHeight="1" x14ac:dyDescent="0.55000000000000004">
      <c r="O2299" s="9" t="str">
        <f>IFERROR(IF($B2299="","",INDEX(所属情報!$E:$E,MATCH($A2299,所属情報!$A:$A,0))),"")</f>
        <v/>
      </c>
      <c r="P2299" s="9" t="str">
        <f t="shared" si="105"/>
        <v/>
      </c>
      <c r="Q2299" s="9" t="str">
        <f t="shared" si="106"/>
        <v/>
      </c>
      <c r="R2299" s="9" t="str">
        <f t="shared" si="107"/>
        <v/>
      </c>
      <c r="S2299" s="9" t="str">
        <f>IFERROR(IF($F2299="","",INDEX(リスト!$G:$G,MATCH($F2299,リスト!$E:$E,0))),"")</f>
        <v/>
      </c>
      <c r="T2299" s="9" t="str">
        <f>IFERROR(IF($K2299="","",INDEX(リスト!$J:$J,MATCH($K2299,リスト!$I:$I,0))),"")</f>
        <v/>
      </c>
      <c r="U2299" s="9" t="str">
        <f>IF($B2299="","",RIGHT($G2299*1000+200+COUNTIF($G$2:$G2299,$G2299),9))</f>
        <v/>
      </c>
      <c r="V2299" s="9" t="str">
        <f>IFERROR(IF($M2299="","",$M2299&amp;"・"&amp;INDEX(リスト!$F:$F,MATCH($L2299,リスト!$E:$E,0))),"")</f>
        <v/>
      </c>
    </row>
    <row r="2300" spans="15:22" ht="18" customHeight="1" x14ac:dyDescent="0.55000000000000004">
      <c r="O2300" s="9" t="str">
        <f>IFERROR(IF($B2300="","",INDEX(所属情報!$E:$E,MATCH($A2300,所属情報!$A:$A,0))),"")</f>
        <v/>
      </c>
      <c r="P2300" s="9" t="str">
        <f t="shared" si="105"/>
        <v/>
      </c>
      <c r="Q2300" s="9" t="str">
        <f t="shared" si="106"/>
        <v/>
      </c>
      <c r="R2300" s="9" t="str">
        <f t="shared" si="107"/>
        <v/>
      </c>
      <c r="S2300" s="9" t="str">
        <f>IFERROR(IF($F2300="","",INDEX(リスト!$G:$G,MATCH($F2300,リスト!$E:$E,0))),"")</f>
        <v/>
      </c>
      <c r="T2300" s="9" t="str">
        <f>IFERROR(IF($K2300="","",INDEX(リスト!$J:$J,MATCH($K2300,リスト!$I:$I,0))),"")</f>
        <v/>
      </c>
      <c r="U2300" s="9" t="str">
        <f>IF($B2300="","",RIGHT($G2300*1000+200+COUNTIF($G$2:$G2300,$G2300),9))</f>
        <v/>
      </c>
      <c r="V2300" s="9" t="str">
        <f>IFERROR(IF($M2300="","",$M2300&amp;"・"&amp;INDEX(リスト!$F:$F,MATCH($L2300,リスト!$E:$E,0))),"")</f>
        <v/>
      </c>
    </row>
    <row r="2301" spans="15:22" ht="18" customHeight="1" x14ac:dyDescent="0.55000000000000004">
      <c r="O2301" s="9" t="str">
        <f>IFERROR(IF($B2301="","",INDEX(所属情報!$E:$E,MATCH($A2301,所属情報!$A:$A,0))),"")</f>
        <v/>
      </c>
      <c r="P2301" s="9" t="str">
        <f t="shared" si="105"/>
        <v/>
      </c>
      <c r="Q2301" s="9" t="str">
        <f t="shared" si="106"/>
        <v/>
      </c>
      <c r="R2301" s="9" t="str">
        <f t="shared" si="107"/>
        <v/>
      </c>
      <c r="S2301" s="9" t="str">
        <f>IFERROR(IF($F2301="","",INDEX(リスト!$G:$G,MATCH($F2301,リスト!$E:$E,0))),"")</f>
        <v/>
      </c>
      <c r="T2301" s="9" t="str">
        <f>IFERROR(IF($K2301="","",INDEX(リスト!$J:$J,MATCH($K2301,リスト!$I:$I,0))),"")</f>
        <v/>
      </c>
      <c r="U2301" s="9" t="str">
        <f>IF($B2301="","",RIGHT($G2301*1000+200+COUNTIF($G$2:$G2301,$G2301),9))</f>
        <v/>
      </c>
      <c r="V2301" s="9" t="str">
        <f>IFERROR(IF($M2301="","",$M2301&amp;"・"&amp;INDEX(リスト!$F:$F,MATCH($L2301,リスト!$E:$E,0))),"")</f>
        <v/>
      </c>
    </row>
    <row r="2302" spans="15:22" ht="18" customHeight="1" x14ac:dyDescent="0.55000000000000004">
      <c r="O2302" s="9" t="str">
        <f>IFERROR(IF($B2302="","",INDEX(所属情報!$E:$E,MATCH($A2302,所属情報!$A:$A,0))),"")</f>
        <v/>
      </c>
      <c r="P2302" s="9" t="str">
        <f t="shared" si="105"/>
        <v/>
      </c>
      <c r="Q2302" s="9" t="str">
        <f t="shared" si="106"/>
        <v/>
      </c>
      <c r="R2302" s="9" t="str">
        <f t="shared" si="107"/>
        <v/>
      </c>
      <c r="S2302" s="9" t="str">
        <f>IFERROR(IF($F2302="","",INDEX(リスト!$G:$G,MATCH($F2302,リスト!$E:$E,0))),"")</f>
        <v/>
      </c>
      <c r="T2302" s="9" t="str">
        <f>IFERROR(IF($K2302="","",INDEX(リスト!$J:$J,MATCH($K2302,リスト!$I:$I,0))),"")</f>
        <v/>
      </c>
      <c r="U2302" s="9" t="str">
        <f>IF($B2302="","",RIGHT($G2302*1000+200+COUNTIF($G$2:$G2302,$G2302),9))</f>
        <v/>
      </c>
      <c r="V2302" s="9" t="str">
        <f>IFERROR(IF($M2302="","",$M2302&amp;"・"&amp;INDEX(リスト!$F:$F,MATCH($L2302,リスト!$E:$E,0))),"")</f>
        <v/>
      </c>
    </row>
    <row r="2303" spans="15:22" ht="18" customHeight="1" x14ac:dyDescent="0.55000000000000004">
      <c r="O2303" s="9" t="str">
        <f>IFERROR(IF($B2303="","",INDEX(所属情報!$E:$E,MATCH($A2303,所属情報!$A:$A,0))),"")</f>
        <v/>
      </c>
      <c r="P2303" s="9" t="str">
        <f t="shared" si="105"/>
        <v/>
      </c>
      <c r="Q2303" s="9" t="str">
        <f t="shared" si="106"/>
        <v/>
      </c>
      <c r="R2303" s="9" t="str">
        <f t="shared" si="107"/>
        <v/>
      </c>
      <c r="S2303" s="9" t="str">
        <f>IFERROR(IF($F2303="","",INDEX(リスト!$G:$G,MATCH($F2303,リスト!$E:$E,0))),"")</f>
        <v/>
      </c>
      <c r="T2303" s="9" t="str">
        <f>IFERROR(IF($K2303="","",INDEX(リスト!$J:$J,MATCH($K2303,リスト!$I:$I,0))),"")</f>
        <v/>
      </c>
      <c r="U2303" s="9" t="str">
        <f>IF($B2303="","",RIGHT($G2303*1000+200+COUNTIF($G$2:$G2303,$G2303),9))</f>
        <v/>
      </c>
      <c r="V2303" s="9" t="str">
        <f>IFERROR(IF($M2303="","",$M2303&amp;"・"&amp;INDEX(リスト!$F:$F,MATCH($L2303,リスト!$E:$E,0))),"")</f>
        <v/>
      </c>
    </row>
    <row r="2304" spans="15:22" ht="18" customHeight="1" x14ac:dyDescent="0.55000000000000004">
      <c r="O2304" s="9" t="str">
        <f>IFERROR(IF($B2304="","",INDEX(所属情報!$E:$E,MATCH($A2304,所属情報!$A:$A,0))),"")</f>
        <v/>
      </c>
      <c r="P2304" s="9" t="str">
        <f t="shared" si="105"/>
        <v/>
      </c>
      <c r="Q2304" s="9" t="str">
        <f t="shared" si="106"/>
        <v/>
      </c>
      <c r="R2304" s="9" t="str">
        <f t="shared" si="107"/>
        <v/>
      </c>
      <c r="S2304" s="9" t="str">
        <f>IFERROR(IF($F2304="","",INDEX(リスト!$G:$G,MATCH($F2304,リスト!$E:$E,0))),"")</f>
        <v/>
      </c>
      <c r="T2304" s="9" t="str">
        <f>IFERROR(IF($K2304="","",INDEX(リスト!$J:$J,MATCH($K2304,リスト!$I:$I,0))),"")</f>
        <v/>
      </c>
      <c r="U2304" s="9" t="str">
        <f>IF($B2304="","",RIGHT($G2304*1000+200+COUNTIF($G$2:$G2304,$G2304),9))</f>
        <v/>
      </c>
      <c r="V2304" s="9" t="str">
        <f>IFERROR(IF($M2304="","",$M2304&amp;"・"&amp;INDEX(リスト!$F:$F,MATCH($L2304,リスト!$E:$E,0))),"")</f>
        <v/>
      </c>
    </row>
    <row r="2305" spans="15:22" ht="18" customHeight="1" x14ac:dyDescent="0.55000000000000004">
      <c r="O2305" s="9" t="str">
        <f>IFERROR(IF($B2305="","",INDEX(所属情報!$E:$E,MATCH($A2305,所属情報!$A:$A,0))),"")</f>
        <v/>
      </c>
      <c r="P2305" s="9" t="str">
        <f t="shared" si="105"/>
        <v/>
      </c>
      <c r="Q2305" s="9" t="str">
        <f t="shared" si="106"/>
        <v/>
      </c>
      <c r="R2305" s="9" t="str">
        <f t="shared" si="107"/>
        <v/>
      </c>
      <c r="S2305" s="9" t="str">
        <f>IFERROR(IF($F2305="","",INDEX(リスト!$G:$G,MATCH($F2305,リスト!$E:$E,0))),"")</f>
        <v/>
      </c>
      <c r="T2305" s="9" t="str">
        <f>IFERROR(IF($K2305="","",INDEX(リスト!$J:$J,MATCH($K2305,リスト!$I:$I,0))),"")</f>
        <v/>
      </c>
      <c r="U2305" s="9" t="str">
        <f>IF($B2305="","",RIGHT($G2305*1000+200+COUNTIF($G$2:$G2305,$G2305),9))</f>
        <v/>
      </c>
      <c r="V2305" s="9" t="str">
        <f>IFERROR(IF($M2305="","",$M2305&amp;"・"&amp;INDEX(リスト!$F:$F,MATCH($L2305,リスト!$E:$E,0))),"")</f>
        <v/>
      </c>
    </row>
    <row r="2306" spans="15:22" ht="18" customHeight="1" x14ac:dyDescent="0.55000000000000004">
      <c r="O2306" s="9" t="str">
        <f>IFERROR(IF($B2306="","",INDEX(所属情報!$E:$E,MATCH($A2306,所属情報!$A:$A,0))),"")</f>
        <v/>
      </c>
      <c r="P2306" s="9" t="str">
        <f t="shared" si="105"/>
        <v/>
      </c>
      <c r="Q2306" s="9" t="str">
        <f t="shared" si="106"/>
        <v/>
      </c>
      <c r="R2306" s="9" t="str">
        <f t="shared" si="107"/>
        <v/>
      </c>
      <c r="S2306" s="9" t="str">
        <f>IFERROR(IF($F2306="","",INDEX(リスト!$G:$G,MATCH($F2306,リスト!$E:$E,0))),"")</f>
        <v/>
      </c>
      <c r="T2306" s="9" t="str">
        <f>IFERROR(IF($K2306="","",INDEX(リスト!$J:$J,MATCH($K2306,リスト!$I:$I,0))),"")</f>
        <v/>
      </c>
      <c r="U2306" s="9" t="str">
        <f>IF($B2306="","",RIGHT($G2306*1000+200+COUNTIF($G$2:$G2306,$G2306),9))</f>
        <v/>
      </c>
      <c r="V2306" s="9" t="str">
        <f>IFERROR(IF($M2306="","",$M2306&amp;"・"&amp;INDEX(リスト!$F:$F,MATCH($L2306,リスト!$E:$E,0))),"")</f>
        <v/>
      </c>
    </row>
    <row r="2307" spans="15:22" ht="18" customHeight="1" x14ac:dyDescent="0.55000000000000004">
      <c r="O2307" s="9" t="str">
        <f>IFERROR(IF($B2307="","",INDEX(所属情報!$E:$E,MATCH($A2307,所属情報!$A:$A,0))),"")</f>
        <v/>
      </c>
      <c r="P2307" s="9" t="str">
        <f t="shared" ref="P2307:P2370" si="108">IF($C2307="","",IF($E2307="",$C2307,$C2307&amp;" ("&amp;$E2307&amp;")"))</f>
        <v/>
      </c>
      <c r="Q2307" s="9" t="str">
        <f t="shared" ref="Q2307:Q2370" si="109">IF($D2307="","",ASC($D2307))</f>
        <v/>
      </c>
      <c r="R2307" s="9" t="str">
        <f t="shared" ref="R2307:R2370" si="110">IF($I2307="","",UPPER($I2307)&amp;" "&amp;UPPER(LEFT($J2307,1))&amp;LOWER(RIGHT($J2307,LEN($J2307)-1))&amp;" ("&amp;MID($G2307,3,2)&amp;")")</f>
        <v/>
      </c>
      <c r="S2307" s="9" t="str">
        <f>IFERROR(IF($F2307="","",INDEX(リスト!$G:$G,MATCH($F2307,リスト!$E:$E,0))),"")</f>
        <v/>
      </c>
      <c r="T2307" s="9" t="str">
        <f>IFERROR(IF($K2307="","",INDEX(リスト!$J:$J,MATCH($K2307,リスト!$I:$I,0))),"")</f>
        <v/>
      </c>
      <c r="U2307" s="9" t="str">
        <f>IF($B2307="","",RIGHT($G2307*1000+200+COUNTIF($G$2:$G2307,$G2307),9))</f>
        <v/>
      </c>
      <c r="V2307" s="9" t="str">
        <f>IFERROR(IF($M2307="","",$M2307&amp;"・"&amp;INDEX(リスト!$F:$F,MATCH($L2307,リスト!$E:$E,0))),"")</f>
        <v/>
      </c>
    </row>
    <row r="2308" spans="15:22" ht="18" customHeight="1" x14ac:dyDescent="0.55000000000000004">
      <c r="O2308" s="9" t="str">
        <f>IFERROR(IF($B2308="","",INDEX(所属情報!$E:$E,MATCH($A2308,所属情報!$A:$A,0))),"")</f>
        <v/>
      </c>
      <c r="P2308" s="9" t="str">
        <f t="shared" si="108"/>
        <v/>
      </c>
      <c r="Q2308" s="9" t="str">
        <f t="shared" si="109"/>
        <v/>
      </c>
      <c r="R2308" s="9" t="str">
        <f t="shared" si="110"/>
        <v/>
      </c>
      <c r="S2308" s="9" t="str">
        <f>IFERROR(IF($F2308="","",INDEX(リスト!$G:$G,MATCH($F2308,リスト!$E:$E,0))),"")</f>
        <v/>
      </c>
      <c r="T2308" s="9" t="str">
        <f>IFERROR(IF($K2308="","",INDEX(リスト!$J:$J,MATCH($K2308,リスト!$I:$I,0))),"")</f>
        <v/>
      </c>
      <c r="U2308" s="9" t="str">
        <f>IF($B2308="","",RIGHT($G2308*1000+200+COUNTIF($G$2:$G2308,$G2308),9))</f>
        <v/>
      </c>
      <c r="V2308" s="9" t="str">
        <f>IFERROR(IF($M2308="","",$M2308&amp;"・"&amp;INDEX(リスト!$F:$F,MATCH($L2308,リスト!$E:$E,0))),"")</f>
        <v/>
      </c>
    </row>
    <row r="2309" spans="15:22" ht="18" customHeight="1" x14ac:dyDescent="0.55000000000000004">
      <c r="O2309" s="9" t="str">
        <f>IFERROR(IF($B2309="","",INDEX(所属情報!$E:$E,MATCH($A2309,所属情報!$A:$A,0))),"")</f>
        <v/>
      </c>
      <c r="P2309" s="9" t="str">
        <f t="shared" si="108"/>
        <v/>
      </c>
      <c r="Q2309" s="9" t="str">
        <f t="shared" si="109"/>
        <v/>
      </c>
      <c r="R2309" s="9" t="str">
        <f t="shared" si="110"/>
        <v/>
      </c>
      <c r="S2309" s="9" t="str">
        <f>IFERROR(IF($F2309="","",INDEX(リスト!$G:$G,MATCH($F2309,リスト!$E:$E,0))),"")</f>
        <v/>
      </c>
      <c r="T2309" s="9" t="str">
        <f>IFERROR(IF($K2309="","",INDEX(リスト!$J:$J,MATCH($K2309,リスト!$I:$I,0))),"")</f>
        <v/>
      </c>
      <c r="U2309" s="9" t="str">
        <f>IF($B2309="","",RIGHT($G2309*1000+200+COUNTIF($G$2:$G2309,$G2309),9))</f>
        <v/>
      </c>
      <c r="V2309" s="9" t="str">
        <f>IFERROR(IF($M2309="","",$M2309&amp;"・"&amp;INDEX(リスト!$F:$F,MATCH($L2309,リスト!$E:$E,0))),"")</f>
        <v/>
      </c>
    </row>
    <row r="2310" spans="15:22" ht="18" customHeight="1" x14ac:dyDescent="0.55000000000000004">
      <c r="O2310" s="9" t="str">
        <f>IFERROR(IF($B2310="","",INDEX(所属情報!$E:$E,MATCH($A2310,所属情報!$A:$A,0))),"")</f>
        <v/>
      </c>
      <c r="P2310" s="9" t="str">
        <f t="shared" si="108"/>
        <v/>
      </c>
      <c r="Q2310" s="9" t="str">
        <f t="shared" si="109"/>
        <v/>
      </c>
      <c r="R2310" s="9" t="str">
        <f t="shared" si="110"/>
        <v/>
      </c>
      <c r="S2310" s="9" t="str">
        <f>IFERROR(IF($F2310="","",INDEX(リスト!$G:$G,MATCH($F2310,リスト!$E:$E,0))),"")</f>
        <v/>
      </c>
      <c r="T2310" s="9" t="str">
        <f>IFERROR(IF($K2310="","",INDEX(リスト!$J:$J,MATCH($K2310,リスト!$I:$I,0))),"")</f>
        <v/>
      </c>
      <c r="U2310" s="9" t="str">
        <f>IF($B2310="","",RIGHT($G2310*1000+200+COUNTIF($G$2:$G2310,$G2310),9))</f>
        <v/>
      </c>
      <c r="V2310" s="9" t="str">
        <f>IFERROR(IF($M2310="","",$M2310&amp;"・"&amp;INDEX(リスト!$F:$F,MATCH($L2310,リスト!$E:$E,0))),"")</f>
        <v/>
      </c>
    </row>
    <row r="2311" spans="15:22" ht="18" customHeight="1" x14ac:dyDescent="0.55000000000000004">
      <c r="O2311" s="9" t="str">
        <f>IFERROR(IF($B2311="","",INDEX(所属情報!$E:$E,MATCH($A2311,所属情報!$A:$A,0))),"")</f>
        <v/>
      </c>
      <c r="P2311" s="9" t="str">
        <f t="shared" si="108"/>
        <v/>
      </c>
      <c r="Q2311" s="9" t="str">
        <f t="shared" si="109"/>
        <v/>
      </c>
      <c r="R2311" s="9" t="str">
        <f t="shared" si="110"/>
        <v/>
      </c>
      <c r="S2311" s="9" t="str">
        <f>IFERROR(IF($F2311="","",INDEX(リスト!$G:$G,MATCH($F2311,リスト!$E:$E,0))),"")</f>
        <v/>
      </c>
      <c r="T2311" s="9" t="str">
        <f>IFERROR(IF($K2311="","",INDEX(リスト!$J:$J,MATCH($K2311,リスト!$I:$I,0))),"")</f>
        <v/>
      </c>
      <c r="U2311" s="9" t="str">
        <f>IF($B2311="","",RIGHT($G2311*1000+200+COUNTIF($G$2:$G2311,$G2311),9))</f>
        <v/>
      </c>
      <c r="V2311" s="9" t="str">
        <f>IFERROR(IF($M2311="","",$M2311&amp;"・"&amp;INDEX(リスト!$F:$F,MATCH($L2311,リスト!$E:$E,0))),"")</f>
        <v/>
      </c>
    </row>
    <row r="2312" spans="15:22" ht="18" customHeight="1" x14ac:dyDescent="0.55000000000000004">
      <c r="O2312" s="9" t="str">
        <f>IFERROR(IF($B2312="","",INDEX(所属情報!$E:$E,MATCH($A2312,所属情報!$A:$A,0))),"")</f>
        <v/>
      </c>
      <c r="P2312" s="9" t="str">
        <f t="shared" si="108"/>
        <v/>
      </c>
      <c r="Q2312" s="9" t="str">
        <f t="shared" si="109"/>
        <v/>
      </c>
      <c r="R2312" s="9" t="str">
        <f t="shared" si="110"/>
        <v/>
      </c>
      <c r="S2312" s="9" t="str">
        <f>IFERROR(IF($F2312="","",INDEX(リスト!$G:$G,MATCH($F2312,リスト!$E:$E,0))),"")</f>
        <v/>
      </c>
      <c r="T2312" s="9" t="str">
        <f>IFERROR(IF($K2312="","",INDEX(リスト!$J:$J,MATCH($K2312,リスト!$I:$I,0))),"")</f>
        <v/>
      </c>
      <c r="U2312" s="9" t="str">
        <f>IF($B2312="","",RIGHT($G2312*1000+200+COUNTIF($G$2:$G2312,$G2312),9))</f>
        <v/>
      </c>
      <c r="V2312" s="9" t="str">
        <f>IFERROR(IF($M2312="","",$M2312&amp;"・"&amp;INDEX(リスト!$F:$F,MATCH($L2312,リスト!$E:$E,0))),"")</f>
        <v/>
      </c>
    </row>
    <row r="2313" spans="15:22" ht="18" customHeight="1" x14ac:dyDescent="0.55000000000000004">
      <c r="O2313" s="9" t="str">
        <f>IFERROR(IF($B2313="","",INDEX(所属情報!$E:$E,MATCH($A2313,所属情報!$A:$A,0))),"")</f>
        <v/>
      </c>
      <c r="P2313" s="9" t="str">
        <f t="shared" si="108"/>
        <v/>
      </c>
      <c r="Q2313" s="9" t="str">
        <f t="shared" si="109"/>
        <v/>
      </c>
      <c r="R2313" s="9" t="str">
        <f t="shared" si="110"/>
        <v/>
      </c>
      <c r="S2313" s="9" t="str">
        <f>IFERROR(IF($F2313="","",INDEX(リスト!$G:$G,MATCH($F2313,リスト!$E:$E,0))),"")</f>
        <v/>
      </c>
      <c r="T2313" s="9" t="str">
        <f>IFERROR(IF($K2313="","",INDEX(リスト!$J:$J,MATCH($K2313,リスト!$I:$I,0))),"")</f>
        <v/>
      </c>
      <c r="U2313" s="9" t="str">
        <f>IF($B2313="","",RIGHT($G2313*1000+200+COUNTIF($G$2:$G2313,$G2313),9))</f>
        <v/>
      </c>
      <c r="V2313" s="9" t="str">
        <f>IFERROR(IF($M2313="","",$M2313&amp;"・"&amp;INDEX(リスト!$F:$F,MATCH($L2313,リスト!$E:$E,0))),"")</f>
        <v/>
      </c>
    </row>
    <row r="2314" spans="15:22" ht="18" customHeight="1" x14ac:dyDescent="0.55000000000000004">
      <c r="O2314" s="9" t="str">
        <f>IFERROR(IF($B2314="","",INDEX(所属情報!$E:$E,MATCH($A2314,所属情報!$A:$A,0))),"")</f>
        <v/>
      </c>
      <c r="P2314" s="9" t="str">
        <f t="shared" si="108"/>
        <v/>
      </c>
      <c r="Q2314" s="9" t="str">
        <f t="shared" si="109"/>
        <v/>
      </c>
      <c r="R2314" s="9" t="str">
        <f t="shared" si="110"/>
        <v/>
      </c>
      <c r="S2314" s="9" t="str">
        <f>IFERROR(IF($F2314="","",INDEX(リスト!$G:$G,MATCH($F2314,リスト!$E:$E,0))),"")</f>
        <v/>
      </c>
      <c r="T2314" s="9" t="str">
        <f>IFERROR(IF($K2314="","",INDEX(リスト!$J:$J,MATCH($K2314,リスト!$I:$I,0))),"")</f>
        <v/>
      </c>
      <c r="U2314" s="9" t="str">
        <f>IF($B2314="","",RIGHT($G2314*1000+200+COUNTIF($G$2:$G2314,$G2314),9))</f>
        <v/>
      </c>
      <c r="V2314" s="9" t="str">
        <f>IFERROR(IF($M2314="","",$M2314&amp;"・"&amp;INDEX(リスト!$F:$F,MATCH($L2314,リスト!$E:$E,0))),"")</f>
        <v/>
      </c>
    </row>
    <row r="2315" spans="15:22" ht="18" customHeight="1" x14ac:dyDescent="0.55000000000000004">
      <c r="O2315" s="9" t="str">
        <f>IFERROR(IF($B2315="","",INDEX(所属情報!$E:$E,MATCH($A2315,所属情報!$A:$A,0))),"")</f>
        <v/>
      </c>
      <c r="P2315" s="9" t="str">
        <f t="shared" si="108"/>
        <v/>
      </c>
      <c r="Q2315" s="9" t="str">
        <f t="shared" si="109"/>
        <v/>
      </c>
      <c r="R2315" s="9" t="str">
        <f t="shared" si="110"/>
        <v/>
      </c>
      <c r="S2315" s="9" t="str">
        <f>IFERROR(IF($F2315="","",INDEX(リスト!$G:$G,MATCH($F2315,リスト!$E:$E,0))),"")</f>
        <v/>
      </c>
      <c r="T2315" s="9" t="str">
        <f>IFERROR(IF($K2315="","",INDEX(リスト!$J:$J,MATCH($K2315,リスト!$I:$I,0))),"")</f>
        <v/>
      </c>
      <c r="U2315" s="9" t="str">
        <f>IF($B2315="","",RIGHT($G2315*1000+200+COUNTIF($G$2:$G2315,$G2315),9))</f>
        <v/>
      </c>
      <c r="V2315" s="9" t="str">
        <f>IFERROR(IF($M2315="","",$M2315&amp;"・"&amp;INDEX(リスト!$F:$F,MATCH($L2315,リスト!$E:$E,0))),"")</f>
        <v/>
      </c>
    </row>
    <row r="2316" spans="15:22" ht="18" customHeight="1" x14ac:dyDescent="0.55000000000000004">
      <c r="O2316" s="9" t="str">
        <f>IFERROR(IF($B2316="","",INDEX(所属情報!$E:$E,MATCH($A2316,所属情報!$A:$A,0))),"")</f>
        <v/>
      </c>
      <c r="P2316" s="9" t="str">
        <f t="shared" si="108"/>
        <v/>
      </c>
      <c r="Q2316" s="9" t="str">
        <f t="shared" si="109"/>
        <v/>
      </c>
      <c r="R2316" s="9" t="str">
        <f t="shared" si="110"/>
        <v/>
      </c>
      <c r="S2316" s="9" t="str">
        <f>IFERROR(IF($F2316="","",INDEX(リスト!$G:$G,MATCH($F2316,リスト!$E:$E,0))),"")</f>
        <v/>
      </c>
      <c r="T2316" s="9" t="str">
        <f>IFERROR(IF($K2316="","",INDEX(リスト!$J:$J,MATCH($K2316,リスト!$I:$I,0))),"")</f>
        <v/>
      </c>
      <c r="U2316" s="9" t="str">
        <f>IF($B2316="","",RIGHT($G2316*1000+200+COUNTIF($G$2:$G2316,$G2316),9))</f>
        <v/>
      </c>
      <c r="V2316" s="9" t="str">
        <f>IFERROR(IF($M2316="","",$M2316&amp;"・"&amp;INDEX(リスト!$F:$F,MATCH($L2316,リスト!$E:$E,0))),"")</f>
        <v/>
      </c>
    </row>
    <row r="2317" spans="15:22" ht="18" customHeight="1" x14ac:dyDescent="0.55000000000000004">
      <c r="O2317" s="9" t="str">
        <f>IFERROR(IF($B2317="","",INDEX(所属情報!$E:$E,MATCH($A2317,所属情報!$A:$A,0))),"")</f>
        <v/>
      </c>
      <c r="P2317" s="9" t="str">
        <f t="shared" si="108"/>
        <v/>
      </c>
      <c r="Q2317" s="9" t="str">
        <f t="shared" si="109"/>
        <v/>
      </c>
      <c r="R2317" s="9" t="str">
        <f t="shared" si="110"/>
        <v/>
      </c>
      <c r="S2317" s="9" t="str">
        <f>IFERROR(IF($F2317="","",INDEX(リスト!$G:$G,MATCH($F2317,リスト!$E:$E,0))),"")</f>
        <v/>
      </c>
      <c r="T2317" s="9" t="str">
        <f>IFERROR(IF($K2317="","",INDEX(リスト!$J:$J,MATCH($K2317,リスト!$I:$I,0))),"")</f>
        <v/>
      </c>
      <c r="U2317" s="9" t="str">
        <f>IF($B2317="","",RIGHT($G2317*1000+200+COUNTIF($G$2:$G2317,$G2317),9))</f>
        <v/>
      </c>
      <c r="V2317" s="9" t="str">
        <f>IFERROR(IF($M2317="","",$M2317&amp;"・"&amp;INDEX(リスト!$F:$F,MATCH($L2317,リスト!$E:$E,0))),"")</f>
        <v/>
      </c>
    </row>
    <row r="2318" spans="15:22" ht="18" customHeight="1" x14ac:dyDescent="0.55000000000000004">
      <c r="O2318" s="9" t="str">
        <f>IFERROR(IF($B2318="","",INDEX(所属情報!$E:$E,MATCH($A2318,所属情報!$A:$A,0))),"")</f>
        <v/>
      </c>
      <c r="P2318" s="9" t="str">
        <f t="shared" si="108"/>
        <v/>
      </c>
      <c r="Q2318" s="9" t="str">
        <f t="shared" si="109"/>
        <v/>
      </c>
      <c r="R2318" s="9" t="str">
        <f t="shared" si="110"/>
        <v/>
      </c>
      <c r="S2318" s="9" t="str">
        <f>IFERROR(IF($F2318="","",INDEX(リスト!$G:$G,MATCH($F2318,リスト!$E:$E,0))),"")</f>
        <v/>
      </c>
      <c r="T2318" s="9" t="str">
        <f>IFERROR(IF($K2318="","",INDEX(リスト!$J:$J,MATCH($K2318,リスト!$I:$I,0))),"")</f>
        <v/>
      </c>
      <c r="U2318" s="9" t="str">
        <f>IF($B2318="","",RIGHT($G2318*1000+200+COUNTIF($G$2:$G2318,$G2318),9))</f>
        <v/>
      </c>
      <c r="V2318" s="9" t="str">
        <f>IFERROR(IF($M2318="","",$M2318&amp;"・"&amp;INDEX(リスト!$F:$F,MATCH($L2318,リスト!$E:$E,0))),"")</f>
        <v/>
      </c>
    </row>
    <row r="2319" spans="15:22" ht="18" customHeight="1" x14ac:dyDescent="0.55000000000000004">
      <c r="O2319" s="9" t="str">
        <f>IFERROR(IF($B2319="","",INDEX(所属情報!$E:$E,MATCH($A2319,所属情報!$A:$A,0))),"")</f>
        <v/>
      </c>
      <c r="P2319" s="9" t="str">
        <f t="shared" si="108"/>
        <v/>
      </c>
      <c r="Q2319" s="9" t="str">
        <f t="shared" si="109"/>
        <v/>
      </c>
      <c r="R2319" s="9" t="str">
        <f t="shared" si="110"/>
        <v/>
      </c>
      <c r="S2319" s="9" t="str">
        <f>IFERROR(IF($F2319="","",INDEX(リスト!$G:$G,MATCH($F2319,リスト!$E:$E,0))),"")</f>
        <v/>
      </c>
      <c r="T2319" s="9" t="str">
        <f>IFERROR(IF($K2319="","",INDEX(リスト!$J:$J,MATCH($K2319,リスト!$I:$I,0))),"")</f>
        <v/>
      </c>
      <c r="U2319" s="9" t="str">
        <f>IF($B2319="","",RIGHT($G2319*1000+200+COUNTIF($G$2:$G2319,$G2319),9))</f>
        <v/>
      </c>
      <c r="V2319" s="9" t="str">
        <f>IFERROR(IF($M2319="","",$M2319&amp;"・"&amp;INDEX(リスト!$F:$F,MATCH($L2319,リスト!$E:$E,0))),"")</f>
        <v/>
      </c>
    </row>
    <row r="2320" spans="15:22" ht="18" customHeight="1" x14ac:dyDescent="0.55000000000000004">
      <c r="O2320" s="9" t="str">
        <f>IFERROR(IF($B2320="","",INDEX(所属情報!$E:$E,MATCH($A2320,所属情報!$A:$A,0))),"")</f>
        <v/>
      </c>
      <c r="P2320" s="9" t="str">
        <f t="shared" si="108"/>
        <v/>
      </c>
      <c r="Q2320" s="9" t="str">
        <f t="shared" si="109"/>
        <v/>
      </c>
      <c r="R2320" s="9" t="str">
        <f t="shared" si="110"/>
        <v/>
      </c>
      <c r="S2320" s="9" t="str">
        <f>IFERROR(IF($F2320="","",INDEX(リスト!$G:$G,MATCH($F2320,リスト!$E:$E,0))),"")</f>
        <v/>
      </c>
      <c r="T2320" s="9" t="str">
        <f>IFERROR(IF($K2320="","",INDEX(リスト!$J:$J,MATCH($K2320,リスト!$I:$I,0))),"")</f>
        <v/>
      </c>
      <c r="U2320" s="9" t="str">
        <f>IF($B2320="","",RIGHT($G2320*1000+200+COUNTIF($G$2:$G2320,$G2320),9))</f>
        <v/>
      </c>
      <c r="V2320" s="9" t="str">
        <f>IFERROR(IF($M2320="","",$M2320&amp;"・"&amp;INDEX(リスト!$F:$F,MATCH($L2320,リスト!$E:$E,0))),"")</f>
        <v/>
      </c>
    </row>
    <row r="2321" spans="15:22" ht="18" customHeight="1" x14ac:dyDescent="0.55000000000000004">
      <c r="O2321" s="9" t="str">
        <f>IFERROR(IF($B2321="","",INDEX(所属情報!$E:$E,MATCH($A2321,所属情報!$A:$A,0))),"")</f>
        <v/>
      </c>
      <c r="P2321" s="9" t="str">
        <f t="shared" si="108"/>
        <v/>
      </c>
      <c r="Q2321" s="9" t="str">
        <f t="shared" si="109"/>
        <v/>
      </c>
      <c r="R2321" s="9" t="str">
        <f t="shared" si="110"/>
        <v/>
      </c>
      <c r="S2321" s="9" t="str">
        <f>IFERROR(IF($F2321="","",INDEX(リスト!$G:$G,MATCH($F2321,リスト!$E:$E,0))),"")</f>
        <v/>
      </c>
      <c r="T2321" s="9" t="str">
        <f>IFERROR(IF($K2321="","",INDEX(リスト!$J:$J,MATCH($K2321,リスト!$I:$I,0))),"")</f>
        <v/>
      </c>
      <c r="U2321" s="9" t="str">
        <f>IF($B2321="","",RIGHT($G2321*1000+200+COUNTIF($G$2:$G2321,$G2321),9))</f>
        <v/>
      </c>
      <c r="V2321" s="9" t="str">
        <f>IFERROR(IF($M2321="","",$M2321&amp;"・"&amp;INDEX(リスト!$F:$F,MATCH($L2321,リスト!$E:$E,0))),"")</f>
        <v/>
      </c>
    </row>
    <row r="2322" spans="15:22" ht="18" customHeight="1" x14ac:dyDescent="0.55000000000000004">
      <c r="O2322" s="9" t="str">
        <f>IFERROR(IF($B2322="","",INDEX(所属情報!$E:$E,MATCH($A2322,所属情報!$A:$A,0))),"")</f>
        <v/>
      </c>
      <c r="P2322" s="9" t="str">
        <f t="shared" si="108"/>
        <v/>
      </c>
      <c r="Q2322" s="9" t="str">
        <f t="shared" si="109"/>
        <v/>
      </c>
      <c r="R2322" s="9" t="str">
        <f t="shared" si="110"/>
        <v/>
      </c>
      <c r="S2322" s="9" t="str">
        <f>IFERROR(IF($F2322="","",INDEX(リスト!$G:$G,MATCH($F2322,リスト!$E:$E,0))),"")</f>
        <v/>
      </c>
      <c r="T2322" s="9" t="str">
        <f>IFERROR(IF($K2322="","",INDEX(リスト!$J:$J,MATCH($K2322,リスト!$I:$I,0))),"")</f>
        <v/>
      </c>
      <c r="U2322" s="9" t="str">
        <f>IF($B2322="","",RIGHT($G2322*1000+200+COUNTIF($G$2:$G2322,$G2322),9))</f>
        <v/>
      </c>
      <c r="V2322" s="9" t="str">
        <f>IFERROR(IF($M2322="","",$M2322&amp;"・"&amp;INDEX(リスト!$F:$F,MATCH($L2322,リスト!$E:$E,0))),"")</f>
        <v/>
      </c>
    </row>
    <row r="2323" spans="15:22" ht="18" customHeight="1" x14ac:dyDescent="0.55000000000000004">
      <c r="O2323" s="9" t="str">
        <f>IFERROR(IF($B2323="","",INDEX(所属情報!$E:$E,MATCH($A2323,所属情報!$A:$A,0))),"")</f>
        <v/>
      </c>
      <c r="P2323" s="9" t="str">
        <f t="shared" si="108"/>
        <v/>
      </c>
      <c r="Q2323" s="9" t="str">
        <f t="shared" si="109"/>
        <v/>
      </c>
      <c r="R2323" s="9" t="str">
        <f t="shared" si="110"/>
        <v/>
      </c>
      <c r="S2323" s="9" t="str">
        <f>IFERROR(IF($F2323="","",INDEX(リスト!$G:$G,MATCH($F2323,リスト!$E:$E,0))),"")</f>
        <v/>
      </c>
      <c r="T2323" s="9" t="str">
        <f>IFERROR(IF($K2323="","",INDEX(リスト!$J:$J,MATCH($K2323,リスト!$I:$I,0))),"")</f>
        <v/>
      </c>
      <c r="U2323" s="9" t="str">
        <f>IF($B2323="","",RIGHT($G2323*1000+200+COUNTIF($G$2:$G2323,$G2323),9))</f>
        <v/>
      </c>
      <c r="V2323" s="9" t="str">
        <f>IFERROR(IF($M2323="","",$M2323&amp;"・"&amp;INDEX(リスト!$F:$F,MATCH($L2323,リスト!$E:$E,0))),"")</f>
        <v/>
      </c>
    </row>
    <row r="2324" spans="15:22" ht="18" customHeight="1" x14ac:dyDescent="0.55000000000000004">
      <c r="O2324" s="9" t="str">
        <f>IFERROR(IF($B2324="","",INDEX(所属情報!$E:$E,MATCH($A2324,所属情報!$A:$A,0))),"")</f>
        <v/>
      </c>
      <c r="P2324" s="9" t="str">
        <f t="shared" si="108"/>
        <v/>
      </c>
      <c r="Q2324" s="9" t="str">
        <f t="shared" si="109"/>
        <v/>
      </c>
      <c r="R2324" s="9" t="str">
        <f t="shared" si="110"/>
        <v/>
      </c>
      <c r="S2324" s="9" t="str">
        <f>IFERROR(IF($F2324="","",INDEX(リスト!$G:$G,MATCH($F2324,リスト!$E:$E,0))),"")</f>
        <v/>
      </c>
      <c r="T2324" s="9" t="str">
        <f>IFERROR(IF($K2324="","",INDEX(リスト!$J:$J,MATCH($K2324,リスト!$I:$I,0))),"")</f>
        <v/>
      </c>
      <c r="U2324" s="9" t="str">
        <f>IF($B2324="","",RIGHT($G2324*1000+200+COUNTIF($G$2:$G2324,$G2324),9))</f>
        <v/>
      </c>
      <c r="V2324" s="9" t="str">
        <f>IFERROR(IF($M2324="","",$M2324&amp;"・"&amp;INDEX(リスト!$F:$F,MATCH($L2324,リスト!$E:$E,0))),"")</f>
        <v/>
      </c>
    </row>
    <row r="2325" spans="15:22" ht="18" customHeight="1" x14ac:dyDescent="0.55000000000000004">
      <c r="O2325" s="9" t="str">
        <f>IFERROR(IF($B2325="","",INDEX(所属情報!$E:$E,MATCH($A2325,所属情報!$A:$A,0))),"")</f>
        <v/>
      </c>
      <c r="P2325" s="9" t="str">
        <f t="shared" si="108"/>
        <v/>
      </c>
      <c r="Q2325" s="9" t="str">
        <f t="shared" si="109"/>
        <v/>
      </c>
      <c r="R2325" s="9" t="str">
        <f t="shared" si="110"/>
        <v/>
      </c>
      <c r="S2325" s="9" t="str">
        <f>IFERROR(IF($F2325="","",INDEX(リスト!$G:$G,MATCH($F2325,リスト!$E:$E,0))),"")</f>
        <v/>
      </c>
      <c r="T2325" s="9" t="str">
        <f>IFERROR(IF($K2325="","",INDEX(リスト!$J:$J,MATCH($K2325,リスト!$I:$I,0))),"")</f>
        <v/>
      </c>
      <c r="U2325" s="9" t="str">
        <f>IF($B2325="","",RIGHT($G2325*1000+200+COUNTIF($G$2:$G2325,$G2325),9))</f>
        <v/>
      </c>
      <c r="V2325" s="9" t="str">
        <f>IFERROR(IF($M2325="","",$M2325&amp;"・"&amp;INDEX(リスト!$F:$F,MATCH($L2325,リスト!$E:$E,0))),"")</f>
        <v/>
      </c>
    </row>
    <row r="2326" spans="15:22" ht="18" customHeight="1" x14ac:dyDescent="0.55000000000000004">
      <c r="O2326" s="9" t="str">
        <f>IFERROR(IF($B2326="","",INDEX(所属情報!$E:$E,MATCH($A2326,所属情報!$A:$A,0))),"")</f>
        <v/>
      </c>
      <c r="P2326" s="9" t="str">
        <f t="shared" si="108"/>
        <v/>
      </c>
      <c r="Q2326" s="9" t="str">
        <f t="shared" si="109"/>
        <v/>
      </c>
      <c r="R2326" s="9" t="str">
        <f t="shared" si="110"/>
        <v/>
      </c>
      <c r="S2326" s="9" t="str">
        <f>IFERROR(IF($F2326="","",INDEX(リスト!$G:$G,MATCH($F2326,リスト!$E:$E,0))),"")</f>
        <v/>
      </c>
      <c r="T2326" s="9" t="str">
        <f>IFERROR(IF($K2326="","",INDEX(リスト!$J:$J,MATCH($K2326,リスト!$I:$I,0))),"")</f>
        <v/>
      </c>
      <c r="U2326" s="9" t="str">
        <f>IF($B2326="","",RIGHT($G2326*1000+200+COUNTIF($G$2:$G2326,$G2326),9))</f>
        <v/>
      </c>
      <c r="V2326" s="9" t="str">
        <f>IFERROR(IF($M2326="","",$M2326&amp;"・"&amp;INDEX(リスト!$F:$F,MATCH($L2326,リスト!$E:$E,0))),"")</f>
        <v/>
      </c>
    </row>
    <row r="2327" spans="15:22" ht="18" customHeight="1" x14ac:dyDescent="0.55000000000000004">
      <c r="O2327" s="9" t="str">
        <f>IFERROR(IF($B2327="","",INDEX(所属情報!$E:$E,MATCH($A2327,所属情報!$A:$A,0))),"")</f>
        <v/>
      </c>
      <c r="P2327" s="9" t="str">
        <f t="shared" si="108"/>
        <v/>
      </c>
      <c r="Q2327" s="9" t="str">
        <f t="shared" si="109"/>
        <v/>
      </c>
      <c r="R2327" s="9" t="str">
        <f t="shared" si="110"/>
        <v/>
      </c>
      <c r="S2327" s="9" t="str">
        <f>IFERROR(IF($F2327="","",INDEX(リスト!$G:$G,MATCH($F2327,リスト!$E:$E,0))),"")</f>
        <v/>
      </c>
      <c r="T2327" s="9" t="str">
        <f>IFERROR(IF($K2327="","",INDEX(リスト!$J:$J,MATCH($K2327,リスト!$I:$I,0))),"")</f>
        <v/>
      </c>
      <c r="U2327" s="9" t="str">
        <f>IF($B2327="","",RIGHT($G2327*1000+200+COUNTIF($G$2:$G2327,$G2327),9))</f>
        <v/>
      </c>
      <c r="V2327" s="9" t="str">
        <f>IFERROR(IF($M2327="","",$M2327&amp;"・"&amp;INDEX(リスト!$F:$F,MATCH($L2327,リスト!$E:$E,0))),"")</f>
        <v/>
      </c>
    </row>
    <row r="2328" spans="15:22" ht="18" customHeight="1" x14ac:dyDescent="0.55000000000000004">
      <c r="O2328" s="9" t="str">
        <f>IFERROR(IF($B2328="","",INDEX(所属情報!$E:$E,MATCH($A2328,所属情報!$A:$A,0))),"")</f>
        <v/>
      </c>
      <c r="P2328" s="9" t="str">
        <f t="shared" si="108"/>
        <v/>
      </c>
      <c r="Q2328" s="9" t="str">
        <f t="shared" si="109"/>
        <v/>
      </c>
      <c r="R2328" s="9" t="str">
        <f t="shared" si="110"/>
        <v/>
      </c>
      <c r="S2328" s="9" t="str">
        <f>IFERROR(IF($F2328="","",INDEX(リスト!$G:$G,MATCH($F2328,リスト!$E:$E,0))),"")</f>
        <v/>
      </c>
      <c r="T2328" s="9" t="str">
        <f>IFERROR(IF($K2328="","",INDEX(リスト!$J:$J,MATCH($K2328,リスト!$I:$I,0))),"")</f>
        <v/>
      </c>
      <c r="U2328" s="9" t="str">
        <f>IF($B2328="","",RIGHT($G2328*1000+200+COUNTIF($G$2:$G2328,$G2328),9))</f>
        <v/>
      </c>
      <c r="V2328" s="9" t="str">
        <f>IFERROR(IF($M2328="","",$M2328&amp;"・"&amp;INDEX(リスト!$F:$F,MATCH($L2328,リスト!$E:$E,0))),"")</f>
        <v/>
      </c>
    </row>
    <row r="2329" spans="15:22" ht="18" customHeight="1" x14ac:dyDescent="0.55000000000000004">
      <c r="O2329" s="9" t="str">
        <f>IFERROR(IF($B2329="","",INDEX(所属情報!$E:$E,MATCH($A2329,所属情報!$A:$A,0))),"")</f>
        <v/>
      </c>
      <c r="P2329" s="9" t="str">
        <f t="shared" si="108"/>
        <v/>
      </c>
      <c r="Q2329" s="9" t="str">
        <f t="shared" si="109"/>
        <v/>
      </c>
      <c r="R2329" s="9" t="str">
        <f t="shared" si="110"/>
        <v/>
      </c>
      <c r="S2329" s="9" t="str">
        <f>IFERROR(IF($F2329="","",INDEX(リスト!$G:$G,MATCH($F2329,リスト!$E:$E,0))),"")</f>
        <v/>
      </c>
      <c r="T2329" s="9" t="str">
        <f>IFERROR(IF($K2329="","",INDEX(リスト!$J:$J,MATCH($K2329,リスト!$I:$I,0))),"")</f>
        <v/>
      </c>
      <c r="U2329" s="9" t="str">
        <f>IF($B2329="","",RIGHT($G2329*1000+200+COUNTIF($G$2:$G2329,$G2329),9))</f>
        <v/>
      </c>
      <c r="V2329" s="9" t="str">
        <f>IFERROR(IF($M2329="","",$M2329&amp;"・"&amp;INDEX(リスト!$F:$F,MATCH($L2329,リスト!$E:$E,0))),"")</f>
        <v/>
      </c>
    </row>
    <row r="2330" spans="15:22" ht="18" customHeight="1" x14ac:dyDescent="0.55000000000000004">
      <c r="O2330" s="9" t="str">
        <f>IFERROR(IF($B2330="","",INDEX(所属情報!$E:$E,MATCH($A2330,所属情報!$A:$A,0))),"")</f>
        <v/>
      </c>
      <c r="P2330" s="9" t="str">
        <f t="shared" si="108"/>
        <v/>
      </c>
      <c r="Q2330" s="9" t="str">
        <f t="shared" si="109"/>
        <v/>
      </c>
      <c r="R2330" s="9" t="str">
        <f t="shared" si="110"/>
        <v/>
      </c>
      <c r="S2330" s="9" t="str">
        <f>IFERROR(IF($F2330="","",INDEX(リスト!$G:$G,MATCH($F2330,リスト!$E:$E,0))),"")</f>
        <v/>
      </c>
      <c r="T2330" s="9" t="str">
        <f>IFERROR(IF($K2330="","",INDEX(リスト!$J:$J,MATCH($K2330,リスト!$I:$I,0))),"")</f>
        <v/>
      </c>
      <c r="U2330" s="9" t="str">
        <f>IF($B2330="","",RIGHT($G2330*1000+200+COUNTIF($G$2:$G2330,$G2330),9))</f>
        <v/>
      </c>
      <c r="V2330" s="9" t="str">
        <f>IFERROR(IF($M2330="","",$M2330&amp;"・"&amp;INDEX(リスト!$F:$F,MATCH($L2330,リスト!$E:$E,0))),"")</f>
        <v/>
      </c>
    </row>
    <row r="2331" spans="15:22" ht="18" customHeight="1" x14ac:dyDescent="0.55000000000000004">
      <c r="O2331" s="9" t="str">
        <f>IFERROR(IF($B2331="","",INDEX(所属情報!$E:$E,MATCH($A2331,所属情報!$A:$A,0))),"")</f>
        <v/>
      </c>
      <c r="P2331" s="9" t="str">
        <f t="shared" si="108"/>
        <v/>
      </c>
      <c r="Q2331" s="9" t="str">
        <f t="shared" si="109"/>
        <v/>
      </c>
      <c r="R2331" s="9" t="str">
        <f t="shared" si="110"/>
        <v/>
      </c>
      <c r="S2331" s="9" t="str">
        <f>IFERROR(IF($F2331="","",INDEX(リスト!$G:$G,MATCH($F2331,リスト!$E:$E,0))),"")</f>
        <v/>
      </c>
      <c r="T2331" s="9" t="str">
        <f>IFERROR(IF($K2331="","",INDEX(リスト!$J:$J,MATCH($K2331,リスト!$I:$I,0))),"")</f>
        <v/>
      </c>
      <c r="U2331" s="9" t="str">
        <f>IF($B2331="","",RIGHT($G2331*1000+200+COUNTIF($G$2:$G2331,$G2331),9))</f>
        <v/>
      </c>
      <c r="V2331" s="9" t="str">
        <f>IFERROR(IF($M2331="","",$M2331&amp;"・"&amp;INDEX(リスト!$F:$F,MATCH($L2331,リスト!$E:$E,0))),"")</f>
        <v/>
      </c>
    </row>
    <row r="2332" spans="15:22" ht="18" customHeight="1" x14ac:dyDescent="0.55000000000000004">
      <c r="O2332" s="9" t="str">
        <f>IFERROR(IF($B2332="","",INDEX(所属情報!$E:$E,MATCH($A2332,所属情報!$A:$A,0))),"")</f>
        <v/>
      </c>
      <c r="P2332" s="9" t="str">
        <f t="shared" si="108"/>
        <v/>
      </c>
      <c r="Q2332" s="9" t="str">
        <f t="shared" si="109"/>
        <v/>
      </c>
      <c r="R2332" s="9" t="str">
        <f t="shared" si="110"/>
        <v/>
      </c>
      <c r="S2332" s="9" t="str">
        <f>IFERROR(IF($F2332="","",INDEX(リスト!$G:$G,MATCH($F2332,リスト!$E:$E,0))),"")</f>
        <v/>
      </c>
      <c r="T2332" s="9" t="str">
        <f>IFERROR(IF($K2332="","",INDEX(リスト!$J:$J,MATCH($K2332,リスト!$I:$I,0))),"")</f>
        <v/>
      </c>
      <c r="U2332" s="9" t="str">
        <f>IF($B2332="","",RIGHT($G2332*1000+200+COUNTIF($G$2:$G2332,$G2332),9))</f>
        <v/>
      </c>
      <c r="V2332" s="9" t="str">
        <f>IFERROR(IF($M2332="","",$M2332&amp;"・"&amp;INDEX(リスト!$F:$F,MATCH($L2332,リスト!$E:$E,0))),"")</f>
        <v/>
      </c>
    </row>
    <row r="2333" spans="15:22" ht="18" customHeight="1" x14ac:dyDescent="0.55000000000000004">
      <c r="O2333" s="9" t="str">
        <f>IFERROR(IF($B2333="","",INDEX(所属情報!$E:$E,MATCH($A2333,所属情報!$A:$A,0))),"")</f>
        <v/>
      </c>
      <c r="P2333" s="9" t="str">
        <f t="shared" si="108"/>
        <v/>
      </c>
      <c r="Q2333" s="9" t="str">
        <f t="shared" si="109"/>
        <v/>
      </c>
      <c r="R2333" s="9" t="str">
        <f t="shared" si="110"/>
        <v/>
      </c>
      <c r="S2333" s="9" t="str">
        <f>IFERROR(IF($F2333="","",INDEX(リスト!$G:$G,MATCH($F2333,リスト!$E:$E,0))),"")</f>
        <v/>
      </c>
      <c r="T2333" s="9" t="str">
        <f>IFERROR(IF($K2333="","",INDEX(リスト!$J:$J,MATCH($K2333,リスト!$I:$I,0))),"")</f>
        <v/>
      </c>
      <c r="U2333" s="9" t="str">
        <f>IF($B2333="","",RIGHT($G2333*1000+200+COUNTIF($G$2:$G2333,$G2333),9))</f>
        <v/>
      </c>
      <c r="V2333" s="9" t="str">
        <f>IFERROR(IF($M2333="","",$M2333&amp;"・"&amp;INDEX(リスト!$F:$F,MATCH($L2333,リスト!$E:$E,0))),"")</f>
        <v/>
      </c>
    </row>
    <row r="2334" spans="15:22" ht="18" customHeight="1" x14ac:dyDescent="0.55000000000000004">
      <c r="O2334" s="9" t="str">
        <f>IFERROR(IF($B2334="","",INDEX(所属情報!$E:$E,MATCH($A2334,所属情報!$A:$A,0))),"")</f>
        <v/>
      </c>
      <c r="P2334" s="9" t="str">
        <f t="shared" si="108"/>
        <v/>
      </c>
      <c r="Q2334" s="9" t="str">
        <f t="shared" si="109"/>
        <v/>
      </c>
      <c r="R2334" s="9" t="str">
        <f t="shared" si="110"/>
        <v/>
      </c>
      <c r="S2334" s="9" t="str">
        <f>IFERROR(IF($F2334="","",INDEX(リスト!$G:$G,MATCH($F2334,リスト!$E:$E,0))),"")</f>
        <v/>
      </c>
      <c r="T2334" s="9" t="str">
        <f>IFERROR(IF($K2334="","",INDEX(リスト!$J:$J,MATCH($K2334,リスト!$I:$I,0))),"")</f>
        <v/>
      </c>
      <c r="U2334" s="9" t="str">
        <f>IF($B2334="","",RIGHT($G2334*1000+200+COUNTIF($G$2:$G2334,$G2334),9))</f>
        <v/>
      </c>
      <c r="V2334" s="9" t="str">
        <f>IFERROR(IF($M2334="","",$M2334&amp;"・"&amp;INDEX(リスト!$F:$F,MATCH($L2334,リスト!$E:$E,0))),"")</f>
        <v/>
      </c>
    </row>
    <row r="2335" spans="15:22" ht="18" customHeight="1" x14ac:dyDescent="0.55000000000000004">
      <c r="O2335" s="9" t="str">
        <f>IFERROR(IF($B2335="","",INDEX(所属情報!$E:$E,MATCH($A2335,所属情報!$A:$A,0))),"")</f>
        <v/>
      </c>
      <c r="P2335" s="9" t="str">
        <f t="shared" si="108"/>
        <v/>
      </c>
      <c r="Q2335" s="9" t="str">
        <f t="shared" si="109"/>
        <v/>
      </c>
      <c r="R2335" s="9" t="str">
        <f t="shared" si="110"/>
        <v/>
      </c>
      <c r="S2335" s="9" t="str">
        <f>IFERROR(IF($F2335="","",INDEX(リスト!$G:$G,MATCH($F2335,リスト!$E:$E,0))),"")</f>
        <v/>
      </c>
      <c r="T2335" s="9" t="str">
        <f>IFERROR(IF($K2335="","",INDEX(リスト!$J:$J,MATCH($K2335,リスト!$I:$I,0))),"")</f>
        <v/>
      </c>
      <c r="U2335" s="9" t="str">
        <f>IF($B2335="","",RIGHT($G2335*1000+200+COUNTIF($G$2:$G2335,$G2335),9))</f>
        <v/>
      </c>
      <c r="V2335" s="9" t="str">
        <f>IFERROR(IF($M2335="","",$M2335&amp;"・"&amp;INDEX(リスト!$F:$F,MATCH($L2335,リスト!$E:$E,0))),"")</f>
        <v/>
      </c>
    </row>
    <row r="2336" spans="15:22" ht="18" customHeight="1" x14ac:dyDescent="0.55000000000000004">
      <c r="O2336" s="9" t="str">
        <f>IFERROR(IF($B2336="","",INDEX(所属情報!$E:$E,MATCH($A2336,所属情報!$A:$A,0))),"")</f>
        <v/>
      </c>
      <c r="P2336" s="9" t="str">
        <f t="shared" si="108"/>
        <v/>
      </c>
      <c r="Q2336" s="9" t="str">
        <f t="shared" si="109"/>
        <v/>
      </c>
      <c r="R2336" s="9" t="str">
        <f t="shared" si="110"/>
        <v/>
      </c>
      <c r="S2336" s="9" t="str">
        <f>IFERROR(IF($F2336="","",INDEX(リスト!$G:$G,MATCH($F2336,リスト!$E:$E,0))),"")</f>
        <v/>
      </c>
      <c r="T2336" s="9" t="str">
        <f>IFERROR(IF($K2336="","",INDEX(リスト!$J:$J,MATCH($K2336,リスト!$I:$I,0))),"")</f>
        <v/>
      </c>
      <c r="U2336" s="9" t="str">
        <f>IF($B2336="","",RIGHT($G2336*1000+200+COUNTIF($G$2:$G2336,$G2336),9))</f>
        <v/>
      </c>
      <c r="V2336" s="9" t="str">
        <f>IFERROR(IF($M2336="","",$M2336&amp;"・"&amp;INDEX(リスト!$F:$F,MATCH($L2336,リスト!$E:$E,0))),"")</f>
        <v/>
      </c>
    </row>
    <row r="2337" spans="15:22" ht="18" customHeight="1" x14ac:dyDescent="0.55000000000000004">
      <c r="O2337" s="9" t="str">
        <f>IFERROR(IF($B2337="","",INDEX(所属情報!$E:$E,MATCH($A2337,所属情報!$A:$A,0))),"")</f>
        <v/>
      </c>
      <c r="P2337" s="9" t="str">
        <f t="shared" si="108"/>
        <v/>
      </c>
      <c r="Q2337" s="9" t="str">
        <f t="shared" si="109"/>
        <v/>
      </c>
      <c r="R2337" s="9" t="str">
        <f t="shared" si="110"/>
        <v/>
      </c>
      <c r="S2337" s="9" t="str">
        <f>IFERROR(IF($F2337="","",INDEX(リスト!$G:$G,MATCH($F2337,リスト!$E:$E,0))),"")</f>
        <v/>
      </c>
      <c r="T2337" s="9" t="str">
        <f>IFERROR(IF($K2337="","",INDEX(リスト!$J:$J,MATCH($K2337,リスト!$I:$I,0))),"")</f>
        <v/>
      </c>
      <c r="U2337" s="9" t="str">
        <f>IF($B2337="","",RIGHT($G2337*1000+200+COUNTIF($G$2:$G2337,$G2337),9))</f>
        <v/>
      </c>
      <c r="V2337" s="9" t="str">
        <f>IFERROR(IF($M2337="","",$M2337&amp;"・"&amp;INDEX(リスト!$F:$F,MATCH($L2337,リスト!$E:$E,0))),"")</f>
        <v/>
      </c>
    </row>
    <row r="2338" spans="15:22" ht="18" customHeight="1" x14ac:dyDescent="0.55000000000000004">
      <c r="O2338" s="9" t="str">
        <f>IFERROR(IF($B2338="","",INDEX(所属情報!$E:$E,MATCH($A2338,所属情報!$A:$A,0))),"")</f>
        <v/>
      </c>
      <c r="P2338" s="9" t="str">
        <f t="shared" si="108"/>
        <v/>
      </c>
      <c r="Q2338" s="9" t="str">
        <f t="shared" si="109"/>
        <v/>
      </c>
      <c r="R2338" s="9" t="str">
        <f t="shared" si="110"/>
        <v/>
      </c>
      <c r="S2338" s="9" t="str">
        <f>IFERROR(IF($F2338="","",INDEX(リスト!$G:$G,MATCH($F2338,リスト!$E:$E,0))),"")</f>
        <v/>
      </c>
      <c r="T2338" s="9" t="str">
        <f>IFERROR(IF($K2338="","",INDEX(リスト!$J:$J,MATCH($K2338,リスト!$I:$I,0))),"")</f>
        <v/>
      </c>
      <c r="U2338" s="9" t="str">
        <f>IF($B2338="","",RIGHT($G2338*1000+200+COUNTIF($G$2:$G2338,$G2338),9))</f>
        <v/>
      </c>
      <c r="V2338" s="9" t="str">
        <f>IFERROR(IF($M2338="","",$M2338&amp;"・"&amp;INDEX(リスト!$F:$F,MATCH($L2338,リスト!$E:$E,0))),"")</f>
        <v/>
      </c>
    </row>
    <row r="2339" spans="15:22" ht="18" customHeight="1" x14ac:dyDescent="0.55000000000000004">
      <c r="O2339" s="9" t="str">
        <f>IFERROR(IF($B2339="","",INDEX(所属情報!$E:$E,MATCH($A2339,所属情報!$A:$A,0))),"")</f>
        <v/>
      </c>
      <c r="P2339" s="9" t="str">
        <f t="shared" si="108"/>
        <v/>
      </c>
      <c r="Q2339" s="9" t="str">
        <f t="shared" si="109"/>
        <v/>
      </c>
      <c r="R2339" s="9" t="str">
        <f t="shared" si="110"/>
        <v/>
      </c>
      <c r="S2339" s="9" t="str">
        <f>IFERROR(IF($F2339="","",INDEX(リスト!$G:$G,MATCH($F2339,リスト!$E:$E,0))),"")</f>
        <v/>
      </c>
      <c r="T2339" s="9" t="str">
        <f>IFERROR(IF($K2339="","",INDEX(リスト!$J:$J,MATCH($K2339,リスト!$I:$I,0))),"")</f>
        <v/>
      </c>
      <c r="U2339" s="9" t="str">
        <f>IF($B2339="","",RIGHT($G2339*1000+200+COUNTIF($G$2:$G2339,$G2339),9))</f>
        <v/>
      </c>
      <c r="V2339" s="9" t="str">
        <f>IFERROR(IF($M2339="","",$M2339&amp;"・"&amp;INDEX(リスト!$F:$F,MATCH($L2339,リスト!$E:$E,0))),"")</f>
        <v/>
      </c>
    </row>
    <row r="2340" spans="15:22" ht="18" customHeight="1" x14ac:dyDescent="0.55000000000000004">
      <c r="O2340" s="9" t="str">
        <f>IFERROR(IF($B2340="","",INDEX(所属情報!$E:$E,MATCH($A2340,所属情報!$A:$A,0))),"")</f>
        <v/>
      </c>
      <c r="P2340" s="9" t="str">
        <f t="shared" si="108"/>
        <v/>
      </c>
      <c r="Q2340" s="9" t="str">
        <f t="shared" si="109"/>
        <v/>
      </c>
      <c r="R2340" s="9" t="str">
        <f t="shared" si="110"/>
        <v/>
      </c>
      <c r="S2340" s="9" t="str">
        <f>IFERROR(IF($F2340="","",INDEX(リスト!$G:$G,MATCH($F2340,リスト!$E:$E,0))),"")</f>
        <v/>
      </c>
      <c r="T2340" s="9" t="str">
        <f>IFERROR(IF($K2340="","",INDEX(リスト!$J:$J,MATCH($K2340,リスト!$I:$I,0))),"")</f>
        <v/>
      </c>
      <c r="U2340" s="9" t="str">
        <f>IF($B2340="","",RIGHT($G2340*1000+200+COUNTIF($G$2:$G2340,$G2340),9))</f>
        <v/>
      </c>
      <c r="V2340" s="9" t="str">
        <f>IFERROR(IF($M2340="","",$M2340&amp;"・"&amp;INDEX(リスト!$F:$F,MATCH($L2340,リスト!$E:$E,0))),"")</f>
        <v/>
      </c>
    </row>
    <row r="2341" spans="15:22" ht="18" customHeight="1" x14ac:dyDescent="0.55000000000000004">
      <c r="O2341" s="9" t="str">
        <f>IFERROR(IF($B2341="","",INDEX(所属情報!$E:$E,MATCH($A2341,所属情報!$A:$A,0))),"")</f>
        <v/>
      </c>
      <c r="P2341" s="9" t="str">
        <f t="shared" si="108"/>
        <v/>
      </c>
      <c r="Q2341" s="9" t="str">
        <f t="shared" si="109"/>
        <v/>
      </c>
      <c r="R2341" s="9" t="str">
        <f t="shared" si="110"/>
        <v/>
      </c>
      <c r="S2341" s="9" t="str">
        <f>IFERROR(IF($F2341="","",INDEX(リスト!$G:$G,MATCH($F2341,リスト!$E:$E,0))),"")</f>
        <v/>
      </c>
      <c r="T2341" s="9" t="str">
        <f>IFERROR(IF($K2341="","",INDEX(リスト!$J:$J,MATCH($K2341,リスト!$I:$I,0))),"")</f>
        <v/>
      </c>
      <c r="U2341" s="9" t="str">
        <f>IF($B2341="","",RIGHT($G2341*1000+200+COUNTIF($G$2:$G2341,$G2341),9))</f>
        <v/>
      </c>
      <c r="V2341" s="9" t="str">
        <f>IFERROR(IF($M2341="","",$M2341&amp;"・"&amp;INDEX(リスト!$F:$F,MATCH($L2341,リスト!$E:$E,0))),"")</f>
        <v/>
      </c>
    </row>
    <row r="2342" spans="15:22" ht="18" customHeight="1" x14ac:dyDescent="0.55000000000000004">
      <c r="O2342" s="9" t="str">
        <f>IFERROR(IF($B2342="","",INDEX(所属情報!$E:$E,MATCH($A2342,所属情報!$A:$A,0))),"")</f>
        <v/>
      </c>
      <c r="P2342" s="9" t="str">
        <f t="shared" si="108"/>
        <v/>
      </c>
      <c r="Q2342" s="9" t="str">
        <f t="shared" si="109"/>
        <v/>
      </c>
      <c r="R2342" s="9" t="str">
        <f t="shared" si="110"/>
        <v/>
      </c>
      <c r="S2342" s="9" t="str">
        <f>IFERROR(IF($F2342="","",INDEX(リスト!$G:$G,MATCH($F2342,リスト!$E:$E,0))),"")</f>
        <v/>
      </c>
      <c r="T2342" s="9" t="str">
        <f>IFERROR(IF($K2342="","",INDEX(リスト!$J:$J,MATCH($K2342,リスト!$I:$I,0))),"")</f>
        <v/>
      </c>
      <c r="U2342" s="9" t="str">
        <f>IF($B2342="","",RIGHT($G2342*1000+200+COUNTIF($G$2:$G2342,$G2342),9))</f>
        <v/>
      </c>
      <c r="V2342" s="9" t="str">
        <f>IFERROR(IF($M2342="","",$M2342&amp;"・"&amp;INDEX(リスト!$F:$F,MATCH($L2342,リスト!$E:$E,0))),"")</f>
        <v/>
      </c>
    </row>
    <row r="2343" spans="15:22" ht="18" customHeight="1" x14ac:dyDescent="0.55000000000000004">
      <c r="O2343" s="9" t="str">
        <f>IFERROR(IF($B2343="","",INDEX(所属情報!$E:$E,MATCH($A2343,所属情報!$A:$A,0))),"")</f>
        <v/>
      </c>
      <c r="P2343" s="9" t="str">
        <f t="shared" si="108"/>
        <v/>
      </c>
      <c r="Q2343" s="9" t="str">
        <f t="shared" si="109"/>
        <v/>
      </c>
      <c r="R2343" s="9" t="str">
        <f t="shared" si="110"/>
        <v/>
      </c>
      <c r="S2343" s="9" t="str">
        <f>IFERROR(IF($F2343="","",INDEX(リスト!$G:$G,MATCH($F2343,リスト!$E:$E,0))),"")</f>
        <v/>
      </c>
      <c r="T2343" s="9" t="str">
        <f>IFERROR(IF($K2343="","",INDEX(リスト!$J:$J,MATCH($K2343,リスト!$I:$I,0))),"")</f>
        <v/>
      </c>
      <c r="U2343" s="9" t="str">
        <f>IF($B2343="","",RIGHT($G2343*1000+200+COUNTIF($G$2:$G2343,$G2343),9))</f>
        <v/>
      </c>
      <c r="V2343" s="9" t="str">
        <f>IFERROR(IF($M2343="","",$M2343&amp;"・"&amp;INDEX(リスト!$F:$F,MATCH($L2343,リスト!$E:$E,0))),"")</f>
        <v/>
      </c>
    </row>
    <row r="2344" spans="15:22" ht="18" customHeight="1" x14ac:dyDescent="0.55000000000000004">
      <c r="O2344" s="9" t="str">
        <f>IFERROR(IF($B2344="","",INDEX(所属情報!$E:$E,MATCH($A2344,所属情報!$A:$A,0))),"")</f>
        <v/>
      </c>
      <c r="P2344" s="9" t="str">
        <f t="shared" si="108"/>
        <v/>
      </c>
      <c r="Q2344" s="9" t="str">
        <f t="shared" si="109"/>
        <v/>
      </c>
      <c r="R2344" s="9" t="str">
        <f t="shared" si="110"/>
        <v/>
      </c>
      <c r="S2344" s="9" t="str">
        <f>IFERROR(IF($F2344="","",INDEX(リスト!$G:$G,MATCH($F2344,リスト!$E:$E,0))),"")</f>
        <v/>
      </c>
      <c r="T2344" s="9" t="str">
        <f>IFERROR(IF($K2344="","",INDEX(リスト!$J:$J,MATCH($K2344,リスト!$I:$I,0))),"")</f>
        <v/>
      </c>
      <c r="U2344" s="9" t="str">
        <f>IF($B2344="","",RIGHT($G2344*1000+200+COUNTIF($G$2:$G2344,$G2344),9))</f>
        <v/>
      </c>
      <c r="V2344" s="9" t="str">
        <f>IFERROR(IF($M2344="","",$M2344&amp;"・"&amp;INDEX(リスト!$F:$F,MATCH($L2344,リスト!$E:$E,0))),"")</f>
        <v/>
      </c>
    </row>
    <row r="2345" spans="15:22" ht="18" customHeight="1" x14ac:dyDescent="0.55000000000000004">
      <c r="O2345" s="9" t="str">
        <f>IFERROR(IF($B2345="","",INDEX(所属情報!$E:$E,MATCH($A2345,所属情報!$A:$A,0))),"")</f>
        <v/>
      </c>
      <c r="P2345" s="9" t="str">
        <f t="shared" si="108"/>
        <v/>
      </c>
      <c r="Q2345" s="9" t="str">
        <f t="shared" si="109"/>
        <v/>
      </c>
      <c r="R2345" s="9" t="str">
        <f t="shared" si="110"/>
        <v/>
      </c>
      <c r="S2345" s="9" t="str">
        <f>IFERROR(IF($F2345="","",INDEX(リスト!$G:$G,MATCH($F2345,リスト!$E:$E,0))),"")</f>
        <v/>
      </c>
      <c r="T2345" s="9" t="str">
        <f>IFERROR(IF($K2345="","",INDEX(リスト!$J:$J,MATCH($K2345,リスト!$I:$I,0))),"")</f>
        <v/>
      </c>
      <c r="U2345" s="9" t="str">
        <f>IF($B2345="","",RIGHT($G2345*1000+200+COUNTIF($G$2:$G2345,$G2345),9))</f>
        <v/>
      </c>
      <c r="V2345" s="9" t="str">
        <f>IFERROR(IF($M2345="","",$M2345&amp;"・"&amp;INDEX(リスト!$F:$F,MATCH($L2345,リスト!$E:$E,0))),"")</f>
        <v/>
      </c>
    </row>
    <row r="2346" spans="15:22" ht="18" customHeight="1" x14ac:dyDescent="0.55000000000000004">
      <c r="O2346" s="9" t="str">
        <f>IFERROR(IF($B2346="","",INDEX(所属情報!$E:$E,MATCH($A2346,所属情報!$A:$A,0))),"")</f>
        <v/>
      </c>
      <c r="P2346" s="9" t="str">
        <f t="shared" si="108"/>
        <v/>
      </c>
      <c r="Q2346" s="9" t="str">
        <f t="shared" si="109"/>
        <v/>
      </c>
      <c r="R2346" s="9" t="str">
        <f t="shared" si="110"/>
        <v/>
      </c>
      <c r="S2346" s="9" t="str">
        <f>IFERROR(IF($F2346="","",INDEX(リスト!$G:$G,MATCH($F2346,リスト!$E:$E,0))),"")</f>
        <v/>
      </c>
      <c r="T2346" s="9" t="str">
        <f>IFERROR(IF($K2346="","",INDEX(リスト!$J:$J,MATCH($K2346,リスト!$I:$I,0))),"")</f>
        <v/>
      </c>
      <c r="U2346" s="9" t="str">
        <f>IF($B2346="","",RIGHT($G2346*1000+200+COUNTIF($G$2:$G2346,$G2346),9))</f>
        <v/>
      </c>
      <c r="V2346" s="9" t="str">
        <f>IFERROR(IF($M2346="","",$M2346&amp;"・"&amp;INDEX(リスト!$F:$F,MATCH($L2346,リスト!$E:$E,0))),"")</f>
        <v/>
      </c>
    </row>
    <row r="2347" spans="15:22" ht="18" customHeight="1" x14ac:dyDescent="0.55000000000000004">
      <c r="O2347" s="9" t="str">
        <f>IFERROR(IF($B2347="","",INDEX(所属情報!$E:$E,MATCH($A2347,所属情報!$A:$A,0))),"")</f>
        <v/>
      </c>
      <c r="P2347" s="9" t="str">
        <f t="shared" si="108"/>
        <v/>
      </c>
      <c r="Q2347" s="9" t="str">
        <f t="shared" si="109"/>
        <v/>
      </c>
      <c r="R2347" s="9" t="str">
        <f t="shared" si="110"/>
        <v/>
      </c>
      <c r="S2347" s="9" t="str">
        <f>IFERROR(IF($F2347="","",INDEX(リスト!$G:$G,MATCH($F2347,リスト!$E:$E,0))),"")</f>
        <v/>
      </c>
      <c r="T2347" s="9" t="str">
        <f>IFERROR(IF($K2347="","",INDEX(リスト!$J:$J,MATCH($K2347,リスト!$I:$I,0))),"")</f>
        <v/>
      </c>
      <c r="U2347" s="9" t="str">
        <f>IF($B2347="","",RIGHT($G2347*1000+200+COUNTIF($G$2:$G2347,$G2347),9))</f>
        <v/>
      </c>
      <c r="V2347" s="9" t="str">
        <f>IFERROR(IF($M2347="","",$M2347&amp;"・"&amp;INDEX(リスト!$F:$F,MATCH($L2347,リスト!$E:$E,0))),"")</f>
        <v/>
      </c>
    </row>
    <row r="2348" spans="15:22" ht="18" customHeight="1" x14ac:dyDescent="0.55000000000000004">
      <c r="O2348" s="9" t="str">
        <f>IFERROR(IF($B2348="","",INDEX(所属情報!$E:$E,MATCH($A2348,所属情報!$A:$A,0))),"")</f>
        <v/>
      </c>
      <c r="P2348" s="9" t="str">
        <f t="shared" si="108"/>
        <v/>
      </c>
      <c r="Q2348" s="9" t="str">
        <f t="shared" si="109"/>
        <v/>
      </c>
      <c r="R2348" s="9" t="str">
        <f t="shared" si="110"/>
        <v/>
      </c>
      <c r="S2348" s="9" t="str">
        <f>IFERROR(IF($F2348="","",INDEX(リスト!$G:$G,MATCH($F2348,リスト!$E:$E,0))),"")</f>
        <v/>
      </c>
      <c r="T2348" s="9" t="str">
        <f>IFERROR(IF($K2348="","",INDEX(リスト!$J:$J,MATCH($K2348,リスト!$I:$I,0))),"")</f>
        <v/>
      </c>
      <c r="U2348" s="9" t="str">
        <f>IF($B2348="","",RIGHT($G2348*1000+200+COUNTIF($G$2:$G2348,$G2348),9))</f>
        <v/>
      </c>
      <c r="V2348" s="9" t="str">
        <f>IFERROR(IF($M2348="","",$M2348&amp;"・"&amp;INDEX(リスト!$F:$F,MATCH($L2348,リスト!$E:$E,0))),"")</f>
        <v/>
      </c>
    </row>
    <row r="2349" spans="15:22" ht="18" customHeight="1" x14ac:dyDescent="0.55000000000000004">
      <c r="O2349" s="9" t="str">
        <f>IFERROR(IF($B2349="","",INDEX(所属情報!$E:$E,MATCH($A2349,所属情報!$A:$A,0))),"")</f>
        <v/>
      </c>
      <c r="P2349" s="9" t="str">
        <f t="shared" si="108"/>
        <v/>
      </c>
      <c r="Q2349" s="9" t="str">
        <f t="shared" si="109"/>
        <v/>
      </c>
      <c r="R2349" s="9" t="str">
        <f t="shared" si="110"/>
        <v/>
      </c>
      <c r="S2349" s="9" t="str">
        <f>IFERROR(IF($F2349="","",INDEX(リスト!$G:$G,MATCH($F2349,リスト!$E:$E,0))),"")</f>
        <v/>
      </c>
      <c r="T2349" s="9" t="str">
        <f>IFERROR(IF($K2349="","",INDEX(リスト!$J:$J,MATCH($K2349,リスト!$I:$I,0))),"")</f>
        <v/>
      </c>
      <c r="U2349" s="9" t="str">
        <f>IF($B2349="","",RIGHT($G2349*1000+200+COUNTIF($G$2:$G2349,$G2349),9))</f>
        <v/>
      </c>
      <c r="V2349" s="9" t="str">
        <f>IFERROR(IF($M2349="","",$M2349&amp;"・"&amp;INDEX(リスト!$F:$F,MATCH($L2349,リスト!$E:$E,0))),"")</f>
        <v/>
      </c>
    </row>
    <row r="2350" spans="15:22" ht="18" customHeight="1" x14ac:dyDescent="0.55000000000000004">
      <c r="O2350" s="9" t="str">
        <f>IFERROR(IF($B2350="","",INDEX(所属情報!$E:$E,MATCH($A2350,所属情報!$A:$A,0))),"")</f>
        <v/>
      </c>
      <c r="P2350" s="9" t="str">
        <f t="shared" si="108"/>
        <v/>
      </c>
      <c r="Q2350" s="9" t="str">
        <f t="shared" si="109"/>
        <v/>
      </c>
      <c r="R2350" s="9" t="str">
        <f t="shared" si="110"/>
        <v/>
      </c>
      <c r="S2350" s="9" t="str">
        <f>IFERROR(IF($F2350="","",INDEX(リスト!$G:$G,MATCH($F2350,リスト!$E:$E,0))),"")</f>
        <v/>
      </c>
      <c r="T2350" s="9" t="str">
        <f>IFERROR(IF($K2350="","",INDEX(リスト!$J:$J,MATCH($K2350,リスト!$I:$I,0))),"")</f>
        <v/>
      </c>
      <c r="U2350" s="9" t="str">
        <f>IF($B2350="","",RIGHT($G2350*1000+200+COUNTIF($G$2:$G2350,$G2350),9))</f>
        <v/>
      </c>
      <c r="V2350" s="9" t="str">
        <f>IFERROR(IF($M2350="","",$M2350&amp;"・"&amp;INDEX(リスト!$F:$F,MATCH($L2350,リスト!$E:$E,0))),"")</f>
        <v/>
      </c>
    </row>
    <row r="2351" spans="15:22" ht="18" customHeight="1" x14ac:dyDescent="0.55000000000000004">
      <c r="O2351" s="9" t="str">
        <f>IFERROR(IF($B2351="","",INDEX(所属情報!$E:$E,MATCH($A2351,所属情報!$A:$A,0))),"")</f>
        <v/>
      </c>
      <c r="P2351" s="9" t="str">
        <f t="shared" si="108"/>
        <v/>
      </c>
      <c r="Q2351" s="9" t="str">
        <f t="shared" si="109"/>
        <v/>
      </c>
      <c r="R2351" s="9" t="str">
        <f t="shared" si="110"/>
        <v/>
      </c>
      <c r="S2351" s="9" t="str">
        <f>IFERROR(IF($F2351="","",INDEX(リスト!$G:$G,MATCH($F2351,リスト!$E:$E,0))),"")</f>
        <v/>
      </c>
      <c r="T2351" s="9" t="str">
        <f>IFERROR(IF($K2351="","",INDEX(リスト!$J:$J,MATCH($K2351,リスト!$I:$I,0))),"")</f>
        <v/>
      </c>
      <c r="U2351" s="9" t="str">
        <f>IF($B2351="","",RIGHT($G2351*1000+200+COUNTIF($G$2:$G2351,$G2351),9))</f>
        <v/>
      </c>
      <c r="V2351" s="9" t="str">
        <f>IFERROR(IF($M2351="","",$M2351&amp;"・"&amp;INDEX(リスト!$F:$F,MATCH($L2351,リスト!$E:$E,0))),"")</f>
        <v/>
      </c>
    </row>
    <row r="2352" spans="15:22" ht="18" customHeight="1" x14ac:dyDescent="0.55000000000000004">
      <c r="O2352" s="9" t="str">
        <f>IFERROR(IF($B2352="","",INDEX(所属情報!$E:$E,MATCH($A2352,所属情報!$A:$A,0))),"")</f>
        <v/>
      </c>
      <c r="P2352" s="9" t="str">
        <f t="shared" si="108"/>
        <v/>
      </c>
      <c r="Q2352" s="9" t="str">
        <f t="shared" si="109"/>
        <v/>
      </c>
      <c r="R2352" s="9" t="str">
        <f t="shared" si="110"/>
        <v/>
      </c>
      <c r="S2352" s="9" t="str">
        <f>IFERROR(IF($F2352="","",INDEX(リスト!$G:$G,MATCH($F2352,リスト!$E:$E,0))),"")</f>
        <v/>
      </c>
      <c r="T2352" s="9" t="str">
        <f>IFERROR(IF($K2352="","",INDEX(リスト!$J:$J,MATCH($K2352,リスト!$I:$I,0))),"")</f>
        <v/>
      </c>
      <c r="U2352" s="9" t="str">
        <f>IF($B2352="","",RIGHT($G2352*1000+200+COUNTIF($G$2:$G2352,$G2352),9))</f>
        <v/>
      </c>
      <c r="V2352" s="9" t="str">
        <f>IFERROR(IF($M2352="","",$M2352&amp;"・"&amp;INDEX(リスト!$F:$F,MATCH($L2352,リスト!$E:$E,0))),"")</f>
        <v/>
      </c>
    </row>
    <row r="2353" spans="15:22" ht="18" customHeight="1" x14ac:dyDescent="0.55000000000000004">
      <c r="O2353" s="9" t="str">
        <f>IFERROR(IF($B2353="","",INDEX(所属情報!$E:$E,MATCH($A2353,所属情報!$A:$A,0))),"")</f>
        <v/>
      </c>
      <c r="P2353" s="9" t="str">
        <f t="shared" si="108"/>
        <v/>
      </c>
      <c r="Q2353" s="9" t="str">
        <f t="shared" si="109"/>
        <v/>
      </c>
      <c r="R2353" s="9" t="str">
        <f t="shared" si="110"/>
        <v/>
      </c>
      <c r="S2353" s="9" t="str">
        <f>IFERROR(IF($F2353="","",INDEX(リスト!$G:$G,MATCH($F2353,リスト!$E:$E,0))),"")</f>
        <v/>
      </c>
      <c r="T2353" s="9" t="str">
        <f>IFERROR(IF($K2353="","",INDEX(リスト!$J:$J,MATCH($K2353,リスト!$I:$I,0))),"")</f>
        <v/>
      </c>
      <c r="U2353" s="9" t="str">
        <f>IF($B2353="","",RIGHT($G2353*1000+200+COUNTIF($G$2:$G2353,$G2353),9))</f>
        <v/>
      </c>
      <c r="V2353" s="9" t="str">
        <f>IFERROR(IF($M2353="","",$M2353&amp;"・"&amp;INDEX(リスト!$F:$F,MATCH($L2353,リスト!$E:$E,0))),"")</f>
        <v/>
      </c>
    </row>
    <row r="2354" spans="15:22" ht="18" customHeight="1" x14ac:dyDescent="0.55000000000000004">
      <c r="O2354" s="9" t="str">
        <f>IFERROR(IF($B2354="","",INDEX(所属情報!$E:$E,MATCH($A2354,所属情報!$A:$A,0))),"")</f>
        <v/>
      </c>
      <c r="P2354" s="9" t="str">
        <f t="shared" si="108"/>
        <v/>
      </c>
      <c r="Q2354" s="9" t="str">
        <f t="shared" si="109"/>
        <v/>
      </c>
      <c r="R2354" s="9" t="str">
        <f t="shared" si="110"/>
        <v/>
      </c>
      <c r="S2354" s="9" t="str">
        <f>IFERROR(IF($F2354="","",INDEX(リスト!$G:$G,MATCH($F2354,リスト!$E:$E,0))),"")</f>
        <v/>
      </c>
      <c r="T2354" s="9" t="str">
        <f>IFERROR(IF($K2354="","",INDEX(リスト!$J:$J,MATCH($K2354,リスト!$I:$I,0))),"")</f>
        <v/>
      </c>
      <c r="U2354" s="9" t="str">
        <f>IF($B2354="","",RIGHT($G2354*1000+200+COUNTIF($G$2:$G2354,$G2354),9))</f>
        <v/>
      </c>
      <c r="V2354" s="9" t="str">
        <f>IFERROR(IF($M2354="","",$M2354&amp;"・"&amp;INDEX(リスト!$F:$F,MATCH($L2354,リスト!$E:$E,0))),"")</f>
        <v/>
      </c>
    </row>
    <row r="2355" spans="15:22" ht="18" customHeight="1" x14ac:dyDescent="0.55000000000000004">
      <c r="O2355" s="9" t="str">
        <f>IFERROR(IF($B2355="","",INDEX(所属情報!$E:$E,MATCH($A2355,所属情報!$A:$A,0))),"")</f>
        <v/>
      </c>
      <c r="P2355" s="9" t="str">
        <f t="shared" si="108"/>
        <v/>
      </c>
      <c r="Q2355" s="9" t="str">
        <f t="shared" si="109"/>
        <v/>
      </c>
      <c r="R2355" s="9" t="str">
        <f t="shared" si="110"/>
        <v/>
      </c>
      <c r="S2355" s="9" t="str">
        <f>IFERROR(IF($F2355="","",INDEX(リスト!$G:$G,MATCH($F2355,リスト!$E:$E,0))),"")</f>
        <v/>
      </c>
      <c r="T2355" s="9" t="str">
        <f>IFERROR(IF($K2355="","",INDEX(リスト!$J:$J,MATCH($K2355,リスト!$I:$I,0))),"")</f>
        <v/>
      </c>
      <c r="U2355" s="9" t="str">
        <f>IF($B2355="","",RIGHT($G2355*1000+200+COUNTIF($G$2:$G2355,$G2355),9))</f>
        <v/>
      </c>
      <c r="V2355" s="9" t="str">
        <f>IFERROR(IF($M2355="","",$M2355&amp;"・"&amp;INDEX(リスト!$F:$F,MATCH($L2355,リスト!$E:$E,0))),"")</f>
        <v/>
      </c>
    </row>
    <row r="2356" spans="15:22" ht="18" customHeight="1" x14ac:dyDescent="0.55000000000000004">
      <c r="O2356" s="9" t="str">
        <f>IFERROR(IF($B2356="","",INDEX(所属情報!$E:$E,MATCH($A2356,所属情報!$A:$A,0))),"")</f>
        <v/>
      </c>
      <c r="P2356" s="9" t="str">
        <f t="shared" si="108"/>
        <v/>
      </c>
      <c r="Q2356" s="9" t="str">
        <f t="shared" si="109"/>
        <v/>
      </c>
      <c r="R2356" s="9" t="str">
        <f t="shared" si="110"/>
        <v/>
      </c>
      <c r="S2356" s="9" t="str">
        <f>IFERROR(IF($F2356="","",INDEX(リスト!$G:$G,MATCH($F2356,リスト!$E:$E,0))),"")</f>
        <v/>
      </c>
      <c r="T2356" s="9" t="str">
        <f>IFERROR(IF($K2356="","",INDEX(リスト!$J:$J,MATCH($K2356,リスト!$I:$I,0))),"")</f>
        <v/>
      </c>
      <c r="U2356" s="9" t="str">
        <f>IF($B2356="","",RIGHT($G2356*1000+200+COUNTIF($G$2:$G2356,$G2356),9))</f>
        <v/>
      </c>
      <c r="V2356" s="9" t="str">
        <f>IFERROR(IF($M2356="","",$M2356&amp;"・"&amp;INDEX(リスト!$F:$F,MATCH($L2356,リスト!$E:$E,0))),"")</f>
        <v/>
      </c>
    </row>
    <row r="2357" spans="15:22" ht="18" customHeight="1" x14ac:dyDescent="0.55000000000000004">
      <c r="O2357" s="9" t="str">
        <f>IFERROR(IF($B2357="","",INDEX(所属情報!$E:$E,MATCH($A2357,所属情報!$A:$A,0))),"")</f>
        <v/>
      </c>
      <c r="P2357" s="9" t="str">
        <f t="shared" si="108"/>
        <v/>
      </c>
      <c r="Q2357" s="9" t="str">
        <f t="shared" si="109"/>
        <v/>
      </c>
      <c r="R2357" s="9" t="str">
        <f t="shared" si="110"/>
        <v/>
      </c>
      <c r="S2357" s="9" t="str">
        <f>IFERROR(IF($F2357="","",INDEX(リスト!$G:$G,MATCH($F2357,リスト!$E:$E,0))),"")</f>
        <v/>
      </c>
      <c r="T2357" s="9" t="str">
        <f>IFERROR(IF($K2357="","",INDEX(リスト!$J:$J,MATCH($K2357,リスト!$I:$I,0))),"")</f>
        <v/>
      </c>
      <c r="U2357" s="9" t="str">
        <f>IF($B2357="","",RIGHT($G2357*1000+200+COUNTIF($G$2:$G2357,$G2357),9))</f>
        <v/>
      </c>
      <c r="V2357" s="9" t="str">
        <f>IFERROR(IF($M2357="","",$M2357&amp;"・"&amp;INDEX(リスト!$F:$F,MATCH($L2357,リスト!$E:$E,0))),"")</f>
        <v/>
      </c>
    </row>
    <row r="2358" spans="15:22" ht="18" customHeight="1" x14ac:dyDescent="0.55000000000000004">
      <c r="O2358" s="9" t="str">
        <f>IFERROR(IF($B2358="","",INDEX(所属情報!$E:$E,MATCH($A2358,所属情報!$A:$A,0))),"")</f>
        <v/>
      </c>
      <c r="P2358" s="9" t="str">
        <f t="shared" si="108"/>
        <v/>
      </c>
      <c r="Q2358" s="9" t="str">
        <f t="shared" si="109"/>
        <v/>
      </c>
      <c r="R2358" s="9" t="str">
        <f t="shared" si="110"/>
        <v/>
      </c>
      <c r="S2358" s="9" t="str">
        <f>IFERROR(IF($F2358="","",INDEX(リスト!$G:$G,MATCH($F2358,リスト!$E:$E,0))),"")</f>
        <v/>
      </c>
      <c r="T2358" s="9" t="str">
        <f>IFERROR(IF($K2358="","",INDEX(リスト!$J:$J,MATCH($K2358,リスト!$I:$I,0))),"")</f>
        <v/>
      </c>
      <c r="U2358" s="9" t="str">
        <f>IF($B2358="","",RIGHT($G2358*1000+200+COUNTIF($G$2:$G2358,$G2358),9))</f>
        <v/>
      </c>
      <c r="V2358" s="9" t="str">
        <f>IFERROR(IF($M2358="","",$M2358&amp;"・"&amp;INDEX(リスト!$F:$F,MATCH($L2358,リスト!$E:$E,0))),"")</f>
        <v/>
      </c>
    </row>
    <row r="2359" spans="15:22" ht="18" customHeight="1" x14ac:dyDescent="0.55000000000000004">
      <c r="O2359" s="9" t="str">
        <f>IFERROR(IF($B2359="","",INDEX(所属情報!$E:$E,MATCH($A2359,所属情報!$A:$A,0))),"")</f>
        <v/>
      </c>
      <c r="P2359" s="9" t="str">
        <f t="shared" si="108"/>
        <v/>
      </c>
      <c r="Q2359" s="9" t="str">
        <f t="shared" si="109"/>
        <v/>
      </c>
      <c r="R2359" s="9" t="str">
        <f t="shared" si="110"/>
        <v/>
      </c>
      <c r="S2359" s="9" t="str">
        <f>IFERROR(IF($F2359="","",INDEX(リスト!$G:$G,MATCH($F2359,リスト!$E:$E,0))),"")</f>
        <v/>
      </c>
      <c r="T2359" s="9" t="str">
        <f>IFERROR(IF($K2359="","",INDEX(リスト!$J:$J,MATCH($K2359,リスト!$I:$I,0))),"")</f>
        <v/>
      </c>
      <c r="U2359" s="9" t="str">
        <f>IF($B2359="","",RIGHT($G2359*1000+200+COUNTIF($G$2:$G2359,$G2359),9))</f>
        <v/>
      </c>
      <c r="V2359" s="9" t="str">
        <f>IFERROR(IF($M2359="","",$M2359&amp;"・"&amp;INDEX(リスト!$F:$F,MATCH($L2359,リスト!$E:$E,0))),"")</f>
        <v/>
      </c>
    </row>
    <row r="2360" spans="15:22" ht="18" customHeight="1" x14ac:dyDescent="0.55000000000000004">
      <c r="O2360" s="9" t="str">
        <f>IFERROR(IF($B2360="","",INDEX(所属情報!$E:$E,MATCH($A2360,所属情報!$A:$A,0))),"")</f>
        <v/>
      </c>
      <c r="P2360" s="9" t="str">
        <f t="shared" si="108"/>
        <v/>
      </c>
      <c r="Q2360" s="9" t="str">
        <f t="shared" si="109"/>
        <v/>
      </c>
      <c r="R2360" s="9" t="str">
        <f t="shared" si="110"/>
        <v/>
      </c>
      <c r="S2360" s="9" t="str">
        <f>IFERROR(IF($F2360="","",INDEX(リスト!$G:$G,MATCH($F2360,リスト!$E:$E,0))),"")</f>
        <v/>
      </c>
      <c r="T2360" s="9" t="str">
        <f>IFERROR(IF($K2360="","",INDEX(リスト!$J:$J,MATCH($K2360,リスト!$I:$I,0))),"")</f>
        <v/>
      </c>
      <c r="U2360" s="9" t="str">
        <f>IF($B2360="","",RIGHT($G2360*1000+200+COUNTIF($G$2:$G2360,$G2360),9))</f>
        <v/>
      </c>
      <c r="V2360" s="9" t="str">
        <f>IFERROR(IF($M2360="","",$M2360&amp;"・"&amp;INDEX(リスト!$F:$F,MATCH($L2360,リスト!$E:$E,0))),"")</f>
        <v/>
      </c>
    </row>
    <row r="2361" spans="15:22" ht="18" customHeight="1" x14ac:dyDescent="0.55000000000000004">
      <c r="O2361" s="9" t="str">
        <f>IFERROR(IF($B2361="","",INDEX(所属情報!$E:$E,MATCH($A2361,所属情報!$A:$A,0))),"")</f>
        <v/>
      </c>
      <c r="P2361" s="9" t="str">
        <f t="shared" si="108"/>
        <v/>
      </c>
      <c r="Q2361" s="9" t="str">
        <f t="shared" si="109"/>
        <v/>
      </c>
      <c r="R2361" s="9" t="str">
        <f t="shared" si="110"/>
        <v/>
      </c>
      <c r="S2361" s="9" t="str">
        <f>IFERROR(IF($F2361="","",INDEX(リスト!$G:$G,MATCH($F2361,リスト!$E:$E,0))),"")</f>
        <v/>
      </c>
      <c r="T2361" s="9" t="str">
        <f>IFERROR(IF($K2361="","",INDEX(リスト!$J:$J,MATCH($K2361,リスト!$I:$I,0))),"")</f>
        <v/>
      </c>
      <c r="U2361" s="9" t="str">
        <f>IF($B2361="","",RIGHT($G2361*1000+200+COUNTIF($G$2:$G2361,$G2361),9))</f>
        <v/>
      </c>
      <c r="V2361" s="9" t="str">
        <f>IFERROR(IF($M2361="","",$M2361&amp;"・"&amp;INDEX(リスト!$F:$F,MATCH($L2361,リスト!$E:$E,0))),"")</f>
        <v/>
      </c>
    </row>
    <row r="2362" spans="15:22" ht="18" customHeight="1" x14ac:dyDescent="0.55000000000000004">
      <c r="O2362" s="9" t="str">
        <f>IFERROR(IF($B2362="","",INDEX(所属情報!$E:$E,MATCH($A2362,所属情報!$A:$A,0))),"")</f>
        <v/>
      </c>
      <c r="P2362" s="9" t="str">
        <f t="shared" si="108"/>
        <v/>
      </c>
      <c r="Q2362" s="9" t="str">
        <f t="shared" si="109"/>
        <v/>
      </c>
      <c r="R2362" s="9" t="str">
        <f t="shared" si="110"/>
        <v/>
      </c>
      <c r="S2362" s="9" t="str">
        <f>IFERROR(IF($F2362="","",INDEX(リスト!$G:$G,MATCH($F2362,リスト!$E:$E,0))),"")</f>
        <v/>
      </c>
      <c r="T2362" s="9" t="str">
        <f>IFERROR(IF($K2362="","",INDEX(リスト!$J:$J,MATCH($K2362,リスト!$I:$I,0))),"")</f>
        <v/>
      </c>
      <c r="U2362" s="9" t="str">
        <f>IF($B2362="","",RIGHT($G2362*1000+200+COUNTIF($G$2:$G2362,$G2362),9))</f>
        <v/>
      </c>
      <c r="V2362" s="9" t="str">
        <f>IFERROR(IF($M2362="","",$M2362&amp;"・"&amp;INDEX(リスト!$F:$F,MATCH($L2362,リスト!$E:$E,0))),"")</f>
        <v/>
      </c>
    </row>
    <row r="2363" spans="15:22" ht="18" customHeight="1" x14ac:dyDescent="0.55000000000000004">
      <c r="O2363" s="9" t="str">
        <f>IFERROR(IF($B2363="","",INDEX(所属情報!$E:$E,MATCH($A2363,所属情報!$A:$A,0))),"")</f>
        <v/>
      </c>
      <c r="P2363" s="9" t="str">
        <f t="shared" si="108"/>
        <v/>
      </c>
      <c r="Q2363" s="9" t="str">
        <f t="shared" si="109"/>
        <v/>
      </c>
      <c r="R2363" s="9" t="str">
        <f t="shared" si="110"/>
        <v/>
      </c>
      <c r="S2363" s="9" t="str">
        <f>IFERROR(IF($F2363="","",INDEX(リスト!$G:$G,MATCH($F2363,リスト!$E:$E,0))),"")</f>
        <v/>
      </c>
      <c r="T2363" s="9" t="str">
        <f>IFERROR(IF($K2363="","",INDEX(リスト!$J:$J,MATCH($K2363,リスト!$I:$I,0))),"")</f>
        <v/>
      </c>
      <c r="U2363" s="9" t="str">
        <f>IF($B2363="","",RIGHT($G2363*1000+200+COUNTIF($G$2:$G2363,$G2363),9))</f>
        <v/>
      </c>
      <c r="V2363" s="9" t="str">
        <f>IFERROR(IF($M2363="","",$M2363&amp;"・"&amp;INDEX(リスト!$F:$F,MATCH($L2363,リスト!$E:$E,0))),"")</f>
        <v/>
      </c>
    </row>
    <row r="2364" spans="15:22" ht="18" customHeight="1" x14ac:dyDescent="0.55000000000000004">
      <c r="O2364" s="9" t="str">
        <f>IFERROR(IF($B2364="","",INDEX(所属情報!$E:$E,MATCH($A2364,所属情報!$A:$A,0))),"")</f>
        <v/>
      </c>
      <c r="P2364" s="9" t="str">
        <f t="shared" si="108"/>
        <v/>
      </c>
      <c r="Q2364" s="9" t="str">
        <f t="shared" si="109"/>
        <v/>
      </c>
      <c r="R2364" s="9" t="str">
        <f t="shared" si="110"/>
        <v/>
      </c>
      <c r="S2364" s="9" t="str">
        <f>IFERROR(IF($F2364="","",INDEX(リスト!$G:$G,MATCH($F2364,リスト!$E:$E,0))),"")</f>
        <v/>
      </c>
      <c r="T2364" s="9" t="str">
        <f>IFERROR(IF($K2364="","",INDEX(リスト!$J:$J,MATCH($K2364,リスト!$I:$I,0))),"")</f>
        <v/>
      </c>
      <c r="U2364" s="9" t="str">
        <f>IF($B2364="","",RIGHT($G2364*1000+200+COUNTIF($G$2:$G2364,$G2364),9))</f>
        <v/>
      </c>
      <c r="V2364" s="9" t="str">
        <f>IFERROR(IF($M2364="","",$M2364&amp;"・"&amp;INDEX(リスト!$F:$F,MATCH($L2364,リスト!$E:$E,0))),"")</f>
        <v/>
      </c>
    </row>
    <row r="2365" spans="15:22" ht="18" customHeight="1" x14ac:dyDescent="0.55000000000000004">
      <c r="O2365" s="9" t="str">
        <f>IFERROR(IF($B2365="","",INDEX(所属情報!$E:$E,MATCH($A2365,所属情報!$A:$A,0))),"")</f>
        <v/>
      </c>
      <c r="P2365" s="9" t="str">
        <f t="shared" si="108"/>
        <v/>
      </c>
      <c r="Q2365" s="9" t="str">
        <f t="shared" si="109"/>
        <v/>
      </c>
      <c r="R2365" s="9" t="str">
        <f t="shared" si="110"/>
        <v/>
      </c>
      <c r="S2365" s="9" t="str">
        <f>IFERROR(IF($F2365="","",INDEX(リスト!$G:$G,MATCH($F2365,リスト!$E:$E,0))),"")</f>
        <v/>
      </c>
      <c r="T2365" s="9" t="str">
        <f>IFERROR(IF($K2365="","",INDEX(リスト!$J:$J,MATCH($K2365,リスト!$I:$I,0))),"")</f>
        <v/>
      </c>
      <c r="U2365" s="9" t="str">
        <f>IF($B2365="","",RIGHT($G2365*1000+200+COUNTIF($G$2:$G2365,$G2365),9))</f>
        <v/>
      </c>
      <c r="V2365" s="9" t="str">
        <f>IFERROR(IF($M2365="","",$M2365&amp;"・"&amp;INDEX(リスト!$F:$F,MATCH($L2365,リスト!$E:$E,0))),"")</f>
        <v/>
      </c>
    </row>
    <row r="2366" spans="15:22" ht="18" customHeight="1" x14ac:dyDescent="0.55000000000000004">
      <c r="O2366" s="9" t="str">
        <f>IFERROR(IF($B2366="","",INDEX(所属情報!$E:$E,MATCH($A2366,所属情報!$A:$A,0))),"")</f>
        <v/>
      </c>
      <c r="P2366" s="9" t="str">
        <f t="shared" si="108"/>
        <v/>
      </c>
      <c r="Q2366" s="9" t="str">
        <f t="shared" si="109"/>
        <v/>
      </c>
      <c r="R2366" s="9" t="str">
        <f t="shared" si="110"/>
        <v/>
      </c>
      <c r="S2366" s="9" t="str">
        <f>IFERROR(IF($F2366="","",INDEX(リスト!$G:$G,MATCH($F2366,リスト!$E:$E,0))),"")</f>
        <v/>
      </c>
      <c r="T2366" s="9" t="str">
        <f>IFERROR(IF($K2366="","",INDEX(リスト!$J:$J,MATCH($K2366,リスト!$I:$I,0))),"")</f>
        <v/>
      </c>
      <c r="U2366" s="9" t="str">
        <f>IF($B2366="","",RIGHT($G2366*1000+200+COUNTIF($G$2:$G2366,$G2366),9))</f>
        <v/>
      </c>
      <c r="V2366" s="9" t="str">
        <f>IFERROR(IF($M2366="","",$M2366&amp;"・"&amp;INDEX(リスト!$F:$F,MATCH($L2366,リスト!$E:$E,0))),"")</f>
        <v/>
      </c>
    </row>
    <row r="2367" spans="15:22" ht="18" customHeight="1" x14ac:dyDescent="0.55000000000000004">
      <c r="O2367" s="9" t="str">
        <f>IFERROR(IF($B2367="","",INDEX(所属情報!$E:$E,MATCH($A2367,所属情報!$A:$A,0))),"")</f>
        <v/>
      </c>
      <c r="P2367" s="9" t="str">
        <f t="shared" si="108"/>
        <v/>
      </c>
      <c r="Q2367" s="9" t="str">
        <f t="shared" si="109"/>
        <v/>
      </c>
      <c r="R2367" s="9" t="str">
        <f t="shared" si="110"/>
        <v/>
      </c>
      <c r="S2367" s="9" t="str">
        <f>IFERROR(IF($F2367="","",INDEX(リスト!$G:$G,MATCH($F2367,リスト!$E:$E,0))),"")</f>
        <v/>
      </c>
      <c r="T2367" s="9" t="str">
        <f>IFERROR(IF($K2367="","",INDEX(リスト!$J:$J,MATCH($K2367,リスト!$I:$I,0))),"")</f>
        <v/>
      </c>
      <c r="U2367" s="9" t="str">
        <f>IF($B2367="","",RIGHT($G2367*1000+200+COUNTIF($G$2:$G2367,$G2367),9))</f>
        <v/>
      </c>
      <c r="V2367" s="9" t="str">
        <f>IFERROR(IF($M2367="","",$M2367&amp;"・"&amp;INDEX(リスト!$F:$F,MATCH($L2367,リスト!$E:$E,0))),"")</f>
        <v/>
      </c>
    </row>
    <row r="2368" spans="15:22" ht="18" customHeight="1" x14ac:dyDescent="0.55000000000000004">
      <c r="O2368" s="9" t="str">
        <f>IFERROR(IF($B2368="","",INDEX(所属情報!$E:$E,MATCH($A2368,所属情報!$A:$A,0))),"")</f>
        <v/>
      </c>
      <c r="P2368" s="9" t="str">
        <f t="shared" si="108"/>
        <v/>
      </c>
      <c r="Q2368" s="9" t="str">
        <f t="shared" si="109"/>
        <v/>
      </c>
      <c r="R2368" s="9" t="str">
        <f t="shared" si="110"/>
        <v/>
      </c>
      <c r="S2368" s="9" t="str">
        <f>IFERROR(IF($F2368="","",INDEX(リスト!$G:$G,MATCH($F2368,リスト!$E:$E,0))),"")</f>
        <v/>
      </c>
      <c r="T2368" s="9" t="str">
        <f>IFERROR(IF($K2368="","",INDEX(リスト!$J:$J,MATCH($K2368,リスト!$I:$I,0))),"")</f>
        <v/>
      </c>
      <c r="U2368" s="9" t="str">
        <f>IF($B2368="","",RIGHT($G2368*1000+200+COUNTIF($G$2:$G2368,$G2368),9))</f>
        <v/>
      </c>
      <c r="V2368" s="9" t="str">
        <f>IFERROR(IF($M2368="","",$M2368&amp;"・"&amp;INDEX(リスト!$F:$F,MATCH($L2368,リスト!$E:$E,0))),"")</f>
        <v/>
      </c>
    </row>
    <row r="2369" spans="15:22" ht="18" customHeight="1" x14ac:dyDescent="0.55000000000000004">
      <c r="O2369" s="9" t="str">
        <f>IFERROR(IF($B2369="","",INDEX(所属情報!$E:$E,MATCH($A2369,所属情報!$A:$A,0))),"")</f>
        <v/>
      </c>
      <c r="P2369" s="9" t="str">
        <f t="shared" si="108"/>
        <v/>
      </c>
      <c r="Q2369" s="9" t="str">
        <f t="shared" si="109"/>
        <v/>
      </c>
      <c r="R2369" s="9" t="str">
        <f t="shared" si="110"/>
        <v/>
      </c>
      <c r="S2369" s="9" t="str">
        <f>IFERROR(IF($F2369="","",INDEX(リスト!$G:$G,MATCH($F2369,リスト!$E:$E,0))),"")</f>
        <v/>
      </c>
      <c r="T2369" s="9" t="str">
        <f>IFERROR(IF($K2369="","",INDEX(リスト!$J:$J,MATCH($K2369,リスト!$I:$I,0))),"")</f>
        <v/>
      </c>
      <c r="U2369" s="9" t="str">
        <f>IF($B2369="","",RIGHT($G2369*1000+200+COUNTIF($G$2:$G2369,$G2369),9))</f>
        <v/>
      </c>
      <c r="V2369" s="9" t="str">
        <f>IFERROR(IF($M2369="","",$M2369&amp;"・"&amp;INDEX(リスト!$F:$F,MATCH($L2369,リスト!$E:$E,0))),"")</f>
        <v/>
      </c>
    </row>
    <row r="2370" spans="15:22" ht="18" customHeight="1" x14ac:dyDescent="0.55000000000000004">
      <c r="O2370" s="9" t="str">
        <f>IFERROR(IF($B2370="","",INDEX(所属情報!$E:$E,MATCH($A2370,所属情報!$A:$A,0))),"")</f>
        <v/>
      </c>
      <c r="P2370" s="9" t="str">
        <f t="shared" si="108"/>
        <v/>
      </c>
      <c r="Q2370" s="9" t="str">
        <f t="shared" si="109"/>
        <v/>
      </c>
      <c r="R2370" s="9" t="str">
        <f t="shared" si="110"/>
        <v/>
      </c>
      <c r="S2370" s="9" t="str">
        <f>IFERROR(IF($F2370="","",INDEX(リスト!$G:$G,MATCH($F2370,リスト!$E:$E,0))),"")</f>
        <v/>
      </c>
      <c r="T2370" s="9" t="str">
        <f>IFERROR(IF($K2370="","",INDEX(リスト!$J:$J,MATCH($K2370,リスト!$I:$I,0))),"")</f>
        <v/>
      </c>
      <c r="U2370" s="9" t="str">
        <f>IF($B2370="","",RIGHT($G2370*1000+200+COUNTIF($G$2:$G2370,$G2370),9))</f>
        <v/>
      </c>
      <c r="V2370" s="9" t="str">
        <f>IFERROR(IF($M2370="","",$M2370&amp;"・"&amp;INDEX(リスト!$F:$F,MATCH($L2370,リスト!$E:$E,0))),"")</f>
        <v/>
      </c>
    </row>
    <row r="2371" spans="15:22" ht="18" customHeight="1" x14ac:dyDescent="0.55000000000000004">
      <c r="O2371" s="9" t="str">
        <f>IFERROR(IF($B2371="","",INDEX(所属情報!$E:$E,MATCH($A2371,所属情報!$A:$A,0))),"")</f>
        <v/>
      </c>
      <c r="P2371" s="9" t="str">
        <f t="shared" ref="P2371:P2434" si="111">IF($C2371="","",IF($E2371="",$C2371,$C2371&amp;" ("&amp;$E2371&amp;")"))</f>
        <v/>
      </c>
      <c r="Q2371" s="9" t="str">
        <f t="shared" ref="Q2371:Q2434" si="112">IF($D2371="","",ASC($D2371))</f>
        <v/>
      </c>
      <c r="R2371" s="9" t="str">
        <f t="shared" ref="R2371:R2434" si="113">IF($I2371="","",UPPER($I2371)&amp;" "&amp;UPPER(LEFT($J2371,1))&amp;LOWER(RIGHT($J2371,LEN($J2371)-1))&amp;" ("&amp;MID($G2371,3,2)&amp;")")</f>
        <v/>
      </c>
      <c r="S2371" s="9" t="str">
        <f>IFERROR(IF($F2371="","",INDEX(リスト!$G:$G,MATCH($F2371,リスト!$E:$E,0))),"")</f>
        <v/>
      </c>
      <c r="T2371" s="9" t="str">
        <f>IFERROR(IF($K2371="","",INDEX(リスト!$J:$J,MATCH($K2371,リスト!$I:$I,0))),"")</f>
        <v/>
      </c>
      <c r="U2371" s="9" t="str">
        <f>IF($B2371="","",RIGHT($G2371*1000+200+COUNTIF($G$2:$G2371,$G2371),9))</f>
        <v/>
      </c>
      <c r="V2371" s="9" t="str">
        <f>IFERROR(IF($M2371="","",$M2371&amp;"・"&amp;INDEX(リスト!$F:$F,MATCH($L2371,リスト!$E:$E,0))),"")</f>
        <v/>
      </c>
    </row>
    <row r="2372" spans="15:22" ht="18" customHeight="1" x14ac:dyDescent="0.55000000000000004">
      <c r="O2372" s="9" t="str">
        <f>IFERROR(IF($B2372="","",INDEX(所属情報!$E:$E,MATCH($A2372,所属情報!$A:$A,0))),"")</f>
        <v/>
      </c>
      <c r="P2372" s="9" t="str">
        <f t="shared" si="111"/>
        <v/>
      </c>
      <c r="Q2372" s="9" t="str">
        <f t="shared" si="112"/>
        <v/>
      </c>
      <c r="R2372" s="9" t="str">
        <f t="shared" si="113"/>
        <v/>
      </c>
      <c r="S2372" s="9" t="str">
        <f>IFERROR(IF($F2372="","",INDEX(リスト!$G:$G,MATCH($F2372,リスト!$E:$E,0))),"")</f>
        <v/>
      </c>
      <c r="T2372" s="9" t="str">
        <f>IFERROR(IF($K2372="","",INDEX(リスト!$J:$J,MATCH($K2372,リスト!$I:$I,0))),"")</f>
        <v/>
      </c>
      <c r="U2372" s="9" t="str">
        <f>IF($B2372="","",RIGHT($G2372*1000+200+COUNTIF($G$2:$G2372,$G2372),9))</f>
        <v/>
      </c>
      <c r="V2372" s="9" t="str">
        <f>IFERROR(IF($M2372="","",$M2372&amp;"・"&amp;INDEX(リスト!$F:$F,MATCH($L2372,リスト!$E:$E,0))),"")</f>
        <v/>
      </c>
    </row>
    <row r="2373" spans="15:22" ht="18" customHeight="1" x14ac:dyDescent="0.55000000000000004">
      <c r="O2373" s="9" t="str">
        <f>IFERROR(IF($B2373="","",INDEX(所属情報!$E:$E,MATCH($A2373,所属情報!$A:$A,0))),"")</f>
        <v/>
      </c>
      <c r="P2373" s="9" t="str">
        <f t="shared" si="111"/>
        <v/>
      </c>
      <c r="Q2373" s="9" t="str">
        <f t="shared" si="112"/>
        <v/>
      </c>
      <c r="R2373" s="9" t="str">
        <f t="shared" si="113"/>
        <v/>
      </c>
      <c r="S2373" s="9" t="str">
        <f>IFERROR(IF($F2373="","",INDEX(リスト!$G:$G,MATCH($F2373,リスト!$E:$E,0))),"")</f>
        <v/>
      </c>
      <c r="T2373" s="9" t="str">
        <f>IFERROR(IF($K2373="","",INDEX(リスト!$J:$J,MATCH($K2373,リスト!$I:$I,0))),"")</f>
        <v/>
      </c>
      <c r="U2373" s="9" t="str">
        <f>IF($B2373="","",RIGHT($G2373*1000+200+COUNTIF($G$2:$G2373,$G2373),9))</f>
        <v/>
      </c>
      <c r="V2373" s="9" t="str">
        <f>IFERROR(IF($M2373="","",$M2373&amp;"・"&amp;INDEX(リスト!$F:$F,MATCH($L2373,リスト!$E:$E,0))),"")</f>
        <v/>
      </c>
    </row>
    <row r="2374" spans="15:22" ht="18" customHeight="1" x14ac:dyDescent="0.55000000000000004">
      <c r="O2374" s="9" t="str">
        <f>IFERROR(IF($B2374="","",INDEX(所属情報!$E:$E,MATCH($A2374,所属情報!$A:$A,0))),"")</f>
        <v/>
      </c>
      <c r="P2374" s="9" t="str">
        <f t="shared" si="111"/>
        <v/>
      </c>
      <c r="Q2374" s="9" t="str">
        <f t="shared" si="112"/>
        <v/>
      </c>
      <c r="R2374" s="9" t="str">
        <f t="shared" si="113"/>
        <v/>
      </c>
      <c r="S2374" s="9" t="str">
        <f>IFERROR(IF($F2374="","",INDEX(リスト!$G:$G,MATCH($F2374,リスト!$E:$E,0))),"")</f>
        <v/>
      </c>
      <c r="T2374" s="9" t="str">
        <f>IFERROR(IF($K2374="","",INDEX(リスト!$J:$J,MATCH($K2374,リスト!$I:$I,0))),"")</f>
        <v/>
      </c>
      <c r="U2374" s="9" t="str">
        <f>IF($B2374="","",RIGHT($G2374*1000+200+COUNTIF($G$2:$G2374,$G2374),9))</f>
        <v/>
      </c>
      <c r="V2374" s="9" t="str">
        <f>IFERROR(IF($M2374="","",$M2374&amp;"・"&amp;INDEX(リスト!$F:$F,MATCH($L2374,リスト!$E:$E,0))),"")</f>
        <v/>
      </c>
    </row>
    <row r="2375" spans="15:22" ht="18" customHeight="1" x14ac:dyDescent="0.55000000000000004">
      <c r="O2375" s="9" t="str">
        <f>IFERROR(IF($B2375="","",INDEX(所属情報!$E:$E,MATCH($A2375,所属情報!$A:$A,0))),"")</f>
        <v/>
      </c>
      <c r="P2375" s="9" t="str">
        <f t="shared" si="111"/>
        <v/>
      </c>
      <c r="Q2375" s="9" t="str">
        <f t="shared" si="112"/>
        <v/>
      </c>
      <c r="R2375" s="9" t="str">
        <f t="shared" si="113"/>
        <v/>
      </c>
      <c r="S2375" s="9" t="str">
        <f>IFERROR(IF($F2375="","",INDEX(リスト!$G:$G,MATCH($F2375,リスト!$E:$E,0))),"")</f>
        <v/>
      </c>
      <c r="T2375" s="9" t="str">
        <f>IFERROR(IF($K2375="","",INDEX(リスト!$J:$J,MATCH($K2375,リスト!$I:$I,0))),"")</f>
        <v/>
      </c>
      <c r="U2375" s="9" t="str">
        <f>IF($B2375="","",RIGHT($G2375*1000+200+COUNTIF($G$2:$G2375,$G2375),9))</f>
        <v/>
      </c>
      <c r="V2375" s="9" t="str">
        <f>IFERROR(IF($M2375="","",$M2375&amp;"・"&amp;INDEX(リスト!$F:$F,MATCH($L2375,リスト!$E:$E,0))),"")</f>
        <v/>
      </c>
    </row>
    <row r="2376" spans="15:22" ht="18" customHeight="1" x14ac:dyDescent="0.55000000000000004">
      <c r="O2376" s="9" t="str">
        <f>IFERROR(IF($B2376="","",INDEX(所属情報!$E:$E,MATCH($A2376,所属情報!$A:$A,0))),"")</f>
        <v/>
      </c>
      <c r="P2376" s="9" t="str">
        <f t="shared" si="111"/>
        <v/>
      </c>
      <c r="Q2376" s="9" t="str">
        <f t="shared" si="112"/>
        <v/>
      </c>
      <c r="R2376" s="9" t="str">
        <f t="shared" si="113"/>
        <v/>
      </c>
      <c r="S2376" s="9" t="str">
        <f>IFERROR(IF($F2376="","",INDEX(リスト!$G:$G,MATCH($F2376,リスト!$E:$E,0))),"")</f>
        <v/>
      </c>
      <c r="T2376" s="9" t="str">
        <f>IFERROR(IF($K2376="","",INDEX(リスト!$J:$J,MATCH($K2376,リスト!$I:$I,0))),"")</f>
        <v/>
      </c>
      <c r="U2376" s="9" t="str">
        <f>IF($B2376="","",RIGHT($G2376*1000+200+COUNTIF($G$2:$G2376,$G2376),9))</f>
        <v/>
      </c>
      <c r="V2376" s="9" t="str">
        <f>IFERROR(IF($M2376="","",$M2376&amp;"・"&amp;INDEX(リスト!$F:$F,MATCH($L2376,リスト!$E:$E,0))),"")</f>
        <v/>
      </c>
    </row>
    <row r="2377" spans="15:22" ht="18" customHeight="1" x14ac:dyDescent="0.55000000000000004">
      <c r="O2377" s="9" t="str">
        <f>IFERROR(IF($B2377="","",INDEX(所属情報!$E:$E,MATCH($A2377,所属情報!$A:$A,0))),"")</f>
        <v/>
      </c>
      <c r="P2377" s="9" t="str">
        <f t="shared" si="111"/>
        <v/>
      </c>
      <c r="Q2377" s="9" t="str">
        <f t="shared" si="112"/>
        <v/>
      </c>
      <c r="R2377" s="9" t="str">
        <f t="shared" si="113"/>
        <v/>
      </c>
      <c r="S2377" s="9" t="str">
        <f>IFERROR(IF($F2377="","",INDEX(リスト!$G:$G,MATCH($F2377,リスト!$E:$E,0))),"")</f>
        <v/>
      </c>
      <c r="T2377" s="9" t="str">
        <f>IFERROR(IF($K2377="","",INDEX(リスト!$J:$J,MATCH($K2377,リスト!$I:$I,0))),"")</f>
        <v/>
      </c>
      <c r="U2377" s="9" t="str">
        <f>IF($B2377="","",RIGHT($G2377*1000+200+COUNTIF($G$2:$G2377,$G2377),9))</f>
        <v/>
      </c>
      <c r="V2377" s="9" t="str">
        <f>IFERROR(IF($M2377="","",$M2377&amp;"・"&amp;INDEX(リスト!$F:$F,MATCH($L2377,リスト!$E:$E,0))),"")</f>
        <v/>
      </c>
    </row>
    <row r="2378" spans="15:22" ht="18" customHeight="1" x14ac:dyDescent="0.55000000000000004">
      <c r="O2378" s="9" t="str">
        <f>IFERROR(IF($B2378="","",INDEX(所属情報!$E:$E,MATCH($A2378,所属情報!$A:$A,0))),"")</f>
        <v/>
      </c>
      <c r="P2378" s="9" t="str">
        <f t="shared" si="111"/>
        <v/>
      </c>
      <c r="Q2378" s="9" t="str">
        <f t="shared" si="112"/>
        <v/>
      </c>
      <c r="R2378" s="9" t="str">
        <f t="shared" si="113"/>
        <v/>
      </c>
      <c r="S2378" s="9" t="str">
        <f>IFERROR(IF($F2378="","",INDEX(リスト!$G:$G,MATCH($F2378,リスト!$E:$E,0))),"")</f>
        <v/>
      </c>
      <c r="T2378" s="9" t="str">
        <f>IFERROR(IF($K2378="","",INDEX(リスト!$J:$J,MATCH($K2378,リスト!$I:$I,0))),"")</f>
        <v/>
      </c>
      <c r="U2378" s="9" t="str">
        <f>IF($B2378="","",RIGHT($G2378*1000+200+COUNTIF($G$2:$G2378,$G2378),9))</f>
        <v/>
      </c>
      <c r="V2378" s="9" t="str">
        <f>IFERROR(IF($M2378="","",$M2378&amp;"・"&amp;INDEX(リスト!$F:$F,MATCH($L2378,リスト!$E:$E,0))),"")</f>
        <v/>
      </c>
    </row>
    <row r="2379" spans="15:22" ht="18" customHeight="1" x14ac:dyDescent="0.55000000000000004">
      <c r="O2379" s="9" t="str">
        <f>IFERROR(IF($B2379="","",INDEX(所属情報!$E:$E,MATCH($A2379,所属情報!$A:$A,0))),"")</f>
        <v/>
      </c>
      <c r="P2379" s="9" t="str">
        <f t="shared" si="111"/>
        <v/>
      </c>
      <c r="Q2379" s="9" t="str">
        <f t="shared" si="112"/>
        <v/>
      </c>
      <c r="R2379" s="9" t="str">
        <f t="shared" si="113"/>
        <v/>
      </c>
      <c r="S2379" s="9" t="str">
        <f>IFERROR(IF($F2379="","",INDEX(リスト!$G:$G,MATCH($F2379,リスト!$E:$E,0))),"")</f>
        <v/>
      </c>
      <c r="T2379" s="9" t="str">
        <f>IFERROR(IF($K2379="","",INDEX(リスト!$J:$J,MATCH($K2379,リスト!$I:$I,0))),"")</f>
        <v/>
      </c>
      <c r="U2379" s="9" t="str">
        <f>IF($B2379="","",RIGHT($G2379*1000+200+COUNTIF($G$2:$G2379,$G2379),9))</f>
        <v/>
      </c>
      <c r="V2379" s="9" t="str">
        <f>IFERROR(IF($M2379="","",$M2379&amp;"・"&amp;INDEX(リスト!$F:$F,MATCH($L2379,リスト!$E:$E,0))),"")</f>
        <v/>
      </c>
    </row>
    <row r="2380" spans="15:22" ht="18" customHeight="1" x14ac:dyDescent="0.55000000000000004">
      <c r="O2380" s="9" t="str">
        <f>IFERROR(IF($B2380="","",INDEX(所属情報!$E:$E,MATCH($A2380,所属情報!$A:$A,0))),"")</f>
        <v/>
      </c>
      <c r="P2380" s="9" t="str">
        <f t="shared" si="111"/>
        <v/>
      </c>
      <c r="Q2380" s="9" t="str">
        <f t="shared" si="112"/>
        <v/>
      </c>
      <c r="R2380" s="9" t="str">
        <f t="shared" si="113"/>
        <v/>
      </c>
      <c r="S2380" s="9" t="str">
        <f>IFERROR(IF($F2380="","",INDEX(リスト!$G:$G,MATCH($F2380,リスト!$E:$E,0))),"")</f>
        <v/>
      </c>
      <c r="T2380" s="9" t="str">
        <f>IFERROR(IF($K2380="","",INDEX(リスト!$J:$J,MATCH($K2380,リスト!$I:$I,0))),"")</f>
        <v/>
      </c>
      <c r="U2380" s="9" t="str">
        <f>IF($B2380="","",RIGHT($G2380*1000+200+COUNTIF($G$2:$G2380,$G2380),9))</f>
        <v/>
      </c>
      <c r="V2380" s="9" t="str">
        <f>IFERROR(IF($M2380="","",$M2380&amp;"・"&amp;INDEX(リスト!$F:$F,MATCH($L2380,リスト!$E:$E,0))),"")</f>
        <v/>
      </c>
    </row>
    <row r="2381" spans="15:22" ht="18" customHeight="1" x14ac:dyDescent="0.55000000000000004">
      <c r="O2381" s="9" t="str">
        <f>IFERROR(IF($B2381="","",INDEX(所属情報!$E:$E,MATCH($A2381,所属情報!$A:$A,0))),"")</f>
        <v/>
      </c>
      <c r="P2381" s="9" t="str">
        <f t="shared" si="111"/>
        <v/>
      </c>
      <c r="Q2381" s="9" t="str">
        <f t="shared" si="112"/>
        <v/>
      </c>
      <c r="R2381" s="9" t="str">
        <f t="shared" si="113"/>
        <v/>
      </c>
      <c r="S2381" s="9" t="str">
        <f>IFERROR(IF($F2381="","",INDEX(リスト!$G:$G,MATCH($F2381,リスト!$E:$E,0))),"")</f>
        <v/>
      </c>
      <c r="T2381" s="9" t="str">
        <f>IFERROR(IF($K2381="","",INDEX(リスト!$J:$J,MATCH($K2381,リスト!$I:$I,0))),"")</f>
        <v/>
      </c>
      <c r="U2381" s="9" t="str">
        <f>IF($B2381="","",RIGHT($G2381*1000+200+COUNTIF($G$2:$G2381,$G2381),9))</f>
        <v/>
      </c>
      <c r="V2381" s="9" t="str">
        <f>IFERROR(IF($M2381="","",$M2381&amp;"・"&amp;INDEX(リスト!$F:$F,MATCH($L2381,リスト!$E:$E,0))),"")</f>
        <v/>
      </c>
    </row>
    <row r="2382" spans="15:22" ht="18" customHeight="1" x14ac:dyDescent="0.55000000000000004">
      <c r="O2382" s="9" t="str">
        <f>IFERROR(IF($B2382="","",INDEX(所属情報!$E:$E,MATCH($A2382,所属情報!$A:$A,0))),"")</f>
        <v/>
      </c>
      <c r="P2382" s="9" t="str">
        <f t="shared" si="111"/>
        <v/>
      </c>
      <c r="Q2382" s="9" t="str">
        <f t="shared" si="112"/>
        <v/>
      </c>
      <c r="R2382" s="9" t="str">
        <f t="shared" si="113"/>
        <v/>
      </c>
      <c r="S2382" s="9" t="str">
        <f>IFERROR(IF($F2382="","",INDEX(リスト!$G:$G,MATCH($F2382,リスト!$E:$E,0))),"")</f>
        <v/>
      </c>
      <c r="T2382" s="9" t="str">
        <f>IFERROR(IF($K2382="","",INDEX(リスト!$J:$J,MATCH($K2382,リスト!$I:$I,0))),"")</f>
        <v/>
      </c>
      <c r="U2382" s="9" t="str">
        <f>IF($B2382="","",RIGHT($G2382*1000+200+COUNTIF($G$2:$G2382,$G2382),9))</f>
        <v/>
      </c>
      <c r="V2382" s="9" t="str">
        <f>IFERROR(IF($M2382="","",$M2382&amp;"・"&amp;INDEX(リスト!$F:$F,MATCH($L2382,リスト!$E:$E,0))),"")</f>
        <v/>
      </c>
    </row>
    <row r="2383" spans="15:22" ht="18" customHeight="1" x14ac:dyDescent="0.55000000000000004">
      <c r="O2383" s="9" t="str">
        <f>IFERROR(IF($B2383="","",INDEX(所属情報!$E:$E,MATCH($A2383,所属情報!$A:$A,0))),"")</f>
        <v/>
      </c>
      <c r="P2383" s="9" t="str">
        <f t="shared" si="111"/>
        <v/>
      </c>
      <c r="Q2383" s="9" t="str">
        <f t="shared" si="112"/>
        <v/>
      </c>
      <c r="R2383" s="9" t="str">
        <f t="shared" si="113"/>
        <v/>
      </c>
      <c r="S2383" s="9" t="str">
        <f>IFERROR(IF($F2383="","",INDEX(リスト!$G:$G,MATCH($F2383,リスト!$E:$E,0))),"")</f>
        <v/>
      </c>
      <c r="T2383" s="9" t="str">
        <f>IFERROR(IF($K2383="","",INDEX(リスト!$J:$J,MATCH($K2383,リスト!$I:$I,0))),"")</f>
        <v/>
      </c>
      <c r="U2383" s="9" t="str">
        <f>IF($B2383="","",RIGHT($G2383*1000+200+COUNTIF($G$2:$G2383,$G2383),9))</f>
        <v/>
      </c>
      <c r="V2383" s="9" t="str">
        <f>IFERROR(IF($M2383="","",$M2383&amp;"・"&amp;INDEX(リスト!$F:$F,MATCH($L2383,リスト!$E:$E,0))),"")</f>
        <v/>
      </c>
    </row>
    <row r="2384" spans="15:22" ht="18" customHeight="1" x14ac:dyDescent="0.55000000000000004">
      <c r="O2384" s="9" t="str">
        <f>IFERROR(IF($B2384="","",INDEX(所属情報!$E:$E,MATCH($A2384,所属情報!$A:$A,0))),"")</f>
        <v/>
      </c>
      <c r="P2384" s="9" t="str">
        <f t="shared" si="111"/>
        <v/>
      </c>
      <c r="Q2384" s="9" t="str">
        <f t="shared" si="112"/>
        <v/>
      </c>
      <c r="R2384" s="9" t="str">
        <f t="shared" si="113"/>
        <v/>
      </c>
      <c r="S2384" s="9" t="str">
        <f>IFERROR(IF($F2384="","",INDEX(リスト!$G:$G,MATCH($F2384,リスト!$E:$E,0))),"")</f>
        <v/>
      </c>
      <c r="T2384" s="9" t="str">
        <f>IFERROR(IF($K2384="","",INDEX(リスト!$J:$J,MATCH($K2384,リスト!$I:$I,0))),"")</f>
        <v/>
      </c>
      <c r="U2384" s="9" t="str">
        <f>IF($B2384="","",RIGHT($G2384*1000+200+COUNTIF($G$2:$G2384,$G2384),9))</f>
        <v/>
      </c>
      <c r="V2384" s="9" t="str">
        <f>IFERROR(IF($M2384="","",$M2384&amp;"・"&amp;INDEX(リスト!$F:$F,MATCH($L2384,リスト!$E:$E,0))),"")</f>
        <v/>
      </c>
    </row>
    <row r="2385" spans="15:22" ht="18" customHeight="1" x14ac:dyDescent="0.55000000000000004">
      <c r="O2385" s="9" t="str">
        <f>IFERROR(IF($B2385="","",INDEX(所属情報!$E:$E,MATCH($A2385,所属情報!$A:$A,0))),"")</f>
        <v/>
      </c>
      <c r="P2385" s="9" t="str">
        <f t="shared" si="111"/>
        <v/>
      </c>
      <c r="Q2385" s="9" t="str">
        <f t="shared" si="112"/>
        <v/>
      </c>
      <c r="R2385" s="9" t="str">
        <f t="shared" si="113"/>
        <v/>
      </c>
      <c r="S2385" s="9" t="str">
        <f>IFERROR(IF($F2385="","",INDEX(リスト!$G:$G,MATCH($F2385,リスト!$E:$E,0))),"")</f>
        <v/>
      </c>
      <c r="T2385" s="9" t="str">
        <f>IFERROR(IF($K2385="","",INDEX(リスト!$J:$J,MATCH($K2385,リスト!$I:$I,0))),"")</f>
        <v/>
      </c>
      <c r="U2385" s="9" t="str">
        <f>IF($B2385="","",RIGHT($G2385*1000+200+COUNTIF($G$2:$G2385,$G2385),9))</f>
        <v/>
      </c>
      <c r="V2385" s="9" t="str">
        <f>IFERROR(IF($M2385="","",$M2385&amp;"・"&amp;INDEX(リスト!$F:$F,MATCH($L2385,リスト!$E:$E,0))),"")</f>
        <v/>
      </c>
    </row>
    <row r="2386" spans="15:22" ht="18" customHeight="1" x14ac:dyDescent="0.55000000000000004">
      <c r="O2386" s="9" t="str">
        <f>IFERROR(IF($B2386="","",INDEX(所属情報!$E:$E,MATCH($A2386,所属情報!$A:$A,0))),"")</f>
        <v/>
      </c>
      <c r="P2386" s="9" t="str">
        <f t="shared" si="111"/>
        <v/>
      </c>
      <c r="Q2386" s="9" t="str">
        <f t="shared" si="112"/>
        <v/>
      </c>
      <c r="R2386" s="9" t="str">
        <f t="shared" si="113"/>
        <v/>
      </c>
      <c r="S2386" s="9" t="str">
        <f>IFERROR(IF($F2386="","",INDEX(リスト!$G:$G,MATCH($F2386,リスト!$E:$E,0))),"")</f>
        <v/>
      </c>
      <c r="T2386" s="9" t="str">
        <f>IFERROR(IF($K2386="","",INDEX(リスト!$J:$J,MATCH($K2386,リスト!$I:$I,0))),"")</f>
        <v/>
      </c>
      <c r="U2386" s="9" t="str">
        <f>IF($B2386="","",RIGHT($G2386*1000+200+COUNTIF($G$2:$G2386,$G2386),9))</f>
        <v/>
      </c>
      <c r="V2386" s="9" t="str">
        <f>IFERROR(IF($M2386="","",$M2386&amp;"・"&amp;INDEX(リスト!$F:$F,MATCH($L2386,リスト!$E:$E,0))),"")</f>
        <v/>
      </c>
    </row>
    <row r="2387" spans="15:22" ht="18" customHeight="1" x14ac:dyDescent="0.55000000000000004">
      <c r="O2387" s="9" t="str">
        <f>IFERROR(IF($B2387="","",INDEX(所属情報!$E:$E,MATCH($A2387,所属情報!$A:$A,0))),"")</f>
        <v/>
      </c>
      <c r="P2387" s="9" t="str">
        <f t="shared" si="111"/>
        <v/>
      </c>
      <c r="Q2387" s="9" t="str">
        <f t="shared" si="112"/>
        <v/>
      </c>
      <c r="R2387" s="9" t="str">
        <f t="shared" si="113"/>
        <v/>
      </c>
      <c r="S2387" s="9" t="str">
        <f>IFERROR(IF($F2387="","",INDEX(リスト!$G:$G,MATCH($F2387,リスト!$E:$E,0))),"")</f>
        <v/>
      </c>
      <c r="T2387" s="9" t="str">
        <f>IFERROR(IF($K2387="","",INDEX(リスト!$J:$J,MATCH($K2387,リスト!$I:$I,0))),"")</f>
        <v/>
      </c>
      <c r="U2387" s="9" t="str">
        <f>IF($B2387="","",RIGHT($G2387*1000+200+COUNTIF($G$2:$G2387,$G2387),9))</f>
        <v/>
      </c>
      <c r="V2387" s="9" t="str">
        <f>IFERROR(IF($M2387="","",$M2387&amp;"・"&amp;INDEX(リスト!$F:$F,MATCH($L2387,リスト!$E:$E,0))),"")</f>
        <v/>
      </c>
    </row>
    <row r="2388" spans="15:22" ht="18" customHeight="1" x14ac:dyDescent="0.55000000000000004">
      <c r="O2388" s="9" t="str">
        <f>IFERROR(IF($B2388="","",INDEX(所属情報!$E:$E,MATCH($A2388,所属情報!$A:$A,0))),"")</f>
        <v/>
      </c>
      <c r="P2388" s="9" t="str">
        <f t="shared" si="111"/>
        <v/>
      </c>
      <c r="Q2388" s="9" t="str">
        <f t="shared" si="112"/>
        <v/>
      </c>
      <c r="R2388" s="9" t="str">
        <f t="shared" si="113"/>
        <v/>
      </c>
      <c r="S2388" s="9" t="str">
        <f>IFERROR(IF($F2388="","",INDEX(リスト!$G:$G,MATCH($F2388,リスト!$E:$E,0))),"")</f>
        <v/>
      </c>
      <c r="T2388" s="9" t="str">
        <f>IFERROR(IF($K2388="","",INDEX(リスト!$J:$J,MATCH($K2388,リスト!$I:$I,0))),"")</f>
        <v/>
      </c>
      <c r="U2388" s="9" t="str">
        <f>IF($B2388="","",RIGHT($G2388*1000+200+COUNTIF($G$2:$G2388,$G2388),9))</f>
        <v/>
      </c>
      <c r="V2388" s="9" t="str">
        <f>IFERROR(IF($M2388="","",$M2388&amp;"・"&amp;INDEX(リスト!$F:$F,MATCH($L2388,リスト!$E:$E,0))),"")</f>
        <v/>
      </c>
    </row>
    <row r="2389" spans="15:22" ht="18" customHeight="1" x14ac:dyDescent="0.55000000000000004">
      <c r="O2389" s="9" t="str">
        <f>IFERROR(IF($B2389="","",INDEX(所属情報!$E:$E,MATCH($A2389,所属情報!$A:$A,0))),"")</f>
        <v/>
      </c>
      <c r="P2389" s="9" t="str">
        <f t="shared" si="111"/>
        <v/>
      </c>
      <c r="Q2389" s="9" t="str">
        <f t="shared" si="112"/>
        <v/>
      </c>
      <c r="R2389" s="9" t="str">
        <f t="shared" si="113"/>
        <v/>
      </c>
      <c r="S2389" s="9" t="str">
        <f>IFERROR(IF($F2389="","",INDEX(リスト!$G:$G,MATCH($F2389,リスト!$E:$E,0))),"")</f>
        <v/>
      </c>
      <c r="T2389" s="9" t="str">
        <f>IFERROR(IF($K2389="","",INDEX(リスト!$J:$J,MATCH($K2389,リスト!$I:$I,0))),"")</f>
        <v/>
      </c>
      <c r="U2389" s="9" t="str">
        <f>IF($B2389="","",RIGHT($G2389*1000+200+COUNTIF($G$2:$G2389,$G2389),9))</f>
        <v/>
      </c>
      <c r="V2389" s="9" t="str">
        <f>IFERROR(IF($M2389="","",$M2389&amp;"・"&amp;INDEX(リスト!$F:$F,MATCH($L2389,リスト!$E:$E,0))),"")</f>
        <v/>
      </c>
    </row>
    <row r="2390" spans="15:22" ht="18" customHeight="1" x14ac:dyDescent="0.55000000000000004">
      <c r="O2390" s="9" t="str">
        <f>IFERROR(IF($B2390="","",INDEX(所属情報!$E:$E,MATCH($A2390,所属情報!$A:$A,0))),"")</f>
        <v/>
      </c>
      <c r="P2390" s="9" t="str">
        <f t="shared" si="111"/>
        <v/>
      </c>
      <c r="Q2390" s="9" t="str">
        <f t="shared" si="112"/>
        <v/>
      </c>
      <c r="R2390" s="9" t="str">
        <f t="shared" si="113"/>
        <v/>
      </c>
      <c r="S2390" s="9" t="str">
        <f>IFERROR(IF($F2390="","",INDEX(リスト!$G:$G,MATCH($F2390,リスト!$E:$E,0))),"")</f>
        <v/>
      </c>
      <c r="T2390" s="9" t="str">
        <f>IFERROR(IF($K2390="","",INDEX(リスト!$J:$J,MATCH($K2390,リスト!$I:$I,0))),"")</f>
        <v/>
      </c>
      <c r="U2390" s="9" t="str">
        <f>IF($B2390="","",RIGHT($G2390*1000+200+COUNTIF($G$2:$G2390,$G2390),9))</f>
        <v/>
      </c>
      <c r="V2390" s="9" t="str">
        <f>IFERROR(IF($M2390="","",$M2390&amp;"・"&amp;INDEX(リスト!$F:$F,MATCH($L2390,リスト!$E:$E,0))),"")</f>
        <v/>
      </c>
    </row>
    <row r="2391" spans="15:22" ht="18" customHeight="1" x14ac:dyDescent="0.55000000000000004">
      <c r="O2391" s="9" t="str">
        <f>IFERROR(IF($B2391="","",INDEX(所属情報!$E:$E,MATCH($A2391,所属情報!$A:$A,0))),"")</f>
        <v/>
      </c>
      <c r="P2391" s="9" t="str">
        <f t="shared" si="111"/>
        <v/>
      </c>
      <c r="Q2391" s="9" t="str">
        <f t="shared" si="112"/>
        <v/>
      </c>
      <c r="R2391" s="9" t="str">
        <f t="shared" si="113"/>
        <v/>
      </c>
      <c r="S2391" s="9" t="str">
        <f>IFERROR(IF($F2391="","",INDEX(リスト!$G:$G,MATCH($F2391,リスト!$E:$E,0))),"")</f>
        <v/>
      </c>
      <c r="T2391" s="9" t="str">
        <f>IFERROR(IF($K2391="","",INDEX(リスト!$J:$J,MATCH($K2391,リスト!$I:$I,0))),"")</f>
        <v/>
      </c>
      <c r="U2391" s="9" t="str">
        <f>IF($B2391="","",RIGHT($G2391*1000+200+COUNTIF($G$2:$G2391,$G2391),9))</f>
        <v/>
      </c>
      <c r="V2391" s="9" t="str">
        <f>IFERROR(IF($M2391="","",$M2391&amp;"・"&amp;INDEX(リスト!$F:$F,MATCH($L2391,リスト!$E:$E,0))),"")</f>
        <v/>
      </c>
    </row>
    <row r="2392" spans="15:22" ht="18" customHeight="1" x14ac:dyDescent="0.55000000000000004">
      <c r="O2392" s="9" t="str">
        <f>IFERROR(IF($B2392="","",INDEX(所属情報!$E:$E,MATCH($A2392,所属情報!$A:$A,0))),"")</f>
        <v/>
      </c>
      <c r="P2392" s="9" t="str">
        <f t="shared" si="111"/>
        <v/>
      </c>
      <c r="Q2392" s="9" t="str">
        <f t="shared" si="112"/>
        <v/>
      </c>
      <c r="R2392" s="9" t="str">
        <f t="shared" si="113"/>
        <v/>
      </c>
      <c r="S2392" s="9" t="str">
        <f>IFERROR(IF($F2392="","",INDEX(リスト!$G:$G,MATCH($F2392,リスト!$E:$E,0))),"")</f>
        <v/>
      </c>
      <c r="T2392" s="9" t="str">
        <f>IFERROR(IF($K2392="","",INDEX(リスト!$J:$J,MATCH($K2392,リスト!$I:$I,0))),"")</f>
        <v/>
      </c>
      <c r="U2392" s="9" t="str">
        <f>IF($B2392="","",RIGHT($G2392*1000+200+COUNTIF($G$2:$G2392,$G2392),9))</f>
        <v/>
      </c>
      <c r="V2392" s="9" t="str">
        <f>IFERROR(IF($M2392="","",$M2392&amp;"・"&amp;INDEX(リスト!$F:$F,MATCH($L2392,リスト!$E:$E,0))),"")</f>
        <v/>
      </c>
    </row>
    <row r="2393" spans="15:22" ht="18" customHeight="1" x14ac:dyDescent="0.55000000000000004">
      <c r="O2393" s="9" t="str">
        <f>IFERROR(IF($B2393="","",INDEX(所属情報!$E:$E,MATCH($A2393,所属情報!$A:$A,0))),"")</f>
        <v/>
      </c>
      <c r="P2393" s="9" t="str">
        <f t="shared" si="111"/>
        <v/>
      </c>
      <c r="Q2393" s="9" t="str">
        <f t="shared" si="112"/>
        <v/>
      </c>
      <c r="R2393" s="9" t="str">
        <f t="shared" si="113"/>
        <v/>
      </c>
      <c r="S2393" s="9" t="str">
        <f>IFERROR(IF($F2393="","",INDEX(リスト!$G:$G,MATCH($F2393,リスト!$E:$E,0))),"")</f>
        <v/>
      </c>
      <c r="T2393" s="9" t="str">
        <f>IFERROR(IF($K2393="","",INDEX(リスト!$J:$J,MATCH($K2393,リスト!$I:$I,0))),"")</f>
        <v/>
      </c>
      <c r="U2393" s="9" t="str">
        <f>IF($B2393="","",RIGHT($G2393*1000+200+COUNTIF($G$2:$G2393,$G2393),9))</f>
        <v/>
      </c>
      <c r="V2393" s="9" t="str">
        <f>IFERROR(IF($M2393="","",$M2393&amp;"・"&amp;INDEX(リスト!$F:$F,MATCH($L2393,リスト!$E:$E,0))),"")</f>
        <v/>
      </c>
    </row>
    <row r="2394" spans="15:22" ht="18" customHeight="1" x14ac:dyDescent="0.55000000000000004">
      <c r="O2394" s="9" t="str">
        <f>IFERROR(IF($B2394="","",INDEX(所属情報!$E:$E,MATCH($A2394,所属情報!$A:$A,0))),"")</f>
        <v/>
      </c>
      <c r="P2394" s="9" t="str">
        <f t="shared" si="111"/>
        <v/>
      </c>
      <c r="Q2394" s="9" t="str">
        <f t="shared" si="112"/>
        <v/>
      </c>
      <c r="R2394" s="9" t="str">
        <f t="shared" si="113"/>
        <v/>
      </c>
      <c r="S2394" s="9" t="str">
        <f>IFERROR(IF($F2394="","",INDEX(リスト!$G:$G,MATCH($F2394,リスト!$E:$E,0))),"")</f>
        <v/>
      </c>
      <c r="T2394" s="9" t="str">
        <f>IFERROR(IF($K2394="","",INDEX(リスト!$J:$J,MATCH($K2394,リスト!$I:$I,0))),"")</f>
        <v/>
      </c>
      <c r="U2394" s="9" t="str">
        <f>IF($B2394="","",RIGHT($G2394*1000+200+COUNTIF($G$2:$G2394,$G2394),9))</f>
        <v/>
      </c>
      <c r="V2394" s="9" t="str">
        <f>IFERROR(IF($M2394="","",$M2394&amp;"・"&amp;INDEX(リスト!$F:$F,MATCH($L2394,リスト!$E:$E,0))),"")</f>
        <v/>
      </c>
    </row>
    <row r="2395" spans="15:22" ht="18" customHeight="1" x14ac:dyDescent="0.55000000000000004">
      <c r="O2395" s="9" t="str">
        <f>IFERROR(IF($B2395="","",INDEX(所属情報!$E:$E,MATCH($A2395,所属情報!$A:$A,0))),"")</f>
        <v/>
      </c>
      <c r="P2395" s="9" t="str">
        <f t="shared" si="111"/>
        <v/>
      </c>
      <c r="Q2395" s="9" t="str">
        <f t="shared" si="112"/>
        <v/>
      </c>
      <c r="R2395" s="9" t="str">
        <f t="shared" si="113"/>
        <v/>
      </c>
      <c r="S2395" s="9" t="str">
        <f>IFERROR(IF($F2395="","",INDEX(リスト!$G:$G,MATCH($F2395,リスト!$E:$E,0))),"")</f>
        <v/>
      </c>
      <c r="T2395" s="9" t="str">
        <f>IFERROR(IF($K2395="","",INDEX(リスト!$J:$J,MATCH($K2395,リスト!$I:$I,0))),"")</f>
        <v/>
      </c>
      <c r="U2395" s="9" t="str">
        <f>IF($B2395="","",RIGHT($G2395*1000+200+COUNTIF($G$2:$G2395,$G2395),9))</f>
        <v/>
      </c>
      <c r="V2395" s="9" t="str">
        <f>IFERROR(IF($M2395="","",$M2395&amp;"・"&amp;INDEX(リスト!$F:$F,MATCH($L2395,リスト!$E:$E,0))),"")</f>
        <v/>
      </c>
    </row>
    <row r="2396" spans="15:22" ht="18" customHeight="1" x14ac:dyDescent="0.55000000000000004">
      <c r="O2396" s="9" t="str">
        <f>IFERROR(IF($B2396="","",INDEX(所属情報!$E:$E,MATCH($A2396,所属情報!$A:$A,0))),"")</f>
        <v/>
      </c>
      <c r="P2396" s="9" t="str">
        <f t="shared" si="111"/>
        <v/>
      </c>
      <c r="Q2396" s="9" t="str">
        <f t="shared" si="112"/>
        <v/>
      </c>
      <c r="R2396" s="9" t="str">
        <f t="shared" si="113"/>
        <v/>
      </c>
      <c r="S2396" s="9" t="str">
        <f>IFERROR(IF($F2396="","",INDEX(リスト!$G:$G,MATCH($F2396,リスト!$E:$E,0))),"")</f>
        <v/>
      </c>
      <c r="T2396" s="9" t="str">
        <f>IFERROR(IF($K2396="","",INDEX(リスト!$J:$J,MATCH($K2396,リスト!$I:$I,0))),"")</f>
        <v/>
      </c>
      <c r="U2396" s="9" t="str">
        <f>IF($B2396="","",RIGHT($G2396*1000+200+COUNTIF($G$2:$G2396,$G2396),9))</f>
        <v/>
      </c>
      <c r="V2396" s="9" t="str">
        <f>IFERROR(IF($M2396="","",$M2396&amp;"・"&amp;INDEX(リスト!$F:$F,MATCH($L2396,リスト!$E:$E,0))),"")</f>
        <v/>
      </c>
    </row>
    <row r="2397" spans="15:22" ht="18" customHeight="1" x14ac:dyDescent="0.55000000000000004">
      <c r="O2397" s="9" t="str">
        <f>IFERROR(IF($B2397="","",INDEX(所属情報!$E:$E,MATCH($A2397,所属情報!$A:$A,0))),"")</f>
        <v/>
      </c>
      <c r="P2397" s="9" t="str">
        <f t="shared" si="111"/>
        <v/>
      </c>
      <c r="Q2397" s="9" t="str">
        <f t="shared" si="112"/>
        <v/>
      </c>
      <c r="R2397" s="9" t="str">
        <f t="shared" si="113"/>
        <v/>
      </c>
      <c r="S2397" s="9" t="str">
        <f>IFERROR(IF($F2397="","",INDEX(リスト!$G:$G,MATCH($F2397,リスト!$E:$E,0))),"")</f>
        <v/>
      </c>
      <c r="T2397" s="9" t="str">
        <f>IFERROR(IF($K2397="","",INDEX(リスト!$J:$J,MATCH($K2397,リスト!$I:$I,0))),"")</f>
        <v/>
      </c>
      <c r="U2397" s="9" t="str">
        <f>IF($B2397="","",RIGHT($G2397*1000+200+COUNTIF($G$2:$G2397,$G2397),9))</f>
        <v/>
      </c>
      <c r="V2397" s="9" t="str">
        <f>IFERROR(IF($M2397="","",$M2397&amp;"・"&amp;INDEX(リスト!$F:$F,MATCH($L2397,リスト!$E:$E,0))),"")</f>
        <v/>
      </c>
    </row>
    <row r="2398" spans="15:22" ht="18" customHeight="1" x14ac:dyDescent="0.55000000000000004">
      <c r="O2398" s="9" t="str">
        <f>IFERROR(IF($B2398="","",INDEX(所属情報!$E:$E,MATCH($A2398,所属情報!$A:$A,0))),"")</f>
        <v/>
      </c>
      <c r="P2398" s="9" t="str">
        <f t="shared" si="111"/>
        <v/>
      </c>
      <c r="Q2398" s="9" t="str">
        <f t="shared" si="112"/>
        <v/>
      </c>
      <c r="R2398" s="9" t="str">
        <f t="shared" si="113"/>
        <v/>
      </c>
      <c r="S2398" s="9" t="str">
        <f>IFERROR(IF($F2398="","",INDEX(リスト!$G:$G,MATCH($F2398,リスト!$E:$E,0))),"")</f>
        <v/>
      </c>
      <c r="T2398" s="9" t="str">
        <f>IFERROR(IF($K2398="","",INDEX(リスト!$J:$J,MATCH($K2398,リスト!$I:$I,0))),"")</f>
        <v/>
      </c>
      <c r="U2398" s="9" t="str">
        <f>IF($B2398="","",RIGHT($G2398*1000+200+COUNTIF($G$2:$G2398,$G2398),9))</f>
        <v/>
      </c>
      <c r="V2398" s="9" t="str">
        <f>IFERROR(IF($M2398="","",$M2398&amp;"・"&amp;INDEX(リスト!$F:$F,MATCH($L2398,リスト!$E:$E,0))),"")</f>
        <v/>
      </c>
    </row>
    <row r="2399" spans="15:22" ht="18" customHeight="1" x14ac:dyDescent="0.55000000000000004">
      <c r="O2399" s="9" t="str">
        <f>IFERROR(IF($B2399="","",INDEX(所属情報!$E:$E,MATCH($A2399,所属情報!$A:$A,0))),"")</f>
        <v/>
      </c>
      <c r="P2399" s="9" t="str">
        <f t="shared" si="111"/>
        <v/>
      </c>
      <c r="Q2399" s="9" t="str">
        <f t="shared" si="112"/>
        <v/>
      </c>
      <c r="R2399" s="9" t="str">
        <f t="shared" si="113"/>
        <v/>
      </c>
      <c r="S2399" s="9" t="str">
        <f>IFERROR(IF($F2399="","",INDEX(リスト!$G:$G,MATCH($F2399,リスト!$E:$E,0))),"")</f>
        <v/>
      </c>
      <c r="T2399" s="9" t="str">
        <f>IFERROR(IF($K2399="","",INDEX(リスト!$J:$J,MATCH($K2399,リスト!$I:$I,0))),"")</f>
        <v/>
      </c>
      <c r="U2399" s="9" t="str">
        <f>IF($B2399="","",RIGHT($G2399*1000+200+COUNTIF($G$2:$G2399,$G2399),9))</f>
        <v/>
      </c>
      <c r="V2399" s="9" t="str">
        <f>IFERROR(IF($M2399="","",$M2399&amp;"・"&amp;INDEX(リスト!$F:$F,MATCH($L2399,リスト!$E:$E,0))),"")</f>
        <v/>
      </c>
    </row>
    <row r="2400" spans="15:22" ht="18" customHeight="1" x14ac:dyDescent="0.55000000000000004">
      <c r="O2400" s="9" t="str">
        <f>IFERROR(IF($B2400="","",INDEX(所属情報!$E:$E,MATCH($A2400,所属情報!$A:$A,0))),"")</f>
        <v/>
      </c>
      <c r="P2400" s="9" t="str">
        <f t="shared" si="111"/>
        <v/>
      </c>
      <c r="Q2400" s="9" t="str">
        <f t="shared" si="112"/>
        <v/>
      </c>
      <c r="R2400" s="9" t="str">
        <f t="shared" si="113"/>
        <v/>
      </c>
      <c r="S2400" s="9" t="str">
        <f>IFERROR(IF($F2400="","",INDEX(リスト!$G:$G,MATCH($F2400,リスト!$E:$E,0))),"")</f>
        <v/>
      </c>
      <c r="T2400" s="9" t="str">
        <f>IFERROR(IF($K2400="","",INDEX(リスト!$J:$J,MATCH($K2400,リスト!$I:$I,0))),"")</f>
        <v/>
      </c>
      <c r="U2400" s="9" t="str">
        <f>IF($B2400="","",RIGHT($G2400*1000+200+COUNTIF($G$2:$G2400,$G2400),9))</f>
        <v/>
      </c>
      <c r="V2400" s="9" t="str">
        <f>IFERROR(IF($M2400="","",$M2400&amp;"・"&amp;INDEX(リスト!$F:$F,MATCH($L2400,リスト!$E:$E,0))),"")</f>
        <v/>
      </c>
    </row>
    <row r="2401" spans="15:22" ht="18" customHeight="1" x14ac:dyDescent="0.55000000000000004">
      <c r="O2401" s="9" t="str">
        <f>IFERROR(IF($B2401="","",INDEX(所属情報!$E:$E,MATCH($A2401,所属情報!$A:$A,0))),"")</f>
        <v/>
      </c>
      <c r="P2401" s="9" t="str">
        <f t="shared" si="111"/>
        <v/>
      </c>
      <c r="Q2401" s="9" t="str">
        <f t="shared" si="112"/>
        <v/>
      </c>
      <c r="R2401" s="9" t="str">
        <f t="shared" si="113"/>
        <v/>
      </c>
      <c r="S2401" s="9" t="str">
        <f>IFERROR(IF($F2401="","",INDEX(リスト!$G:$G,MATCH($F2401,リスト!$E:$E,0))),"")</f>
        <v/>
      </c>
      <c r="T2401" s="9" t="str">
        <f>IFERROR(IF($K2401="","",INDEX(リスト!$J:$J,MATCH($K2401,リスト!$I:$I,0))),"")</f>
        <v/>
      </c>
      <c r="U2401" s="9" t="str">
        <f>IF($B2401="","",RIGHT($G2401*1000+200+COUNTIF($G$2:$G2401,$G2401),9))</f>
        <v/>
      </c>
      <c r="V2401" s="9" t="str">
        <f>IFERROR(IF($M2401="","",$M2401&amp;"・"&amp;INDEX(リスト!$F:$F,MATCH($L2401,リスト!$E:$E,0))),"")</f>
        <v/>
      </c>
    </row>
    <row r="2402" spans="15:22" ht="18" customHeight="1" x14ac:dyDescent="0.55000000000000004">
      <c r="O2402" s="9" t="str">
        <f>IFERROR(IF($B2402="","",INDEX(所属情報!$E:$E,MATCH($A2402,所属情報!$A:$A,0))),"")</f>
        <v/>
      </c>
      <c r="P2402" s="9" t="str">
        <f t="shared" si="111"/>
        <v/>
      </c>
      <c r="Q2402" s="9" t="str">
        <f t="shared" si="112"/>
        <v/>
      </c>
      <c r="R2402" s="9" t="str">
        <f t="shared" si="113"/>
        <v/>
      </c>
      <c r="S2402" s="9" t="str">
        <f>IFERROR(IF($F2402="","",INDEX(リスト!$G:$G,MATCH($F2402,リスト!$E:$E,0))),"")</f>
        <v/>
      </c>
      <c r="T2402" s="9" t="str">
        <f>IFERROR(IF($K2402="","",INDEX(リスト!$J:$J,MATCH($K2402,リスト!$I:$I,0))),"")</f>
        <v/>
      </c>
      <c r="U2402" s="9" t="str">
        <f>IF($B2402="","",RIGHT($G2402*1000+200+COUNTIF($G$2:$G2402,$G2402),9))</f>
        <v/>
      </c>
      <c r="V2402" s="9" t="str">
        <f>IFERROR(IF($M2402="","",$M2402&amp;"・"&amp;INDEX(リスト!$F:$F,MATCH($L2402,リスト!$E:$E,0))),"")</f>
        <v/>
      </c>
    </row>
    <row r="2403" spans="15:22" ht="18" customHeight="1" x14ac:dyDescent="0.55000000000000004">
      <c r="O2403" s="9" t="str">
        <f>IFERROR(IF($B2403="","",INDEX(所属情報!$E:$E,MATCH($A2403,所属情報!$A:$A,0))),"")</f>
        <v/>
      </c>
      <c r="P2403" s="9" t="str">
        <f t="shared" si="111"/>
        <v/>
      </c>
      <c r="Q2403" s="9" t="str">
        <f t="shared" si="112"/>
        <v/>
      </c>
      <c r="R2403" s="9" t="str">
        <f t="shared" si="113"/>
        <v/>
      </c>
      <c r="S2403" s="9" t="str">
        <f>IFERROR(IF($F2403="","",INDEX(リスト!$G:$G,MATCH($F2403,リスト!$E:$E,0))),"")</f>
        <v/>
      </c>
      <c r="T2403" s="9" t="str">
        <f>IFERROR(IF($K2403="","",INDEX(リスト!$J:$J,MATCH($K2403,リスト!$I:$I,0))),"")</f>
        <v/>
      </c>
      <c r="U2403" s="9" t="str">
        <f>IF($B2403="","",RIGHT($G2403*1000+200+COUNTIF($G$2:$G2403,$G2403),9))</f>
        <v/>
      </c>
      <c r="V2403" s="9" t="str">
        <f>IFERROR(IF($M2403="","",$M2403&amp;"・"&amp;INDEX(リスト!$F:$F,MATCH($L2403,リスト!$E:$E,0))),"")</f>
        <v/>
      </c>
    </row>
    <row r="2404" spans="15:22" ht="18" customHeight="1" x14ac:dyDescent="0.55000000000000004">
      <c r="O2404" s="9" t="str">
        <f>IFERROR(IF($B2404="","",INDEX(所属情報!$E:$E,MATCH($A2404,所属情報!$A:$A,0))),"")</f>
        <v/>
      </c>
      <c r="P2404" s="9" t="str">
        <f t="shared" si="111"/>
        <v/>
      </c>
      <c r="Q2404" s="9" t="str">
        <f t="shared" si="112"/>
        <v/>
      </c>
      <c r="R2404" s="9" t="str">
        <f t="shared" si="113"/>
        <v/>
      </c>
      <c r="S2404" s="9" t="str">
        <f>IFERROR(IF($F2404="","",INDEX(リスト!$G:$G,MATCH($F2404,リスト!$E:$E,0))),"")</f>
        <v/>
      </c>
      <c r="T2404" s="9" t="str">
        <f>IFERROR(IF($K2404="","",INDEX(リスト!$J:$J,MATCH($K2404,リスト!$I:$I,0))),"")</f>
        <v/>
      </c>
      <c r="U2404" s="9" t="str">
        <f>IF($B2404="","",RIGHT($G2404*1000+200+COUNTIF($G$2:$G2404,$G2404),9))</f>
        <v/>
      </c>
      <c r="V2404" s="9" t="str">
        <f>IFERROR(IF($M2404="","",$M2404&amp;"・"&amp;INDEX(リスト!$F:$F,MATCH($L2404,リスト!$E:$E,0))),"")</f>
        <v/>
      </c>
    </row>
    <row r="2405" spans="15:22" ht="18" customHeight="1" x14ac:dyDescent="0.55000000000000004">
      <c r="O2405" s="9" t="str">
        <f>IFERROR(IF($B2405="","",INDEX(所属情報!$E:$E,MATCH($A2405,所属情報!$A:$A,0))),"")</f>
        <v/>
      </c>
      <c r="P2405" s="9" t="str">
        <f t="shared" si="111"/>
        <v/>
      </c>
      <c r="Q2405" s="9" t="str">
        <f t="shared" si="112"/>
        <v/>
      </c>
      <c r="R2405" s="9" t="str">
        <f t="shared" si="113"/>
        <v/>
      </c>
      <c r="S2405" s="9" t="str">
        <f>IFERROR(IF($F2405="","",INDEX(リスト!$G:$G,MATCH($F2405,リスト!$E:$E,0))),"")</f>
        <v/>
      </c>
      <c r="T2405" s="9" t="str">
        <f>IFERROR(IF($K2405="","",INDEX(リスト!$J:$J,MATCH($K2405,リスト!$I:$I,0))),"")</f>
        <v/>
      </c>
      <c r="U2405" s="9" t="str">
        <f>IF($B2405="","",RIGHT($G2405*1000+200+COUNTIF($G$2:$G2405,$G2405),9))</f>
        <v/>
      </c>
      <c r="V2405" s="9" t="str">
        <f>IFERROR(IF($M2405="","",$M2405&amp;"・"&amp;INDEX(リスト!$F:$F,MATCH($L2405,リスト!$E:$E,0))),"")</f>
        <v/>
      </c>
    </row>
    <row r="2406" spans="15:22" ht="18" customHeight="1" x14ac:dyDescent="0.55000000000000004">
      <c r="O2406" s="9" t="str">
        <f>IFERROR(IF($B2406="","",INDEX(所属情報!$E:$E,MATCH($A2406,所属情報!$A:$A,0))),"")</f>
        <v/>
      </c>
      <c r="P2406" s="9" t="str">
        <f t="shared" si="111"/>
        <v/>
      </c>
      <c r="Q2406" s="9" t="str">
        <f t="shared" si="112"/>
        <v/>
      </c>
      <c r="R2406" s="9" t="str">
        <f t="shared" si="113"/>
        <v/>
      </c>
      <c r="S2406" s="9" t="str">
        <f>IFERROR(IF($F2406="","",INDEX(リスト!$G:$G,MATCH($F2406,リスト!$E:$E,0))),"")</f>
        <v/>
      </c>
      <c r="T2406" s="9" t="str">
        <f>IFERROR(IF($K2406="","",INDEX(リスト!$J:$J,MATCH($K2406,リスト!$I:$I,0))),"")</f>
        <v/>
      </c>
      <c r="U2406" s="9" t="str">
        <f>IF($B2406="","",RIGHT($G2406*1000+200+COUNTIF($G$2:$G2406,$G2406),9))</f>
        <v/>
      </c>
      <c r="V2406" s="9" t="str">
        <f>IFERROR(IF($M2406="","",$M2406&amp;"・"&amp;INDEX(リスト!$F:$F,MATCH($L2406,リスト!$E:$E,0))),"")</f>
        <v/>
      </c>
    </row>
    <row r="2407" spans="15:22" ht="18" customHeight="1" x14ac:dyDescent="0.55000000000000004">
      <c r="O2407" s="9" t="str">
        <f>IFERROR(IF($B2407="","",INDEX(所属情報!$E:$E,MATCH($A2407,所属情報!$A:$A,0))),"")</f>
        <v/>
      </c>
      <c r="P2407" s="9" t="str">
        <f t="shared" si="111"/>
        <v/>
      </c>
      <c r="Q2407" s="9" t="str">
        <f t="shared" si="112"/>
        <v/>
      </c>
      <c r="R2407" s="9" t="str">
        <f t="shared" si="113"/>
        <v/>
      </c>
      <c r="S2407" s="9" t="str">
        <f>IFERROR(IF($F2407="","",INDEX(リスト!$G:$G,MATCH($F2407,リスト!$E:$E,0))),"")</f>
        <v/>
      </c>
      <c r="T2407" s="9" t="str">
        <f>IFERROR(IF($K2407="","",INDEX(リスト!$J:$J,MATCH($K2407,リスト!$I:$I,0))),"")</f>
        <v/>
      </c>
      <c r="U2407" s="9" t="str">
        <f>IF($B2407="","",RIGHT($G2407*1000+200+COUNTIF($G$2:$G2407,$G2407),9))</f>
        <v/>
      </c>
      <c r="V2407" s="9" t="str">
        <f>IFERROR(IF($M2407="","",$M2407&amp;"・"&amp;INDEX(リスト!$F:$F,MATCH($L2407,リスト!$E:$E,0))),"")</f>
        <v/>
      </c>
    </row>
    <row r="2408" spans="15:22" ht="18" customHeight="1" x14ac:dyDescent="0.55000000000000004">
      <c r="O2408" s="9" t="str">
        <f>IFERROR(IF($B2408="","",INDEX(所属情報!$E:$E,MATCH($A2408,所属情報!$A:$A,0))),"")</f>
        <v/>
      </c>
      <c r="P2408" s="9" t="str">
        <f t="shared" si="111"/>
        <v/>
      </c>
      <c r="Q2408" s="9" t="str">
        <f t="shared" si="112"/>
        <v/>
      </c>
      <c r="R2408" s="9" t="str">
        <f t="shared" si="113"/>
        <v/>
      </c>
      <c r="S2408" s="9" t="str">
        <f>IFERROR(IF($F2408="","",INDEX(リスト!$G:$G,MATCH($F2408,リスト!$E:$E,0))),"")</f>
        <v/>
      </c>
      <c r="T2408" s="9" t="str">
        <f>IFERROR(IF($K2408="","",INDEX(リスト!$J:$J,MATCH($K2408,リスト!$I:$I,0))),"")</f>
        <v/>
      </c>
      <c r="U2408" s="9" t="str">
        <f>IF($B2408="","",RIGHT($G2408*1000+200+COUNTIF($G$2:$G2408,$G2408),9))</f>
        <v/>
      </c>
      <c r="V2408" s="9" t="str">
        <f>IFERROR(IF($M2408="","",$M2408&amp;"・"&amp;INDEX(リスト!$F:$F,MATCH($L2408,リスト!$E:$E,0))),"")</f>
        <v/>
      </c>
    </row>
    <row r="2409" spans="15:22" ht="18" customHeight="1" x14ac:dyDescent="0.55000000000000004">
      <c r="O2409" s="9" t="str">
        <f>IFERROR(IF($B2409="","",INDEX(所属情報!$E:$E,MATCH($A2409,所属情報!$A:$A,0))),"")</f>
        <v/>
      </c>
      <c r="P2409" s="9" t="str">
        <f t="shared" si="111"/>
        <v/>
      </c>
      <c r="Q2409" s="9" t="str">
        <f t="shared" si="112"/>
        <v/>
      </c>
      <c r="R2409" s="9" t="str">
        <f t="shared" si="113"/>
        <v/>
      </c>
      <c r="S2409" s="9" t="str">
        <f>IFERROR(IF($F2409="","",INDEX(リスト!$G:$G,MATCH($F2409,リスト!$E:$E,0))),"")</f>
        <v/>
      </c>
      <c r="T2409" s="9" t="str">
        <f>IFERROR(IF($K2409="","",INDEX(リスト!$J:$J,MATCH($K2409,リスト!$I:$I,0))),"")</f>
        <v/>
      </c>
      <c r="U2409" s="9" t="str">
        <f>IF($B2409="","",RIGHT($G2409*1000+200+COUNTIF($G$2:$G2409,$G2409),9))</f>
        <v/>
      </c>
      <c r="V2409" s="9" t="str">
        <f>IFERROR(IF($M2409="","",$M2409&amp;"・"&amp;INDEX(リスト!$F:$F,MATCH($L2409,リスト!$E:$E,0))),"")</f>
        <v/>
      </c>
    </row>
    <row r="2410" spans="15:22" ht="18" customHeight="1" x14ac:dyDescent="0.55000000000000004">
      <c r="O2410" s="9" t="str">
        <f>IFERROR(IF($B2410="","",INDEX(所属情報!$E:$E,MATCH($A2410,所属情報!$A:$A,0))),"")</f>
        <v/>
      </c>
      <c r="P2410" s="9" t="str">
        <f t="shared" si="111"/>
        <v/>
      </c>
      <c r="Q2410" s="9" t="str">
        <f t="shared" si="112"/>
        <v/>
      </c>
      <c r="R2410" s="9" t="str">
        <f t="shared" si="113"/>
        <v/>
      </c>
      <c r="S2410" s="9" t="str">
        <f>IFERROR(IF($F2410="","",INDEX(リスト!$G:$G,MATCH($F2410,リスト!$E:$E,0))),"")</f>
        <v/>
      </c>
      <c r="T2410" s="9" t="str">
        <f>IFERROR(IF($K2410="","",INDEX(リスト!$J:$J,MATCH($K2410,リスト!$I:$I,0))),"")</f>
        <v/>
      </c>
      <c r="U2410" s="9" t="str">
        <f>IF($B2410="","",RIGHT($G2410*1000+200+COUNTIF($G$2:$G2410,$G2410),9))</f>
        <v/>
      </c>
      <c r="V2410" s="9" t="str">
        <f>IFERROR(IF($M2410="","",$M2410&amp;"・"&amp;INDEX(リスト!$F:$F,MATCH($L2410,リスト!$E:$E,0))),"")</f>
        <v/>
      </c>
    </row>
    <row r="2411" spans="15:22" ht="18" customHeight="1" x14ac:dyDescent="0.55000000000000004">
      <c r="O2411" s="9" t="str">
        <f>IFERROR(IF($B2411="","",INDEX(所属情報!$E:$E,MATCH($A2411,所属情報!$A:$A,0))),"")</f>
        <v/>
      </c>
      <c r="P2411" s="9" t="str">
        <f t="shared" si="111"/>
        <v/>
      </c>
      <c r="Q2411" s="9" t="str">
        <f t="shared" si="112"/>
        <v/>
      </c>
      <c r="R2411" s="9" t="str">
        <f t="shared" si="113"/>
        <v/>
      </c>
      <c r="S2411" s="9" t="str">
        <f>IFERROR(IF($F2411="","",INDEX(リスト!$G:$G,MATCH($F2411,リスト!$E:$E,0))),"")</f>
        <v/>
      </c>
      <c r="T2411" s="9" t="str">
        <f>IFERROR(IF($K2411="","",INDEX(リスト!$J:$J,MATCH($K2411,リスト!$I:$I,0))),"")</f>
        <v/>
      </c>
      <c r="U2411" s="9" t="str">
        <f>IF($B2411="","",RIGHT($G2411*1000+200+COUNTIF($G$2:$G2411,$G2411),9))</f>
        <v/>
      </c>
      <c r="V2411" s="9" t="str">
        <f>IFERROR(IF($M2411="","",$M2411&amp;"・"&amp;INDEX(リスト!$F:$F,MATCH($L2411,リスト!$E:$E,0))),"")</f>
        <v/>
      </c>
    </row>
    <row r="2412" spans="15:22" ht="18" customHeight="1" x14ac:dyDescent="0.55000000000000004">
      <c r="O2412" s="9" t="str">
        <f>IFERROR(IF($B2412="","",INDEX(所属情報!$E:$E,MATCH($A2412,所属情報!$A:$A,0))),"")</f>
        <v/>
      </c>
      <c r="P2412" s="9" t="str">
        <f t="shared" si="111"/>
        <v/>
      </c>
      <c r="Q2412" s="9" t="str">
        <f t="shared" si="112"/>
        <v/>
      </c>
      <c r="R2412" s="9" t="str">
        <f t="shared" si="113"/>
        <v/>
      </c>
      <c r="S2412" s="9" t="str">
        <f>IFERROR(IF($F2412="","",INDEX(リスト!$G:$G,MATCH($F2412,リスト!$E:$E,0))),"")</f>
        <v/>
      </c>
      <c r="T2412" s="9" t="str">
        <f>IFERROR(IF($K2412="","",INDEX(リスト!$J:$J,MATCH($K2412,リスト!$I:$I,0))),"")</f>
        <v/>
      </c>
      <c r="U2412" s="9" t="str">
        <f>IF($B2412="","",RIGHT($G2412*1000+200+COUNTIF($G$2:$G2412,$G2412),9))</f>
        <v/>
      </c>
      <c r="V2412" s="9" t="str">
        <f>IFERROR(IF($M2412="","",$M2412&amp;"・"&amp;INDEX(リスト!$F:$F,MATCH($L2412,リスト!$E:$E,0))),"")</f>
        <v/>
      </c>
    </row>
    <row r="2413" spans="15:22" ht="18" customHeight="1" x14ac:dyDescent="0.55000000000000004">
      <c r="O2413" s="9" t="str">
        <f>IFERROR(IF($B2413="","",INDEX(所属情報!$E:$E,MATCH($A2413,所属情報!$A:$A,0))),"")</f>
        <v/>
      </c>
      <c r="P2413" s="9" t="str">
        <f t="shared" si="111"/>
        <v/>
      </c>
      <c r="Q2413" s="9" t="str">
        <f t="shared" si="112"/>
        <v/>
      </c>
      <c r="R2413" s="9" t="str">
        <f t="shared" si="113"/>
        <v/>
      </c>
      <c r="S2413" s="9" t="str">
        <f>IFERROR(IF($F2413="","",INDEX(リスト!$G:$G,MATCH($F2413,リスト!$E:$E,0))),"")</f>
        <v/>
      </c>
      <c r="T2413" s="9" t="str">
        <f>IFERROR(IF($K2413="","",INDEX(リスト!$J:$J,MATCH($K2413,リスト!$I:$I,0))),"")</f>
        <v/>
      </c>
      <c r="U2413" s="9" t="str">
        <f>IF($B2413="","",RIGHT($G2413*1000+200+COUNTIF($G$2:$G2413,$G2413),9))</f>
        <v/>
      </c>
      <c r="V2413" s="9" t="str">
        <f>IFERROR(IF($M2413="","",$M2413&amp;"・"&amp;INDEX(リスト!$F:$F,MATCH($L2413,リスト!$E:$E,0))),"")</f>
        <v/>
      </c>
    </row>
    <row r="2414" spans="15:22" ht="18" customHeight="1" x14ac:dyDescent="0.55000000000000004">
      <c r="O2414" s="9" t="str">
        <f>IFERROR(IF($B2414="","",INDEX(所属情報!$E:$E,MATCH($A2414,所属情報!$A:$A,0))),"")</f>
        <v/>
      </c>
      <c r="P2414" s="9" t="str">
        <f t="shared" si="111"/>
        <v/>
      </c>
      <c r="Q2414" s="9" t="str">
        <f t="shared" si="112"/>
        <v/>
      </c>
      <c r="R2414" s="9" t="str">
        <f t="shared" si="113"/>
        <v/>
      </c>
      <c r="S2414" s="9" t="str">
        <f>IFERROR(IF($F2414="","",INDEX(リスト!$G:$G,MATCH($F2414,リスト!$E:$E,0))),"")</f>
        <v/>
      </c>
      <c r="T2414" s="9" t="str">
        <f>IFERROR(IF($K2414="","",INDEX(リスト!$J:$J,MATCH($K2414,リスト!$I:$I,0))),"")</f>
        <v/>
      </c>
      <c r="U2414" s="9" t="str">
        <f>IF($B2414="","",RIGHT($G2414*1000+200+COUNTIF($G$2:$G2414,$G2414),9))</f>
        <v/>
      </c>
      <c r="V2414" s="9" t="str">
        <f>IFERROR(IF($M2414="","",$M2414&amp;"・"&amp;INDEX(リスト!$F:$F,MATCH($L2414,リスト!$E:$E,0))),"")</f>
        <v/>
      </c>
    </row>
    <row r="2415" spans="15:22" ht="18" customHeight="1" x14ac:dyDescent="0.55000000000000004">
      <c r="O2415" s="9" t="str">
        <f>IFERROR(IF($B2415="","",INDEX(所属情報!$E:$E,MATCH($A2415,所属情報!$A:$A,0))),"")</f>
        <v/>
      </c>
      <c r="P2415" s="9" t="str">
        <f t="shared" si="111"/>
        <v/>
      </c>
      <c r="Q2415" s="9" t="str">
        <f t="shared" si="112"/>
        <v/>
      </c>
      <c r="R2415" s="9" t="str">
        <f t="shared" si="113"/>
        <v/>
      </c>
      <c r="S2415" s="9" t="str">
        <f>IFERROR(IF($F2415="","",INDEX(リスト!$G:$G,MATCH($F2415,リスト!$E:$E,0))),"")</f>
        <v/>
      </c>
      <c r="T2415" s="9" t="str">
        <f>IFERROR(IF($K2415="","",INDEX(リスト!$J:$J,MATCH($K2415,リスト!$I:$I,0))),"")</f>
        <v/>
      </c>
      <c r="U2415" s="9" t="str">
        <f>IF($B2415="","",RIGHT($G2415*1000+200+COUNTIF($G$2:$G2415,$G2415),9))</f>
        <v/>
      </c>
      <c r="V2415" s="9" t="str">
        <f>IFERROR(IF($M2415="","",$M2415&amp;"・"&amp;INDEX(リスト!$F:$F,MATCH($L2415,リスト!$E:$E,0))),"")</f>
        <v/>
      </c>
    </row>
    <row r="2416" spans="15:22" ht="18" customHeight="1" x14ac:dyDescent="0.55000000000000004">
      <c r="O2416" s="9" t="str">
        <f>IFERROR(IF($B2416="","",INDEX(所属情報!$E:$E,MATCH($A2416,所属情報!$A:$A,0))),"")</f>
        <v/>
      </c>
      <c r="P2416" s="9" t="str">
        <f t="shared" si="111"/>
        <v/>
      </c>
      <c r="Q2416" s="9" t="str">
        <f t="shared" si="112"/>
        <v/>
      </c>
      <c r="R2416" s="9" t="str">
        <f t="shared" si="113"/>
        <v/>
      </c>
      <c r="S2416" s="9" t="str">
        <f>IFERROR(IF($F2416="","",INDEX(リスト!$G:$G,MATCH($F2416,リスト!$E:$E,0))),"")</f>
        <v/>
      </c>
      <c r="T2416" s="9" t="str">
        <f>IFERROR(IF($K2416="","",INDEX(リスト!$J:$J,MATCH($K2416,リスト!$I:$I,0))),"")</f>
        <v/>
      </c>
      <c r="U2416" s="9" t="str">
        <f>IF($B2416="","",RIGHT($G2416*1000+200+COUNTIF($G$2:$G2416,$G2416),9))</f>
        <v/>
      </c>
      <c r="V2416" s="9" t="str">
        <f>IFERROR(IF($M2416="","",$M2416&amp;"・"&amp;INDEX(リスト!$F:$F,MATCH($L2416,リスト!$E:$E,0))),"")</f>
        <v/>
      </c>
    </row>
    <row r="2417" spans="15:22" ht="18" customHeight="1" x14ac:dyDescent="0.55000000000000004">
      <c r="O2417" s="9" t="str">
        <f>IFERROR(IF($B2417="","",INDEX(所属情報!$E:$E,MATCH($A2417,所属情報!$A:$A,0))),"")</f>
        <v/>
      </c>
      <c r="P2417" s="9" t="str">
        <f t="shared" si="111"/>
        <v/>
      </c>
      <c r="Q2417" s="9" t="str">
        <f t="shared" si="112"/>
        <v/>
      </c>
      <c r="R2417" s="9" t="str">
        <f t="shared" si="113"/>
        <v/>
      </c>
      <c r="S2417" s="9" t="str">
        <f>IFERROR(IF($F2417="","",INDEX(リスト!$G:$G,MATCH($F2417,リスト!$E:$E,0))),"")</f>
        <v/>
      </c>
      <c r="T2417" s="9" t="str">
        <f>IFERROR(IF($K2417="","",INDEX(リスト!$J:$J,MATCH($K2417,リスト!$I:$I,0))),"")</f>
        <v/>
      </c>
      <c r="U2417" s="9" t="str">
        <f>IF($B2417="","",RIGHT($G2417*1000+200+COUNTIF($G$2:$G2417,$G2417),9))</f>
        <v/>
      </c>
      <c r="V2417" s="9" t="str">
        <f>IFERROR(IF($M2417="","",$M2417&amp;"・"&amp;INDEX(リスト!$F:$F,MATCH($L2417,リスト!$E:$E,0))),"")</f>
        <v/>
      </c>
    </row>
    <row r="2418" spans="15:22" ht="18" customHeight="1" x14ac:dyDescent="0.55000000000000004">
      <c r="O2418" s="9" t="str">
        <f>IFERROR(IF($B2418="","",INDEX(所属情報!$E:$E,MATCH($A2418,所属情報!$A:$A,0))),"")</f>
        <v/>
      </c>
      <c r="P2418" s="9" t="str">
        <f t="shared" si="111"/>
        <v/>
      </c>
      <c r="Q2418" s="9" t="str">
        <f t="shared" si="112"/>
        <v/>
      </c>
      <c r="R2418" s="9" t="str">
        <f t="shared" si="113"/>
        <v/>
      </c>
      <c r="S2418" s="9" t="str">
        <f>IFERROR(IF($F2418="","",INDEX(リスト!$G:$G,MATCH($F2418,リスト!$E:$E,0))),"")</f>
        <v/>
      </c>
      <c r="T2418" s="9" t="str">
        <f>IFERROR(IF($K2418="","",INDEX(リスト!$J:$J,MATCH($K2418,リスト!$I:$I,0))),"")</f>
        <v/>
      </c>
      <c r="U2418" s="9" t="str">
        <f>IF($B2418="","",RIGHT($G2418*1000+200+COUNTIF($G$2:$G2418,$G2418),9))</f>
        <v/>
      </c>
      <c r="V2418" s="9" t="str">
        <f>IFERROR(IF($M2418="","",$M2418&amp;"・"&amp;INDEX(リスト!$F:$F,MATCH($L2418,リスト!$E:$E,0))),"")</f>
        <v/>
      </c>
    </row>
    <row r="2419" spans="15:22" ht="18" customHeight="1" x14ac:dyDescent="0.55000000000000004">
      <c r="O2419" s="9" t="str">
        <f>IFERROR(IF($B2419="","",INDEX(所属情報!$E:$E,MATCH($A2419,所属情報!$A:$A,0))),"")</f>
        <v/>
      </c>
      <c r="P2419" s="9" t="str">
        <f t="shared" si="111"/>
        <v/>
      </c>
      <c r="Q2419" s="9" t="str">
        <f t="shared" si="112"/>
        <v/>
      </c>
      <c r="R2419" s="9" t="str">
        <f t="shared" si="113"/>
        <v/>
      </c>
      <c r="S2419" s="9" t="str">
        <f>IFERROR(IF($F2419="","",INDEX(リスト!$G:$G,MATCH($F2419,リスト!$E:$E,0))),"")</f>
        <v/>
      </c>
      <c r="T2419" s="9" t="str">
        <f>IFERROR(IF($K2419="","",INDEX(リスト!$J:$J,MATCH($K2419,リスト!$I:$I,0))),"")</f>
        <v/>
      </c>
      <c r="U2419" s="9" t="str">
        <f>IF($B2419="","",RIGHT($G2419*1000+200+COUNTIF($G$2:$G2419,$G2419),9))</f>
        <v/>
      </c>
      <c r="V2419" s="9" t="str">
        <f>IFERROR(IF($M2419="","",$M2419&amp;"・"&amp;INDEX(リスト!$F:$F,MATCH($L2419,リスト!$E:$E,0))),"")</f>
        <v/>
      </c>
    </row>
    <row r="2420" spans="15:22" ht="18" customHeight="1" x14ac:dyDescent="0.55000000000000004">
      <c r="O2420" s="9" t="str">
        <f>IFERROR(IF($B2420="","",INDEX(所属情報!$E:$E,MATCH($A2420,所属情報!$A:$A,0))),"")</f>
        <v/>
      </c>
      <c r="P2420" s="9" t="str">
        <f t="shared" si="111"/>
        <v/>
      </c>
      <c r="Q2420" s="9" t="str">
        <f t="shared" si="112"/>
        <v/>
      </c>
      <c r="R2420" s="9" t="str">
        <f t="shared" si="113"/>
        <v/>
      </c>
      <c r="S2420" s="9" t="str">
        <f>IFERROR(IF($F2420="","",INDEX(リスト!$G:$G,MATCH($F2420,リスト!$E:$E,0))),"")</f>
        <v/>
      </c>
      <c r="T2420" s="9" t="str">
        <f>IFERROR(IF($K2420="","",INDEX(リスト!$J:$J,MATCH($K2420,リスト!$I:$I,0))),"")</f>
        <v/>
      </c>
      <c r="U2420" s="9" t="str">
        <f>IF($B2420="","",RIGHT($G2420*1000+200+COUNTIF($G$2:$G2420,$G2420),9))</f>
        <v/>
      </c>
      <c r="V2420" s="9" t="str">
        <f>IFERROR(IF($M2420="","",$M2420&amp;"・"&amp;INDEX(リスト!$F:$F,MATCH($L2420,リスト!$E:$E,0))),"")</f>
        <v/>
      </c>
    </row>
    <row r="2421" spans="15:22" ht="18" customHeight="1" x14ac:dyDescent="0.55000000000000004">
      <c r="O2421" s="9" t="str">
        <f>IFERROR(IF($B2421="","",INDEX(所属情報!$E:$E,MATCH($A2421,所属情報!$A:$A,0))),"")</f>
        <v/>
      </c>
      <c r="P2421" s="9" t="str">
        <f t="shared" si="111"/>
        <v/>
      </c>
      <c r="Q2421" s="9" t="str">
        <f t="shared" si="112"/>
        <v/>
      </c>
      <c r="R2421" s="9" t="str">
        <f t="shared" si="113"/>
        <v/>
      </c>
      <c r="S2421" s="9" t="str">
        <f>IFERROR(IF($F2421="","",INDEX(リスト!$G:$G,MATCH($F2421,リスト!$E:$E,0))),"")</f>
        <v/>
      </c>
      <c r="T2421" s="9" t="str">
        <f>IFERROR(IF($K2421="","",INDEX(リスト!$J:$J,MATCH($K2421,リスト!$I:$I,0))),"")</f>
        <v/>
      </c>
      <c r="U2421" s="9" t="str">
        <f>IF($B2421="","",RIGHT($G2421*1000+200+COUNTIF($G$2:$G2421,$G2421),9))</f>
        <v/>
      </c>
      <c r="V2421" s="9" t="str">
        <f>IFERROR(IF($M2421="","",$M2421&amp;"・"&amp;INDEX(リスト!$F:$F,MATCH($L2421,リスト!$E:$E,0))),"")</f>
        <v/>
      </c>
    </row>
    <row r="2422" spans="15:22" ht="18" customHeight="1" x14ac:dyDescent="0.55000000000000004">
      <c r="O2422" s="9" t="str">
        <f>IFERROR(IF($B2422="","",INDEX(所属情報!$E:$E,MATCH($A2422,所属情報!$A:$A,0))),"")</f>
        <v/>
      </c>
      <c r="P2422" s="9" t="str">
        <f t="shared" si="111"/>
        <v/>
      </c>
      <c r="Q2422" s="9" t="str">
        <f t="shared" si="112"/>
        <v/>
      </c>
      <c r="R2422" s="9" t="str">
        <f t="shared" si="113"/>
        <v/>
      </c>
      <c r="S2422" s="9" t="str">
        <f>IFERROR(IF($F2422="","",INDEX(リスト!$G:$G,MATCH($F2422,リスト!$E:$E,0))),"")</f>
        <v/>
      </c>
      <c r="T2422" s="9" t="str">
        <f>IFERROR(IF($K2422="","",INDEX(リスト!$J:$J,MATCH($K2422,リスト!$I:$I,0))),"")</f>
        <v/>
      </c>
      <c r="U2422" s="9" t="str">
        <f>IF($B2422="","",RIGHT($G2422*1000+200+COUNTIF($G$2:$G2422,$G2422),9))</f>
        <v/>
      </c>
      <c r="V2422" s="9" t="str">
        <f>IFERROR(IF($M2422="","",$M2422&amp;"・"&amp;INDEX(リスト!$F:$F,MATCH($L2422,リスト!$E:$E,0))),"")</f>
        <v/>
      </c>
    </row>
    <row r="2423" spans="15:22" ht="18" customHeight="1" x14ac:dyDescent="0.55000000000000004">
      <c r="O2423" s="9" t="str">
        <f>IFERROR(IF($B2423="","",INDEX(所属情報!$E:$E,MATCH($A2423,所属情報!$A:$A,0))),"")</f>
        <v/>
      </c>
      <c r="P2423" s="9" t="str">
        <f t="shared" si="111"/>
        <v/>
      </c>
      <c r="Q2423" s="9" t="str">
        <f t="shared" si="112"/>
        <v/>
      </c>
      <c r="R2423" s="9" t="str">
        <f t="shared" si="113"/>
        <v/>
      </c>
      <c r="S2423" s="9" t="str">
        <f>IFERROR(IF($F2423="","",INDEX(リスト!$G:$G,MATCH($F2423,リスト!$E:$E,0))),"")</f>
        <v/>
      </c>
      <c r="T2423" s="9" t="str">
        <f>IFERROR(IF($K2423="","",INDEX(リスト!$J:$J,MATCH($K2423,リスト!$I:$I,0))),"")</f>
        <v/>
      </c>
      <c r="U2423" s="9" t="str">
        <f>IF($B2423="","",RIGHT($G2423*1000+200+COUNTIF($G$2:$G2423,$G2423),9))</f>
        <v/>
      </c>
      <c r="V2423" s="9" t="str">
        <f>IFERROR(IF($M2423="","",$M2423&amp;"・"&amp;INDEX(リスト!$F:$F,MATCH($L2423,リスト!$E:$E,0))),"")</f>
        <v/>
      </c>
    </row>
    <row r="2424" spans="15:22" ht="18" customHeight="1" x14ac:dyDescent="0.55000000000000004">
      <c r="O2424" s="9" t="str">
        <f>IFERROR(IF($B2424="","",INDEX(所属情報!$E:$E,MATCH($A2424,所属情報!$A:$A,0))),"")</f>
        <v/>
      </c>
      <c r="P2424" s="9" t="str">
        <f t="shared" si="111"/>
        <v/>
      </c>
      <c r="Q2424" s="9" t="str">
        <f t="shared" si="112"/>
        <v/>
      </c>
      <c r="R2424" s="9" t="str">
        <f t="shared" si="113"/>
        <v/>
      </c>
      <c r="S2424" s="9" t="str">
        <f>IFERROR(IF($F2424="","",INDEX(リスト!$G:$G,MATCH($F2424,リスト!$E:$E,0))),"")</f>
        <v/>
      </c>
      <c r="T2424" s="9" t="str">
        <f>IFERROR(IF($K2424="","",INDEX(リスト!$J:$J,MATCH($K2424,リスト!$I:$I,0))),"")</f>
        <v/>
      </c>
      <c r="U2424" s="9" t="str">
        <f>IF($B2424="","",RIGHT($G2424*1000+200+COUNTIF($G$2:$G2424,$G2424),9))</f>
        <v/>
      </c>
      <c r="V2424" s="9" t="str">
        <f>IFERROR(IF($M2424="","",$M2424&amp;"・"&amp;INDEX(リスト!$F:$F,MATCH($L2424,リスト!$E:$E,0))),"")</f>
        <v/>
      </c>
    </row>
    <row r="2425" spans="15:22" ht="18" customHeight="1" x14ac:dyDescent="0.55000000000000004">
      <c r="O2425" s="9" t="str">
        <f>IFERROR(IF($B2425="","",INDEX(所属情報!$E:$E,MATCH($A2425,所属情報!$A:$A,0))),"")</f>
        <v/>
      </c>
      <c r="P2425" s="9" t="str">
        <f t="shared" si="111"/>
        <v/>
      </c>
      <c r="Q2425" s="9" t="str">
        <f t="shared" si="112"/>
        <v/>
      </c>
      <c r="R2425" s="9" t="str">
        <f t="shared" si="113"/>
        <v/>
      </c>
      <c r="S2425" s="9" t="str">
        <f>IFERROR(IF($F2425="","",INDEX(リスト!$G:$G,MATCH($F2425,リスト!$E:$E,0))),"")</f>
        <v/>
      </c>
      <c r="T2425" s="9" t="str">
        <f>IFERROR(IF($K2425="","",INDEX(リスト!$J:$J,MATCH($K2425,リスト!$I:$I,0))),"")</f>
        <v/>
      </c>
      <c r="U2425" s="9" t="str">
        <f>IF($B2425="","",RIGHT($G2425*1000+200+COUNTIF($G$2:$G2425,$G2425),9))</f>
        <v/>
      </c>
      <c r="V2425" s="9" t="str">
        <f>IFERROR(IF($M2425="","",$M2425&amp;"・"&amp;INDEX(リスト!$F:$F,MATCH($L2425,リスト!$E:$E,0))),"")</f>
        <v/>
      </c>
    </row>
    <row r="2426" spans="15:22" ht="18" customHeight="1" x14ac:dyDescent="0.55000000000000004">
      <c r="O2426" s="9" t="str">
        <f>IFERROR(IF($B2426="","",INDEX(所属情報!$E:$E,MATCH($A2426,所属情報!$A:$A,0))),"")</f>
        <v/>
      </c>
      <c r="P2426" s="9" t="str">
        <f t="shared" si="111"/>
        <v/>
      </c>
      <c r="Q2426" s="9" t="str">
        <f t="shared" si="112"/>
        <v/>
      </c>
      <c r="R2426" s="9" t="str">
        <f t="shared" si="113"/>
        <v/>
      </c>
      <c r="S2426" s="9" t="str">
        <f>IFERROR(IF($F2426="","",INDEX(リスト!$G:$G,MATCH($F2426,リスト!$E:$E,0))),"")</f>
        <v/>
      </c>
      <c r="T2426" s="9" t="str">
        <f>IFERROR(IF($K2426="","",INDEX(リスト!$J:$J,MATCH($K2426,リスト!$I:$I,0))),"")</f>
        <v/>
      </c>
      <c r="U2426" s="9" t="str">
        <f>IF($B2426="","",RIGHT($G2426*1000+200+COUNTIF($G$2:$G2426,$G2426),9))</f>
        <v/>
      </c>
      <c r="V2426" s="9" t="str">
        <f>IFERROR(IF($M2426="","",$M2426&amp;"・"&amp;INDEX(リスト!$F:$F,MATCH($L2426,リスト!$E:$E,0))),"")</f>
        <v/>
      </c>
    </row>
    <row r="2427" spans="15:22" ht="18" customHeight="1" x14ac:dyDescent="0.55000000000000004">
      <c r="O2427" s="9" t="str">
        <f>IFERROR(IF($B2427="","",INDEX(所属情報!$E:$E,MATCH($A2427,所属情報!$A:$A,0))),"")</f>
        <v/>
      </c>
      <c r="P2427" s="9" t="str">
        <f t="shared" si="111"/>
        <v/>
      </c>
      <c r="Q2427" s="9" t="str">
        <f t="shared" si="112"/>
        <v/>
      </c>
      <c r="R2427" s="9" t="str">
        <f t="shared" si="113"/>
        <v/>
      </c>
      <c r="S2427" s="9" t="str">
        <f>IFERROR(IF($F2427="","",INDEX(リスト!$G:$G,MATCH($F2427,リスト!$E:$E,0))),"")</f>
        <v/>
      </c>
      <c r="T2427" s="9" t="str">
        <f>IFERROR(IF($K2427="","",INDEX(リスト!$J:$J,MATCH($K2427,リスト!$I:$I,0))),"")</f>
        <v/>
      </c>
      <c r="U2427" s="9" t="str">
        <f>IF($B2427="","",RIGHT($G2427*1000+200+COUNTIF($G$2:$G2427,$G2427),9))</f>
        <v/>
      </c>
      <c r="V2427" s="9" t="str">
        <f>IFERROR(IF($M2427="","",$M2427&amp;"・"&amp;INDEX(リスト!$F:$F,MATCH($L2427,リスト!$E:$E,0))),"")</f>
        <v/>
      </c>
    </row>
    <row r="2428" spans="15:22" ht="18" customHeight="1" x14ac:dyDescent="0.55000000000000004">
      <c r="O2428" s="9" t="str">
        <f>IFERROR(IF($B2428="","",INDEX(所属情報!$E:$E,MATCH($A2428,所属情報!$A:$A,0))),"")</f>
        <v/>
      </c>
      <c r="P2428" s="9" t="str">
        <f t="shared" si="111"/>
        <v/>
      </c>
      <c r="Q2428" s="9" t="str">
        <f t="shared" si="112"/>
        <v/>
      </c>
      <c r="R2428" s="9" t="str">
        <f t="shared" si="113"/>
        <v/>
      </c>
      <c r="S2428" s="9" t="str">
        <f>IFERROR(IF($F2428="","",INDEX(リスト!$G:$G,MATCH($F2428,リスト!$E:$E,0))),"")</f>
        <v/>
      </c>
      <c r="T2428" s="9" t="str">
        <f>IFERROR(IF($K2428="","",INDEX(リスト!$J:$J,MATCH($K2428,リスト!$I:$I,0))),"")</f>
        <v/>
      </c>
      <c r="U2428" s="9" t="str">
        <f>IF($B2428="","",RIGHT($G2428*1000+200+COUNTIF($G$2:$G2428,$G2428),9))</f>
        <v/>
      </c>
      <c r="V2428" s="9" t="str">
        <f>IFERROR(IF($M2428="","",$M2428&amp;"・"&amp;INDEX(リスト!$F:$F,MATCH($L2428,リスト!$E:$E,0))),"")</f>
        <v/>
      </c>
    </row>
    <row r="2429" spans="15:22" ht="18" customHeight="1" x14ac:dyDescent="0.55000000000000004">
      <c r="O2429" s="9" t="str">
        <f>IFERROR(IF($B2429="","",INDEX(所属情報!$E:$E,MATCH($A2429,所属情報!$A:$A,0))),"")</f>
        <v/>
      </c>
      <c r="P2429" s="9" t="str">
        <f t="shared" si="111"/>
        <v/>
      </c>
      <c r="Q2429" s="9" t="str">
        <f t="shared" si="112"/>
        <v/>
      </c>
      <c r="R2429" s="9" t="str">
        <f t="shared" si="113"/>
        <v/>
      </c>
      <c r="S2429" s="9" t="str">
        <f>IFERROR(IF($F2429="","",INDEX(リスト!$G:$G,MATCH($F2429,リスト!$E:$E,0))),"")</f>
        <v/>
      </c>
      <c r="T2429" s="9" t="str">
        <f>IFERROR(IF($K2429="","",INDEX(リスト!$J:$J,MATCH($K2429,リスト!$I:$I,0))),"")</f>
        <v/>
      </c>
      <c r="U2429" s="9" t="str">
        <f>IF($B2429="","",RIGHT($G2429*1000+200+COUNTIF($G$2:$G2429,$G2429),9))</f>
        <v/>
      </c>
      <c r="V2429" s="9" t="str">
        <f>IFERROR(IF($M2429="","",$M2429&amp;"・"&amp;INDEX(リスト!$F:$F,MATCH($L2429,リスト!$E:$E,0))),"")</f>
        <v/>
      </c>
    </row>
    <row r="2430" spans="15:22" ht="18" customHeight="1" x14ac:dyDescent="0.55000000000000004">
      <c r="O2430" s="9" t="str">
        <f>IFERROR(IF($B2430="","",INDEX(所属情報!$E:$E,MATCH($A2430,所属情報!$A:$A,0))),"")</f>
        <v/>
      </c>
      <c r="P2430" s="9" t="str">
        <f t="shared" si="111"/>
        <v/>
      </c>
      <c r="Q2430" s="9" t="str">
        <f t="shared" si="112"/>
        <v/>
      </c>
      <c r="R2430" s="9" t="str">
        <f t="shared" si="113"/>
        <v/>
      </c>
      <c r="S2430" s="9" t="str">
        <f>IFERROR(IF($F2430="","",INDEX(リスト!$G:$G,MATCH($F2430,リスト!$E:$E,0))),"")</f>
        <v/>
      </c>
      <c r="T2430" s="9" t="str">
        <f>IFERROR(IF($K2430="","",INDEX(リスト!$J:$J,MATCH($K2430,リスト!$I:$I,0))),"")</f>
        <v/>
      </c>
      <c r="U2430" s="9" t="str">
        <f>IF($B2430="","",RIGHT($G2430*1000+200+COUNTIF($G$2:$G2430,$G2430),9))</f>
        <v/>
      </c>
      <c r="V2430" s="9" t="str">
        <f>IFERROR(IF($M2430="","",$M2430&amp;"・"&amp;INDEX(リスト!$F:$F,MATCH($L2430,リスト!$E:$E,0))),"")</f>
        <v/>
      </c>
    </row>
    <row r="2431" spans="15:22" ht="18" customHeight="1" x14ac:dyDescent="0.55000000000000004">
      <c r="O2431" s="9" t="str">
        <f>IFERROR(IF($B2431="","",INDEX(所属情報!$E:$E,MATCH($A2431,所属情報!$A:$A,0))),"")</f>
        <v/>
      </c>
      <c r="P2431" s="9" t="str">
        <f t="shared" si="111"/>
        <v/>
      </c>
      <c r="Q2431" s="9" t="str">
        <f t="shared" si="112"/>
        <v/>
      </c>
      <c r="R2431" s="9" t="str">
        <f t="shared" si="113"/>
        <v/>
      </c>
      <c r="S2431" s="9" t="str">
        <f>IFERROR(IF($F2431="","",INDEX(リスト!$G:$G,MATCH($F2431,リスト!$E:$E,0))),"")</f>
        <v/>
      </c>
      <c r="T2431" s="9" t="str">
        <f>IFERROR(IF($K2431="","",INDEX(リスト!$J:$J,MATCH($K2431,リスト!$I:$I,0))),"")</f>
        <v/>
      </c>
      <c r="U2431" s="9" t="str">
        <f>IF($B2431="","",RIGHT($G2431*1000+200+COUNTIF($G$2:$G2431,$G2431),9))</f>
        <v/>
      </c>
      <c r="V2431" s="9" t="str">
        <f>IFERROR(IF($M2431="","",$M2431&amp;"・"&amp;INDEX(リスト!$F:$F,MATCH($L2431,リスト!$E:$E,0))),"")</f>
        <v/>
      </c>
    </row>
    <row r="2432" spans="15:22" ht="18" customHeight="1" x14ac:dyDescent="0.55000000000000004">
      <c r="O2432" s="9" t="str">
        <f>IFERROR(IF($B2432="","",INDEX(所属情報!$E:$E,MATCH($A2432,所属情報!$A:$A,0))),"")</f>
        <v/>
      </c>
      <c r="P2432" s="9" t="str">
        <f t="shared" si="111"/>
        <v/>
      </c>
      <c r="Q2432" s="9" t="str">
        <f t="shared" si="112"/>
        <v/>
      </c>
      <c r="R2432" s="9" t="str">
        <f t="shared" si="113"/>
        <v/>
      </c>
      <c r="S2432" s="9" t="str">
        <f>IFERROR(IF($F2432="","",INDEX(リスト!$G:$G,MATCH($F2432,リスト!$E:$E,0))),"")</f>
        <v/>
      </c>
      <c r="T2432" s="9" t="str">
        <f>IFERROR(IF($K2432="","",INDEX(リスト!$J:$J,MATCH($K2432,リスト!$I:$I,0))),"")</f>
        <v/>
      </c>
      <c r="U2432" s="9" t="str">
        <f>IF($B2432="","",RIGHT($G2432*1000+200+COUNTIF($G$2:$G2432,$G2432),9))</f>
        <v/>
      </c>
      <c r="V2432" s="9" t="str">
        <f>IFERROR(IF($M2432="","",$M2432&amp;"・"&amp;INDEX(リスト!$F:$F,MATCH($L2432,リスト!$E:$E,0))),"")</f>
        <v/>
      </c>
    </row>
    <row r="2433" spans="15:22" ht="18" customHeight="1" x14ac:dyDescent="0.55000000000000004">
      <c r="O2433" s="9" t="str">
        <f>IFERROR(IF($B2433="","",INDEX(所属情報!$E:$E,MATCH($A2433,所属情報!$A:$A,0))),"")</f>
        <v/>
      </c>
      <c r="P2433" s="9" t="str">
        <f t="shared" si="111"/>
        <v/>
      </c>
      <c r="Q2433" s="9" t="str">
        <f t="shared" si="112"/>
        <v/>
      </c>
      <c r="R2433" s="9" t="str">
        <f t="shared" si="113"/>
        <v/>
      </c>
      <c r="S2433" s="9" t="str">
        <f>IFERROR(IF($F2433="","",INDEX(リスト!$G:$G,MATCH($F2433,リスト!$E:$E,0))),"")</f>
        <v/>
      </c>
      <c r="T2433" s="9" t="str">
        <f>IFERROR(IF($K2433="","",INDEX(リスト!$J:$J,MATCH($K2433,リスト!$I:$I,0))),"")</f>
        <v/>
      </c>
      <c r="U2433" s="9" t="str">
        <f>IF($B2433="","",RIGHT($G2433*1000+200+COUNTIF($G$2:$G2433,$G2433),9))</f>
        <v/>
      </c>
      <c r="V2433" s="9" t="str">
        <f>IFERROR(IF($M2433="","",$M2433&amp;"・"&amp;INDEX(リスト!$F:$F,MATCH($L2433,リスト!$E:$E,0))),"")</f>
        <v/>
      </c>
    </row>
    <row r="2434" spans="15:22" ht="18" customHeight="1" x14ac:dyDescent="0.55000000000000004">
      <c r="O2434" s="9" t="str">
        <f>IFERROR(IF($B2434="","",INDEX(所属情報!$E:$E,MATCH($A2434,所属情報!$A:$A,0))),"")</f>
        <v/>
      </c>
      <c r="P2434" s="9" t="str">
        <f t="shared" si="111"/>
        <v/>
      </c>
      <c r="Q2434" s="9" t="str">
        <f t="shared" si="112"/>
        <v/>
      </c>
      <c r="R2434" s="9" t="str">
        <f t="shared" si="113"/>
        <v/>
      </c>
      <c r="S2434" s="9" t="str">
        <f>IFERROR(IF($F2434="","",INDEX(リスト!$G:$G,MATCH($F2434,リスト!$E:$E,0))),"")</f>
        <v/>
      </c>
      <c r="T2434" s="9" t="str">
        <f>IFERROR(IF($K2434="","",INDEX(リスト!$J:$J,MATCH($K2434,リスト!$I:$I,0))),"")</f>
        <v/>
      </c>
      <c r="U2434" s="9" t="str">
        <f>IF($B2434="","",RIGHT($G2434*1000+200+COUNTIF($G$2:$G2434,$G2434),9))</f>
        <v/>
      </c>
      <c r="V2434" s="9" t="str">
        <f>IFERROR(IF($M2434="","",$M2434&amp;"・"&amp;INDEX(リスト!$F:$F,MATCH($L2434,リスト!$E:$E,0))),"")</f>
        <v/>
      </c>
    </row>
    <row r="2435" spans="15:22" ht="18" customHeight="1" x14ac:dyDescent="0.55000000000000004">
      <c r="O2435" s="9" t="str">
        <f>IFERROR(IF($B2435="","",INDEX(所属情報!$E:$E,MATCH($A2435,所属情報!$A:$A,0))),"")</f>
        <v/>
      </c>
      <c r="P2435" s="9" t="str">
        <f t="shared" ref="P2435:P2498" si="114">IF($C2435="","",IF($E2435="",$C2435,$C2435&amp;" ("&amp;$E2435&amp;")"))</f>
        <v/>
      </c>
      <c r="Q2435" s="9" t="str">
        <f t="shared" ref="Q2435:Q2498" si="115">IF($D2435="","",ASC($D2435))</f>
        <v/>
      </c>
      <c r="R2435" s="9" t="str">
        <f t="shared" ref="R2435:R2498" si="116">IF($I2435="","",UPPER($I2435)&amp;" "&amp;UPPER(LEFT($J2435,1))&amp;LOWER(RIGHT($J2435,LEN($J2435)-1))&amp;" ("&amp;MID($G2435,3,2)&amp;")")</f>
        <v/>
      </c>
      <c r="S2435" s="9" t="str">
        <f>IFERROR(IF($F2435="","",INDEX(リスト!$G:$G,MATCH($F2435,リスト!$E:$E,0))),"")</f>
        <v/>
      </c>
      <c r="T2435" s="9" t="str">
        <f>IFERROR(IF($K2435="","",INDEX(リスト!$J:$J,MATCH($K2435,リスト!$I:$I,0))),"")</f>
        <v/>
      </c>
      <c r="U2435" s="9" t="str">
        <f>IF($B2435="","",RIGHT($G2435*1000+200+COUNTIF($G$2:$G2435,$G2435),9))</f>
        <v/>
      </c>
      <c r="V2435" s="9" t="str">
        <f>IFERROR(IF($M2435="","",$M2435&amp;"・"&amp;INDEX(リスト!$F:$F,MATCH($L2435,リスト!$E:$E,0))),"")</f>
        <v/>
      </c>
    </row>
    <row r="2436" spans="15:22" ht="18" customHeight="1" x14ac:dyDescent="0.55000000000000004">
      <c r="O2436" s="9" t="str">
        <f>IFERROR(IF($B2436="","",INDEX(所属情報!$E:$E,MATCH($A2436,所属情報!$A:$A,0))),"")</f>
        <v/>
      </c>
      <c r="P2436" s="9" t="str">
        <f t="shared" si="114"/>
        <v/>
      </c>
      <c r="Q2436" s="9" t="str">
        <f t="shared" si="115"/>
        <v/>
      </c>
      <c r="R2436" s="9" t="str">
        <f t="shared" si="116"/>
        <v/>
      </c>
      <c r="S2436" s="9" t="str">
        <f>IFERROR(IF($F2436="","",INDEX(リスト!$G:$G,MATCH($F2436,リスト!$E:$E,0))),"")</f>
        <v/>
      </c>
      <c r="T2436" s="9" t="str">
        <f>IFERROR(IF($K2436="","",INDEX(リスト!$J:$J,MATCH($K2436,リスト!$I:$I,0))),"")</f>
        <v/>
      </c>
      <c r="U2436" s="9" t="str">
        <f>IF($B2436="","",RIGHT($G2436*1000+200+COUNTIF($G$2:$G2436,$G2436),9))</f>
        <v/>
      </c>
      <c r="V2436" s="9" t="str">
        <f>IFERROR(IF($M2436="","",$M2436&amp;"・"&amp;INDEX(リスト!$F:$F,MATCH($L2436,リスト!$E:$E,0))),"")</f>
        <v/>
      </c>
    </row>
    <row r="2437" spans="15:22" ht="18" customHeight="1" x14ac:dyDescent="0.55000000000000004">
      <c r="O2437" s="9" t="str">
        <f>IFERROR(IF($B2437="","",INDEX(所属情報!$E:$E,MATCH($A2437,所属情報!$A:$A,0))),"")</f>
        <v/>
      </c>
      <c r="P2437" s="9" t="str">
        <f t="shared" si="114"/>
        <v/>
      </c>
      <c r="Q2437" s="9" t="str">
        <f t="shared" si="115"/>
        <v/>
      </c>
      <c r="R2437" s="9" t="str">
        <f t="shared" si="116"/>
        <v/>
      </c>
      <c r="S2437" s="9" t="str">
        <f>IFERROR(IF($F2437="","",INDEX(リスト!$G:$G,MATCH($F2437,リスト!$E:$E,0))),"")</f>
        <v/>
      </c>
      <c r="T2437" s="9" t="str">
        <f>IFERROR(IF($K2437="","",INDEX(リスト!$J:$J,MATCH($K2437,リスト!$I:$I,0))),"")</f>
        <v/>
      </c>
      <c r="U2437" s="9" t="str">
        <f>IF($B2437="","",RIGHT($G2437*1000+200+COUNTIF($G$2:$G2437,$G2437),9))</f>
        <v/>
      </c>
      <c r="V2437" s="9" t="str">
        <f>IFERROR(IF($M2437="","",$M2437&amp;"・"&amp;INDEX(リスト!$F:$F,MATCH($L2437,リスト!$E:$E,0))),"")</f>
        <v/>
      </c>
    </row>
    <row r="2438" spans="15:22" ht="18" customHeight="1" x14ac:dyDescent="0.55000000000000004">
      <c r="O2438" s="9" t="str">
        <f>IFERROR(IF($B2438="","",INDEX(所属情報!$E:$E,MATCH($A2438,所属情報!$A:$A,0))),"")</f>
        <v/>
      </c>
      <c r="P2438" s="9" t="str">
        <f t="shared" si="114"/>
        <v/>
      </c>
      <c r="Q2438" s="9" t="str">
        <f t="shared" si="115"/>
        <v/>
      </c>
      <c r="R2438" s="9" t="str">
        <f t="shared" si="116"/>
        <v/>
      </c>
      <c r="S2438" s="9" t="str">
        <f>IFERROR(IF($F2438="","",INDEX(リスト!$G:$G,MATCH($F2438,リスト!$E:$E,0))),"")</f>
        <v/>
      </c>
      <c r="T2438" s="9" t="str">
        <f>IFERROR(IF($K2438="","",INDEX(リスト!$J:$J,MATCH($K2438,リスト!$I:$I,0))),"")</f>
        <v/>
      </c>
      <c r="U2438" s="9" t="str">
        <f>IF($B2438="","",RIGHT($G2438*1000+200+COUNTIF($G$2:$G2438,$G2438),9))</f>
        <v/>
      </c>
      <c r="V2438" s="9" t="str">
        <f>IFERROR(IF($M2438="","",$M2438&amp;"・"&amp;INDEX(リスト!$F:$F,MATCH($L2438,リスト!$E:$E,0))),"")</f>
        <v/>
      </c>
    </row>
    <row r="2439" spans="15:22" ht="18" customHeight="1" x14ac:dyDescent="0.55000000000000004">
      <c r="O2439" s="9" t="str">
        <f>IFERROR(IF($B2439="","",INDEX(所属情報!$E:$E,MATCH($A2439,所属情報!$A:$A,0))),"")</f>
        <v/>
      </c>
      <c r="P2439" s="9" t="str">
        <f t="shared" si="114"/>
        <v/>
      </c>
      <c r="Q2439" s="9" t="str">
        <f t="shared" si="115"/>
        <v/>
      </c>
      <c r="R2439" s="9" t="str">
        <f t="shared" si="116"/>
        <v/>
      </c>
      <c r="S2439" s="9" t="str">
        <f>IFERROR(IF($F2439="","",INDEX(リスト!$G:$G,MATCH($F2439,リスト!$E:$E,0))),"")</f>
        <v/>
      </c>
      <c r="T2439" s="9" t="str">
        <f>IFERROR(IF($K2439="","",INDEX(リスト!$J:$J,MATCH($K2439,リスト!$I:$I,0))),"")</f>
        <v/>
      </c>
      <c r="U2439" s="9" t="str">
        <f>IF($B2439="","",RIGHT($G2439*1000+200+COUNTIF($G$2:$G2439,$G2439),9))</f>
        <v/>
      </c>
      <c r="V2439" s="9" t="str">
        <f>IFERROR(IF($M2439="","",$M2439&amp;"・"&amp;INDEX(リスト!$F:$F,MATCH($L2439,リスト!$E:$E,0))),"")</f>
        <v/>
      </c>
    </row>
    <row r="2440" spans="15:22" ht="18" customHeight="1" x14ac:dyDescent="0.55000000000000004">
      <c r="O2440" s="9" t="str">
        <f>IFERROR(IF($B2440="","",INDEX(所属情報!$E:$E,MATCH($A2440,所属情報!$A:$A,0))),"")</f>
        <v/>
      </c>
      <c r="P2440" s="9" t="str">
        <f t="shared" si="114"/>
        <v/>
      </c>
      <c r="Q2440" s="9" t="str">
        <f t="shared" si="115"/>
        <v/>
      </c>
      <c r="R2440" s="9" t="str">
        <f t="shared" si="116"/>
        <v/>
      </c>
      <c r="S2440" s="9" t="str">
        <f>IFERROR(IF($F2440="","",INDEX(リスト!$G:$G,MATCH($F2440,リスト!$E:$E,0))),"")</f>
        <v/>
      </c>
      <c r="T2440" s="9" t="str">
        <f>IFERROR(IF($K2440="","",INDEX(リスト!$J:$J,MATCH($K2440,リスト!$I:$I,0))),"")</f>
        <v/>
      </c>
      <c r="U2440" s="9" t="str">
        <f>IF($B2440="","",RIGHT($G2440*1000+200+COUNTIF($G$2:$G2440,$G2440),9))</f>
        <v/>
      </c>
      <c r="V2440" s="9" t="str">
        <f>IFERROR(IF($M2440="","",$M2440&amp;"・"&amp;INDEX(リスト!$F:$F,MATCH($L2440,リスト!$E:$E,0))),"")</f>
        <v/>
      </c>
    </row>
    <row r="2441" spans="15:22" ht="18" customHeight="1" x14ac:dyDescent="0.55000000000000004">
      <c r="O2441" s="9" t="str">
        <f>IFERROR(IF($B2441="","",INDEX(所属情報!$E:$E,MATCH($A2441,所属情報!$A:$A,0))),"")</f>
        <v/>
      </c>
      <c r="P2441" s="9" t="str">
        <f t="shared" si="114"/>
        <v/>
      </c>
      <c r="Q2441" s="9" t="str">
        <f t="shared" si="115"/>
        <v/>
      </c>
      <c r="R2441" s="9" t="str">
        <f t="shared" si="116"/>
        <v/>
      </c>
      <c r="S2441" s="9" t="str">
        <f>IFERROR(IF($F2441="","",INDEX(リスト!$G:$G,MATCH($F2441,リスト!$E:$E,0))),"")</f>
        <v/>
      </c>
      <c r="T2441" s="9" t="str">
        <f>IFERROR(IF($K2441="","",INDEX(リスト!$J:$J,MATCH($K2441,リスト!$I:$I,0))),"")</f>
        <v/>
      </c>
      <c r="U2441" s="9" t="str">
        <f>IF($B2441="","",RIGHT($G2441*1000+200+COUNTIF($G$2:$G2441,$G2441),9))</f>
        <v/>
      </c>
      <c r="V2441" s="9" t="str">
        <f>IFERROR(IF($M2441="","",$M2441&amp;"・"&amp;INDEX(リスト!$F:$F,MATCH($L2441,リスト!$E:$E,0))),"")</f>
        <v/>
      </c>
    </row>
    <row r="2442" spans="15:22" ht="18" customHeight="1" x14ac:dyDescent="0.55000000000000004">
      <c r="O2442" s="9" t="str">
        <f>IFERROR(IF($B2442="","",INDEX(所属情報!$E:$E,MATCH($A2442,所属情報!$A:$A,0))),"")</f>
        <v/>
      </c>
      <c r="P2442" s="9" t="str">
        <f t="shared" si="114"/>
        <v/>
      </c>
      <c r="Q2442" s="9" t="str">
        <f t="shared" si="115"/>
        <v/>
      </c>
      <c r="R2442" s="9" t="str">
        <f t="shared" si="116"/>
        <v/>
      </c>
      <c r="S2442" s="9" t="str">
        <f>IFERROR(IF($F2442="","",INDEX(リスト!$G:$G,MATCH($F2442,リスト!$E:$E,0))),"")</f>
        <v/>
      </c>
      <c r="T2442" s="9" t="str">
        <f>IFERROR(IF($K2442="","",INDEX(リスト!$J:$J,MATCH($K2442,リスト!$I:$I,0))),"")</f>
        <v/>
      </c>
      <c r="U2442" s="9" t="str">
        <f>IF($B2442="","",RIGHT($G2442*1000+200+COUNTIF($G$2:$G2442,$G2442),9))</f>
        <v/>
      </c>
      <c r="V2442" s="9" t="str">
        <f>IFERROR(IF($M2442="","",$M2442&amp;"・"&amp;INDEX(リスト!$F:$F,MATCH($L2442,リスト!$E:$E,0))),"")</f>
        <v/>
      </c>
    </row>
    <row r="2443" spans="15:22" ht="18" customHeight="1" x14ac:dyDescent="0.55000000000000004">
      <c r="O2443" s="9" t="str">
        <f>IFERROR(IF($B2443="","",INDEX(所属情報!$E:$E,MATCH($A2443,所属情報!$A:$A,0))),"")</f>
        <v/>
      </c>
      <c r="P2443" s="9" t="str">
        <f t="shared" si="114"/>
        <v/>
      </c>
      <c r="Q2443" s="9" t="str">
        <f t="shared" si="115"/>
        <v/>
      </c>
      <c r="R2443" s="9" t="str">
        <f t="shared" si="116"/>
        <v/>
      </c>
      <c r="S2443" s="9" t="str">
        <f>IFERROR(IF($F2443="","",INDEX(リスト!$G:$G,MATCH($F2443,リスト!$E:$E,0))),"")</f>
        <v/>
      </c>
      <c r="T2443" s="9" t="str">
        <f>IFERROR(IF($K2443="","",INDEX(リスト!$J:$J,MATCH($K2443,リスト!$I:$I,0))),"")</f>
        <v/>
      </c>
      <c r="U2443" s="9" t="str">
        <f>IF($B2443="","",RIGHT($G2443*1000+200+COUNTIF($G$2:$G2443,$G2443),9))</f>
        <v/>
      </c>
      <c r="V2443" s="9" t="str">
        <f>IFERROR(IF($M2443="","",$M2443&amp;"・"&amp;INDEX(リスト!$F:$F,MATCH($L2443,リスト!$E:$E,0))),"")</f>
        <v/>
      </c>
    </row>
    <row r="2444" spans="15:22" ht="18" customHeight="1" x14ac:dyDescent="0.55000000000000004">
      <c r="O2444" s="9" t="str">
        <f>IFERROR(IF($B2444="","",INDEX(所属情報!$E:$E,MATCH($A2444,所属情報!$A:$A,0))),"")</f>
        <v/>
      </c>
      <c r="P2444" s="9" t="str">
        <f t="shared" si="114"/>
        <v/>
      </c>
      <c r="Q2444" s="9" t="str">
        <f t="shared" si="115"/>
        <v/>
      </c>
      <c r="R2444" s="9" t="str">
        <f t="shared" si="116"/>
        <v/>
      </c>
      <c r="S2444" s="9" t="str">
        <f>IFERROR(IF($F2444="","",INDEX(リスト!$G:$G,MATCH($F2444,リスト!$E:$E,0))),"")</f>
        <v/>
      </c>
      <c r="T2444" s="9" t="str">
        <f>IFERROR(IF($K2444="","",INDEX(リスト!$J:$J,MATCH($K2444,リスト!$I:$I,0))),"")</f>
        <v/>
      </c>
      <c r="U2444" s="9" t="str">
        <f>IF($B2444="","",RIGHT($G2444*1000+200+COUNTIF($G$2:$G2444,$G2444),9))</f>
        <v/>
      </c>
      <c r="V2444" s="9" t="str">
        <f>IFERROR(IF($M2444="","",$M2444&amp;"・"&amp;INDEX(リスト!$F:$F,MATCH($L2444,リスト!$E:$E,0))),"")</f>
        <v/>
      </c>
    </row>
    <row r="2445" spans="15:22" ht="18" customHeight="1" x14ac:dyDescent="0.55000000000000004">
      <c r="O2445" s="9" t="str">
        <f>IFERROR(IF($B2445="","",INDEX(所属情報!$E:$E,MATCH($A2445,所属情報!$A:$A,0))),"")</f>
        <v/>
      </c>
      <c r="P2445" s="9" t="str">
        <f t="shared" si="114"/>
        <v/>
      </c>
      <c r="Q2445" s="9" t="str">
        <f t="shared" si="115"/>
        <v/>
      </c>
      <c r="R2445" s="9" t="str">
        <f t="shared" si="116"/>
        <v/>
      </c>
      <c r="S2445" s="9" t="str">
        <f>IFERROR(IF($F2445="","",INDEX(リスト!$G:$G,MATCH($F2445,リスト!$E:$E,0))),"")</f>
        <v/>
      </c>
      <c r="T2445" s="9" t="str">
        <f>IFERROR(IF($K2445="","",INDEX(リスト!$J:$J,MATCH($K2445,リスト!$I:$I,0))),"")</f>
        <v/>
      </c>
      <c r="U2445" s="9" t="str">
        <f>IF($B2445="","",RIGHT($G2445*1000+200+COUNTIF($G$2:$G2445,$G2445),9))</f>
        <v/>
      </c>
      <c r="V2445" s="9" t="str">
        <f>IFERROR(IF($M2445="","",$M2445&amp;"・"&amp;INDEX(リスト!$F:$F,MATCH($L2445,リスト!$E:$E,0))),"")</f>
        <v/>
      </c>
    </row>
    <row r="2446" spans="15:22" ht="18" customHeight="1" x14ac:dyDescent="0.55000000000000004">
      <c r="O2446" s="9" t="str">
        <f>IFERROR(IF($B2446="","",INDEX(所属情報!$E:$E,MATCH($A2446,所属情報!$A:$A,0))),"")</f>
        <v/>
      </c>
      <c r="P2446" s="9" t="str">
        <f t="shared" si="114"/>
        <v/>
      </c>
      <c r="Q2446" s="9" t="str">
        <f t="shared" si="115"/>
        <v/>
      </c>
      <c r="R2446" s="9" t="str">
        <f t="shared" si="116"/>
        <v/>
      </c>
      <c r="S2446" s="9" t="str">
        <f>IFERROR(IF($F2446="","",INDEX(リスト!$G:$G,MATCH($F2446,リスト!$E:$E,0))),"")</f>
        <v/>
      </c>
      <c r="T2446" s="9" t="str">
        <f>IFERROR(IF($K2446="","",INDEX(リスト!$J:$J,MATCH($K2446,リスト!$I:$I,0))),"")</f>
        <v/>
      </c>
      <c r="U2446" s="9" t="str">
        <f>IF($B2446="","",RIGHT($G2446*1000+200+COUNTIF($G$2:$G2446,$G2446),9))</f>
        <v/>
      </c>
      <c r="V2446" s="9" t="str">
        <f>IFERROR(IF($M2446="","",$M2446&amp;"・"&amp;INDEX(リスト!$F:$F,MATCH($L2446,リスト!$E:$E,0))),"")</f>
        <v/>
      </c>
    </row>
    <row r="2447" spans="15:22" ht="18" customHeight="1" x14ac:dyDescent="0.55000000000000004">
      <c r="O2447" s="9" t="str">
        <f>IFERROR(IF($B2447="","",INDEX(所属情報!$E:$E,MATCH($A2447,所属情報!$A:$A,0))),"")</f>
        <v/>
      </c>
      <c r="P2447" s="9" t="str">
        <f t="shared" si="114"/>
        <v/>
      </c>
      <c r="Q2447" s="9" t="str">
        <f t="shared" si="115"/>
        <v/>
      </c>
      <c r="R2447" s="9" t="str">
        <f t="shared" si="116"/>
        <v/>
      </c>
      <c r="S2447" s="9" t="str">
        <f>IFERROR(IF($F2447="","",INDEX(リスト!$G:$G,MATCH($F2447,リスト!$E:$E,0))),"")</f>
        <v/>
      </c>
      <c r="T2447" s="9" t="str">
        <f>IFERROR(IF($K2447="","",INDEX(リスト!$J:$J,MATCH($K2447,リスト!$I:$I,0))),"")</f>
        <v/>
      </c>
      <c r="U2447" s="9" t="str">
        <f>IF($B2447="","",RIGHT($G2447*1000+200+COUNTIF($G$2:$G2447,$G2447),9))</f>
        <v/>
      </c>
      <c r="V2447" s="9" t="str">
        <f>IFERROR(IF($M2447="","",$M2447&amp;"・"&amp;INDEX(リスト!$F:$F,MATCH($L2447,リスト!$E:$E,0))),"")</f>
        <v/>
      </c>
    </row>
    <row r="2448" spans="15:22" ht="18" customHeight="1" x14ac:dyDescent="0.55000000000000004">
      <c r="O2448" s="9" t="str">
        <f>IFERROR(IF($B2448="","",INDEX(所属情報!$E:$E,MATCH($A2448,所属情報!$A:$A,0))),"")</f>
        <v/>
      </c>
      <c r="P2448" s="9" t="str">
        <f t="shared" si="114"/>
        <v/>
      </c>
      <c r="Q2448" s="9" t="str">
        <f t="shared" si="115"/>
        <v/>
      </c>
      <c r="R2448" s="9" t="str">
        <f t="shared" si="116"/>
        <v/>
      </c>
      <c r="S2448" s="9" t="str">
        <f>IFERROR(IF($F2448="","",INDEX(リスト!$G:$G,MATCH($F2448,リスト!$E:$E,0))),"")</f>
        <v/>
      </c>
      <c r="T2448" s="9" t="str">
        <f>IFERROR(IF($K2448="","",INDEX(リスト!$J:$J,MATCH($K2448,リスト!$I:$I,0))),"")</f>
        <v/>
      </c>
      <c r="U2448" s="9" t="str">
        <f>IF($B2448="","",RIGHT($G2448*1000+200+COUNTIF($G$2:$G2448,$G2448),9))</f>
        <v/>
      </c>
      <c r="V2448" s="9" t="str">
        <f>IFERROR(IF($M2448="","",$M2448&amp;"・"&amp;INDEX(リスト!$F:$F,MATCH($L2448,リスト!$E:$E,0))),"")</f>
        <v/>
      </c>
    </row>
    <row r="2449" spans="15:22" ht="18" customHeight="1" x14ac:dyDescent="0.55000000000000004">
      <c r="O2449" s="9" t="str">
        <f>IFERROR(IF($B2449="","",INDEX(所属情報!$E:$E,MATCH($A2449,所属情報!$A:$A,0))),"")</f>
        <v/>
      </c>
      <c r="P2449" s="9" t="str">
        <f t="shared" si="114"/>
        <v/>
      </c>
      <c r="Q2449" s="9" t="str">
        <f t="shared" si="115"/>
        <v/>
      </c>
      <c r="R2449" s="9" t="str">
        <f t="shared" si="116"/>
        <v/>
      </c>
      <c r="S2449" s="9" t="str">
        <f>IFERROR(IF($F2449="","",INDEX(リスト!$G:$G,MATCH($F2449,リスト!$E:$E,0))),"")</f>
        <v/>
      </c>
      <c r="T2449" s="9" t="str">
        <f>IFERROR(IF($K2449="","",INDEX(リスト!$J:$J,MATCH($K2449,リスト!$I:$I,0))),"")</f>
        <v/>
      </c>
      <c r="U2449" s="9" t="str">
        <f>IF($B2449="","",RIGHT($G2449*1000+200+COUNTIF($G$2:$G2449,$G2449),9))</f>
        <v/>
      </c>
      <c r="V2449" s="9" t="str">
        <f>IFERROR(IF($M2449="","",$M2449&amp;"・"&amp;INDEX(リスト!$F:$F,MATCH($L2449,リスト!$E:$E,0))),"")</f>
        <v/>
      </c>
    </row>
    <row r="2450" spans="15:22" ht="18" customHeight="1" x14ac:dyDescent="0.55000000000000004">
      <c r="O2450" s="9" t="str">
        <f>IFERROR(IF($B2450="","",INDEX(所属情報!$E:$E,MATCH($A2450,所属情報!$A:$A,0))),"")</f>
        <v/>
      </c>
      <c r="P2450" s="9" t="str">
        <f t="shared" si="114"/>
        <v/>
      </c>
      <c r="Q2450" s="9" t="str">
        <f t="shared" si="115"/>
        <v/>
      </c>
      <c r="R2450" s="9" t="str">
        <f t="shared" si="116"/>
        <v/>
      </c>
      <c r="S2450" s="9" t="str">
        <f>IFERROR(IF($F2450="","",INDEX(リスト!$G:$G,MATCH($F2450,リスト!$E:$E,0))),"")</f>
        <v/>
      </c>
      <c r="T2450" s="9" t="str">
        <f>IFERROR(IF($K2450="","",INDEX(リスト!$J:$J,MATCH($K2450,リスト!$I:$I,0))),"")</f>
        <v/>
      </c>
      <c r="U2450" s="9" t="str">
        <f>IF($B2450="","",RIGHT($G2450*1000+200+COUNTIF($G$2:$G2450,$G2450),9))</f>
        <v/>
      </c>
      <c r="V2450" s="9" t="str">
        <f>IFERROR(IF($M2450="","",$M2450&amp;"・"&amp;INDEX(リスト!$F:$F,MATCH($L2450,リスト!$E:$E,0))),"")</f>
        <v/>
      </c>
    </row>
    <row r="2451" spans="15:22" ht="18" customHeight="1" x14ac:dyDescent="0.55000000000000004">
      <c r="O2451" s="9" t="str">
        <f>IFERROR(IF($B2451="","",INDEX(所属情報!$E:$E,MATCH($A2451,所属情報!$A:$A,0))),"")</f>
        <v/>
      </c>
      <c r="P2451" s="9" t="str">
        <f t="shared" si="114"/>
        <v/>
      </c>
      <c r="Q2451" s="9" t="str">
        <f t="shared" si="115"/>
        <v/>
      </c>
      <c r="R2451" s="9" t="str">
        <f t="shared" si="116"/>
        <v/>
      </c>
      <c r="S2451" s="9" t="str">
        <f>IFERROR(IF($F2451="","",INDEX(リスト!$G:$G,MATCH($F2451,リスト!$E:$E,0))),"")</f>
        <v/>
      </c>
      <c r="T2451" s="9" t="str">
        <f>IFERROR(IF($K2451="","",INDEX(リスト!$J:$J,MATCH($K2451,リスト!$I:$I,0))),"")</f>
        <v/>
      </c>
      <c r="U2451" s="9" t="str">
        <f>IF($B2451="","",RIGHT($G2451*1000+200+COUNTIF($G$2:$G2451,$G2451),9))</f>
        <v/>
      </c>
      <c r="V2451" s="9" t="str">
        <f>IFERROR(IF($M2451="","",$M2451&amp;"・"&amp;INDEX(リスト!$F:$F,MATCH($L2451,リスト!$E:$E,0))),"")</f>
        <v/>
      </c>
    </row>
    <row r="2452" spans="15:22" ht="18" customHeight="1" x14ac:dyDescent="0.55000000000000004">
      <c r="O2452" s="9" t="str">
        <f>IFERROR(IF($B2452="","",INDEX(所属情報!$E:$E,MATCH($A2452,所属情報!$A:$A,0))),"")</f>
        <v/>
      </c>
      <c r="P2452" s="9" t="str">
        <f t="shared" si="114"/>
        <v/>
      </c>
      <c r="Q2452" s="9" t="str">
        <f t="shared" si="115"/>
        <v/>
      </c>
      <c r="R2452" s="9" t="str">
        <f t="shared" si="116"/>
        <v/>
      </c>
      <c r="S2452" s="9" t="str">
        <f>IFERROR(IF($F2452="","",INDEX(リスト!$G:$G,MATCH($F2452,リスト!$E:$E,0))),"")</f>
        <v/>
      </c>
      <c r="T2452" s="9" t="str">
        <f>IFERROR(IF($K2452="","",INDEX(リスト!$J:$J,MATCH($K2452,リスト!$I:$I,0))),"")</f>
        <v/>
      </c>
      <c r="U2452" s="9" t="str">
        <f>IF($B2452="","",RIGHT($G2452*1000+200+COUNTIF($G$2:$G2452,$G2452),9))</f>
        <v/>
      </c>
      <c r="V2452" s="9" t="str">
        <f>IFERROR(IF($M2452="","",$M2452&amp;"・"&amp;INDEX(リスト!$F:$F,MATCH($L2452,リスト!$E:$E,0))),"")</f>
        <v/>
      </c>
    </row>
    <row r="2453" spans="15:22" ht="18" customHeight="1" x14ac:dyDescent="0.55000000000000004">
      <c r="O2453" s="9" t="str">
        <f>IFERROR(IF($B2453="","",INDEX(所属情報!$E:$E,MATCH($A2453,所属情報!$A:$A,0))),"")</f>
        <v/>
      </c>
      <c r="P2453" s="9" t="str">
        <f t="shared" si="114"/>
        <v/>
      </c>
      <c r="Q2453" s="9" t="str">
        <f t="shared" si="115"/>
        <v/>
      </c>
      <c r="R2453" s="9" t="str">
        <f t="shared" si="116"/>
        <v/>
      </c>
      <c r="S2453" s="9" t="str">
        <f>IFERROR(IF($F2453="","",INDEX(リスト!$G:$G,MATCH($F2453,リスト!$E:$E,0))),"")</f>
        <v/>
      </c>
      <c r="T2453" s="9" t="str">
        <f>IFERROR(IF($K2453="","",INDEX(リスト!$J:$J,MATCH($K2453,リスト!$I:$I,0))),"")</f>
        <v/>
      </c>
      <c r="U2453" s="9" t="str">
        <f>IF($B2453="","",RIGHT($G2453*1000+200+COUNTIF($G$2:$G2453,$G2453),9))</f>
        <v/>
      </c>
      <c r="V2453" s="9" t="str">
        <f>IFERROR(IF($M2453="","",$M2453&amp;"・"&amp;INDEX(リスト!$F:$F,MATCH($L2453,リスト!$E:$E,0))),"")</f>
        <v/>
      </c>
    </row>
    <row r="2454" spans="15:22" ht="18" customHeight="1" x14ac:dyDescent="0.55000000000000004">
      <c r="O2454" s="9" t="str">
        <f>IFERROR(IF($B2454="","",INDEX(所属情報!$E:$E,MATCH($A2454,所属情報!$A:$A,0))),"")</f>
        <v/>
      </c>
      <c r="P2454" s="9" t="str">
        <f t="shared" si="114"/>
        <v/>
      </c>
      <c r="Q2454" s="9" t="str">
        <f t="shared" si="115"/>
        <v/>
      </c>
      <c r="R2454" s="9" t="str">
        <f t="shared" si="116"/>
        <v/>
      </c>
      <c r="S2454" s="9" t="str">
        <f>IFERROR(IF($F2454="","",INDEX(リスト!$G:$G,MATCH($F2454,リスト!$E:$E,0))),"")</f>
        <v/>
      </c>
      <c r="T2454" s="9" t="str">
        <f>IFERROR(IF($K2454="","",INDEX(リスト!$J:$J,MATCH($K2454,リスト!$I:$I,0))),"")</f>
        <v/>
      </c>
      <c r="U2454" s="9" t="str">
        <f>IF($B2454="","",RIGHT($G2454*1000+200+COUNTIF($G$2:$G2454,$G2454),9))</f>
        <v/>
      </c>
      <c r="V2454" s="9" t="str">
        <f>IFERROR(IF($M2454="","",$M2454&amp;"・"&amp;INDEX(リスト!$F:$F,MATCH($L2454,リスト!$E:$E,0))),"")</f>
        <v/>
      </c>
    </row>
    <row r="2455" spans="15:22" ht="18" customHeight="1" x14ac:dyDescent="0.55000000000000004">
      <c r="O2455" s="9" t="str">
        <f>IFERROR(IF($B2455="","",INDEX(所属情報!$E:$E,MATCH($A2455,所属情報!$A:$A,0))),"")</f>
        <v/>
      </c>
      <c r="P2455" s="9" t="str">
        <f t="shared" si="114"/>
        <v/>
      </c>
      <c r="Q2455" s="9" t="str">
        <f t="shared" si="115"/>
        <v/>
      </c>
      <c r="R2455" s="9" t="str">
        <f t="shared" si="116"/>
        <v/>
      </c>
      <c r="S2455" s="9" t="str">
        <f>IFERROR(IF($F2455="","",INDEX(リスト!$G:$G,MATCH($F2455,リスト!$E:$E,0))),"")</f>
        <v/>
      </c>
      <c r="T2455" s="9" t="str">
        <f>IFERROR(IF($K2455="","",INDEX(リスト!$J:$J,MATCH($K2455,リスト!$I:$I,0))),"")</f>
        <v/>
      </c>
      <c r="U2455" s="9" t="str">
        <f>IF($B2455="","",RIGHT($G2455*1000+200+COUNTIF($G$2:$G2455,$G2455),9))</f>
        <v/>
      </c>
      <c r="V2455" s="9" t="str">
        <f>IFERROR(IF($M2455="","",$M2455&amp;"・"&amp;INDEX(リスト!$F:$F,MATCH($L2455,リスト!$E:$E,0))),"")</f>
        <v/>
      </c>
    </row>
    <row r="2456" spans="15:22" ht="18" customHeight="1" x14ac:dyDescent="0.55000000000000004">
      <c r="O2456" s="9" t="str">
        <f>IFERROR(IF($B2456="","",INDEX(所属情報!$E:$E,MATCH($A2456,所属情報!$A:$A,0))),"")</f>
        <v/>
      </c>
      <c r="P2456" s="9" t="str">
        <f t="shared" si="114"/>
        <v/>
      </c>
      <c r="Q2456" s="9" t="str">
        <f t="shared" si="115"/>
        <v/>
      </c>
      <c r="R2456" s="9" t="str">
        <f t="shared" si="116"/>
        <v/>
      </c>
      <c r="S2456" s="9" t="str">
        <f>IFERROR(IF($F2456="","",INDEX(リスト!$G:$G,MATCH($F2456,リスト!$E:$E,0))),"")</f>
        <v/>
      </c>
      <c r="T2456" s="9" t="str">
        <f>IFERROR(IF($K2456="","",INDEX(リスト!$J:$J,MATCH($K2456,リスト!$I:$I,0))),"")</f>
        <v/>
      </c>
      <c r="U2456" s="9" t="str">
        <f>IF($B2456="","",RIGHT($G2456*1000+200+COUNTIF($G$2:$G2456,$G2456),9))</f>
        <v/>
      </c>
      <c r="V2456" s="9" t="str">
        <f>IFERROR(IF($M2456="","",$M2456&amp;"・"&amp;INDEX(リスト!$F:$F,MATCH($L2456,リスト!$E:$E,0))),"")</f>
        <v/>
      </c>
    </row>
    <row r="2457" spans="15:22" ht="18" customHeight="1" x14ac:dyDescent="0.55000000000000004">
      <c r="O2457" s="9" t="str">
        <f>IFERROR(IF($B2457="","",INDEX(所属情報!$E:$E,MATCH($A2457,所属情報!$A:$A,0))),"")</f>
        <v/>
      </c>
      <c r="P2457" s="9" t="str">
        <f t="shared" si="114"/>
        <v/>
      </c>
      <c r="Q2457" s="9" t="str">
        <f t="shared" si="115"/>
        <v/>
      </c>
      <c r="R2457" s="9" t="str">
        <f t="shared" si="116"/>
        <v/>
      </c>
      <c r="S2457" s="9" t="str">
        <f>IFERROR(IF($F2457="","",INDEX(リスト!$G:$G,MATCH($F2457,リスト!$E:$E,0))),"")</f>
        <v/>
      </c>
      <c r="T2457" s="9" t="str">
        <f>IFERROR(IF($K2457="","",INDEX(リスト!$J:$J,MATCH($K2457,リスト!$I:$I,0))),"")</f>
        <v/>
      </c>
      <c r="U2457" s="9" t="str">
        <f>IF($B2457="","",RIGHT($G2457*1000+200+COUNTIF($G$2:$G2457,$G2457),9))</f>
        <v/>
      </c>
      <c r="V2457" s="9" t="str">
        <f>IFERROR(IF($M2457="","",$M2457&amp;"・"&amp;INDEX(リスト!$F:$F,MATCH($L2457,リスト!$E:$E,0))),"")</f>
        <v/>
      </c>
    </row>
    <row r="2458" spans="15:22" ht="18" customHeight="1" x14ac:dyDescent="0.55000000000000004">
      <c r="O2458" s="9" t="str">
        <f>IFERROR(IF($B2458="","",INDEX(所属情報!$E:$E,MATCH($A2458,所属情報!$A:$A,0))),"")</f>
        <v/>
      </c>
      <c r="P2458" s="9" t="str">
        <f t="shared" si="114"/>
        <v/>
      </c>
      <c r="Q2458" s="9" t="str">
        <f t="shared" si="115"/>
        <v/>
      </c>
      <c r="R2458" s="9" t="str">
        <f t="shared" si="116"/>
        <v/>
      </c>
      <c r="S2458" s="9" t="str">
        <f>IFERROR(IF($F2458="","",INDEX(リスト!$G:$G,MATCH($F2458,リスト!$E:$E,0))),"")</f>
        <v/>
      </c>
      <c r="T2458" s="9" t="str">
        <f>IFERROR(IF($K2458="","",INDEX(リスト!$J:$J,MATCH($K2458,リスト!$I:$I,0))),"")</f>
        <v/>
      </c>
      <c r="U2458" s="9" t="str">
        <f>IF($B2458="","",RIGHT($G2458*1000+200+COUNTIF($G$2:$G2458,$G2458),9))</f>
        <v/>
      </c>
      <c r="V2458" s="9" t="str">
        <f>IFERROR(IF($M2458="","",$M2458&amp;"・"&amp;INDEX(リスト!$F:$F,MATCH($L2458,リスト!$E:$E,0))),"")</f>
        <v/>
      </c>
    </row>
    <row r="2459" spans="15:22" ht="18" customHeight="1" x14ac:dyDescent="0.55000000000000004">
      <c r="O2459" s="9" t="str">
        <f>IFERROR(IF($B2459="","",INDEX(所属情報!$E:$E,MATCH($A2459,所属情報!$A:$A,0))),"")</f>
        <v/>
      </c>
      <c r="P2459" s="9" t="str">
        <f t="shared" si="114"/>
        <v/>
      </c>
      <c r="Q2459" s="9" t="str">
        <f t="shared" si="115"/>
        <v/>
      </c>
      <c r="R2459" s="9" t="str">
        <f t="shared" si="116"/>
        <v/>
      </c>
      <c r="S2459" s="9" t="str">
        <f>IFERROR(IF($F2459="","",INDEX(リスト!$G:$G,MATCH($F2459,リスト!$E:$E,0))),"")</f>
        <v/>
      </c>
      <c r="T2459" s="9" t="str">
        <f>IFERROR(IF($K2459="","",INDEX(リスト!$J:$J,MATCH($K2459,リスト!$I:$I,0))),"")</f>
        <v/>
      </c>
      <c r="U2459" s="9" t="str">
        <f>IF($B2459="","",RIGHT($G2459*1000+200+COUNTIF($G$2:$G2459,$G2459),9))</f>
        <v/>
      </c>
      <c r="V2459" s="9" t="str">
        <f>IFERROR(IF($M2459="","",$M2459&amp;"・"&amp;INDEX(リスト!$F:$F,MATCH($L2459,リスト!$E:$E,0))),"")</f>
        <v/>
      </c>
    </row>
    <row r="2460" spans="15:22" ht="18" customHeight="1" x14ac:dyDescent="0.55000000000000004">
      <c r="O2460" s="9" t="str">
        <f>IFERROR(IF($B2460="","",INDEX(所属情報!$E:$E,MATCH($A2460,所属情報!$A:$A,0))),"")</f>
        <v/>
      </c>
      <c r="P2460" s="9" t="str">
        <f t="shared" si="114"/>
        <v/>
      </c>
      <c r="Q2460" s="9" t="str">
        <f t="shared" si="115"/>
        <v/>
      </c>
      <c r="R2460" s="9" t="str">
        <f t="shared" si="116"/>
        <v/>
      </c>
      <c r="S2460" s="9" t="str">
        <f>IFERROR(IF($F2460="","",INDEX(リスト!$G:$G,MATCH($F2460,リスト!$E:$E,0))),"")</f>
        <v/>
      </c>
      <c r="T2460" s="9" t="str">
        <f>IFERROR(IF($K2460="","",INDEX(リスト!$J:$J,MATCH($K2460,リスト!$I:$I,0))),"")</f>
        <v/>
      </c>
      <c r="U2460" s="9" t="str">
        <f>IF($B2460="","",RIGHT($G2460*1000+200+COUNTIF($G$2:$G2460,$G2460),9))</f>
        <v/>
      </c>
      <c r="V2460" s="9" t="str">
        <f>IFERROR(IF($M2460="","",$M2460&amp;"・"&amp;INDEX(リスト!$F:$F,MATCH($L2460,リスト!$E:$E,0))),"")</f>
        <v/>
      </c>
    </row>
    <row r="2461" spans="15:22" ht="18" customHeight="1" x14ac:dyDescent="0.55000000000000004">
      <c r="O2461" s="9" t="str">
        <f>IFERROR(IF($B2461="","",INDEX(所属情報!$E:$E,MATCH($A2461,所属情報!$A:$A,0))),"")</f>
        <v/>
      </c>
      <c r="P2461" s="9" t="str">
        <f t="shared" si="114"/>
        <v/>
      </c>
      <c r="Q2461" s="9" t="str">
        <f t="shared" si="115"/>
        <v/>
      </c>
      <c r="R2461" s="9" t="str">
        <f t="shared" si="116"/>
        <v/>
      </c>
      <c r="S2461" s="9" t="str">
        <f>IFERROR(IF($F2461="","",INDEX(リスト!$G:$G,MATCH($F2461,リスト!$E:$E,0))),"")</f>
        <v/>
      </c>
      <c r="T2461" s="9" t="str">
        <f>IFERROR(IF($K2461="","",INDEX(リスト!$J:$J,MATCH($K2461,リスト!$I:$I,0))),"")</f>
        <v/>
      </c>
      <c r="U2461" s="9" t="str">
        <f>IF($B2461="","",RIGHT($G2461*1000+200+COUNTIF($G$2:$G2461,$G2461),9))</f>
        <v/>
      </c>
      <c r="V2461" s="9" t="str">
        <f>IFERROR(IF($M2461="","",$M2461&amp;"・"&amp;INDEX(リスト!$F:$F,MATCH($L2461,リスト!$E:$E,0))),"")</f>
        <v/>
      </c>
    </row>
    <row r="2462" spans="15:22" ht="18" customHeight="1" x14ac:dyDescent="0.55000000000000004">
      <c r="O2462" s="9" t="str">
        <f>IFERROR(IF($B2462="","",INDEX(所属情報!$E:$E,MATCH($A2462,所属情報!$A:$A,0))),"")</f>
        <v/>
      </c>
      <c r="P2462" s="9" t="str">
        <f t="shared" si="114"/>
        <v/>
      </c>
      <c r="Q2462" s="9" t="str">
        <f t="shared" si="115"/>
        <v/>
      </c>
      <c r="R2462" s="9" t="str">
        <f t="shared" si="116"/>
        <v/>
      </c>
      <c r="S2462" s="9" t="str">
        <f>IFERROR(IF($F2462="","",INDEX(リスト!$G:$G,MATCH($F2462,リスト!$E:$E,0))),"")</f>
        <v/>
      </c>
      <c r="T2462" s="9" t="str">
        <f>IFERROR(IF($K2462="","",INDEX(リスト!$J:$J,MATCH($K2462,リスト!$I:$I,0))),"")</f>
        <v/>
      </c>
      <c r="U2462" s="9" t="str">
        <f>IF($B2462="","",RIGHT($G2462*1000+200+COUNTIF($G$2:$G2462,$G2462),9))</f>
        <v/>
      </c>
      <c r="V2462" s="9" t="str">
        <f>IFERROR(IF($M2462="","",$M2462&amp;"・"&amp;INDEX(リスト!$F:$F,MATCH($L2462,リスト!$E:$E,0))),"")</f>
        <v/>
      </c>
    </row>
    <row r="2463" spans="15:22" ht="18" customHeight="1" x14ac:dyDescent="0.55000000000000004">
      <c r="O2463" s="9" t="str">
        <f>IFERROR(IF($B2463="","",INDEX(所属情報!$E:$E,MATCH($A2463,所属情報!$A:$A,0))),"")</f>
        <v/>
      </c>
      <c r="P2463" s="9" t="str">
        <f t="shared" si="114"/>
        <v/>
      </c>
      <c r="Q2463" s="9" t="str">
        <f t="shared" si="115"/>
        <v/>
      </c>
      <c r="R2463" s="9" t="str">
        <f t="shared" si="116"/>
        <v/>
      </c>
      <c r="S2463" s="9" t="str">
        <f>IFERROR(IF($F2463="","",INDEX(リスト!$G:$G,MATCH($F2463,リスト!$E:$E,0))),"")</f>
        <v/>
      </c>
      <c r="T2463" s="9" t="str">
        <f>IFERROR(IF($K2463="","",INDEX(リスト!$J:$J,MATCH($K2463,リスト!$I:$I,0))),"")</f>
        <v/>
      </c>
      <c r="U2463" s="9" t="str">
        <f>IF($B2463="","",RIGHT($G2463*1000+200+COUNTIF($G$2:$G2463,$G2463),9))</f>
        <v/>
      </c>
      <c r="V2463" s="9" t="str">
        <f>IFERROR(IF($M2463="","",$M2463&amp;"・"&amp;INDEX(リスト!$F:$F,MATCH($L2463,リスト!$E:$E,0))),"")</f>
        <v/>
      </c>
    </row>
    <row r="2464" spans="15:22" ht="18" customHeight="1" x14ac:dyDescent="0.55000000000000004">
      <c r="O2464" s="9" t="str">
        <f>IFERROR(IF($B2464="","",INDEX(所属情報!$E:$E,MATCH($A2464,所属情報!$A:$A,0))),"")</f>
        <v/>
      </c>
      <c r="P2464" s="9" t="str">
        <f t="shared" si="114"/>
        <v/>
      </c>
      <c r="Q2464" s="9" t="str">
        <f t="shared" si="115"/>
        <v/>
      </c>
      <c r="R2464" s="9" t="str">
        <f t="shared" si="116"/>
        <v/>
      </c>
      <c r="S2464" s="9" t="str">
        <f>IFERROR(IF($F2464="","",INDEX(リスト!$G:$G,MATCH($F2464,リスト!$E:$E,0))),"")</f>
        <v/>
      </c>
      <c r="T2464" s="9" t="str">
        <f>IFERROR(IF($K2464="","",INDEX(リスト!$J:$J,MATCH($K2464,リスト!$I:$I,0))),"")</f>
        <v/>
      </c>
      <c r="U2464" s="9" t="str">
        <f>IF($B2464="","",RIGHT($G2464*1000+200+COUNTIF($G$2:$G2464,$G2464),9))</f>
        <v/>
      </c>
      <c r="V2464" s="9" t="str">
        <f>IFERROR(IF($M2464="","",$M2464&amp;"・"&amp;INDEX(リスト!$F:$F,MATCH($L2464,リスト!$E:$E,0))),"")</f>
        <v/>
      </c>
    </row>
    <row r="2465" spans="15:22" ht="18" customHeight="1" x14ac:dyDescent="0.55000000000000004">
      <c r="O2465" s="9" t="str">
        <f>IFERROR(IF($B2465="","",INDEX(所属情報!$E:$E,MATCH($A2465,所属情報!$A:$A,0))),"")</f>
        <v/>
      </c>
      <c r="P2465" s="9" t="str">
        <f t="shared" si="114"/>
        <v/>
      </c>
      <c r="Q2465" s="9" t="str">
        <f t="shared" si="115"/>
        <v/>
      </c>
      <c r="R2465" s="9" t="str">
        <f t="shared" si="116"/>
        <v/>
      </c>
      <c r="S2465" s="9" t="str">
        <f>IFERROR(IF($F2465="","",INDEX(リスト!$G:$G,MATCH($F2465,リスト!$E:$E,0))),"")</f>
        <v/>
      </c>
      <c r="T2465" s="9" t="str">
        <f>IFERROR(IF($K2465="","",INDEX(リスト!$J:$J,MATCH($K2465,リスト!$I:$I,0))),"")</f>
        <v/>
      </c>
      <c r="U2465" s="9" t="str">
        <f>IF($B2465="","",RIGHT($G2465*1000+200+COUNTIF($G$2:$G2465,$G2465),9))</f>
        <v/>
      </c>
      <c r="V2465" s="9" t="str">
        <f>IFERROR(IF($M2465="","",$M2465&amp;"・"&amp;INDEX(リスト!$F:$F,MATCH($L2465,リスト!$E:$E,0))),"")</f>
        <v/>
      </c>
    </row>
    <row r="2466" spans="15:22" ht="18" customHeight="1" x14ac:dyDescent="0.55000000000000004">
      <c r="O2466" s="9" t="str">
        <f>IFERROR(IF($B2466="","",INDEX(所属情報!$E:$E,MATCH($A2466,所属情報!$A:$A,0))),"")</f>
        <v/>
      </c>
      <c r="P2466" s="9" t="str">
        <f t="shared" si="114"/>
        <v/>
      </c>
      <c r="Q2466" s="9" t="str">
        <f t="shared" si="115"/>
        <v/>
      </c>
      <c r="R2466" s="9" t="str">
        <f t="shared" si="116"/>
        <v/>
      </c>
      <c r="S2466" s="9" t="str">
        <f>IFERROR(IF($F2466="","",INDEX(リスト!$G:$G,MATCH($F2466,リスト!$E:$E,0))),"")</f>
        <v/>
      </c>
      <c r="T2466" s="9" t="str">
        <f>IFERROR(IF($K2466="","",INDEX(リスト!$J:$J,MATCH($K2466,リスト!$I:$I,0))),"")</f>
        <v/>
      </c>
      <c r="U2466" s="9" t="str">
        <f>IF($B2466="","",RIGHT($G2466*1000+200+COUNTIF($G$2:$G2466,$G2466),9))</f>
        <v/>
      </c>
      <c r="V2466" s="9" t="str">
        <f>IFERROR(IF($M2466="","",$M2466&amp;"・"&amp;INDEX(リスト!$F:$F,MATCH($L2466,リスト!$E:$E,0))),"")</f>
        <v/>
      </c>
    </row>
    <row r="2467" spans="15:22" ht="18" customHeight="1" x14ac:dyDescent="0.55000000000000004">
      <c r="O2467" s="9" t="str">
        <f>IFERROR(IF($B2467="","",INDEX(所属情報!$E:$E,MATCH($A2467,所属情報!$A:$A,0))),"")</f>
        <v/>
      </c>
      <c r="P2467" s="9" t="str">
        <f t="shared" si="114"/>
        <v/>
      </c>
      <c r="Q2467" s="9" t="str">
        <f t="shared" si="115"/>
        <v/>
      </c>
      <c r="R2467" s="9" t="str">
        <f t="shared" si="116"/>
        <v/>
      </c>
      <c r="S2467" s="9" t="str">
        <f>IFERROR(IF($F2467="","",INDEX(リスト!$G:$G,MATCH($F2467,リスト!$E:$E,0))),"")</f>
        <v/>
      </c>
      <c r="T2467" s="9" t="str">
        <f>IFERROR(IF($K2467="","",INDEX(リスト!$J:$J,MATCH($K2467,リスト!$I:$I,0))),"")</f>
        <v/>
      </c>
      <c r="U2467" s="9" t="str">
        <f>IF($B2467="","",RIGHT($G2467*1000+200+COUNTIF($G$2:$G2467,$G2467),9))</f>
        <v/>
      </c>
      <c r="V2467" s="9" t="str">
        <f>IFERROR(IF($M2467="","",$M2467&amp;"・"&amp;INDEX(リスト!$F:$F,MATCH($L2467,リスト!$E:$E,0))),"")</f>
        <v/>
      </c>
    </row>
    <row r="2468" spans="15:22" ht="18" customHeight="1" x14ac:dyDescent="0.55000000000000004">
      <c r="O2468" s="9" t="str">
        <f>IFERROR(IF($B2468="","",INDEX(所属情報!$E:$E,MATCH($A2468,所属情報!$A:$A,0))),"")</f>
        <v/>
      </c>
      <c r="P2468" s="9" t="str">
        <f t="shared" si="114"/>
        <v/>
      </c>
      <c r="Q2468" s="9" t="str">
        <f t="shared" si="115"/>
        <v/>
      </c>
      <c r="R2468" s="9" t="str">
        <f t="shared" si="116"/>
        <v/>
      </c>
      <c r="S2468" s="9" t="str">
        <f>IFERROR(IF($F2468="","",INDEX(リスト!$G:$G,MATCH($F2468,リスト!$E:$E,0))),"")</f>
        <v/>
      </c>
      <c r="T2468" s="9" t="str">
        <f>IFERROR(IF($K2468="","",INDEX(リスト!$J:$J,MATCH($K2468,リスト!$I:$I,0))),"")</f>
        <v/>
      </c>
      <c r="U2468" s="9" t="str">
        <f>IF($B2468="","",RIGHT($G2468*1000+200+COUNTIF($G$2:$G2468,$G2468),9))</f>
        <v/>
      </c>
      <c r="V2468" s="9" t="str">
        <f>IFERROR(IF($M2468="","",$M2468&amp;"・"&amp;INDEX(リスト!$F:$F,MATCH($L2468,リスト!$E:$E,0))),"")</f>
        <v/>
      </c>
    </row>
    <row r="2469" spans="15:22" ht="18" customHeight="1" x14ac:dyDescent="0.55000000000000004">
      <c r="O2469" s="9" t="str">
        <f>IFERROR(IF($B2469="","",INDEX(所属情報!$E:$E,MATCH($A2469,所属情報!$A:$A,0))),"")</f>
        <v/>
      </c>
      <c r="P2469" s="9" t="str">
        <f t="shared" si="114"/>
        <v/>
      </c>
      <c r="Q2469" s="9" t="str">
        <f t="shared" si="115"/>
        <v/>
      </c>
      <c r="R2469" s="9" t="str">
        <f t="shared" si="116"/>
        <v/>
      </c>
      <c r="S2469" s="9" t="str">
        <f>IFERROR(IF($F2469="","",INDEX(リスト!$G:$G,MATCH($F2469,リスト!$E:$E,0))),"")</f>
        <v/>
      </c>
      <c r="T2469" s="9" t="str">
        <f>IFERROR(IF($K2469="","",INDEX(リスト!$J:$J,MATCH($K2469,リスト!$I:$I,0))),"")</f>
        <v/>
      </c>
      <c r="U2469" s="9" t="str">
        <f>IF($B2469="","",RIGHT($G2469*1000+200+COUNTIF($G$2:$G2469,$G2469),9))</f>
        <v/>
      </c>
      <c r="V2469" s="9" t="str">
        <f>IFERROR(IF($M2469="","",$M2469&amp;"・"&amp;INDEX(リスト!$F:$F,MATCH($L2469,リスト!$E:$E,0))),"")</f>
        <v/>
      </c>
    </row>
    <row r="2470" spans="15:22" ht="18" customHeight="1" x14ac:dyDescent="0.55000000000000004">
      <c r="O2470" s="9" t="str">
        <f>IFERROR(IF($B2470="","",INDEX(所属情報!$E:$E,MATCH($A2470,所属情報!$A:$A,0))),"")</f>
        <v/>
      </c>
      <c r="P2470" s="9" t="str">
        <f t="shared" si="114"/>
        <v/>
      </c>
      <c r="Q2470" s="9" t="str">
        <f t="shared" si="115"/>
        <v/>
      </c>
      <c r="R2470" s="9" t="str">
        <f t="shared" si="116"/>
        <v/>
      </c>
      <c r="S2470" s="9" t="str">
        <f>IFERROR(IF($F2470="","",INDEX(リスト!$G:$G,MATCH($F2470,リスト!$E:$E,0))),"")</f>
        <v/>
      </c>
      <c r="T2470" s="9" t="str">
        <f>IFERROR(IF($K2470="","",INDEX(リスト!$J:$J,MATCH($K2470,リスト!$I:$I,0))),"")</f>
        <v/>
      </c>
      <c r="U2470" s="9" t="str">
        <f>IF($B2470="","",RIGHT($G2470*1000+200+COUNTIF($G$2:$G2470,$G2470),9))</f>
        <v/>
      </c>
      <c r="V2470" s="9" t="str">
        <f>IFERROR(IF($M2470="","",$M2470&amp;"・"&amp;INDEX(リスト!$F:$F,MATCH($L2470,リスト!$E:$E,0))),"")</f>
        <v/>
      </c>
    </row>
    <row r="2471" spans="15:22" ht="18" customHeight="1" x14ac:dyDescent="0.55000000000000004">
      <c r="O2471" s="9" t="str">
        <f>IFERROR(IF($B2471="","",INDEX(所属情報!$E:$E,MATCH($A2471,所属情報!$A:$A,0))),"")</f>
        <v/>
      </c>
      <c r="P2471" s="9" t="str">
        <f t="shared" si="114"/>
        <v/>
      </c>
      <c r="Q2471" s="9" t="str">
        <f t="shared" si="115"/>
        <v/>
      </c>
      <c r="R2471" s="9" t="str">
        <f t="shared" si="116"/>
        <v/>
      </c>
      <c r="S2471" s="9" t="str">
        <f>IFERROR(IF($F2471="","",INDEX(リスト!$G:$G,MATCH($F2471,リスト!$E:$E,0))),"")</f>
        <v/>
      </c>
      <c r="T2471" s="9" t="str">
        <f>IFERROR(IF($K2471="","",INDEX(リスト!$J:$J,MATCH($K2471,リスト!$I:$I,0))),"")</f>
        <v/>
      </c>
      <c r="U2471" s="9" t="str">
        <f>IF($B2471="","",RIGHT($G2471*1000+200+COUNTIF($G$2:$G2471,$G2471),9))</f>
        <v/>
      </c>
      <c r="V2471" s="9" t="str">
        <f>IFERROR(IF($M2471="","",$M2471&amp;"・"&amp;INDEX(リスト!$F:$F,MATCH($L2471,リスト!$E:$E,0))),"")</f>
        <v/>
      </c>
    </row>
    <row r="2472" spans="15:22" ht="18" customHeight="1" x14ac:dyDescent="0.55000000000000004">
      <c r="O2472" s="9" t="str">
        <f>IFERROR(IF($B2472="","",INDEX(所属情報!$E:$E,MATCH($A2472,所属情報!$A:$A,0))),"")</f>
        <v/>
      </c>
      <c r="P2472" s="9" t="str">
        <f t="shared" si="114"/>
        <v/>
      </c>
      <c r="Q2472" s="9" t="str">
        <f t="shared" si="115"/>
        <v/>
      </c>
      <c r="R2472" s="9" t="str">
        <f t="shared" si="116"/>
        <v/>
      </c>
      <c r="S2472" s="9" t="str">
        <f>IFERROR(IF($F2472="","",INDEX(リスト!$G:$G,MATCH($F2472,リスト!$E:$E,0))),"")</f>
        <v/>
      </c>
      <c r="T2472" s="9" t="str">
        <f>IFERROR(IF($K2472="","",INDEX(リスト!$J:$J,MATCH($K2472,リスト!$I:$I,0))),"")</f>
        <v/>
      </c>
      <c r="U2472" s="9" t="str">
        <f>IF($B2472="","",RIGHT($G2472*1000+200+COUNTIF($G$2:$G2472,$G2472),9))</f>
        <v/>
      </c>
      <c r="V2472" s="9" t="str">
        <f>IFERROR(IF($M2472="","",$M2472&amp;"・"&amp;INDEX(リスト!$F:$F,MATCH($L2472,リスト!$E:$E,0))),"")</f>
        <v/>
      </c>
    </row>
    <row r="2473" spans="15:22" ht="18" customHeight="1" x14ac:dyDescent="0.55000000000000004">
      <c r="O2473" s="9" t="str">
        <f>IFERROR(IF($B2473="","",INDEX(所属情報!$E:$E,MATCH($A2473,所属情報!$A:$A,0))),"")</f>
        <v/>
      </c>
      <c r="P2473" s="9" t="str">
        <f t="shared" si="114"/>
        <v/>
      </c>
      <c r="Q2473" s="9" t="str">
        <f t="shared" si="115"/>
        <v/>
      </c>
      <c r="R2473" s="9" t="str">
        <f t="shared" si="116"/>
        <v/>
      </c>
      <c r="S2473" s="9" t="str">
        <f>IFERROR(IF($F2473="","",INDEX(リスト!$G:$G,MATCH($F2473,リスト!$E:$E,0))),"")</f>
        <v/>
      </c>
      <c r="T2473" s="9" t="str">
        <f>IFERROR(IF($K2473="","",INDEX(リスト!$J:$J,MATCH($K2473,リスト!$I:$I,0))),"")</f>
        <v/>
      </c>
      <c r="U2473" s="9" t="str">
        <f>IF($B2473="","",RIGHT($G2473*1000+200+COUNTIF($G$2:$G2473,$G2473),9))</f>
        <v/>
      </c>
      <c r="V2473" s="9" t="str">
        <f>IFERROR(IF($M2473="","",$M2473&amp;"・"&amp;INDEX(リスト!$F:$F,MATCH($L2473,リスト!$E:$E,0))),"")</f>
        <v/>
      </c>
    </row>
    <row r="2474" spans="15:22" ht="18" customHeight="1" x14ac:dyDescent="0.55000000000000004">
      <c r="O2474" s="9" t="str">
        <f>IFERROR(IF($B2474="","",INDEX(所属情報!$E:$E,MATCH($A2474,所属情報!$A:$A,0))),"")</f>
        <v/>
      </c>
      <c r="P2474" s="9" t="str">
        <f t="shared" si="114"/>
        <v/>
      </c>
      <c r="Q2474" s="9" t="str">
        <f t="shared" si="115"/>
        <v/>
      </c>
      <c r="R2474" s="9" t="str">
        <f t="shared" si="116"/>
        <v/>
      </c>
      <c r="S2474" s="9" t="str">
        <f>IFERROR(IF($F2474="","",INDEX(リスト!$G:$G,MATCH($F2474,リスト!$E:$E,0))),"")</f>
        <v/>
      </c>
      <c r="T2474" s="9" t="str">
        <f>IFERROR(IF($K2474="","",INDEX(リスト!$J:$J,MATCH($K2474,リスト!$I:$I,0))),"")</f>
        <v/>
      </c>
      <c r="U2474" s="9" t="str">
        <f>IF($B2474="","",RIGHT($G2474*1000+200+COUNTIF($G$2:$G2474,$G2474),9))</f>
        <v/>
      </c>
      <c r="V2474" s="9" t="str">
        <f>IFERROR(IF($M2474="","",$M2474&amp;"・"&amp;INDEX(リスト!$F:$F,MATCH($L2474,リスト!$E:$E,0))),"")</f>
        <v/>
      </c>
    </row>
    <row r="2475" spans="15:22" ht="18" customHeight="1" x14ac:dyDescent="0.55000000000000004">
      <c r="O2475" s="9" t="str">
        <f>IFERROR(IF($B2475="","",INDEX(所属情報!$E:$E,MATCH($A2475,所属情報!$A:$A,0))),"")</f>
        <v/>
      </c>
      <c r="P2475" s="9" t="str">
        <f t="shared" si="114"/>
        <v/>
      </c>
      <c r="Q2475" s="9" t="str">
        <f t="shared" si="115"/>
        <v/>
      </c>
      <c r="R2475" s="9" t="str">
        <f t="shared" si="116"/>
        <v/>
      </c>
      <c r="S2475" s="9" t="str">
        <f>IFERROR(IF($F2475="","",INDEX(リスト!$G:$G,MATCH($F2475,リスト!$E:$E,0))),"")</f>
        <v/>
      </c>
      <c r="T2475" s="9" t="str">
        <f>IFERROR(IF($K2475="","",INDEX(リスト!$J:$J,MATCH($K2475,リスト!$I:$I,0))),"")</f>
        <v/>
      </c>
      <c r="U2475" s="9" t="str">
        <f>IF($B2475="","",RIGHT($G2475*1000+200+COUNTIF($G$2:$G2475,$G2475),9))</f>
        <v/>
      </c>
      <c r="V2475" s="9" t="str">
        <f>IFERROR(IF($M2475="","",$M2475&amp;"・"&amp;INDEX(リスト!$F:$F,MATCH($L2475,リスト!$E:$E,0))),"")</f>
        <v/>
      </c>
    </row>
    <row r="2476" spans="15:22" ht="18" customHeight="1" x14ac:dyDescent="0.55000000000000004">
      <c r="O2476" s="9" t="str">
        <f>IFERROR(IF($B2476="","",INDEX(所属情報!$E:$E,MATCH($A2476,所属情報!$A:$A,0))),"")</f>
        <v/>
      </c>
      <c r="P2476" s="9" t="str">
        <f t="shared" si="114"/>
        <v/>
      </c>
      <c r="Q2476" s="9" t="str">
        <f t="shared" si="115"/>
        <v/>
      </c>
      <c r="R2476" s="9" t="str">
        <f t="shared" si="116"/>
        <v/>
      </c>
      <c r="S2476" s="9" t="str">
        <f>IFERROR(IF($F2476="","",INDEX(リスト!$G:$G,MATCH($F2476,リスト!$E:$E,0))),"")</f>
        <v/>
      </c>
      <c r="T2476" s="9" t="str">
        <f>IFERROR(IF($K2476="","",INDEX(リスト!$J:$J,MATCH($K2476,リスト!$I:$I,0))),"")</f>
        <v/>
      </c>
      <c r="U2476" s="9" t="str">
        <f>IF($B2476="","",RIGHT($G2476*1000+200+COUNTIF($G$2:$G2476,$G2476),9))</f>
        <v/>
      </c>
      <c r="V2476" s="9" t="str">
        <f>IFERROR(IF($M2476="","",$M2476&amp;"・"&amp;INDEX(リスト!$F:$F,MATCH($L2476,リスト!$E:$E,0))),"")</f>
        <v/>
      </c>
    </row>
    <row r="2477" spans="15:22" ht="18" customHeight="1" x14ac:dyDescent="0.55000000000000004">
      <c r="O2477" s="9" t="str">
        <f>IFERROR(IF($B2477="","",INDEX(所属情報!$E:$E,MATCH($A2477,所属情報!$A:$A,0))),"")</f>
        <v/>
      </c>
      <c r="P2477" s="9" t="str">
        <f t="shared" si="114"/>
        <v/>
      </c>
      <c r="Q2477" s="9" t="str">
        <f t="shared" si="115"/>
        <v/>
      </c>
      <c r="R2477" s="9" t="str">
        <f t="shared" si="116"/>
        <v/>
      </c>
      <c r="S2477" s="9" t="str">
        <f>IFERROR(IF($F2477="","",INDEX(リスト!$G:$G,MATCH($F2477,リスト!$E:$E,0))),"")</f>
        <v/>
      </c>
      <c r="T2477" s="9" t="str">
        <f>IFERROR(IF($K2477="","",INDEX(リスト!$J:$J,MATCH($K2477,リスト!$I:$I,0))),"")</f>
        <v/>
      </c>
      <c r="U2477" s="9" t="str">
        <f>IF($B2477="","",RIGHT($G2477*1000+200+COUNTIF($G$2:$G2477,$G2477),9))</f>
        <v/>
      </c>
      <c r="V2477" s="9" t="str">
        <f>IFERROR(IF($M2477="","",$M2477&amp;"・"&amp;INDEX(リスト!$F:$F,MATCH($L2477,リスト!$E:$E,0))),"")</f>
        <v/>
      </c>
    </row>
    <row r="2478" spans="15:22" ht="18" customHeight="1" x14ac:dyDescent="0.55000000000000004">
      <c r="O2478" s="9" t="str">
        <f>IFERROR(IF($B2478="","",INDEX(所属情報!$E:$E,MATCH($A2478,所属情報!$A:$A,0))),"")</f>
        <v/>
      </c>
      <c r="P2478" s="9" t="str">
        <f t="shared" si="114"/>
        <v/>
      </c>
      <c r="Q2478" s="9" t="str">
        <f t="shared" si="115"/>
        <v/>
      </c>
      <c r="R2478" s="9" t="str">
        <f t="shared" si="116"/>
        <v/>
      </c>
      <c r="S2478" s="9" t="str">
        <f>IFERROR(IF($F2478="","",INDEX(リスト!$G:$G,MATCH($F2478,リスト!$E:$E,0))),"")</f>
        <v/>
      </c>
      <c r="T2478" s="9" t="str">
        <f>IFERROR(IF($K2478="","",INDEX(リスト!$J:$J,MATCH($K2478,リスト!$I:$I,0))),"")</f>
        <v/>
      </c>
      <c r="U2478" s="9" t="str">
        <f>IF($B2478="","",RIGHT($G2478*1000+200+COUNTIF($G$2:$G2478,$G2478),9))</f>
        <v/>
      </c>
      <c r="V2478" s="9" t="str">
        <f>IFERROR(IF($M2478="","",$M2478&amp;"・"&amp;INDEX(リスト!$F:$F,MATCH($L2478,リスト!$E:$E,0))),"")</f>
        <v/>
      </c>
    </row>
    <row r="2479" spans="15:22" ht="18" customHeight="1" x14ac:dyDescent="0.55000000000000004">
      <c r="O2479" s="9" t="str">
        <f>IFERROR(IF($B2479="","",INDEX(所属情報!$E:$E,MATCH($A2479,所属情報!$A:$A,0))),"")</f>
        <v/>
      </c>
      <c r="P2479" s="9" t="str">
        <f t="shared" si="114"/>
        <v/>
      </c>
      <c r="Q2479" s="9" t="str">
        <f t="shared" si="115"/>
        <v/>
      </c>
      <c r="R2479" s="9" t="str">
        <f t="shared" si="116"/>
        <v/>
      </c>
      <c r="S2479" s="9" t="str">
        <f>IFERROR(IF($F2479="","",INDEX(リスト!$G:$G,MATCH($F2479,リスト!$E:$E,0))),"")</f>
        <v/>
      </c>
      <c r="T2479" s="9" t="str">
        <f>IFERROR(IF($K2479="","",INDEX(リスト!$J:$J,MATCH($K2479,リスト!$I:$I,0))),"")</f>
        <v/>
      </c>
      <c r="U2479" s="9" t="str">
        <f>IF($B2479="","",RIGHT($G2479*1000+200+COUNTIF($G$2:$G2479,$G2479),9))</f>
        <v/>
      </c>
      <c r="V2479" s="9" t="str">
        <f>IFERROR(IF($M2479="","",$M2479&amp;"・"&amp;INDEX(リスト!$F:$F,MATCH($L2479,リスト!$E:$E,0))),"")</f>
        <v/>
      </c>
    </row>
    <row r="2480" spans="15:22" ht="18" customHeight="1" x14ac:dyDescent="0.55000000000000004">
      <c r="O2480" s="9" t="str">
        <f>IFERROR(IF($B2480="","",INDEX(所属情報!$E:$E,MATCH($A2480,所属情報!$A:$A,0))),"")</f>
        <v/>
      </c>
      <c r="P2480" s="9" t="str">
        <f t="shared" si="114"/>
        <v/>
      </c>
      <c r="Q2480" s="9" t="str">
        <f t="shared" si="115"/>
        <v/>
      </c>
      <c r="R2480" s="9" t="str">
        <f t="shared" si="116"/>
        <v/>
      </c>
      <c r="S2480" s="9" t="str">
        <f>IFERROR(IF($F2480="","",INDEX(リスト!$G:$G,MATCH($F2480,リスト!$E:$E,0))),"")</f>
        <v/>
      </c>
      <c r="T2480" s="9" t="str">
        <f>IFERROR(IF($K2480="","",INDEX(リスト!$J:$J,MATCH($K2480,リスト!$I:$I,0))),"")</f>
        <v/>
      </c>
      <c r="U2480" s="9" t="str">
        <f>IF($B2480="","",RIGHT($G2480*1000+200+COUNTIF($G$2:$G2480,$G2480),9))</f>
        <v/>
      </c>
      <c r="V2480" s="9" t="str">
        <f>IFERROR(IF($M2480="","",$M2480&amp;"・"&amp;INDEX(リスト!$F:$F,MATCH($L2480,リスト!$E:$E,0))),"")</f>
        <v/>
      </c>
    </row>
    <row r="2481" spans="15:22" ht="18" customHeight="1" x14ac:dyDescent="0.55000000000000004">
      <c r="O2481" s="9" t="str">
        <f>IFERROR(IF($B2481="","",INDEX(所属情報!$E:$E,MATCH($A2481,所属情報!$A:$A,0))),"")</f>
        <v/>
      </c>
      <c r="P2481" s="9" t="str">
        <f t="shared" si="114"/>
        <v/>
      </c>
      <c r="Q2481" s="9" t="str">
        <f t="shared" si="115"/>
        <v/>
      </c>
      <c r="R2481" s="9" t="str">
        <f t="shared" si="116"/>
        <v/>
      </c>
      <c r="S2481" s="9" t="str">
        <f>IFERROR(IF($F2481="","",INDEX(リスト!$G:$G,MATCH($F2481,リスト!$E:$E,0))),"")</f>
        <v/>
      </c>
      <c r="T2481" s="9" t="str">
        <f>IFERROR(IF($K2481="","",INDEX(リスト!$J:$J,MATCH($K2481,リスト!$I:$I,0))),"")</f>
        <v/>
      </c>
      <c r="U2481" s="9" t="str">
        <f>IF($B2481="","",RIGHT($G2481*1000+200+COUNTIF($G$2:$G2481,$G2481),9))</f>
        <v/>
      </c>
      <c r="V2481" s="9" t="str">
        <f>IFERROR(IF($M2481="","",$M2481&amp;"・"&amp;INDEX(リスト!$F:$F,MATCH($L2481,リスト!$E:$E,0))),"")</f>
        <v/>
      </c>
    </row>
    <row r="2482" spans="15:22" ht="18" customHeight="1" x14ac:dyDescent="0.55000000000000004">
      <c r="O2482" s="9" t="str">
        <f>IFERROR(IF($B2482="","",INDEX(所属情報!$E:$E,MATCH($A2482,所属情報!$A:$A,0))),"")</f>
        <v/>
      </c>
      <c r="P2482" s="9" t="str">
        <f t="shared" si="114"/>
        <v/>
      </c>
      <c r="Q2482" s="9" t="str">
        <f t="shared" si="115"/>
        <v/>
      </c>
      <c r="R2482" s="9" t="str">
        <f t="shared" si="116"/>
        <v/>
      </c>
      <c r="S2482" s="9" t="str">
        <f>IFERROR(IF($F2482="","",INDEX(リスト!$G:$G,MATCH($F2482,リスト!$E:$E,0))),"")</f>
        <v/>
      </c>
      <c r="T2482" s="9" t="str">
        <f>IFERROR(IF($K2482="","",INDEX(リスト!$J:$J,MATCH($K2482,リスト!$I:$I,0))),"")</f>
        <v/>
      </c>
      <c r="U2482" s="9" t="str">
        <f>IF($B2482="","",RIGHT($G2482*1000+200+COUNTIF($G$2:$G2482,$G2482),9))</f>
        <v/>
      </c>
      <c r="V2482" s="9" t="str">
        <f>IFERROR(IF($M2482="","",$M2482&amp;"・"&amp;INDEX(リスト!$F:$F,MATCH($L2482,リスト!$E:$E,0))),"")</f>
        <v/>
      </c>
    </row>
    <row r="2483" spans="15:22" ht="18" customHeight="1" x14ac:dyDescent="0.55000000000000004">
      <c r="O2483" s="9" t="str">
        <f>IFERROR(IF($B2483="","",INDEX(所属情報!$E:$E,MATCH($A2483,所属情報!$A:$A,0))),"")</f>
        <v/>
      </c>
      <c r="P2483" s="9" t="str">
        <f t="shared" si="114"/>
        <v/>
      </c>
      <c r="Q2483" s="9" t="str">
        <f t="shared" si="115"/>
        <v/>
      </c>
      <c r="R2483" s="9" t="str">
        <f t="shared" si="116"/>
        <v/>
      </c>
      <c r="S2483" s="9" t="str">
        <f>IFERROR(IF($F2483="","",INDEX(リスト!$G:$G,MATCH($F2483,リスト!$E:$E,0))),"")</f>
        <v/>
      </c>
      <c r="T2483" s="9" t="str">
        <f>IFERROR(IF($K2483="","",INDEX(リスト!$J:$J,MATCH($K2483,リスト!$I:$I,0))),"")</f>
        <v/>
      </c>
      <c r="U2483" s="9" t="str">
        <f>IF($B2483="","",RIGHT($G2483*1000+200+COUNTIF($G$2:$G2483,$G2483),9))</f>
        <v/>
      </c>
      <c r="V2483" s="9" t="str">
        <f>IFERROR(IF($M2483="","",$M2483&amp;"・"&amp;INDEX(リスト!$F:$F,MATCH($L2483,リスト!$E:$E,0))),"")</f>
        <v/>
      </c>
    </row>
    <row r="2484" spans="15:22" ht="18" customHeight="1" x14ac:dyDescent="0.55000000000000004">
      <c r="O2484" s="9" t="str">
        <f>IFERROR(IF($B2484="","",INDEX(所属情報!$E:$E,MATCH($A2484,所属情報!$A:$A,0))),"")</f>
        <v/>
      </c>
      <c r="P2484" s="9" t="str">
        <f t="shared" si="114"/>
        <v/>
      </c>
      <c r="Q2484" s="9" t="str">
        <f t="shared" si="115"/>
        <v/>
      </c>
      <c r="R2484" s="9" t="str">
        <f t="shared" si="116"/>
        <v/>
      </c>
      <c r="S2484" s="9" t="str">
        <f>IFERROR(IF($F2484="","",INDEX(リスト!$G:$G,MATCH($F2484,リスト!$E:$E,0))),"")</f>
        <v/>
      </c>
      <c r="T2484" s="9" t="str">
        <f>IFERROR(IF($K2484="","",INDEX(リスト!$J:$J,MATCH($K2484,リスト!$I:$I,0))),"")</f>
        <v/>
      </c>
      <c r="U2484" s="9" t="str">
        <f>IF($B2484="","",RIGHT($G2484*1000+200+COUNTIF($G$2:$G2484,$G2484),9))</f>
        <v/>
      </c>
      <c r="V2484" s="9" t="str">
        <f>IFERROR(IF($M2484="","",$M2484&amp;"・"&amp;INDEX(リスト!$F:$F,MATCH($L2484,リスト!$E:$E,0))),"")</f>
        <v/>
      </c>
    </row>
    <row r="2485" spans="15:22" ht="18" customHeight="1" x14ac:dyDescent="0.55000000000000004">
      <c r="O2485" s="9" t="str">
        <f>IFERROR(IF($B2485="","",INDEX(所属情報!$E:$E,MATCH($A2485,所属情報!$A:$A,0))),"")</f>
        <v/>
      </c>
      <c r="P2485" s="9" t="str">
        <f t="shared" si="114"/>
        <v/>
      </c>
      <c r="Q2485" s="9" t="str">
        <f t="shared" si="115"/>
        <v/>
      </c>
      <c r="R2485" s="9" t="str">
        <f t="shared" si="116"/>
        <v/>
      </c>
      <c r="S2485" s="9" t="str">
        <f>IFERROR(IF($F2485="","",INDEX(リスト!$G:$G,MATCH($F2485,リスト!$E:$E,0))),"")</f>
        <v/>
      </c>
      <c r="T2485" s="9" t="str">
        <f>IFERROR(IF($K2485="","",INDEX(リスト!$J:$J,MATCH($K2485,リスト!$I:$I,0))),"")</f>
        <v/>
      </c>
      <c r="U2485" s="9" t="str">
        <f>IF($B2485="","",RIGHT($G2485*1000+200+COUNTIF($G$2:$G2485,$G2485),9))</f>
        <v/>
      </c>
      <c r="V2485" s="9" t="str">
        <f>IFERROR(IF($M2485="","",$M2485&amp;"・"&amp;INDEX(リスト!$F:$F,MATCH($L2485,リスト!$E:$E,0))),"")</f>
        <v/>
      </c>
    </row>
    <row r="2486" spans="15:22" ht="18" customHeight="1" x14ac:dyDescent="0.55000000000000004">
      <c r="O2486" s="9" t="str">
        <f>IFERROR(IF($B2486="","",INDEX(所属情報!$E:$E,MATCH($A2486,所属情報!$A:$A,0))),"")</f>
        <v/>
      </c>
      <c r="P2486" s="9" t="str">
        <f t="shared" si="114"/>
        <v/>
      </c>
      <c r="Q2486" s="9" t="str">
        <f t="shared" si="115"/>
        <v/>
      </c>
      <c r="R2486" s="9" t="str">
        <f t="shared" si="116"/>
        <v/>
      </c>
      <c r="S2486" s="9" t="str">
        <f>IFERROR(IF($F2486="","",INDEX(リスト!$G:$G,MATCH($F2486,リスト!$E:$E,0))),"")</f>
        <v/>
      </c>
      <c r="T2486" s="9" t="str">
        <f>IFERROR(IF($K2486="","",INDEX(リスト!$J:$J,MATCH($K2486,リスト!$I:$I,0))),"")</f>
        <v/>
      </c>
      <c r="U2486" s="9" t="str">
        <f>IF($B2486="","",RIGHT($G2486*1000+200+COUNTIF($G$2:$G2486,$G2486),9))</f>
        <v/>
      </c>
      <c r="V2486" s="9" t="str">
        <f>IFERROR(IF($M2486="","",$M2486&amp;"・"&amp;INDEX(リスト!$F:$F,MATCH($L2486,リスト!$E:$E,0))),"")</f>
        <v/>
      </c>
    </row>
    <row r="2487" spans="15:22" ht="18" customHeight="1" x14ac:dyDescent="0.55000000000000004">
      <c r="O2487" s="9" t="str">
        <f>IFERROR(IF($B2487="","",INDEX(所属情報!$E:$E,MATCH($A2487,所属情報!$A:$A,0))),"")</f>
        <v/>
      </c>
      <c r="P2487" s="9" t="str">
        <f t="shared" si="114"/>
        <v/>
      </c>
      <c r="Q2487" s="9" t="str">
        <f t="shared" si="115"/>
        <v/>
      </c>
      <c r="R2487" s="9" t="str">
        <f t="shared" si="116"/>
        <v/>
      </c>
      <c r="S2487" s="9" t="str">
        <f>IFERROR(IF($F2487="","",INDEX(リスト!$G:$G,MATCH($F2487,リスト!$E:$E,0))),"")</f>
        <v/>
      </c>
      <c r="T2487" s="9" t="str">
        <f>IFERROR(IF($K2487="","",INDEX(リスト!$J:$J,MATCH($K2487,リスト!$I:$I,0))),"")</f>
        <v/>
      </c>
      <c r="U2487" s="9" t="str">
        <f>IF($B2487="","",RIGHT($G2487*1000+200+COUNTIF($G$2:$G2487,$G2487),9))</f>
        <v/>
      </c>
      <c r="V2487" s="9" t="str">
        <f>IFERROR(IF($M2487="","",$M2487&amp;"・"&amp;INDEX(リスト!$F:$F,MATCH($L2487,リスト!$E:$E,0))),"")</f>
        <v/>
      </c>
    </row>
    <row r="2488" spans="15:22" ht="18" customHeight="1" x14ac:dyDescent="0.55000000000000004">
      <c r="O2488" s="9" t="str">
        <f>IFERROR(IF($B2488="","",INDEX(所属情報!$E:$E,MATCH($A2488,所属情報!$A:$A,0))),"")</f>
        <v/>
      </c>
      <c r="P2488" s="9" t="str">
        <f t="shared" si="114"/>
        <v/>
      </c>
      <c r="Q2488" s="9" t="str">
        <f t="shared" si="115"/>
        <v/>
      </c>
      <c r="R2488" s="9" t="str">
        <f t="shared" si="116"/>
        <v/>
      </c>
      <c r="S2488" s="9" t="str">
        <f>IFERROR(IF($F2488="","",INDEX(リスト!$G:$G,MATCH($F2488,リスト!$E:$E,0))),"")</f>
        <v/>
      </c>
      <c r="T2488" s="9" t="str">
        <f>IFERROR(IF($K2488="","",INDEX(リスト!$J:$J,MATCH($K2488,リスト!$I:$I,0))),"")</f>
        <v/>
      </c>
      <c r="U2488" s="9" t="str">
        <f>IF($B2488="","",RIGHT($G2488*1000+200+COUNTIF($G$2:$G2488,$G2488),9))</f>
        <v/>
      </c>
      <c r="V2488" s="9" t="str">
        <f>IFERROR(IF($M2488="","",$M2488&amp;"・"&amp;INDEX(リスト!$F:$F,MATCH($L2488,リスト!$E:$E,0))),"")</f>
        <v/>
      </c>
    </row>
    <row r="2489" spans="15:22" ht="18" customHeight="1" x14ac:dyDescent="0.55000000000000004">
      <c r="O2489" s="9" t="str">
        <f>IFERROR(IF($B2489="","",INDEX(所属情報!$E:$E,MATCH($A2489,所属情報!$A:$A,0))),"")</f>
        <v/>
      </c>
      <c r="P2489" s="9" t="str">
        <f t="shared" si="114"/>
        <v/>
      </c>
      <c r="Q2489" s="9" t="str">
        <f t="shared" si="115"/>
        <v/>
      </c>
      <c r="R2489" s="9" t="str">
        <f t="shared" si="116"/>
        <v/>
      </c>
      <c r="S2489" s="9" t="str">
        <f>IFERROR(IF($F2489="","",INDEX(リスト!$G:$G,MATCH($F2489,リスト!$E:$E,0))),"")</f>
        <v/>
      </c>
      <c r="T2489" s="9" t="str">
        <f>IFERROR(IF($K2489="","",INDEX(リスト!$J:$J,MATCH($K2489,リスト!$I:$I,0))),"")</f>
        <v/>
      </c>
      <c r="U2489" s="9" t="str">
        <f>IF($B2489="","",RIGHT($G2489*1000+200+COUNTIF($G$2:$G2489,$G2489),9))</f>
        <v/>
      </c>
      <c r="V2489" s="9" t="str">
        <f>IFERROR(IF($M2489="","",$M2489&amp;"・"&amp;INDEX(リスト!$F:$F,MATCH($L2489,リスト!$E:$E,0))),"")</f>
        <v/>
      </c>
    </row>
    <row r="2490" spans="15:22" ht="18" customHeight="1" x14ac:dyDescent="0.55000000000000004">
      <c r="O2490" s="9" t="str">
        <f>IFERROR(IF($B2490="","",INDEX(所属情報!$E:$E,MATCH($A2490,所属情報!$A:$A,0))),"")</f>
        <v/>
      </c>
      <c r="P2490" s="9" t="str">
        <f t="shared" si="114"/>
        <v/>
      </c>
      <c r="Q2490" s="9" t="str">
        <f t="shared" si="115"/>
        <v/>
      </c>
      <c r="R2490" s="9" t="str">
        <f t="shared" si="116"/>
        <v/>
      </c>
      <c r="S2490" s="9" t="str">
        <f>IFERROR(IF($F2490="","",INDEX(リスト!$G:$G,MATCH($F2490,リスト!$E:$E,0))),"")</f>
        <v/>
      </c>
      <c r="T2490" s="9" t="str">
        <f>IFERROR(IF($K2490="","",INDEX(リスト!$J:$J,MATCH($K2490,リスト!$I:$I,0))),"")</f>
        <v/>
      </c>
      <c r="U2490" s="9" t="str">
        <f>IF($B2490="","",RIGHT($G2490*1000+200+COUNTIF($G$2:$G2490,$G2490),9))</f>
        <v/>
      </c>
      <c r="V2490" s="9" t="str">
        <f>IFERROR(IF($M2490="","",$M2490&amp;"・"&amp;INDEX(リスト!$F:$F,MATCH($L2490,リスト!$E:$E,0))),"")</f>
        <v/>
      </c>
    </row>
    <row r="2491" spans="15:22" ht="18" customHeight="1" x14ac:dyDescent="0.55000000000000004">
      <c r="O2491" s="9" t="str">
        <f>IFERROR(IF($B2491="","",INDEX(所属情報!$E:$E,MATCH($A2491,所属情報!$A:$A,0))),"")</f>
        <v/>
      </c>
      <c r="P2491" s="9" t="str">
        <f t="shared" si="114"/>
        <v/>
      </c>
      <c r="Q2491" s="9" t="str">
        <f t="shared" si="115"/>
        <v/>
      </c>
      <c r="R2491" s="9" t="str">
        <f t="shared" si="116"/>
        <v/>
      </c>
      <c r="S2491" s="9" t="str">
        <f>IFERROR(IF($F2491="","",INDEX(リスト!$G:$G,MATCH($F2491,リスト!$E:$E,0))),"")</f>
        <v/>
      </c>
      <c r="T2491" s="9" t="str">
        <f>IFERROR(IF($K2491="","",INDEX(リスト!$J:$J,MATCH($K2491,リスト!$I:$I,0))),"")</f>
        <v/>
      </c>
      <c r="U2491" s="9" t="str">
        <f>IF($B2491="","",RIGHT($G2491*1000+200+COUNTIF($G$2:$G2491,$G2491),9))</f>
        <v/>
      </c>
      <c r="V2491" s="9" t="str">
        <f>IFERROR(IF($M2491="","",$M2491&amp;"・"&amp;INDEX(リスト!$F:$F,MATCH($L2491,リスト!$E:$E,0))),"")</f>
        <v/>
      </c>
    </row>
    <row r="2492" spans="15:22" ht="18" customHeight="1" x14ac:dyDescent="0.55000000000000004">
      <c r="O2492" s="9" t="str">
        <f>IFERROR(IF($B2492="","",INDEX(所属情報!$E:$E,MATCH($A2492,所属情報!$A:$A,0))),"")</f>
        <v/>
      </c>
      <c r="P2492" s="9" t="str">
        <f t="shared" si="114"/>
        <v/>
      </c>
      <c r="Q2492" s="9" t="str">
        <f t="shared" si="115"/>
        <v/>
      </c>
      <c r="R2492" s="9" t="str">
        <f t="shared" si="116"/>
        <v/>
      </c>
      <c r="S2492" s="9" t="str">
        <f>IFERROR(IF($F2492="","",INDEX(リスト!$G:$G,MATCH($F2492,リスト!$E:$E,0))),"")</f>
        <v/>
      </c>
      <c r="T2492" s="9" t="str">
        <f>IFERROR(IF($K2492="","",INDEX(リスト!$J:$J,MATCH($K2492,リスト!$I:$I,0))),"")</f>
        <v/>
      </c>
      <c r="U2492" s="9" t="str">
        <f>IF($B2492="","",RIGHT($G2492*1000+200+COUNTIF($G$2:$G2492,$G2492),9))</f>
        <v/>
      </c>
      <c r="V2492" s="9" t="str">
        <f>IFERROR(IF($M2492="","",$M2492&amp;"・"&amp;INDEX(リスト!$F:$F,MATCH($L2492,リスト!$E:$E,0))),"")</f>
        <v/>
      </c>
    </row>
    <row r="2493" spans="15:22" ht="18" customHeight="1" x14ac:dyDescent="0.55000000000000004">
      <c r="O2493" s="9" t="str">
        <f>IFERROR(IF($B2493="","",INDEX(所属情報!$E:$E,MATCH($A2493,所属情報!$A:$A,0))),"")</f>
        <v/>
      </c>
      <c r="P2493" s="9" t="str">
        <f t="shared" si="114"/>
        <v/>
      </c>
      <c r="Q2493" s="9" t="str">
        <f t="shared" si="115"/>
        <v/>
      </c>
      <c r="R2493" s="9" t="str">
        <f t="shared" si="116"/>
        <v/>
      </c>
      <c r="S2493" s="9" t="str">
        <f>IFERROR(IF($F2493="","",INDEX(リスト!$G:$G,MATCH($F2493,リスト!$E:$E,0))),"")</f>
        <v/>
      </c>
      <c r="T2493" s="9" t="str">
        <f>IFERROR(IF($K2493="","",INDEX(リスト!$J:$J,MATCH($K2493,リスト!$I:$I,0))),"")</f>
        <v/>
      </c>
      <c r="U2493" s="9" t="str">
        <f>IF($B2493="","",RIGHT($G2493*1000+200+COUNTIF($G$2:$G2493,$G2493),9))</f>
        <v/>
      </c>
      <c r="V2493" s="9" t="str">
        <f>IFERROR(IF($M2493="","",$M2493&amp;"・"&amp;INDEX(リスト!$F:$F,MATCH($L2493,リスト!$E:$E,0))),"")</f>
        <v/>
      </c>
    </row>
    <row r="2494" spans="15:22" ht="18" customHeight="1" x14ac:dyDescent="0.55000000000000004">
      <c r="O2494" s="9" t="str">
        <f>IFERROR(IF($B2494="","",INDEX(所属情報!$E:$E,MATCH($A2494,所属情報!$A:$A,0))),"")</f>
        <v/>
      </c>
      <c r="P2494" s="9" t="str">
        <f t="shared" si="114"/>
        <v/>
      </c>
      <c r="Q2494" s="9" t="str">
        <f t="shared" si="115"/>
        <v/>
      </c>
      <c r="R2494" s="9" t="str">
        <f t="shared" si="116"/>
        <v/>
      </c>
      <c r="S2494" s="9" t="str">
        <f>IFERROR(IF($F2494="","",INDEX(リスト!$G:$G,MATCH($F2494,リスト!$E:$E,0))),"")</f>
        <v/>
      </c>
      <c r="T2494" s="9" t="str">
        <f>IFERROR(IF($K2494="","",INDEX(リスト!$J:$J,MATCH($K2494,リスト!$I:$I,0))),"")</f>
        <v/>
      </c>
      <c r="U2494" s="9" t="str">
        <f>IF($B2494="","",RIGHT($G2494*1000+200+COUNTIF($G$2:$G2494,$G2494),9))</f>
        <v/>
      </c>
      <c r="V2494" s="9" t="str">
        <f>IFERROR(IF($M2494="","",$M2494&amp;"・"&amp;INDEX(リスト!$F:$F,MATCH($L2494,リスト!$E:$E,0))),"")</f>
        <v/>
      </c>
    </row>
    <row r="2495" spans="15:22" ht="18" customHeight="1" x14ac:dyDescent="0.55000000000000004">
      <c r="O2495" s="9" t="str">
        <f>IFERROR(IF($B2495="","",INDEX(所属情報!$E:$E,MATCH($A2495,所属情報!$A:$A,0))),"")</f>
        <v/>
      </c>
      <c r="P2495" s="9" t="str">
        <f t="shared" si="114"/>
        <v/>
      </c>
      <c r="Q2495" s="9" t="str">
        <f t="shared" si="115"/>
        <v/>
      </c>
      <c r="R2495" s="9" t="str">
        <f t="shared" si="116"/>
        <v/>
      </c>
      <c r="S2495" s="9" t="str">
        <f>IFERROR(IF($F2495="","",INDEX(リスト!$G:$G,MATCH($F2495,リスト!$E:$E,0))),"")</f>
        <v/>
      </c>
      <c r="T2495" s="9" t="str">
        <f>IFERROR(IF($K2495="","",INDEX(リスト!$J:$J,MATCH($K2495,リスト!$I:$I,0))),"")</f>
        <v/>
      </c>
      <c r="U2495" s="9" t="str">
        <f>IF($B2495="","",RIGHT($G2495*1000+200+COUNTIF($G$2:$G2495,$G2495),9))</f>
        <v/>
      </c>
      <c r="V2495" s="9" t="str">
        <f>IFERROR(IF($M2495="","",$M2495&amp;"・"&amp;INDEX(リスト!$F:$F,MATCH($L2495,リスト!$E:$E,0))),"")</f>
        <v/>
      </c>
    </row>
    <row r="2496" spans="15:22" ht="18" customHeight="1" x14ac:dyDescent="0.55000000000000004">
      <c r="O2496" s="9" t="str">
        <f>IFERROR(IF($B2496="","",INDEX(所属情報!$E:$E,MATCH($A2496,所属情報!$A:$A,0))),"")</f>
        <v/>
      </c>
      <c r="P2496" s="9" t="str">
        <f t="shared" si="114"/>
        <v/>
      </c>
      <c r="Q2496" s="9" t="str">
        <f t="shared" si="115"/>
        <v/>
      </c>
      <c r="R2496" s="9" t="str">
        <f t="shared" si="116"/>
        <v/>
      </c>
      <c r="S2496" s="9" t="str">
        <f>IFERROR(IF($F2496="","",INDEX(リスト!$G:$G,MATCH($F2496,リスト!$E:$E,0))),"")</f>
        <v/>
      </c>
      <c r="T2496" s="9" t="str">
        <f>IFERROR(IF($K2496="","",INDEX(リスト!$J:$J,MATCH($K2496,リスト!$I:$I,0))),"")</f>
        <v/>
      </c>
      <c r="U2496" s="9" t="str">
        <f>IF($B2496="","",RIGHT($G2496*1000+200+COUNTIF($G$2:$G2496,$G2496),9))</f>
        <v/>
      </c>
      <c r="V2496" s="9" t="str">
        <f>IFERROR(IF($M2496="","",$M2496&amp;"・"&amp;INDEX(リスト!$F:$F,MATCH($L2496,リスト!$E:$E,0))),"")</f>
        <v/>
      </c>
    </row>
    <row r="2497" spans="15:22" ht="18" customHeight="1" x14ac:dyDescent="0.55000000000000004">
      <c r="O2497" s="9" t="str">
        <f>IFERROR(IF($B2497="","",INDEX(所属情報!$E:$E,MATCH($A2497,所属情報!$A:$A,0))),"")</f>
        <v/>
      </c>
      <c r="P2497" s="9" t="str">
        <f t="shared" si="114"/>
        <v/>
      </c>
      <c r="Q2497" s="9" t="str">
        <f t="shared" si="115"/>
        <v/>
      </c>
      <c r="R2497" s="9" t="str">
        <f t="shared" si="116"/>
        <v/>
      </c>
      <c r="S2497" s="9" t="str">
        <f>IFERROR(IF($F2497="","",INDEX(リスト!$G:$G,MATCH($F2497,リスト!$E:$E,0))),"")</f>
        <v/>
      </c>
      <c r="T2497" s="9" t="str">
        <f>IFERROR(IF($K2497="","",INDEX(リスト!$J:$J,MATCH($K2497,リスト!$I:$I,0))),"")</f>
        <v/>
      </c>
      <c r="U2497" s="9" t="str">
        <f>IF($B2497="","",RIGHT($G2497*1000+200+COUNTIF($G$2:$G2497,$G2497),9))</f>
        <v/>
      </c>
      <c r="V2497" s="9" t="str">
        <f>IFERROR(IF($M2497="","",$M2497&amp;"・"&amp;INDEX(リスト!$F:$F,MATCH($L2497,リスト!$E:$E,0))),"")</f>
        <v/>
      </c>
    </row>
    <row r="2498" spans="15:22" ht="18" customHeight="1" x14ac:dyDescent="0.55000000000000004">
      <c r="O2498" s="9" t="str">
        <f>IFERROR(IF($B2498="","",INDEX(所属情報!$E:$E,MATCH($A2498,所属情報!$A:$A,0))),"")</f>
        <v/>
      </c>
      <c r="P2498" s="9" t="str">
        <f t="shared" si="114"/>
        <v/>
      </c>
      <c r="Q2498" s="9" t="str">
        <f t="shared" si="115"/>
        <v/>
      </c>
      <c r="R2498" s="9" t="str">
        <f t="shared" si="116"/>
        <v/>
      </c>
      <c r="S2498" s="9" t="str">
        <f>IFERROR(IF($F2498="","",INDEX(リスト!$G:$G,MATCH($F2498,リスト!$E:$E,0))),"")</f>
        <v/>
      </c>
      <c r="T2498" s="9" t="str">
        <f>IFERROR(IF($K2498="","",INDEX(リスト!$J:$J,MATCH($K2498,リスト!$I:$I,0))),"")</f>
        <v/>
      </c>
      <c r="U2498" s="9" t="str">
        <f>IF($B2498="","",RIGHT($G2498*1000+200+COUNTIF($G$2:$G2498,$G2498),9))</f>
        <v/>
      </c>
      <c r="V2498" s="9" t="str">
        <f>IFERROR(IF($M2498="","",$M2498&amp;"・"&amp;INDEX(リスト!$F:$F,MATCH($L2498,リスト!$E:$E,0))),"")</f>
        <v/>
      </c>
    </row>
    <row r="2499" spans="15:22" ht="18" customHeight="1" x14ac:dyDescent="0.55000000000000004">
      <c r="O2499" s="9" t="str">
        <f>IFERROR(IF($B2499="","",INDEX(所属情報!$E:$E,MATCH($A2499,所属情報!$A:$A,0))),"")</f>
        <v/>
      </c>
      <c r="P2499" s="9" t="str">
        <f t="shared" ref="P2499:P2562" si="117">IF($C2499="","",IF($E2499="",$C2499,$C2499&amp;" ("&amp;$E2499&amp;")"))</f>
        <v/>
      </c>
      <c r="Q2499" s="9" t="str">
        <f t="shared" ref="Q2499:Q2562" si="118">IF($D2499="","",ASC($D2499))</f>
        <v/>
      </c>
      <c r="R2499" s="9" t="str">
        <f t="shared" ref="R2499:R2562" si="119">IF($I2499="","",UPPER($I2499)&amp;" "&amp;UPPER(LEFT($J2499,1))&amp;LOWER(RIGHT($J2499,LEN($J2499)-1))&amp;" ("&amp;MID($G2499,3,2)&amp;")")</f>
        <v/>
      </c>
      <c r="S2499" s="9" t="str">
        <f>IFERROR(IF($F2499="","",INDEX(リスト!$G:$G,MATCH($F2499,リスト!$E:$E,0))),"")</f>
        <v/>
      </c>
      <c r="T2499" s="9" t="str">
        <f>IFERROR(IF($K2499="","",INDEX(リスト!$J:$J,MATCH($K2499,リスト!$I:$I,0))),"")</f>
        <v/>
      </c>
      <c r="U2499" s="9" t="str">
        <f>IF($B2499="","",RIGHT($G2499*1000+200+COUNTIF($G$2:$G2499,$G2499),9))</f>
        <v/>
      </c>
      <c r="V2499" s="9" t="str">
        <f>IFERROR(IF($M2499="","",$M2499&amp;"・"&amp;INDEX(リスト!$F:$F,MATCH($L2499,リスト!$E:$E,0))),"")</f>
        <v/>
      </c>
    </row>
    <row r="2500" spans="15:22" ht="18" customHeight="1" x14ac:dyDescent="0.55000000000000004">
      <c r="O2500" s="9" t="str">
        <f>IFERROR(IF($B2500="","",INDEX(所属情報!$E:$E,MATCH($A2500,所属情報!$A:$A,0))),"")</f>
        <v/>
      </c>
      <c r="P2500" s="9" t="str">
        <f t="shared" si="117"/>
        <v/>
      </c>
      <c r="Q2500" s="9" t="str">
        <f t="shared" si="118"/>
        <v/>
      </c>
      <c r="R2500" s="9" t="str">
        <f t="shared" si="119"/>
        <v/>
      </c>
      <c r="S2500" s="9" t="str">
        <f>IFERROR(IF($F2500="","",INDEX(リスト!$G:$G,MATCH($F2500,リスト!$E:$E,0))),"")</f>
        <v/>
      </c>
      <c r="T2500" s="9" t="str">
        <f>IFERROR(IF($K2500="","",INDEX(リスト!$J:$J,MATCH($K2500,リスト!$I:$I,0))),"")</f>
        <v/>
      </c>
      <c r="U2500" s="9" t="str">
        <f>IF($B2500="","",RIGHT($G2500*1000+200+COUNTIF($G$2:$G2500,$G2500),9))</f>
        <v/>
      </c>
      <c r="V2500" s="9" t="str">
        <f>IFERROR(IF($M2500="","",$M2500&amp;"・"&amp;INDEX(リスト!$F:$F,MATCH($L2500,リスト!$E:$E,0))),"")</f>
        <v/>
      </c>
    </row>
    <row r="2501" spans="15:22" ht="18" customHeight="1" x14ac:dyDescent="0.55000000000000004">
      <c r="O2501" s="9" t="str">
        <f>IFERROR(IF($B2501="","",INDEX(所属情報!$E:$E,MATCH($A2501,所属情報!$A:$A,0))),"")</f>
        <v/>
      </c>
      <c r="P2501" s="9" t="str">
        <f t="shared" si="117"/>
        <v/>
      </c>
      <c r="Q2501" s="9" t="str">
        <f t="shared" si="118"/>
        <v/>
      </c>
      <c r="R2501" s="9" t="str">
        <f t="shared" si="119"/>
        <v/>
      </c>
      <c r="S2501" s="9" t="str">
        <f>IFERROR(IF($F2501="","",INDEX(リスト!$G:$G,MATCH($F2501,リスト!$E:$E,0))),"")</f>
        <v/>
      </c>
      <c r="T2501" s="9" t="str">
        <f>IFERROR(IF($K2501="","",INDEX(リスト!$J:$J,MATCH($K2501,リスト!$I:$I,0))),"")</f>
        <v/>
      </c>
      <c r="U2501" s="9" t="str">
        <f>IF($B2501="","",RIGHT($G2501*1000+200+COUNTIF($G$2:$G2501,$G2501),9))</f>
        <v/>
      </c>
      <c r="V2501" s="9" t="str">
        <f>IFERROR(IF($M2501="","",$M2501&amp;"・"&amp;INDEX(リスト!$F:$F,MATCH($L2501,リスト!$E:$E,0))),"")</f>
        <v/>
      </c>
    </row>
    <row r="2502" spans="15:22" ht="18" customHeight="1" x14ac:dyDescent="0.55000000000000004">
      <c r="O2502" s="9" t="str">
        <f>IFERROR(IF($B2502="","",INDEX(所属情報!$E:$E,MATCH($A2502,所属情報!$A:$A,0))),"")</f>
        <v/>
      </c>
      <c r="P2502" s="9" t="str">
        <f t="shared" si="117"/>
        <v/>
      </c>
      <c r="Q2502" s="9" t="str">
        <f t="shared" si="118"/>
        <v/>
      </c>
      <c r="R2502" s="9" t="str">
        <f t="shared" si="119"/>
        <v/>
      </c>
      <c r="S2502" s="9" t="str">
        <f>IFERROR(IF($F2502="","",INDEX(リスト!$G:$G,MATCH($F2502,リスト!$E:$E,0))),"")</f>
        <v/>
      </c>
      <c r="T2502" s="9" t="str">
        <f>IFERROR(IF($K2502="","",INDEX(リスト!$J:$J,MATCH($K2502,リスト!$I:$I,0))),"")</f>
        <v/>
      </c>
      <c r="U2502" s="9" t="str">
        <f>IF($B2502="","",RIGHT($G2502*1000+200+COUNTIF($G$2:$G2502,$G2502),9))</f>
        <v/>
      </c>
      <c r="V2502" s="9" t="str">
        <f>IFERROR(IF($M2502="","",$M2502&amp;"・"&amp;INDEX(リスト!$F:$F,MATCH($L2502,リスト!$E:$E,0))),"")</f>
        <v/>
      </c>
    </row>
    <row r="2503" spans="15:22" ht="18" customHeight="1" x14ac:dyDescent="0.55000000000000004">
      <c r="O2503" s="9" t="str">
        <f>IFERROR(IF($B2503="","",INDEX(所属情報!$E:$E,MATCH($A2503,所属情報!$A:$A,0))),"")</f>
        <v/>
      </c>
      <c r="P2503" s="9" t="str">
        <f t="shared" si="117"/>
        <v/>
      </c>
      <c r="Q2503" s="9" t="str">
        <f t="shared" si="118"/>
        <v/>
      </c>
      <c r="R2503" s="9" t="str">
        <f t="shared" si="119"/>
        <v/>
      </c>
      <c r="S2503" s="9" t="str">
        <f>IFERROR(IF($F2503="","",INDEX(リスト!$G:$G,MATCH($F2503,リスト!$E:$E,0))),"")</f>
        <v/>
      </c>
      <c r="T2503" s="9" t="str">
        <f>IFERROR(IF($K2503="","",INDEX(リスト!$J:$J,MATCH($K2503,リスト!$I:$I,0))),"")</f>
        <v/>
      </c>
      <c r="U2503" s="9" t="str">
        <f>IF($B2503="","",RIGHT($G2503*1000+200+COUNTIF($G$2:$G2503,$G2503),9))</f>
        <v/>
      </c>
      <c r="V2503" s="9" t="str">
        <f>IFERROR(IF($M2503="","",$M2503&amp;"・"&amp;INDEX(リスト!$F:$F,MATCH($L2503,リスト!$E:$E,0))),"")</f>
        <v/>
      </c>
    </row>
    <row r="2504" spans="15:22" ht="18" customHeight="1" x14ac:dyDescent="0.55000000000000004">
      <c r="O2504" s="9" t="str">
        <f>IFERROR(IF($B2504="","",INDEX(所属情報!$E:$E,MATCH($A2504,所属情報!$A:$A,0))),"")</f>
        <v/>
      </c>
      <c r="P2504" s="9" t="str">
        <f t="shared" si="117"/>
        <v/>
      </c>
      <c r="Q2504" s="9" t="str">
        <f t="shared" si="118"/>
        <v/>
      </c>
      <c r="R2504" s="9" t="str">
        <f t="shared" si="119"/>
        <v/>
      </c>
      <c r="S2504" s="9" t="str">
        <f>IFERROR(IF($F2504="","",INDEX(リスト!$G:$G,MATCH($F2504,リスト!$E:$E,0))),"")</f>
        <v/>
      </c>
      <c r="T2504" s="9" t="str">
        <f>IFERROR(IF($K2504="","",INDEX(リスト!$J:$J,MATCH($K2504,リスト!$I:$I,0))),"")</f>
        <v/>
      </c>
      <c r="U2504" s="9" t="str">
        <f>IF($B2504="","",RIGHT($G2504*1000+200+COUNTIF($G$2:$G2504,$G2504),9))</f>
        <v/>
      </c>
      <c r="V2504" s="9" t="str">
        <f>IFERROR(IF($M2504="","",$M2504&amp;"・"&amp;INDEX(リスト!$F:$F,MATCH($L2504,リスト!$E:$E,0))),"")</f>
        <v/>
      </c>
    </row>
    <row r="2505" spans="15:22" ht="18" customHeight="1" x14ac:dyDescent="0.55000000000000004">
      <c r="O2505" s="9" t="str">
        <f>IFERROR(IF($B2505="","",INDEX(所属情報!$E:$E,MATCH($A2505,所属情報!$A:$A,0))),"")</f>
        <v/>
      </c>
      <c r="P2505" s="9" t="str">
        <f t="shared" si="117"/>
        <v/>
      </c>
      <c r="Q2505" s="9" t="str">
        <f t="shared" si="118"/>
        <v/>
      </c>
      <c r="R2505" s="9" t="str">
        <f t="shared" si="119"/>
        <v/>
      </c>
      <c r="S2505" s="9" t="str">
        <f>IFERROR(IF($F2505="","",INDEX(リスト!$G:$G,MATCH($F2505,リスト!$E:$E,0))),"")</f>
        <v/>
      </c>
      <c r="T2505" s="9" t="str">
        <f>IFERROR(IF($K2505="","",INDEX(リスト!$J:$J,MATCH($K2505,リスト!$I:$I,0))),"")</f>
        <v/>
      </c>
      <c r="U2505" s="9" t="str">
        <f>IF($B2505="","",RIGHT($G2505*1000+200+COUNTIF($G$2:$G2505,$G2505),9))</f>
        <v/>
      </c>
      <c r="V2505" s="9" t="str">
        <f>IFERROR(IF($M2505="","",$M2505&amp;"・"&amp;INDEX(リスト!$F:$F,MATCH($L2505,リスト!$E:$E,0))),"")</f>
        <v/>
      </c>
    </row>
    <row r="2506" spans="15:22" ht="18" customHeight="1" x14ac:dyDescent="0.55000000000000004">
      <c r="O2506" s="9" t="str">
        <f>IFERROR(IF($B2506="","",INDEX(所属情報!$E:$E,MATCH($A2506,所属情報!$A:$A,0))),"")</f>
        <v/>
      </c>
      <c r="P2506" s="9" t="str">
        <f t="shared" si="117"/>
        <v/>
      </c>
      <c r="Q2506" s="9" t="str">
        <f t="shared" si="118"/>
        <v/>
      </c>
      <c r="R2506" s="9" t="str">
        <f t="shared" si="119"/>
        <v/>
      </c>
      <c r="S2506" s="9" t="str">
        <f>IFERROR(IF($F2506="","",INDEX(リスト!$G:$G,MATCH($F2506,リスト!$E:$E,0))),"")</f>
        <v/>
      </c>
      <c r="T2506" s="9" t="str">
        <f>IFERROR(IF($K2506="","",INDEX(リスト!$J:$J,MATCH($K2506,リスト!$I:$I,0))),"")</f>
        <v/>
      </c>
      <c r="U2506" s="9" t="str">
        <f>IF($B2506="","",RIGHT($G2506*1000+200+COUNTIF($G$2:$G2506,$G2506),9))</f>
        <v/>
      </c>
      <c r="V2506" s="9" t="str">
        <f>IFERROR(IF($M2506="","",$M2506&amp;"・"&amp;INDEX(リスト!$F:$F,MATCH($L2506,リスト!$E:$E,0))),"")</f>
        <v/>
      </c>
    </row>
    <row r="2507" spans="15:22" ht="18" customHeight="1" x14ac:dyDescent="0.55000000000000004">
      <c r="O2507" s="9" t="str">
        <f>IFERROR(IF($B2507="","",INDEX(所属情報!$E:$E,MATCH($A2507,所属情報!$A:$A,0))),"")</f>
        <v/>
      </c>
      <c r="P2507" s="9" t="str">
        <f t="shared" si="117"/>
        <v/>
      </c>
      <c r="Q2507" s="9" t="str">
        <f t="shared" si="118"/>
        <v/>
      </c>
      <c r="R2507" s="9" t="str">
        <f t="shared" si="119"/>
        <v/>
      </c>
      <c r="S2507" s="9" t="str">
        <f>IFERROR(IF($F2507="","",INDEX(リスト!$G:$G,MATCH($F2507,リスト!$E:$E,0))),"")</f>
        <v/>
      </c>
      <c r="T2507" s="9" t="str">
        <f>IFERROR(IF($K2507="","",INDEX(リスト!$J:$J,MATCH($K2507,リスト!$I:$I,0))),"")</f>
        <v/>
      </c>
      <c r="U2507" s="9" t="str">
        <f>IF($B2507="","",RIGHT($G2507*1000+200+COUNTIF($G$2:$G2507,$G2507),9))</f>
        <v/>
      </c>
      <c r="V2507" s="9" t="str">
        <f>IFERROR(IF($M2507="","",$M2507&amp;"・"&amp;INDEX(リスト!$F:$F,MATCH($L2507,リスト!$E:$E,0))),"")</f>
        <v/>
      </c>
    </row>
    <row r="2508" spans="15:22" ht="18" customHeight="1" x14ac:dyDescent="0.55000000000000004">
      <c r="O2508" s="9" t="str">
        <f>IFERROR(IF($B2508="","",INDEX(所属情報!$E:$E,MATCH($A2508,所属情報!$A:$A,0))),"")</f>
        <v/>
      </c>
      <c r="P2508" s="9" t="str">
        <f t="shared" si="117"/>
        <v/>
      </c>
      <c r="Q2508" s="9" t="str">
        <f t="shared" si="118"/>
        <v/>
      </c>
      <c r="R2508" s="9" t="str">
        <f t="shared" si="119"/>
        <v/>
      </c>
      <c r="S2508" s="9" t="str">
        <f>IFERROR(IF($F2508="","",INDEX(リスト!$G:$G,MATCH($F2508,リスト!$E:$E,0))),"")</f>
        <v/>
      </c>
      <c r="T2508" s="9" t="str">
        <f>IFERROR(IF($K2508="","",INDEX(リスト!$J:$J,MATCH($K2508,リスト!$I:$I,0))),"")</f>
        <v/>
      </c>
      <c r="U2508" s="9" t="str">
        <f>IF($B2508="","",RIGHT($G2508*1000+200+COUNTIF($G$2:$G2508,$G2508),9))</f>
        <v/>
      </c>
      <c r="V2508" s="9" t="str">
        <f>IFERROR(IF($M2508="","",$M2508&amp;"・"&amp;INDEX(リスト!$F:$F,MATCH($L2508,リスト!$E:$E,0))),"")</f>
        <v/>
      </c>
    </row>
    <row r="2509" spans="15:22" ht="18" customHeight="1" x14ac:dyDescent="0.55000000000000004">
      <c r="O2509" s="9" t="str">
        <f>IFERROR(IF($B2509="","",INDEX(所属情報!$E:$E,MATCH($A2509,所属情報!$A:$A,0))),"")</f>
        <v/>
      </c>
      <c r="P2509" s="9" t="str">
        <f t="shared" si="117"/>
        <v/>
      </c>
      <c r="Q2509" s="9" t="str">
        <f t="shared" si="118"/>
        <v/>
      </c>
      <c r="R2509" s="9" t="str">
        <f t="shared" si="119"/>
        <v/>
      </c>
      <c r="S2509" s="9" t="str">
        <f>IFERROR(IF($F2509="","",INDEX(リスト!$G:$G,MATCH($F2509,リスト!$E:$E,0))),"")</f>
        <v/>
      </c>
      <c r="T2509" s="9" t="str">
        <f>IFERROR(IF($K2509="","",INDEX(リスト!$J:$J,MATCH($K2509,リスト!$I:$I,0))),"")</f>
        <v/>
      </c>
      <c r="U2509" s="9" t="str">
        <f>IF($B2509="","",RIGHT($G2509*1000+200+COUNTIF($G$2:$G2509,$G2509),9))</f>
        <v/>
      </c>
      <c r="V2509" s="9" t="str">
        <f>IFERROR(IF($M2509="","",$M2509&amp;"・"&amp;INDEX(リスト!$F:$F,MATCH($L2509,リスト!$E:$E,0))),"")</f>
        <v/>
      </c>
    </row>
    <row r="2510" spans="15:22" ht="18" customHeight="1" x14ac:dyDescent="0.55000000000000004">
      <c r="O2510" s="9" t="str">
        <f>IFERROR(IF($B2510="","",INDEX(所属情報!$E:$E,MATCH($A2510,所属情報!$A:$A,0))),"")</f>
        <v/>
      </c>
      <c r="P2510" s="9" t="str">
        <f t="shared" si="117"/>
        <v/>
      </c>
      <c r="Q2510" s="9" t="str">
        <f t="shared" si="118"/>
        <v/>
      </c>
      <c r="R2510" s="9" t="str">
        <f t="shared" si="119"/>
        <v/>
      </c>
      <c r="S2510" s="9" t="str">
        <f>IFERROR(IF($F2510="","",INDEX(リスト!$G:$G,MATCH($F2510,リスト!$E:$E,0))),"")</f>
        <v/>
      </c>
      <c r="T2510" s="9" t="str">
        <f>IFERROR(IF($K2510="","",INDEX(リスト!$J:$J,MATCH($K2510,リスト!$I:$I,0))),"")</f>
        <v/>
      </c>
      <c r="U2510" s="9" t="str">
        <f>IF($B2510="","",RIGHT($G2510*1000+200+COUNTIF($G$2:$G2510,$G2510),9))</f>
        <v/>
      </c>
      <c r="V2510" s="9" t="str">
        <f>IFERROR(IF($M2510="","",$M2510&amp;"・"&amp;INDEX(リスト!$F:$F,MATCH($L2510,リスト!$E:$E,0))),"")</f>
        <v/>
      </c>
    </row>
    <row r="2511" spans="15:22" ht="18" customHeight="1" x14ac:dyDescent="0.55000000000000004">
      <c r="O2511" s="9" t="str">
        <f>IFERROR(IF($B2511="","",INDEX(所属情報!$E:$E,MATCH($A2511,所属情報!$A:$A,0))),"")</f>
        <v/>
      </c>
      <c r="P2511" s="9" t="str">
        <f t="shared" si="117"/>
        <v/>
      </c>
      <c r="Q2511" s="9" t="str">
        <f t="shared" si="118"/>
        <v/>
      </c>
      <c r="R2511" s="9" t="str">
        <f t="shared" si="119"/>
        <v/>
      </c>
      <c r="S2511" s="9" t="str">
        <f>IFERROR(IF($F2511="","",INDEX(リスト!$G:$G,MATCH($F2511,リスト!$E:$E,0))),"")</f>
        <v/>
      </c>
      <c r="T2511" s="9" t="str">
        <f>IFERROR(IF($K2511="","",INDEX(リスト!$J:$J,MATCH($K2511,リスト!$I:$I,0))),"")</f>
        <v/>
      </c>
      <c r="U2511" s="9" t="str">
        <f>IF($B2511="","",RIGHT($G2511*1000+200+COUNTIF($G$2:$G2511,$G2511),9))</f>
        <v/>
      </c>
      <c r="V2511" s="9" t="str">
        <f>IFERROR(IF($M2511="","",$M2511&amp;"・"&amp;INDEX(リスト!$F:$F,MATCH($L2511,リスト!$E:$E,0))),"")</f>
        <v/>
      </c>
    </row>
    <row r="2512" spans="15:22" ht="18" customHeight="1" x14ac:dyDescent="0.55000000000000004">
      <c r="O2512" s="9" t="str">
        <f>IFERROR(IF($B2512="","",INDEX(所属情報!$E:$E,MATCH($A2512,所属情報!$A:$A,0))),"")</f>
        <v/>
      </c>
      <c r="P2512" s="9" t="str">
        <f t="shared" si="117"/>
        <v/>
      </c>
      <c r="Q2512" s="9" t="str">
        <f t="shared" si="118"/>
        <v/>
      </c>
      <c r="R2512" s="9" t="str">
        <f t="shared" si="119"/>
        <v/>
      </c>
      <c r="S2512" s="9" t="str">
        <f>IFERROR(IF($F2512="","",INDEX(リスト!$G:$G,MATCH($F2512,リスト!$E:$E,0))),"")</f>
        <v/>
      </c>
      <c r="T2512" s="9" t="str">
        <f>IFERROR(IF($K2512="","",INDEX(リスト!$J:$J,MATCH($K2512,リスト!$I:$I,0))),"")</f>
        <v/>
      </c>
      <c r="U2512" s="9" t="str">
        <f>IF($B2512="","",RIGHT($G2512*1000+200+COUNTIF($G$2:$G2512,$G2512),9))</f>
        <v/>
      </c>
      <c r="V2512" s="9" t="str">
        <f>IFERROR(IF($M2512="","",$M2512&amp;"・"&amp;INDEX(リスト!$F:$F,MATCH($L2512,リスト!$E:$E,0))),"")</f>
        <v/>
      </c>
    </row>
    <row r="2513" spans="15:22" ht="18" customHeight="1" x14ac:dyDescent="0.55000000000000004">
      <c r="O2513" s="9" t="str">
        <f>IFERROR(IF($B2513="","",INDEX(所属情報!$E:$E,MATCH($A2513,所属情報!$A:$A,0))),"")</f>
        <v/>
      </c>
      <c r="P2513" s="9" t="str">
        <f t="shared" si="117"/>
        <v/>
      </c>
      <c r="Q2513" s="9" t="str">
        <f t="shared" si="118"/>
        <v/>
      </c>
      <c r="R2513" s="9" t="str">
        <f t="shared" si="119"/>
        <v/>
      </c>
      <c r="S2513" s="9" t="str">
        <f>IFERROR(IF($F2513="","",INDEX(リスト!$G:$G,MATCH($F2513,リスト!$E:$E,0))),"")</f>
        <v/>
      </c>
      <c r="T2513" s="9" t="str">
        <f>IFERROR(IF($K2513="","",INDEX(リスト!$J:$J,MATCH($K2513,リスト!$I:$I,0))),"")</f>
        <v/>
      </c>
      <c r="U2513" s="9" t="str">
        <f>IF($B2513="","",RIGHT($G2513*1000+200+COUNTIF($G$2:$G2513,$G2513),9))</f>
        <v/>
      </c>
      <c r="V2513" s="9" t="str">
        <f>IFERROR(IF($M2513="","",$M2513&amp;"・"&amp;INDEX(リスト!$F:$F,MATCH($L2513,リスト!$E:$E,0))),"")</f>
        <v/>
      </c>
    </row>
    <row r="2514" spans="15:22" ht="18" customHeight="1" x14ac:dyDescent="0.55000000000000004">
      <c r="O2514" s="9" t="str">
        <f>IFERROR(IF($B2514="","",INDEX(所属情報!$E:$E,MATCH($A2514,所属情報!$A:$A,0))),"")</f>
        <v/>
      </c>
      <c r="P2514" s="9" t="str">
        <f t="shared" si="117"/>
        <v/>
      </c>
      <c r="Q2514" s="9" t="str">
        <f t="shared" si="118"/>
        <v/>
      </c>
      <c r="R2514" s="9" t="str">
        <f t="shared" si="119"/>
        <v/>
      </c>
      <c r="S2514" s="9" t="str">
        <f>IFERROR(IF($F2514="","",INDEX(リスト!$G:$G,MATCH($F2514,リスト!$E:$E,0))),"")</f>
        <v/>
      </c>
      <c r="T2514" s="9" t="str">
        <f>IFERROR(IF($K2514="","",INDEX(リスト!$J:$J,MATCH($K2514,リスト!$I:$I,0))),"")</f>
        <v/>
      </c>
      <c r="U2514" s="9" t="str">
        <f>IF($B2514="","",RIGHT($G2514*1000+200+COUNTIF($G$2:$G2514,$G2514),9))</f>
        <v/>
      </c>
      <c r="V2514" s="9" t="str">
        <f>IFERROR(IF($M2514="","",$M2514&amp;"・"&amp;INDEX(リスト!$F:$F,MATCH($L2514,リスト!$E:$E,0))),"")</f>
        <v/>
      </c>
    </row>
    <row r="2515" spans="15:22" ht="18" customHeight="1" x14ac:dyDescent="0.55000000000000004">
      <c r="O2515" s="9" t="str">
        <f>IFERROR(IF($B2515="","",INDEX(所属情報!$E:$E,MATCH($A2515,所属情報!$A:$A,0))),"")</f>
        <v/>
      </c>
      <c r="P2515" s="9" t="str">
        <f t="shared" si="117"/>
        <v/>
      </c>
      <c r="Q2515" s="9" t="str">
        <f t="shared" si="118"/>
        <v/>
      </c>
      <c r="R2515" s="9" t="str">
        <f t="shared" si="119"/>
        <v/>
      </c>
      <c r="S2515" s="9" t="str">
        <f>IFERROR(IF($F2515="","",INDEX(リスト!$G:$G,MATCH($F2515,リスト!$E:$E,0))),"")</f>
        <v/>
      </c>
      <c r="T2515" s="9" t="str">
        <f>IFERROR(IF($K2515="","",INDEX(リスト!$J:$J,MATCH($K2515,リスト!$I:$I,0))),"")</f>
        <v/>
      </c>
      <c r="U2515" s="9" t="str">
        <f>IF($B2515="","",RIGHT($G2515*1000+200+COUNTIF($G$2:$G2515,$G2515),9))</f>
        <v/>
      </c>
      <c r="V2515" s="9" t="str">
        <f>IFERROR(IF($M2515="","",$M2515&amp;"・"&amp;INDEX(リスト!$F:$F,MATCH($L2515,リスト!$E:$E,0))),"")</f>
        <v/>
      </c>
    </row>
    <row r="2516" spans="15:22" ht="18" customHeight="1" x14ac:dyDescent="0.55000000000000004">
      <c r="O2516" s="9" t="str">
        <f>IFERROR(IF($B2516="","",INDEX(所属情報!$E:$E,MATCH($A2516,所属情報!$A:$A,0))),"")</f>
        <v/>
      </c>
      <c r="P2516" s="9" t="str">
        <f t="shared" si="117"/>
        <v/>
      </c>
      <c r="Q2516" s="9" t="str">
        <f t="shared" si="118"/>
        <v/>
      </c>
      <c r="R2516" s="9" t="str">
        <f t="shared" si="119"/>
        <v/>
      </c>
      <c r="S2516" s="9" t="str">
        <f>IFERROR(IF($F2516="","",INDEX(リスト!$G:$G,MATCH($F2516,リスト!$E:$E,0))),"")</f>
        <v/>
      </c>
      <c r="T2516" s="9" t="str">
        <f>IFERROR(IF($K2516="","",INDEX(リスト!$J:$J,MATCH($K2516,リスト!$I:$I,0))),"")</f>
        <v/>
      </c>
      <c r="U2516" s="9" t="str">
        <f>IF($B2516="","",RIGHT($G2516*1000+200+COUNTIF($G$2:$G2516,$G2516),9))</f>
        <v/>
      </c>
      <c r="V2516" s="9" t="str">
        <f>IFERROR(IF($M2516="","",$M2516&amp;"・"&amp;INDEX(リスト!$F:$F,MATCH($L2516,リスト!$E:$E,0))),"")</f>
        <v/>
      </c>
    </row>
    <row r="2517" spans="15:22" ht="18" customHeight="1" x14ac:dyDescent="0.55000000000000004">
      <c r="O2517" s="9" t="str">
        <f>IFERROR(IF($B2517="","",INDEX(所属情報!$E:$E,MATCH($A2517,所属情報!$A:$A,0))),"")</f>
        <v/>
      </c>
      <c r="P2517" s="9" t="str">
        <f t="shared" si="117"/>
        <v/>
      </c>
      <c r="Q2517" s="9" t="str">
        <f t="shared" si="118"/>
        <v/>
      </c>
      <c r="R2517" s="9" t="str">
        <f t="shared" si="119"/>
        <v/>
      </c>
      <c r="S2517" s="9" t="str">
        <f>IFERROR(IF($F2517="","",INDEX(リスト!$G:$G,MATCH($F2517,リスト!$E:$E,0))),"")</f>
        <v/>
      </c>
      <c r="T2517" s="9" t="str">
        <f>IFERROR(IF($K2517="","",INDEX(リスト!$J:$J,MATCH($K2517,リスト!$I:$I,0))),"")</f>
        <v/>
      </c>
      <c r="U2517" s="9" t="str">
        <f>IF($B2517="","",RIGHT($G2517*1000+200+COUNTIF($G$2:$G2517,$G2517),9))</f>
        <v/>
      </c>
      <c r="V2517" s="9" t="str">
        <f>IFERROR(IF($M2517="","",$M2517&amp;"・"&amp;INDEX(リスト!$F:$F,MATCH($L2517,リスト!$E:$E,0))),"")</f>
        <v/>
      </c>
    </row>
    <row r="2518" spans="15:22" ht="18" customHeight="1" x14ac:dyDescent="0.55000000000000004">
      <c r="O2518" s="9" t="str">
        <f>IFERROR(IF($B2518="","",INDEX(所属情報!$E:$E,MATCH($A2518,所属情報!$A:$A,0))),"")</f>
        <v/>
      </c>
      <c r="P2518" s="9" t="str">
        <f t="shared" si="117"/>
        <v/>
      </c>
      <c r="Q2518" s="9" t="str">
        <f t="shared" si="118"/>
        <v/>
      </c>
      <c r="R2518" s="9" t="str">
        <f t="shared" si="119"/>
        <v/>
      </c>
      <c r="S2518" s="9" t="str">
        <f>IFERROR(IF($F2518="","",INDEX(リスト!$G:$G,MATCH($F2518,リスト!$E:$E,0))),"")</f>
        <v/>
      </c>
      <c r="T2518" s="9" t="str">
        <f>IFERROR(IF($K2518="","",INDEX(リスト!$J:$J,MATCH($K2518,リスト!$I:$I,0))),"")</f>
        <v/>
      </c>
      <c r="U2518" s="9" t="str">
        <f>IF($B2518="","",RIGHT($G2518*1000+200+COUNTIF($G$2:$G2518,$G2518),9))</f>
        <v/>
      </c>
      <c r="V2518" s="9" t="str">
        <f>IFERROR(IF($M2518="","",$M2518&amp;"・"&amp;INDEX(リスト!$F:$F,MATCH($L2518,リスト!$E:$E,0))),"")</f>
        <v/>
      </c>
    </row>
    <row r="2519" spans="15:22" ht="18" customHeight="1" x14ac:dyDescent="0.55000000000000004">
      <c r="O2519" s="9" t="str">
        <f>IFERROR(IF($B2519="","",INDEX(所属情報!$E:$E,MATCH($A2519,所属情報!$A:$A,0))),"")</f>
        <v/>
      </c>
      <c r="P2519" s="9" t="str">
        <f t="shared" si="117"/>
        <v/>
      </c>
      <c r="Q2519" s="9" t="str">
        <f t="shared" si="118"/>
        <v/>
      </c>
      <c r="R2519" s="9" t="str">
        <f t="shared" si="119"/>
        <v/>
      </c>
      <c r="S2519" s="9" t="str">
        <f>IFERROR(IF($F2519="","",INDEX(リスト!$G:$G,MATCH($F2519,リスト!$E:$E,0))),"")</f>
        <v/>
      </c>
      <c r="T2519" s="9" t="str">
        <f>IFERROR(IF($K2519="","",INDEX(リスト!$J:$J,MATCH($K2519,リスト!$I:$I,0))),"")</f>
        <v/>
      </c>
      <c r="U2519" s="9" t="str">
        <f>IF($B2519="","",RIGHT($G2519*1000+200+COUNTIF($G$2:$G2519,$G2519),9))</f>
        <v/>
      </c>
      <c r="V2519" s="9" t="str">
        <f>IFERROR(IF($M2519="","",$M2519&amp;"・"&amp;INDEX(リスト!$F:$F,MATCH($L2519,リスト!$E:$E,0))),"")</f>
        <v/>
      </c>
    </row>
    <row r="2520" spans="15:22" ht="18" customHeight="1" x14ac:dyDescent="0.55000000000000004">
      <c r="O2520" s="9" t="str">
        <f>IFERROR(IF($B2520="","",INDEX(所属情報!$E:$E,MATCH($A2520,所属情報!$A:$A,0))),"")</f>
        <v/>
      </c>
      <c r="P2520" s="9" t="str">
        <f t="shared" si="117"/>
        <v/>
      </c>
      <c r="Q2520" s="9" t="str">
        <f t="shared" si="118"/>
        <v/>
      </c>
      <c r="R2520" s="9" t="str">
        <f t="shared" si="119"/>
        <v/>
      </c>
      <c r="S2520" s="9" t="str">
        <f>IFERROR(IF($F2520="","",INDEX(リスト!$G:$G,MATCH($F2520,リスト!$E:$E,0))),"")</f>
        <v/>
      </c>
      <c r="T2520" s="9" t="str">
        <f>IFERROR(IF($K2520="","",INDEX(リスト!$J:$J,MATCH($K2520,リスト!$I:$I,0))),"")</f>
        <v/>
      </c>
      <c r="U2520" s="9" t="str">
        <f>IF($B2520="","",RIGHT($G2520*1000+200+COUNTIF($G$2:$G2520,$G2520),9))</f>
        <v/>
      </c>
      <c r="V2520" s="9" t="str">
        <f>IFERROR(IF($M2520="","",$M2520&amp;"・"&amp;INDEX(リスト!$F:$F,MATCH($L2520,リスト!$E:$E,0))),"")</f>
        <v/>
      </c>
    </row>
    <row r="2521" spans="15:22" ht="18" customHeight="1" x14ac:dyDescent="0.55000000000000004">
      <c r="O2521" s="9" t="str">
        <f>IFERROR(IF($B2521="","",INDEX(所属情報!$E:$E,MATCH($A2521,所属情報!$A:$A,0))),"")</f>
        <v/>
      </c>
      <c r="P2521" s="9" t="str">
        <f t="shared" si="117"/>
        <v/>
      </c>
      <c r="Q2521" s="9" t="str">
        <f t="shared" si="118"/>
        <v/>
      </c>
      <c r="R2521" s="9" t="str">
        <f t="shared" si="119"/>
        <v/>
      </c>
      <c r="S2521" s="9" t="str">
        <f>IFERROR(IF($F2521="","",INDEX(リスト!$G:$G,MATCH($F2521,リスト!$E:$E,0))),"")</f>
        <v/>
      </c>
      <c r="T2521" s="9" t="str">
        <f>IFERROR(IF($K2521="","",INDEX(リスト!$J:$J,MATCH($K2521,リスト!$I:$I,0))),"")</f>
        <v/>
      </c>
      <c r="U2521" s="9" t="str">
        <f>IF($B2521="","",RIGHT($G2521*1000+200+COUNTIF($G$2:$G2521,$G2521),9))</f>
        <v/>
      </c>
      <c r="V2521" s="9" t="str">
        <f>IFERROR(IF($M2521="","",$M2521&amp;"・"&amp;INDEX(リスト!$F:$F,MATCH($L2521,リスト!$E:$E,0))),"")</f>
        <v/>
      </c>
    </row>
    <row r="2522" spans="15:22" ht="18" customHeight="1" x14ac:dyDescent="0.55000000000000004">
      <c r="O2522" s="9" t="str">
        <f>IFERROR(IF($B2522="","",INDEX(所属情報!$E:$E,MATCH($A2522,所属情報!$A:$A,0))),"")</f>
        <v/>
      </c>
      <c r="P2522" s="9" t="str">
        <f t="shared" si="117"/>
        <v/>
      </c>
      <c r="Q2522" s="9" t="str">
        <f t="shared" si="118"/>
        <v/>
      </c>
      <c r="R2522" s="9" t="str">
        <f t="shared" si="119"/>
        <v/>
      </c>
      <c r="S2522" s="9" t="str">
        <f>IFERROR(IF($F2522="","",INDEX(リスト!$G:$G,MATCH($F2522,リスト!$E:$E,0))),"")</f>
        <v/>
      </c>
      <c r="T2522" s="9" t="str">
        <f>IFERROR(IF($K2522="","",INDEX(リスト!$J:$J,MATCH($K2522,リスト!$I:$I,0))),"")</f>
        <v/>
      </c>
      <c r="U2522" s="9" t="str">
        <f>IF($B2522="","",RIGHT($G2522*1000+200+COUNTIF($G$2:$G2522,$G2522),9))</f>
        <v/>
      </c>
      <c r="V2522" s="9" t="str">
        <f>IFERROR(IF($M2522="","",$M2522&amp;"・"&amp;INDEX(リスト!$F:$F,MATCH($L2522,リスト!$E:$E,0))),"")</f>
        <v/>
      </c>
    </row>
    <row r="2523" spans="15:22" ht="18" customHeight="1" x14ac:dyDescent="0.55000000000000004">
      <c r="O2523" s="9" t="str">
        <f>IFERROR(IF($B2523="","",INDEX(所属情報!$E:$E,MATCH($A2523,所属情報!$A:$A,0))),"")</f>
        <v/>
      </c>
      <c r="P2523" s="9" t="str">
        <f t="shared" si="117"/>
        <v/>
      </c>
      <c r="Q2523" s="9" t="str">
        <f t="shared" si="118"/>
        <v/>
      </c>
      <c r="R2523" s="9" t="str">
        <f t="shared" si="119"/>
        <v/>
      </c>
      <c r="S2523" s="9" t="str">
        <f>IFERROR(IF($F2523="","",INDEX(リスト!$G:$G,MATCH($F2523,リスト!$E:$E,0))),"")</f>
        <v/>
      </c>
      <c r="T2523" s="9" t="str">
        <f>IFERROR(IF($K2523="","",INDEX(リスト!$J:$J,MATCH($K2523,リスト!$I:$I,0))),"")</f>
        <v/>
      </c>
      <c r="U2523" s="9" t="str">
        <f>IF($B2523="","",RIGHT($G2523*1000+200+COUNTIF($G$2:$G2523,$G2523),9))</f>
        <v/>
      </c>
      <c r="V2523" s="9" t="str">
        <f>IFERROR(IF($M2523="","",$M2523&amp;"・"&amp;INDEX(リスト!$F:$F,MATCH($L2523,リスト!$E:$E,0))),"")</f>
        <v/>
      </c>
    </row>
    <row r="2524" spans="15:22" ht="18" customHeight="1" x14ac:dyDescent="0.55000000000000004">
      <c r="O2524" s="9" t="str">
        <f>IFERROR(IF($B2524="","",INDEX(所属情報!$E:$E,MATCH($A2524,所属情報!$A:$A,0))),"")</f>
        <v/>
      </c>
      <c r="P2524" s="9" t="str">
        <f t="shared" si="117"/>
        <v/>
      </c>
      <c r="Q2524" s="9" t="str">
        <f t="shared" si="118"/>
        <v/>
      </c>
      <c r="R2524" s="9" t="str">
        <f t="shared" si="119"/>
        <v/>
      </c>
      <c r="S2524" s="9" t="str">
        <f>IFERROR(IF($F2524="","",INDEX(リスト!$G:$G,MATCH($F2524,リスト!$E:$E,0))),"")</f>
        <v/>
      </c>
      <c r="T2524" s="9" t="str">
        <f>IFERROR(IF($K2524="","",INDEX(リスト!$J:$J,MATCH($K2524,リスト!$I:$I,0))),"")</f>
        <v/>
      </c>
      <c r="U2524" s="9" t="str">
        <f>IF($B2524="","",RIGHT($G2524*1000+200+COUNTIF($G$2:$G2524,$G2524),9))</f>
        <v/>
      </c>
      <c r="V2524" s="9" t="str">
        <f>IFERROR(IF($M2524="","",$M2524&amp;"・"&amp;INDEX(リスト!$F:$F,MATCH($L2524,リスト!$E:$E,0))),"")</f>
        <v/>
      </c>
    </row>
    <row r="2525" spans="15:22" ht="18" customHeight="1" x14ac:dyDescent="0.55000000000000004">
      <c r="O2525" s="9" t="str">
        <f>IFERROR(IF($B2525="","",INDEX(所属情報!$E:$E,MATCH($A2525,所属情報!$A:$A,0))),"")</f>
        <v/>
      </c>
      <c r="P2525" s="9" t="str">
        <f t="shared" si="117"/>
        <v/>
      </c>
      <c r="Q2525" s="9" t="str">
        <f t="shared" si="118"/>
        <v/>
      </c>
      <c r="R2525" s="9" t="str">
        <f t="shared" si="119"/>
        <v/>
      </c>
      <c r="S2525" s="9" t="str">
        <f>IFERROR(IF($F2525="","",INDEX(リスト!$G:$G,MATCH($F2525,リスト!$E:$E,0))),"")</f>
        <v/>
      </c>
      <c r="T2525" s="9" t="str">
        <f>IFERROR(IF($K2525="","",INDEX(リスト!$J:$J,MATCH($K2525,リスト!$I:$I,0))),"")</f>
        <v/>
      </c>
      <c r="U2525" s="9" t="str">
        <f>IF($B2525="","",RIGHT($G2525*1000+200+COUNTIF($G$2:$G2525,$G2525),9))</f>
        <v/>
      </c>
      <c r="V2525" s="9" t="str">
        <f>IFERROR(IF($M2525="","",$M2525&amp;"・"&amp;INDEX(リスト!$F:$F,MATCH($L2525,リスト!$E:$E,0))),"")</f>
        <v/>
      </c>
    </row>
    <row r="2526" spans="15:22" ht="18" customHeight="1" x14ac:dyDescent="0.55000000000000004">
      <c r="O2526" s="9" t="str">
        <f>IFERROR(IF($B2526="","",INDEX(所属情報!$E:$E,MATCH($A2526,所属情報!$A:$A,0))),"")</f>
        <v/>
      </c>
      <c r="P2526" s="9" t="str">
        <f t="shared" si="117"/>
        <v/>
      </c>
      <c r="Q2526" s="9" t="str">
        <f t="shared" si="118"/>
        <v/>
      </c>
      <c r="R2526" s="9" t="str">
        <f t="shared" si="119"/>
        <v/>
      </c>
      <c r="S2526" s="9" t="str">
        <f>IFERROR(IF($F2526="","",INDEX(リスト!$G:$G,MATCH($F2526,リスト!$E:$E,0))),"")</f>
        <v/>
      </c>
      <c r="T2526" s="9" t="str">
        <f>IFERROR(IF($K2526="","",INDEX(リスト!$J:$J,MATCH($K2526,リスト!$I:$I,0))),"")</f>
        <v/>
      </c>
      <c r="U2526" s="9" t="str">
        <f>IF($B2526="","",RIGHT($G2526*1000+200+COUNTIF($G$2:$G2526,$G2526),9))</f>
        <v/>
      </c>
      <c r="V2526" s="9" t="str">
        <f>IFERROR(IF($M2526="","",$M2526&amp;"・"&amp;INDEX(リスト!$F:$F,MATCH($L2526,リスト!$E:$E,0))),"")</f>
        <v/>
      </c>
    </row>
    <row r="2527" spans="15:22" ht="18" customHeight="1" x14ac:dyDescent="0.55000000000000004">
      <c r="O2527" s="9" t="str">
        <f>IFERROR(IF($B2527="","",INDEX(所属情報!$E:$E,MATCH($A2527,所属情報!$A:$A,0))),"")</f>
        <v/>
      </c>
      <c r="P2527" s="9" t="str">
        <f t="shared" si="117"/>
        <v/>
      </c>
      <c r="Q2527" s="9" t="str">
        <f t="shared" si="118"/>
        <v/>
      </c>
      <c r="R2527" s="9" t="str">
        <f t="shared" si="119"/>
        <v/>
      </c>
      <c r="S2527" s="9" t="str">
        <f>IFERROR(IF($F2527="","",INDEX(リスト!$G:$G,MATCH($F2527,リスト!$E:$E,0))),"")</f>
        <v/>
      </c>
      <c r="T2527" s="9" t="str">
        <f>IFERROR(IF($K2527="","",INDEX(リスト!$J:$J,MATCH($K2527,リスト!$I:$I,0))),"")</f>
        <v/>
      </c>
      <c r="U2527" s="9" t="str">
        <f>IF($B2527="","",RIGHT($G2527*1000+200+COUNTIF($G$2:$G2527,$G2527),9))</f>
        <v/>
      </c>
      <c r="V2527" s="9" t="str">
        <f>IFERROR(IF($M2527="","",$M2527&amp;"・"&amp;INDEX(リスト!$F:$F,MATCH($L2527,リスト!$E:$E,0))),"")</f>
        <v/>
      </c>
    </row>
    <row r="2528" spans="15:22" ht="18" customHeight="1" x14ac:dyDescent="0.55000000000000004">
      <c r="O2528" s="9" t="str">
        <f>IFERROR(IF($B2528="","",INDEX(所属情報!$E:$E,MATCH($A2528,所属情報!$A:$A,0))),"")</f>
        <v/>
      </c>
      <c r="P2528" s="9" t="str">
        <f t="shared" si="117"/>
        <v/>
      </c>
      <c r="Q2528" s="9" t="str">
        <f t="shared" si="118"/>
        <v/>
      </c>
      <c r="R2528" s="9" t="str">
        <f t="shared" si="119"/>
        <v/>
      </c>
      <c r="S2528" s="9" t="str">
        <f>IFERROR(IF($F2528="","",INDEX(リスト!$G:$G,MATCH($F2528,リスト!$E:$E,0))),"")</f>
        <v/>
      </c>
      <c r="T2528" s="9" t="str">
        <f>IFERROR(IF($K2528="","",INDEX(リスト!$J:$J,MATCH($K2528,リスト!$I:$I,0))),"")</f>
        <v/>
      </c>
      <c r="U2528" s="9" t="str">
        <f>IF($B2528="","",RIGHT($G2528*1000+200+COUNTIF($G$2:$G2528,$G2528),9))</f>
        <v/>
      </c>
      <c r="V2528" s="9" t="str">
        <f>IFERROR(IF($M2528="","",$M2528&amp;"・"&amp;INDEX(リスト!$F:$F,MATCH($L2528,リスト!$E:$E,0))),"")</f>
        <v/>
      </c>
    </row>
    <row r="2529" spans="15:22" ht="18" customHeight="1" x14ac:dyDescent="0.55000000000000004">
      <c r="O2529" s="9" t="str">
        <f>IFERROR(IF($B2529="","",INDEX(所属情報!$E:$E,MATCH($A2529,所属情報!$A:$A,0))),"")</f>
        <v/>
      </c>
      <c r="P2529" s="9" t="str">
        <f t="shared" si="117"/>
        <v/>
      </c>
      <c r="Q2529" s="9" t="str">
        <f t="shared" si="118"/>
        <v/>
      </c>
      <c r="R2529" s="9" t="str">
        <f t="shared" si="119"/>
        <v/>
      </c>
      <c r="S2529" s="9" t="str">
        <f>IFERROR(IF($F2529="","",INDEX(リスト!$G:$G,MATCH($F2529,リスト!$E:$E,0))),"")</f>
        <v/>
      </c>
      <c r="T2529" s="9" t="str">
        <f>IFERROR(IF($K2529="","",INDEX(リスト!$J:$J,MATCH($K2529,リスト!$I:$I,0))),"")</f>
        <v/>
      </c>
      <c r="U2529" s="9" t="str">
        <f>IF($B2529="","",RIGHT($G2529*1000+200+COUNTIF($G$2:$G2529,$G2529),9))</f>
        <v/>
      </c>
      <c r="V2529" s="9" t="str">
        <f>IFERROR(IF($M2529="","",$M2529&amp;"・"&amp;INDEX(リスト!$F:$F,MATCH($L2529,リスト!$E:$E,0))),"")</f>
        <v/>
      </c>
    </row>
    <row r="2530" spans="15:22" ht="18" customHeight="1" x14ac:dyDescent="0.55000000000000004">
      <c r="O2530" s="9" t="str">
        <f>IFERROR(IF($B2530="","",INDEX(所属情報!$E:$E,MATCH($A2530,所属情報!$A:$A,0))),"")</f>
        <v/>
      </c>
      <c r="P2530" s="9" t="str">
        <f t="shared" si="117"/>
        <v/>
      </c>
      <c r="Q2530" s="9" t="str">
        <f t="shared" si="118"/>
        <v/>
      </c>
      <c r="R2530" s="9" t="str">
        <f t="shared" si="119"/>
        <v/>
      </c>
      <c r="S2530" s="9" t="str">
        <f>IFERROR(IF($F2530="","",INDEX(リスト!$G:$G,MATCH($F2530,リスト!$E:$E,0))),"")</f>
        <v/>
      </c>
      <c r="T2530" s="9" t="str">
        <f>IFERROR(IF($K2530="","",INDEX(リスト!$J:$J,MATCH($K2530,リスト!$I:$I,0))),"")</f>
        <v/>
      </c>
      <c r="U2530" s="9" t="str">
        <f>IF($B2530="","",RIGHT($G2530*1000+200+COUNTIF($G$2:$G2530,$G2530),9))</f>
        <v/>
      </c>
      <c r="V2530" s="9" t="str">
        <f>IFERROR(IF($M2530="","",$M2530&amp;"・"&amp;INDEX(リスト!$F:$F,MATCH($L2530,リスト!$E:$E,0))),"")</f>
        <v/>
      </c>
    </row>
    <row r="2531" spans="15:22" ht="18" customHeight="1" x14ac:dyDescent="0.55000000000000004">
      <c r="O2531" s="9" t="str">
        <f>IFERROR(IF($B2531="","",INDEX(所属情報!$E:$E,MATCH($A2531,所属情報!$A:$A,0))),"")</f>
        <v/>
      </c>
      <c r="P2531" s="9" t="str">
        <f t="shared" si="117"/>
        <v/>
      </c>
      <c r="Q2531" s="9" t="str">
        <f t="shared" si="118"/>
        <v/>
      </c>
      <c r="R2531" s="9" t="str">
        <f t="shared" si="119"/>
        <v/>
      </c>
      <c r="S2531" s="9" t="str">
        <f>IFERROR(IF($F2531="","",INDEX(リスト!$G:$G,MATCH($F2531,リスト!$E:$E,0))),"")</f>
        <v/>
      </c>
      <c r="T2531" s="9" t="str">
        <f>IFERROR(IF($K2531="","",INDEX(リスト!$J:$J,MATCH($K2531,リスト!$I:$I,0))),"")</f>
        <v/>
      </c>
      <c r="U2531" s="9" t="str">
        <f>IF($B2531="","",RIGHT($G2531*1000+200+COUNTIF($G$2:$G2531,$G2531),9))</f>
        <v/>
      </c>
      <c r="V2531" s="9" t="str">
        <f>IFERROR(IF($M2531="","",$M2531&amp;"・"&amp;INDEX(リスト!$F:$F,MATCH($L2531,リスト!$E:$E,0))),"")</f>
        <v/>
      </c>
    </row>
    <row r="2532" spans="15:22" ht="18" customHeight="1" x14ac:dyDescent="0.55000000000000004">
      <c r="O2532" s="9" t="str">
        <f>IFERROR(IF($B2532="","",INDEX(所属情報!$E:$E,MATCH($A2532,所属情報!$A:$A,0))),"")</f>
        <v/>
      </c>
      <c r="P2532" s="9" t="str">
        <f t="shared" si="117"/>
        <v/>
      </c>
      <c r="Q2532" s="9" t="str">
        <f t="shared" si="118"/>
        <v/>
      </c>
      <c r="R2532" s="9" t="str">
        <f t="shared" si="119"/>
        <v/>
      </c>
      <c r="S2532" s="9" t="str">
        <f>IFERROR(IF($F2532="","",INDEX(リスト!$G:$G,MATCH($F2532,リスト!$E:$E,0))),"")</f>
        <v/>
      </c>
      <c r="T2532" s="9" t="str">
        <f>IFERROR(IF($K2532="","",INDEX(リスト!$J:$J,MATCH($K2532,リスト!$I:$I,0))),"")</f>
        <v/>
      </c>
      <c r="U2532" s="9" t="str">
        <f>IF($B2532="","",RIGHT($G2532*1000+200+COUNTIF($G$2:$G2532,$G2532),9))</f>
        <v/>
      </c>
      <c r="V2532" s="9" t="str">
        <f>IFERROR(IF($M2532="","",$M2532&amp;"・"&amp;INDEX(リスト!$F:$F,MATCH($L2532,リスト!$E:$E,0))),"")</f>
        <v/>
      </c>
    </row>
    <row r="2533" spans="15:22" ht="18" customHeight="1" x14ac:dyDescent="0.55000000000000004">
      <c r="O2533" s="9" t="str">
        <f>IFERROR(IF($B2533="","",INDEX(所属情報!$E:$E,MATCH($A2533,所属情報!$A:$A,0))),"")</f>
        <v/>
      </c>
      <c r="P2533" s="9" t="str">
        <f t="shared" si="117"/>
        <v/>
      </c>
      <c r="Q2533" s="9" t="str">
        <f t="shared" si="118"/>
        <v/>
      </c>
      <c r="R2533" s="9" t="str">
        <f t="shared" si="119"/>
        <v/>
      </c>
      <c r="S2533" s="9" t="str">
        <f>IFERROR(IF($F2533="","",INDEX(リスト!$G:$G,MATCH($F2533,リスト!$E:$E,0))),"")</f>
        <v/>
      </c>
      <c r="T2533" s="9" t="str">
        <f>IFERROR(IF($K2533="","",INDEX(リスト!$J:$J,MATCH($K2533,リスト!$I:$I,0))),"")</f>
        <v/>
      </c>
      <c r="U2533" s="9" t="str">
        <f>IF($B2533="","",RIGHT($G2533*1000+200+COUNTIF($G$2:$G2533,$G2533),9))</f>
        <v/>
      </c>
      <c r="V2533" s="9" t="str">
        <f>IFERROR(IF($M2533="","",$M2533&amp;"・"&amp;INDEX(リスト!$F:$F,MATCH($L2533,リスト!$E:$E,0))),"")</f>
        <v/>
      </c>
    </row>
    <row r="2534" spans="15:22" ht="18" customHeight="1" x14ac:dyDescent="0.55000000000000004">
      <c r="O2534" s="9" t="str">
        <f>IFERROR(IF($B2534="","",INDEX(所属情報!$E:$E,MATCH($A2534,所属情報!$A:$A,0))),"")</f>
        <v/>
      </c>
      <c r="P2534" s="9" t="str">
        <f t="shared" si="117"/>
        <v/>
      </c>
      <c r="Q2534" s="9" t="str">
        <f t="shared" si="118"/>
        <v/>
      </c>
      <c r="R2534" s="9" t="str">
        <f t="shared" si="119"/>
        <v/>
      </c>
      <c r="S2534" s="9" t="str">
        <f>IFERROR(IF($F2534="","",INDEX(リスト!$G:$G,MATCH($F2534,リスト!$E:$E,0))),"")</f>
        <v/>
      </c>
      <c r="T2534" s="9" t="str">
        <f>IFERROR(IF($K2534="","",INDEX(リスト!$J:$J,MATCH($K2534,リスト!$I:$I,0))),"")</f>
        <v/>
      </c>
      <c r="U2534" s="9" t="str">
        <f>IF($B2534="","",RIGHT($G2534*1000+200+COUNTIF($G$2:$G2534,$G2534),9))</f>
        <v/>
      </c>
      <c r="V2534" s="9" t="str">
        <f>IFERROR(IF($M2534="","",$M2534&amp;"・"&amp;INDEX(リスト!$F:$F,MATCH($L2534,リスト!$E:$E,0))),"")</f>
        <v/>
      </c>
    </row>
    <row r="2535" spans="15:22" ht="18" customHeight="1" x14ac:dyDescent="0.55000000000000004">
      <c r="O2535" s="9" t="str">
        <f>IFERROR(IF($B2535="","",INDEX(所属情報!$E:$E,MATCH($A2535,所属情報!$A:$A,0))),"")</f>
        <v/>
      </c>
      <c r="P2535" s="9" t="str">
        <f t="shared" si="117"/>
        <v/>
      </c>
      <c r="Q2535" s="9" t="str">
        <f t="shared" si="118"/>
        <v/>
      </c>
      <c r="R2535" s="9" t="str">
        <f t="shared" si="119"/>
        <v/>
      </c>
      <c r="S2535" s="9" t="str">
        <f>IFERROR(IF($F2535="","",INDEX(リスト!$G:$G,MATCH($F2535,リスト!$E:$E,0))),"")</f>
        <v/>
      </c>
      <c r="T2535" s="9" t="str">
        <f>IFERROR(IF($K2535="","",INDEX(リスト!$J:$J,MATCH($K2535,リスト!$I:$I,0))),"")</f>
        <v/>
      </c>
      <c r="U2535" s="9" t="str">
        <f>IF($B2535="","",RIGHT($G2535*1000+200+COUNTIF($G$2:$G2535,$G2535),9))</f>
        <v/>
      </c>
      <c r="V2535" s="9" t="str">
        <f>IFERROR(IF($M2535="","",$M2535&amp;"・"&amp;INDEX(リスト!$F:$F,MATCH($L2535,リスト!$E:$E,0))),"")</f>
        <v/>
      </c>
    </row>
    <row r="2536" spans="15:22" ht="18" customHeight="1" x14ac:dyDescent="0.55000000000000004">
      <c r="O2536" s="9" t="str">
        <f>IFERROR(IF($B2536="","",INDEX(所属情報!$E:$E,MATCH($A2536,所属情報!$A:$A,0))),"")</f>
        <v/>
      </c>
      <c r="P2536" s="9" t="str">
        <f t="shared" si="117"/>
        <v/>
      </c>
      <c r="Q2536" s="9" t="str">
        <f t="shared" si="118"/>
        <v/>
      </c>
      <c r="R2536" s="9" t="str">
        <f t="shared" si="119"/>
        <v/>
      </c>
      <c r="S2536" s="9" t="str">
        <f>IFERROR(IF($F2536="","",INDEX(リスト!$G:$G,MATCH($F2536,リスト!$E:$E,0))),"")</f>
        <v/>
      </c>
      <c r="T2536" s="9" t="str">
        <f>IFERROR(IF($K2536="","",INDEX(リスト!$J:$J,MATCH($K2536,リスト!$I:$I,0))),"")</f>
        <v/>
      </c>
      <c r="U2536" s="9" t="str">
        <f>IF($B2536="","",RIGHT($G2536*1000+200+COUNTIF($G$2:$G2536,$G2536),9))</f>
        <v/>
      </c>
      <c r="V2536" s="9" t="str">
        <f>IFERROR(IF($M2536="","",$M2536&amp;"・"&amp;INDEX(リスト!$F:$F,MATCH($L2536,リスト!$E:$E,0))),"")</f>
        <v/>
      </c>
    </row>
    <row r="2537" spans="15:22" ht="18" customHeight="1" x14ac:dyDescent="0.55000000000000004">
      <c r="O2537" s="9" t="str">
        <f>IFERROR(IF($B2537="","",INDEX(所属情報!$E:$E,MATCH($A2537,所属情報!$A:$A,0))),"")</f>
        <v/>
      </c>
      <c r="P2537" s="9" t="str">
        <f t="shared" si="117"/>
        <v/>
      </c>
      <c r="Q2537" s="9" t="str">
        <f t="shared" si="118"/>
        <v/>
      </c>
      <c r="R2537" s="9" t="str">
        <f t="shared" si="119"/>
        <v/>
      </c>
      <c r="S2537" s="9" t="str">
        <f>IFERROR(IF($F2537="","",INDEX(リスト!$G:$G,MATCH($F2537,リスト!$E:$E,0))),"")</f>
        <v/>
      </c>
      <c r="T2537" s="9" t="str">
        <f>IFERROR(IF($K2537="","",INDEX(リスト!$J:$J,MATCH($K2537,リスト!$I:$I,0))),"")</f>
        <v/>
      </c>
      <c r="U2537" s="9" t="str">
        <f>IF($B2537="","",RIGHT($G2537*1000+200+COUNTIF($G$2:$G2537,$G2537),9))</f>
        <v/>
      </c>
      <c r="V2537" s="9" t="str">
        <f>IFERROR(IF($M2537="","",$M2537&amp;"・"&amp;INDEX(リスト!$F:$F,MATCH($L2537,リスト!$E:$E,0))),"")</f>
        <v/>
      </c>
    </row>
    <row r="2538" spans="15:22" ht="18" customHeight="1" x14ac:dyDescent="0.55000000000000004">
      <c r="O2538" s="9" t="str">
        <f>IFERROR(IF($B2538="","",INDEX(所属情報!$E:$E,MATCH($A2538,所属情報!$A:$A,0))),"")</f>
        <v/>
      </c>
      <c r="P2538" s="9" t="str">
        <f t="shared" si="117"/>
        <v/>
      </c>
      <c r="Q2538" s="9" t="str">
        <f t="shared" si="118"/>
        <v/>
      </c>
      <c r="R2538" s="9" t="str">
        <f t="shared" si="119"/>
        <v/>
      </c>
      <c r="S2538" s="9" t="str">
        <f>IFERROR(IF($F2538="","",INDEX(リスト!$G:$G,MATCH($F2538,リスト!$E:$E,0))),"")</f>
        <v/>
      </c>
      <c r="T2538" s="9" t="str">
        <f>IFERROR(IF($K2538="","",INDEX(リスト!$J:$J,MATCH($K2538,リスト!$I:$I,0))),"")</f>
        <v/>
      </c>
      <c r="U2538" s="9" t="str">
        <f>IF($B2538="","",RIGHT($G2538*1000+200+COUNTIF($G$2:$G2538,$G2538),9))</f>
        <v/>
      </c>
      <c r="V2538" s="9" t="str">
        <f>IFERROR(IF($M2538="","",$M2538&amp;"・"&amp;INDEX(リスト!$F:$F,MATCH($L2538,リスト!$E:$E,0))),"")</f>
        <v/>
      </c>
    </row>
    <row r="2539" spans="15:22" ht="18" customHeight="1" x14ac:dyDescent="0.55000000000000004">
      <c r="O2539" s="9" t="str">
        <f>IFERROR(IF($B2539="","",INDEX(所属情報!$E:$E,MATCH($A2539,所属情報!$A:$A,0))),"")</f>
        <v/>
      </c>
      <c r="P2539" s="9" t="str">
        <f t="shared" si="117"/>
        <v/>
      </c>
      <c r="Q2539" s="9" t="str">
        <f t="shared" si="118"/>
        <v/>
      </c>
      <c r="R2539" s="9" t="str">
        <f t="shared" si="119"/>
        <v/>
      </c>
      <c r="S2539" s="9" t="str">
        <f>IFERROR(IF($F2539="","",INDEX(リスト!$G:$G,MATCH($F2539,リスト!$E:$E,0))),"")</f>
        <v/>
      </c>
      <c r="T2539" s="9" t="str">
        <f>IFERROR(IF($K2539="","",INDEX(リスト!$J:$J,MATCH($K2539,リスト!$I:$I,0))),"")</f>
        <v/>
      </c>
      <c r="U2539" s="9" t="str">
        <f>IF($B2539="","",RIGHT($G2539*1000+200+COUNTIF($G$2:$G2539,$G2539),9))</f>
        <v/>
      </c>
      <c r="V2539" s="9" t="str">
        <f>IFERROR(IF($M2539="","",$M2539&amp;"・"&amp;INDEX(リスト!$F:$F,MATCH($L2539,リスト!$E:$E,0))),"")</f>
        <v/>
      </c>
    </row>
    <row r="2540" spans="15:22" ht="18" customHeight="1" x14ac:dyDescent="0.55000000000000004">
      <c r="O2540" s="9" t="str">
        <f>IFERROR(IF($B2540="","",INDEX(所属情報!$E:$E,MATCH($A2540,所属情報!$A:$A,0))),"")</f>
        <v/>
      </c>
      <c r="P2540" s="9" t="str">
        <f t="shared" si="117"/>
        <v/>
      </c>
      <c r="Q2540" s="9" t="str">
        <f t="shared" si="118"/>
        <v/>
      </c>
      <c r="R2540" s="9" t="str">
        <f t="shared" si="119"/>
        <v/>
      </c>
      <c r="S2540" s="9" t="str">
        <f>IFERROR(IF($F2540="","",INDEX(リスト!$G:$G,MATCH($F2540,リスト!$E:$E,0))),"")</f>
        <v/>
      </c>
      <c r="T2540" s="9" t="str">
        <f>IFERROR(IF($K2540="","",INDEX(リスト!$J:$J,MATCH($K2540,リスト!$I:$I,0))),"")</f>
        <v/>
      </c>
      <c r="U2540" s="9" t="str">
        <f>IF($B2540="","",RIGHT($G2540*1000+200+COUNTIF($G$2:$G2540,$G2540),9))</f>
        <v/>
      </c>
      <c r="V2540" s="9" t="str">
        <f>IFERROR(IF($M2540="","",$M2540&amp;"・"&amp;INDEX(リスト!$F:$F,MATCH($L2540,リスト!$E:$E,0))),"")</f>
        <v/>
      </c>
    </row>
    <row r="2541" spans="15:22" ht="18" customHeight="1" x14ac:dyDescent="0.55000000000000004">
      <c r="O2541" s="9" t="str">
        <f>IFERROR(IF($B2541="","",INDEX(所属情報!$E:$E,MATCH($A2541,所属情報!$A:$A,0))),"")</f>
        <v/>
      </c>
      <c r="P2541" s="9" t="str">
        <f t="shared" si="117"/>
        <v/>
      </c>
      <c r="Q2541" s="9" t="str">
        <f t="shared" si="118"/>
        <v/>
      </c>
      <c r="R2541" s="9" t="str">
        <f t="shared" si="119"/>
        <v/>
      </c>
      <c r="S2541" s="9" t="str">
        <f>IFERROR(IF($F2541="","",INDEX(リスト!$G:$G,MATCH($F2541,リスト!$E:$E,0))),"")</f>
        <v/>
      </c>
      <c r="T2541" s="9" t="str">
        <f>IFERROR(IF($K2541="","",INDEX(リスト!$J:$J,MATCH($K2541,リスト!$I:$I,0))),"")</f>
        <v/>
      </c>
      <c r="U2541" s="9" t="str">
        <f>IF($B2541="","",RIGHT($G2541*1000+200+COUNTIF($G$2:$G2541,$G2541),9))</f>
        <v/>
      </c>
      <c r="V2541" s="9" t="str">
        <f>IFERROR(IF($M2541="","",$M2541&amp;"・"&amp;INDEX(リスト!$F:$F,MATCH($L2541,リスト!$E:$E,0))),"")</f>
        <v/>
      </c>
    </row>
    <row r="2542" spans="15:22" ht="18" customHeight="1" x14ac:dyDescent="0.55000000000000004">
      <c r="O2542" s="9" t="str">
        <f>IFERROR(IF($B2542="","",INDEX(所属情報!$E:$E,MATCH($A2542,所属情報!$A:$A,0))),"")</f>
        <v/>
      </c>
      <c r="P2542" s="9" t="str">
        <f t="shared" si="117"/>
        <v/>
      </c>
      <c r="Q2542" s="9" t="str">
        <f t="shared" si="118"/>
        <v/>
      </c>
      <c r="R2542" s="9" t="str">
        <f t="shared" si="119"/>
        <v/>
      </c>
      <c r="S2542" s="9" t="str">
        <f>IFERROR(IF($F2542="","",INDEX(リスト!$G:$G,MATCH($F2542,リスト!$E:$E,0))),"")</f>
        <v/>
      </c>
      <c r="T2542" s="9" t="str">
        <f>IFERROR(IF($K2542="","",INDEX(リスト!$J:$J,MATCH($K2542,リスト!$I:$I,0))),"")</f>
        <v/>
      </c>
      <c r="U2542" s="9" t="str">
        <f>IF($B2542="","",RIGHT($G2542*1000+200+COUNTIF($G$2:$G2542,$G2542),9))</f>
        <v/>
      </c>
      <c r="V2542" s="9" t="str">
        <f>IFERROR(IF($M2542="","",$M2542&amp;"・"&amp;INDEX(リスト!$F:$F,MATCH($L2542,リスト!$E:$E,0))),"")</f>
        <v/>
      </c>
    </row>
    <row r="2543" spans="15:22" ht="18" customHeight="1" x14ac:dyDescent="0.55000000000000004">
      <c r="O2543" s="9" t="str">
        <f>IFERROR(IF($B2543="","",INDEX(所属情報!$E:$E,MATCH($A2543,所属情報!$A:$A,0))),"")</f>
        <v/>
      </c>
      <c r="P2543" s="9" t="str">
        <f t="shared" si="117"/>
        <v/>
      </c>
      <c r="Q2543" s="9" t="str">
        <f t="shared" si="118"/>
        <v/>
      </c>
      <c r="R2543" s="9" t="str">
        <f t="shared" si="119"/>
        <v/>
      </c>
      <c r="S2543" s="9" t="str">
        <f>IFERROR(IF($F2543="","",INDEX(リスト!$G:$G,MATCH($F2543,リスト!$E:$E,0))),"")</f>
        <v/>
      </c>
      <c r="T2543" s="9" t="str">
        <f>IFERROR(IF($K2543="","",INDEX(リスト!$J:$J,MATCH($K2543,リスト!$I:$I,0))),"")</f>
        <v/>
      </c>
      <c r="U2543" s="9" t="str">
        <f>IF($B2543="","",RIGHT($G2543*1000+200+COUNTIF($G$2:$G2543,$G2543),9))</f>
        <v/>
      </c>
      <c r="V2543" s="9" t="str">
        <f>IFERROR(IF($M2543="","",$M2543&amp;"・"&amp;INDEX(リスト!$F:$F,MATCH($L2543,リスト!$E:$E,0))),"")</f>
        <v/>
      </c>
    </row>
    <row r="2544" spans="15:22" ht="18" customHeight="1" x14ac:dyDescent="0.55000000000000004">
      <c r="O2544" s="9" t="str">
        <f>IFERROR(IF($B2544="","",INDEX(所属情報!$E:$E,MATCH($A2544,所属情報!$A:$A,0))),"")</f>
        <v/>
      </c>
      <c r="P2544" s="9" t="str">
        <f t="shared" si="117"/>
        <v/>
      </c>
      <c r="Q2544" s="9" t="str">
        <f t="shared" si="118"/>
        <v/>
      </c>
      <c r="R2544" s="9" t="str">
        <f t="shared" si="119"/>
        <v/>
      </c>
      <c r="S2544" s="9" t="str">
        <f>IFERROR(IF($F2544="","",INDEX(リスト!$G:$G,MATCH($F2544,リスト!$E:$E,0))),"")</f>
        <v/>
      </c>
      <c r="T2544" s="9" t="str">
        <f>IFERROR(IF($K2544="","",INDEX(リスト!$J:$J,MATCH($K2544,リスト!$I:$I,0))),"")</f>
        <v/>
      </c>
      <c r="U2544" s="9" t="str">
        <f>IF($B2544="","",RIGHT($G2544*1000+200+COUNTIF($G$2:$G2544,$G2544),9))</f>
        <v/>
      </c>
      <c r="V2544" s="9" t="str">
        <f>IFERROR(IF($M2544="","",$M2544&amp;"・"&amp;INDEX(リスト!$F:$F,MATCH($L2544,リスト!$E:$E,0))),"")</f>
        <v/>
      </c>
    </row>
    <row r="2545" spans="15:22" ht="18" customHeight="1" x14ac:dyDescent="0.55000000000000004">
      <c r="O2545" s="9" t="str">
        <f>IFERROR(IF($B2545="","",INDEX(所属情報!$E:$E,MATCH($A2545,所属情報!$A:$A,0))),"")</f>
        <v/>
      </c>
      <c r="P2545" s="9" t="str">
        <f t="shared" si="117"/>
        <v/>
      </c>
      <c r="Q2545" s="9" t="str">
        <f t="shared" si="118"/>
        <v/>
      </c>
      <c r="R2545" s="9" t="str">
        <f t="shared" si="119"/>
        <v/>
      </c>
      <c r="S2545" s="9" t="str">
        <f>IFERROR(IF($F2545="","",INDEX(リスト!$G:$G,MATCH($F2545,リスト!$E:$E,0))),"")</f>
        <v/>
      </c>
      <c r="T2545" s="9" t="str">
        <f>IFERROR(IF($K2545="","",INDEX(リスト!$J:$J,MATCH($K2545,リスト!$I:$I,0))),"")</f>
        <v/>
      </c>
      <c r="U2545" s="9" t="str">
        <f>IF($B2545="","",RIGHT($G2545*1000+200+COUNTIF($G$2:$G2545,$G2545),9))</f>
        <v/>
      </c>
      <c r="V2545" s="9" t="str">
        <f>IFERROR(IF($M2545="","",$M2545&amp;"・"&amp;INDEX(リスト!$F:$F,MATCH($L2545,リスト!$E:$E,0))),"")</f>
        <v/>
      </c>
    </row>
    <row r="2546" spans="15:22" ht="18" customHeight="1" x14ac:dyDescent="0.55000000000000004">
      <c r="O2546" s="9" t="str">
        <f>IFERROR(IF($B2546="","",INDEX(所属情報!$E:$E,MATCH($A2546,所属情報!$A:$A,0))),"")</f>
        <v/>
      </c>
      <c r="P2546" s="9" t="str">
        <f t="shared" si="117"/>
        <v/>
      </c>
      <c r="Q2546" s="9" t="str">
        <f t="shared" si="118"/>
        <v/>
      </c>
      <c r="R2546" s="9" t="str">
        <f t="shared" si="119"/>
        <v/>
      </c>
      <c r="S2546" s="9" t="str">
        <f>IFERROR(IF($F2546="","",INDEX(リスト!$G:$G,MATCH($F2546,リスト!$E:$E,0))),"")</f>
        <v/>
      </c>
      <c r="T2546" s="9" t="str">
        <f>IFERROR(IF($K2546="","",INDEX(リスト!$J:$J,MATCH($K2546,リスト!$I:$I,0))),"")</f>
        <v/>
      </c>
      <c r="U2546" s="9" t="str">
        <f>IF($B2546="","",RIGHT($G2546*1000+200+COUNTIF($G$2:$G2546,$G2546),9))</f>
        <v/>
      </c>
      <c r="V2546" s="9" t="str">
        <f>IFERROR(IF($M2546="","",$M2546&amp;"・"&amp;INDEX(リスト!$F:$F,MATCH($L2546,リスト!$E:$E,0))),"")</f>
        <v/>
      </c>
    </row>
    <row r="2547" spans="15:22" ht="18" customHeight="1" x14ac:dyDescent="0.55000000000000004">
      <c r="O2547" s="9" t="str">
        <f>IFERROR(IF($B2547="","",INDEX(所属情報!$E:$E,MATCH($A2547,所属情報!$A:$A,0))),"")</f>
        <v/>
      </c>
      <c r="P2547" s="9" t="str">
        <f t="shared" si="117"/>
        <v/>
      </c>
      <c r="Q2547" s="9" t="str">
        <f t="shared" si="118"/>
        <v/>
      </c>
      <c r="R2547" s="9" t="str">
        <f t="shared" si="119"/>
        <v/>
      </c>
      <c r="S2547" s="9" t="str">
        <f>IFERROR(IF($F2547="","",INDEX(リスト!$G:$G,MATCH($F2547,リスト!$E:$E,0))),"")</f>
        <v/>
      </c>
      <c r="T2547" s="9" t="str">
        <f>IFERROR(IF($K2547="","",INDEX(リスト!$J:$J,MATCH($K2547,リスト!$I:$I,0))),"")</f>
        <v/>
      </c>
      <c r="U2547" s="9" t="str">
        <f>IF($B2547="","",RIGHT($G2547*1000+200+COUNTIF($G$2:$G2547,$G2547),9))</f>
        <v/>
      </c>
      <c r="V2547" s="9" t="str">
        <f>IFERROR(IF($M2547="","",$M2547&amp;"・"&amp;INDEX(リスト!$F:$F,MATCH($L2547,リスト!$E:$E,0))),"")</f>
        <v/>
      </c>
    </row>
    <row r="2548" spans="15:22" ht="18" customHeight="1" x14ac:dyDescent="0.55000000000000004">
      <c r="O2548" s="9" t="str">
        <f>IFERROR(IF($B2548="","",INDEX(所属情報!$E:$E,MATCH($A2548,所属情報!$A:$A,0))),"")</f>
        <v/>
      </c>
      <c r="P2548" s="9" t="str">
        <f t="shared" si="117"/>
        <v/>
      </c>
      <c r="Q2548" s="9" t="str">
        <f t="shared" si="118"/>
        <v/>
      </c>
      <c r="R2548" s="9" t="str">
        <f t="shared" si="119"/>
        <v/>
      </c>
      <c r="S2548" s="9" t="str">
        <f>IFERROR(IF($F2548="","",INDEX(リスト!$G:$G,MATCH($F2548,リスト!$E:$E,0))),"")</f>
        <v/>
      </c>
      <c r="T2548" s="9" t="str">
        <f>IFERROR(IF($K2548="","",INDEX(リスト!$J:$J,MATCH($K2548,リスト!$I:$I,0))),"")</f>
        <v/>
      </c>
      <c r="U2548" s="9" t="str">
        <f>IF($B2548="","",RIGHT($G2548*1000+200+COUNTIF($G$2:$G2548,$G2548),9))</f>
        <v/>
      </c>
      <c r="V2548" s="9" t="str">
        <f>IFERROR(IF($M2548="","",$M2548&amp;"・"&amp;INDEX(リスト!$F:$F,MATCH($L2548,リスト!$E:$E,0))),"")</f>
        <v/>
      </c>
    </row>
    <row r="2549" spans="15:22" ht="18" customHeight="1" x14ac:dyDescent="0.55000000000000004">
      <c r="O2549" s="9" t="str">
        <f>IFERROR(IF($B2549="","",INDEX(所属情報!$E:$E,MATCH($A2549,所属情報!$A:$A,0))),"")</f>
        <v/>
      </c>
      <c r="P2549" s="9" t="str">
        <f t="shared" si="117"/>
        <v/>
      </c>
      <c r="Q2549" s="9" t="str">
        <f t="shared" si="118"/>
        <v/>
      </c>
      <c r="R2549" s="9" t="str">
        <f t="shared" si="119"/>
        <v/>
      </c>
      <c r="S2549" s="9" t="str">
        <f>IFERROR(IF($F2549="","",INDEX(リスト!$G:$G,MATCH($F2549,リスト!$E:$E,0))),"")</f>
        <v/>
      </c>
      <c r="T2549" s="9" t="str">
        <f>IFERROR(IF($K2549="","",INDEX(リスト!$J:$J,MATCH($K2549,リスト!$I:$I,0))),"")</f>
        <v/>
      </c>
      <c r="U2549" s="9" t="str">
        <f>IF($B2549="","",RIGHT($G2549*1000+200+COUNTIF($G$2:$G2549,$G2549),9))</f>
        <v/>
      </c>
      <c r="V2549" s="9" t="str">
        <f>IFERROR(IF($M2549="","",$M2549&amp;"・"&amp;INDEX(リスト!$F:$F,MATCH($L2549,リスト!$E:$E,0))),"")</f>
        <v/>
      </c>
    </row>
    <row r="2550" spans="15:22" ht="18" customHeight="1" x14ac:dyDescent="0.55000000000000004">
      <c r="O2550" s="9" t="str">
        <f>IFERROR(IF($B2550="","",INDEX(所属情報!$E:$E,MATCH($A2550,所属情報!$A:$A,0))),"")</f>
        <v/>
      </c>
      <c r="P2550" s="9" t="str">
        <f t="shared" si="117"/>
        <v/>
      </c>
      <c r="Q2550" s="9" t="str">
        <f t="shared" si="118"/>
        <v/>
      </c>
      <c r="R2550" s="9" t="str">
        <f t="shared" si="119"/>
        <v/>
      </c>
      <c r="S2550" s="9" t="str">
        <f>IFERROR(IF($F2550="","",INDEX(リスト!$G:$G,MATCH($F2550,リスト!$E:$E,0))),"")</f>
        <v/>
      </c>
      <c r="T2550" s="9" t="str">
        <f>IFERROR(IF($K2550="","",INDEX(リスト!$J:$J,MATCH($K2550,リスト!$I:$I,0))),"")</f>
        <v/>
      </c>
      <c r="U2550" s="9" t="str">
        <f>IF($B2550="","",RIGHT($G2550*1000+200+COUNTIF($G$2:$G2550,$G2550),9))</f>
        <v/>
      </c>
      <c r="V2550" s="9" t="str">
        <f>IFERROR(IF($M2550="","",$M2550&amp;"・"&amp;INDEX(リスト!$F:$F,MATCH($L2550,リスト!$E:$E,0))),"")</f>
        <v/>
      </c>
    </row>
    <row r="2551" spans="15:22" ht="18" customHeight="1" x14ac:dyDescent="0.55000000000000004">
      <c r="O2551" s="9" t="str">
        <f>IFERROR(IF($B2551="","",INDEX(所属情報!$E:$E,MATCH($A2551,所属情報!$A:$A,0))),"")</f>
        <v/>
      </c>
      <c r="P2551" s="9" t="str">
        <f t="shared" si="117"/>
        <v/>
      </c>
      <c r="Q2551" s="9" t="str">
        <f t="shared" si="118"/>
        <v/>
      </c>
      <c r="R2551" s="9" t="str">
        <f t="shared" si="119"/>
        <v/>
      </c>
      <c r="S2551" s="9" t="str">
        <f>IFERROR(IF($F2551="","",INDEX(リスト!$G:$G,MATCH($F2551,リスト!$E:$E,0))),"")</f>
        <v/>
      </c>
      <c r="T2551" s="9" t="str">
        <f>IFERROR(IF($K2551="","",INDEX(リスト!$J:$J,MATCH($K2551,リスト!$I:$I,0))),"")</f>
        <v/>
      </c>
      <c r="U2551" s="9" t="str">
        <f>IF($B2551="","",RIGHT($G2551*1000+200+COUNTIF($G$2:$G2551,$G2551),9))</f>
        <v/>
      </c>
      <c r="V2551" s="9" t="str">
        <f>IFERROR(IF($M2551="","",$M2551&amp;"・"&amp;INDEX(リスト!$F:$F,MATCH($L2551,リスト!$E:$E,0))),"")</f>
        <v/>
      </c>
    </row>
    <row r="2552" spans="15:22" ht="18" customHeight="1" x14ac:dyDescent="0.55000000000000004">
      <c r="O2552" s="9" t="str">
        <f>IFERROR(IF($B2552="","",INDEX(所属情報!$E:$E,MATCH($A2552,所属情報!$A:$A,0))),"")</f>
        <v/>
      </c>
      <c r="P2552" s="9" t="str">
        <f t="shared" si="117"/>
        <v/>
      </c>
      <c r="Q2552" s="9" t="str">
        <f t="shared" si="118"/>
        <v/>
      </c>
      <c r="R2552" s="9" t="str">
        <f t="shared" si="119"/>
        <v/>
      </c>
      <c r="S2552" s="9" t="str">
        <f>IFERROR(IF($F2552="","",INDEX(リスト!$G:$G,MATCH($F2552,リスト!$E:$E,0))),"")</f>
        <v/>
      </c>
      <c r="T2552" s="9" t="str">
        <f>IFERROR(IF($K2552="","",INDEX(リスト!$J:$J,MATCH($K2552,リスト!$I:$I,0))),"")</f>
        <v/>
      </c>
      <c r="U2552" s="9" t="str">
        <f>IF($B2552="","",RIGHT($G2552*1000+200+COUNTIF($G$2:$G2552,$G2552),9))</f>
        <v/>
      </c>
      <c r="V2552" s="9" t="str">
        <f>IFERROR(IF($M2552="","",$M2552&amp;"・"&amp;INDEX(リスト!$F:$F,MATCH($L2552,リスト!$E:$E,0))),"")</f>
        <v/>
      </c>
    </row>
    <row r="2553" spans="15:22" ht="18" customHeight="1" x14ac:dyDescent="0.55000000000000004">
      <c r="O2553" s="9" t="str">
        <f>IFERROR(IF($B2553="","",INDEX(所属情報!$E:$E,MATCH($A2553,所属情報!$A:$A,0))),"")</f>
        <v/>
      </c>
      <c r="P2553" s="9" t="str">
        <f t="shared" si="117"/>
        <v/>
      </c>
      <c r="Q2553" s="9" t="str">
        <f t="shared" si="118"/>
        <v/>
      </c>
      <c r="R2553" s="9" t="str">
        <f t="shared" si="119"/>
        <v/>
      </c>
      <c r="S2553" s="9" t="str">
        <f>IFERROR(IF($F2553="","",INDEX(リスト!$G:$G,MATCH($F2553,リスト!$E:$E,0))),"")</f>
        <v/>
      </c>
      <c r="T2553" s="9" t="str">
        <f>IFERROR(IF($K2553="","",INDEX(リスト!$J:$J,MATCH($K2553,リスト!$I:$I,0))),"")</f>
        <v/>
      </c>
      <c r="U2553" s="9" t="str">
        <f>IF($B2553="","",RIGHT($G2553*1000+200+COUNTIF($G$2:$G2553,$G2553),9))</f>
        <v/>
      </c>
      <c r="V2553" s="9" t="str">
        <f>IFERROR(IF($M2553="","",$M2553&amp;"・"&amp;INDEX(リスト!$F:$F,MATCH($L2553,リスト!$E:$E,0))),"")</f>
        <v/>
      </c>
    </row>
    <row r="2554" spans="15:22" ht="18" customHeight="1" x14ac:dyDescent="0.55000000000000004">
      <c r="O2554" s="9" t="str">
        <f>IFERROR(IF($B2554="","",INDEX(所属情報!$E:$E,MATCH($A2554,所属情報!$A:$A,0))),"")</f>
        <v/>
      </c>
      <c r="P2554" s="9" t="str">
        <f t="shared" si="117"/>
        <v/>
      </c>
      <c r="Q2554" s="9" t="str">
        <f t="shared" si="118"/>
        <v/>
      </c>
      <c r="R2554" s="9" t="str">
        <f t="shared" si="119"/>
        <v/>
      </c>
      <c r="S2554" s="9" t="str">
        <f>IFERROR(IF($F2554="","",INDEX(リスト!$G:$G,MATCH($F2554,リスト!$E:$E,0))),"")</f>
        <v/>
      </c>
      <c r="T2554" s="9" t="str">
        <f>IFERROR(IF($K2554="","",INDEX(リスト!$J:$J,MATCH($K2554,リスト!$I:$I,0))),"")</f>
        <v/>
      </c>
      <c r="U2554" s="9" t="str">
        <f>IF($B2554="","",RIGHT($G2554*1000+200+COUNTIF($G$2:$G2554,$G2554),9))</f>
        <v/>
      </c>
      <c r="V2554" s="9" t="str">
        <f>IFERROR(IF($M2554="","",$M2554&amp;"・"&amp;INDEX(リスト!$F:$F,MATCH($L2554,リスト!$E:$E,0))),"")</f>
        <v/>
      </c>
    </row>
    <row r="2555" spans="15:22" ht="18" customHeight="1" x14ac:dyDescent="0.55000000000000004">
      <c r="O2555" s="9" t="str">
        <f>IFERROR(IF($B2555="","",INDEX(所属情報!$E:$E,MATCH($A2555,所属情報!$A:$A,0))),"")</f>
        <v/>
      </c>
      <c r="P2555" s="9" t="str">
        <f t="shared" si="117"/>
        <v/>
      </c>
      <c r="Q2555" s="9" t="str">
        <f t="shared" si="118"/>
        <v/>
      </c>
      <c r="R2555" s="9" t="str">
        <f t="shared" si="119"/>
        <v/>
      </c>
      <c r="S2555" s="9" t="str">
        <f>IFERROR(IF($F2555="","",INDEX(リスト!$G:$G,MATCH($F2555,リスト!$E:$E,0))),"")</f>
        <v/>
      </c>
      <c r="T2555" s="9" t="str">
        <f>IFERROR(IF($K2555="","",INDEX(リスト!$J:$J,MATCH($K2555,リスト!$I:$I,0))),"")</f>
        <v/>
      </c>
      <c r="U2555" s="9" t="str">
        <f>IF($B2555="","",RIGHT($G2555*1000+200+COUNTIF($G$2:$G2555,$G2555),9))</f>
        <v/>
      </c>
      <c r="V2555" s="9" t="str">
        <f>IFERROR(IF($M2555="","",$M2555&amp;"・"&amp;INDEX(リスト!$F:$F,MATCH($L2555,リスト!$E:$E,0))),"")</f>
        <v/>
      </c>
    </row>
    <row r="2556" spans="15:22" ht="18" customHeight="1" x14ac:dyDescent="0.55000000000000004">
      <c r="O2556" s="9" t="str">
        <f>IFERROR(IF($B2556="","",INDEX(所属情報!$E:$E,MATCH($A2556,所属情報!$A:$A,0))),"")</f>
        <v/>
      </c>
      <c r="P2556" s="9" t="str">
        <f t="shared" si="117"/>
        <v/>
      </c>
      <c r="Q2556" s="9" t="str">
        <f t="shared" si="118"/>
        <v/>
      </c>
      <c r="R2556" s="9" t="str">
        <f t="shared" si="119"/>
        <v/>
      </c>
      <c r="S2556" s="9" t="str">
        <f>IFERROR(IF($F2556="","",INDEX(リスト!$G:$G,MATCH($F2556,リスト!$E:$E,0))),"")</f>
        <v/>
      </c>
      <c r="T2556" s="9" t="str">
        <f>IFERROR(IF($K2556="","",INDEX(リスト!$J:$J,MATCH($K2556,リスト!$I:$I,0))),"")</f>
        <v/>
      </c>
      <c r="U2556" s="9" t="str">
        <f>IF($B2556="","",RIGHT($G2556*1000+200+COUNTIF($G$2:$G2556,$G2556),9))</f>
        <v/>
      </c>
      <c r="V2556" s="9" t="str">
        <f>IFERROR(IF($M2556="","",$M2556&amp;"・"&amp;INDEX(リスト!$F:$F,MATCH($L2556,リスト!$E:$E,0))),"")</f>
        <v/>
      </c>
    </row>
    <row r="2557" spans="15:22" ht="18" customHeight="1" x14ac:dyDescent="0.55000000000000004">
      <c r="O2557" s="9" t="str">
        <f>IFERROR(IF($B2557="","",INDEX(所属情報!$E:$E,MATCH($A2557,所属情報!$A:$A,0))),"")</f>
        <v/>
      </c>
      <c r="P2557" s="9" t="str">
        <f t="shared" si="117"/>
        <v/>
      </c>
      <c r="Q2557" s="9" t="str">
        <f t="shared" si="118"/>
        <v/>
      </c>
      <c r="R2557" s="9" t="str">
        <f t="shared" si="119"/>
        <v/>
      </c>
      <c r="S2557" s="9" t="str">
        <f>IFERROR(IF($F2557="","",INDEX(リスト!$G:$G,MATCH($F2557,リスト!$E:$E,0))),"")</f>
        <v/>
      </c>
      <c r="T2557" s="9" t="str">
        <f>IFERROR(IF($K2557="","",INDEX(リスト!$J:$J,MATCH($K2557,リスト!$I:$I,0))),"")</f>
        <v/>
      </c>
      <c r="U2557" s="9" t="str">
        <f>IF($B2557="","",RIGHT($G2557*1000+200+COUNTIF($G$2:$G2557,$G2557),9))</f>
        <v/>
      </c>
      <c r="V2557" s="9" t="str">
        <f>IFERROR(IF($M2557="","",$M2557&amp;"・"&amp;INDEX(リスト!$F:$F,MATCH($L2557,リスト!$E:$E,0))),"")</f>
        <v/>
      </c>
    </row>
    <row r="2558" spans="15:22" ht="18" customHeight="1" x14ac:dyDescent="0.55000000000000004">
      <c r="O2558" s="9" t="str">
        <f>IFERROR(IF($B2558="","",INDEX(所属情報!$E:$E,MATCH($A2558,所属情報!$A:$A,0))),"")</f>
        <v/>
      </c>
      <c r="P2558" s="9" t="str">
        <f t="shared" si="117"/>
        <v/>
      </c>
      <c r="Q2558" s="9" t="str">
        <f t="shared" si="118"/>
        <v/>
      </c>
      <c r="R2558" s="9" t="str">
        <f t="shared" si="119"/>
        <v/>
      </c>
      <c r="S2558" s="9" t="str">
        <f>IFERROR(IF($F2558="","",INDEX(リスト!$G:$G,MATCH($F2558,リスト!$E:$E,0))),"")</f>
        <v/>
      </c>
      <c r="T2558" s="9" t="str">
        <f>IFERROR(IF($K2558="","",INDEX(リスト!$J:$J,MATCH($K2558,リスト!$I:$I,0))),"")</f>
        <v/>
      </c>
      <c r="U2558" s="9" t="str">
        <f>IF($B2558="","",RIGHT($G2558*1000+200+COUNTIF($G$2:$G2558,$G2558),9))</f>
        <v/>
      </c>
      <c r="V2558" s="9" t="str">
        <f>IFERROR(IF($M2558="","",$M2558&amp;"・"&amp;INDEX(リスト!$F:$F,MATCH($L2558,リスト!$E:$E,0))),"")</f>
        <v/>
      </c>
    </row>
    <row r="2559" spans="15:22" ht="18" customHeight="1" x14ac:dyDescent="0.55000000000000004">
      <c r="O2559" s="9" t="str">
        <f>IFERROR(IF($B2559="","",INDEX(所属情報!$E:$E,MATCH($A2559,所属情報!$A:$A,0))),"")</f>
        <v/>
      </c>
      <c r="P2559" s="9" t="str">
        <f t="shared" si="117"/>
        <v/>
      </c>
      <c r="Q2559" s="9" t="str">
        <f t="shared" si="118"/>
        <v/>
      </c>
      <c r="R2559" s="9" t="str">
        <f t="shared" si="119"/>
        <v/>
      </c>
      <c r="S2559" s="9" t="str">
        <f>IFERROR(IF($F2559="","",INDEX(リスト!$G:$G,MATCH($F2559,リスト!$E:$E,0))),"")</f>
        <v/>
      </c>
      <c r="T2559" s="9" t="str">
        <f>IFERROR(IF($K2559="","",INDEX(リスト!$J:$J,MATCH($K2559,リスト!$I:$I,0))),"")</f>
        <v/>
      </c>
      <c r="U2559" s="9" t="str">
        <f>IF($B2559="","",RIGHT($G2559*1000+200+COUNTIF($G$2:$G2559,$G2559),9))</f>
        <v/>
      </c>
      <c r="V2559" s="9" t="str">
        <f>IFERROR(IF($M2559="","",$M2559&amp;"・"&amp;INDEX(リスト!$F:$F,MATCH($L2559,リスト!$E:$E,0))),"")</f>
        <v/>
      </c>
    </row>
    <row r="2560" spans="15:22" ht="18" customHeight="1" x14ac:dyDescent="0.55000000000000004">
      <c r="O2560" s="9" t="str">
        <f>IFERROR(IF($B2560="","",INDEX(所属情報!$E:$E,MATCH($A2560,所属情報!$A:$A,0))),"")</f>
        <v/>
      </c>
      <c r="P2560" s="9" t="str">
        <f t="shared" si="117"/>
        <v/>
      </c>
      <c r="Q2560" s="9" t="str">
        <f t="shared" si="118"/>
        <v/>
      </c>
      <c r="R2560" s="9" t="str">
        <f t="shared" si="119"/>
        <v/>
      </c>
      <c r="S2560" s="9" t="str">
        <f>IFERROR(IF($F2560="","",INDEX(リスト!$G:$G,MATCH($F2560,リスト!$E:$E,0))),"")</f>
        <v/>
      </c>
      <c r="T2560" s="9" t="str">
        <f>IFERROR(IF($K2560="","",INDEX(リスト!$J:$J,MATCH($K2560,リスト!$I:$I,0))),"")</f>
        <v/>
      </c>
      <c r="U2560" s="9" t="str">
        <f>IF($B2560="","",RIGHT($G2560*1000+200+COUNTIF($G$2:$G2560,$G2560),9))</f>
        <v/>
      </c>
      <c r="V2560" s="9" t="str">
        <f>IFERROR(IF($M2560="","",$M2560&amp;"・"&amp;INDEX(リスト!$F:$F,MATCH($L2560,リスト!$E:$E,0))),"")</f>
        <v/>
      </c>
    </row>
    <row r="2561" spans="15:22" ht="18" customHeight="1" x14ac:dyDescent="0.55000000000000004">
      <c r="O2561" s="9" t="str">
        <f>IFERROR(IF($B2561="","",INDEX(所属情報!$E:$E,MATCH($A2561,所属情報!$A:$A,0))),"")</f>
        <v/>
      </c>
      <c r="P2561" s="9" t="str">
        <f t="shared" si="117"/>
        <v/>
      </c>
      <c r="Q2561" s="9" t="str">
        <f t="shared" si="118"/>
        <v/>
      </c>
      <c r="R2561" s="9" t="str">
        <f t="shared" si="119"/>
        <v/>
      </c>
      <c r="S2561" s="9" t="str">
        <f>IFERROR(IF($F2561="","",INDEX(リスト!$G:$G,MATCH($F2561,リスト!$E:$E,0))),"")</f>
        <v/>
      </c>
      <c r="T2561" s="9" t="str">
        <f>IFERROR(IF($K2561="","",INDEX(リスト!$J:$J,MATCH($K2561,リスト!$I:$I,0))),"")</f>
        <v/>
      </c>
      <c r="U2561" s="9" t="str">
        <f>IF($B2561="","",RIGHT($G2561*1000+200+COUNTIF($G$2:$G2561,$G2561),9))</f>
        <v/>
      </c>
      <c r="V2561" s="9" t="str">
        <f>IFERROR(IF($M2561="","",$M2561&amp;"・"&amp;INDEX(リスト!$F:$F,MATCH($L2561,リスト!$E:$E,0))),"")</f>
        <v/>
      </c>
    </row>
    <row r="2562" spans="15:22" ht="18" customHeight="1" x14ac:dyDescent="0.55000000000000004">
      <c r="O2562" s="9" t="str">
        <f>IFERROR(IF($B2562="","",INDEX(所属情報!$E:$E,MATCH($A2562,所属情報!$A:$A,0))),"")</f>
        <v/>
      </c>
      <c r="P2562" s="9" t="str">
        <f t="shared" si="117"/>
        <v/>
      </c>
      <c r="Q2562" s="9" t="str">
        <f t="shared" si="118"/>
        <v/>
      </c>
      <c r="R2562" s="9" t="str">
        <f t="shared" si="119"/>
        <v/>
      </c>
      <c r="S2562" s="9" t="str">
        <f>IFERROR(IF($F2562="","",INDEX(リスト!$G:$G,MATCH($F2562,リスト!$E:$E,0))),"")</f>
        <v/>
      </c>
      <c r="T2562" s="9" t="str">
        <f>IFERROR(IF($K2562="","",INDEX(リスト!$J:$J,MATCH($K2562,リスト!$I:$I,0))),"")</f>
        <v/>
      </c>
      <c r="U2562" s="9" t="str">
        <f>IF($B2562="","",RIGHT($G2562*1000+200+COUNTIF($G$2:$G2562,$G2562),9))</f>
        <v/>
      </c>
      <c r="V2562" s="9" t="str">
        <f>IFERROR(IF($M2562="","",$M2562&amp;"・"&amp;INDEX(リスト!$F:$F,MATCH($L2562,リスト!$E:$E,0))),"")</f>
        <v/>
      </c>
    </row>
    <row r="2563" spans="15:22" ht="18" customHeight="1" x14ac:dyDescent="0.55000000000000004">
      <c r="O2563" s="9" t="str">
        <f>IFERROR(IF($B2563="","",INDEX(所属情報!$E:$E,MATCH($A2563,所属情報!$A:$A,0))),"")</f>
        <v/>
      </c>
      <c r="P2563" s="9" t="str">
        <f t="shared" ref="P2563:P2626" si="120">IF($C2563="","",IF($E2563="",$C2563,$C2563&amp;" ("&amp;$E2563&amp;")"))</f>
        <v/>
      </c>
      <c r="Q2563" s="9" t="str">
        <f t="shared" ref="Q2563:Q2626" si="121">IF($D2563="","",ASC($D2563))</f>
        <v/>
      </c>
      <c r="R2563" s="9" t="str">
        <f t="shared" ref="R2563:R2626" si="122">IF($I2563="","",UPPER($I2563)&amp;" "&amp;UPPER(LEFT($J2563,1))&amp;LOWER(RIGHT($J2563,LEN($J2563)-1))&amp;" ("&amp;MID($G2563,3,2)&amp;")")</f>
        <v/>
      </c>
      <c r="S2563" s="9" t="str">
        <f>IFERROR(IF($F2563="","",INDEX(リスト!$G:$G,MATCH($F2563,リスト!$E:$E,0))),"")</f>
        <v/>
      </c>
      <c r="T2563" s="9" t="str">
        <f>IFERROR(IF($K2563="","",INDEX(リスト!$J:$J,MATCH($K2563,リスト!$I:$I,0))),"")</f>
        <v/>
      </c>
      <c r="U2563" s="9" t="str">
        <f>IF($B2563="","",RIGHT($G2563*1000+200+COUNTIF($G$2:$G2563,$G2563),9))</f>
        <v/>
      </c>
      <c r="V2563" s="9" t="str">
        <f>IFERROR(IF($M2563="","",$M2563&amp;"・"&amp;INDEX(リスト!$F:$F,MATCH($L2563,リスト!$E:$E,0))),"")</f>
        <v/>
      </c>
    </row>
    <row r="2564" spans="15:22" ht="18" customHeight="1" x14ac:dyDescent="0.55000000000000004">
      <c r="O2564" s="9" t="str">
        <f>IFERROR(IF($B2564="","",INDEX(所属情報!$E:$E,MATCH($A2564,所属情報!$A:$A,0))),"")</f>
        <v/>
      </c>
      <c r="P2564" s="9" t="str">
        <f t="shared" si="120"/>
        <v/>
      </c>
      <c r="Q2564" s="9" t="str">
        <f t="shared" si="121"/>
        <v/>
      </c>
      <c r="R2564" s="9" t="str">
        <f t="shared" si="122"/>
        <v/>
      </c>
      <c r="S2564" s="9" t="str">
        <f>IFERROR(IF($F2564="","",INDEX(リスト!$G:$G,MATCH($F2564,リスト!$E:$E,0))),"")</f>
        <v/>
      </c>
      <c r="T2564" s="9" t="str">
        <f>IFERROR(IF($K2564="","",INDEX(リスト!$J:$J,MATCH($K2564,リスト!$I:$I,0))),"")</f>
        <v/>
      </c>
      <c r="U2564" s="9" t="str">
        <f>IF($B2564="","",RIGHT($G2564*1000+200+COUNTIF($G$2:$G2564,$G2564),9))</f>
        <v/>
      </c>
      <c r="V2564" s="9" t="str">
        <f>IFERROR(IF($M2564="","",$M2564&amp;"・"&amp;INDEX(リスト!$F:$F,MATCH($L2564,リスト!$E:$E,0))),"")</f>
        <v/>
      </c>
    </row>
    <row r="2565" spans="15:22" ht="18" customHeight="1" x14ac:dyDescent="0.55000000000000004">
      <c r="O2565" s="9" t="str">
        <f>IFERROR(IF($B2565="","",INDEX(所属情報!$E:$E,MATCH($A2565,所属情報!$A:$A,0))),"")</f>
        <v/>
      </c>
      <c r="P2565" s="9" t="str">
        <f t="shared" si="120"/>
        <v/>
      </c>
      <c r="Q2565" s="9" t="str">
        <f t="shared" si="121"/>
        <v/>
      </c>
      <c r="R2565" s="9" t="str">
        <f t="shared" si="122"/>
        <v/>
      </c>
      <c r="S2565" s="9" t="str">
        <f>IFERROR(IF($F2565="","",INDEX(リスト!$G:$G,MATCH($F2565,リスト!$E:$E,0))),"")</f>
        <v/>
      </c>
      <c r="T2565" s="9" t="str">
        <f>IFERROR(IF($K2565="","",INDEX(リスト!$J:$J,MATCH($K2565,リスト!$I:$I,0))),"")</f>
        <v/>
      </c>
      <c r="U2565" s="9" t="str">
        <f>IF($B2565="","",RIGHT($G2565*1000+200+COUNTIF($G$2:$G2565,$G2565),9))</f>
        <v/>
      </c>
      <c r="V2565" s="9" t="str">
        <f>IFERROR(IF($M2565="","",$M2565&amp;"・"&amp;INDEX(リスト!$F:$F,MATCH($L2565,リスト!$E:$E,0))),"")</f>
        <v/>
      </c>
    </row>
    <row r="2566" spans="15:22" ht="18" customHeight="1" x14ac:dyDescent="0.55000000000000004">
      <c r="O2566" s="9" t="str">
        <f>IFERROR(IF($B2566="","",INDEX(所属情報!$E:$E,MATCH($A2566,所属情報!$A:$A,0))),"")</f>
        <v/>
      </c>
      <c r="P2566" s="9" t="str">
        <f t="shared" si="120"/>
        <v/>
      </c>
      <c r="Q2566" s="9" t="str">
        <f t="shared" si="121"/>
        <v/>
      </c>
      <c r="R2566" s="9" t="str">
        <f t="shared" si="122"/>
        <v/>
      </c>
      <c r="S2566" s="9" t="str">
        <f>IFERROR(IF($F2566="","",INDEX(リスト!$G:$G,MATCH($F2566,リスト!$E:$E,0))),"")</f>
        <v/>
      </c>
      <c r="T2566" s="9" t="str">
        <f>IFERROR(IF($K2566="","",INDEX(リスト!$J:$J,MATCH($K2566,リスト!$I:$I,0))),"")</f>
        <v/>
      </c>
      <c r="U2566" s="9" t="str">
        <f>IF($B2566="","",RIGHT($G2566*1000+200+COUNTIF($G$2:$G2566,$G2566),9))</f>
        <v/>
      </c>
      <c r="V2566" s="9" t="str">
        <f>IFERROR(IF($M2566="","",$M2566&amp;"・"&amp;INDEX(リスト!$F:$F,MATCH($L2566,リスト!$E:$E,0))),"")</f>
        <v/>
      </c>
    </row>
    <row r="2567" spans="15:22" ht="18" customHeight="1" x14ac:dyDescent="0.55000000000000004">
      <c r="O2567" s="9" t="str">
        <f>IFERROR(IF($B2567="","",INDEX(所属情報!$E:$E,MATCH($A2567,所属情報!$A:$A,0))),"")</f>
        <v/>
      </c>
      <c r="P2567" s="9" t="str">
        <f t="shared" si="120"/>
        <v/>
      </c>
      <c r="Q2567" s="9" t="str">
        <f t="shared" si="121"/>
        <v/>
      </c>
      <c r="R2567" s="9" t="str">
        <f t="shared" si="122"/>
        <v/>
      </c>
      <c r="S2567" s="9" t="str">
        <f>IFERROR(IF($F2567="","",INDEX(リスト!$G:$G,MATCH($F2567,リスト!$E:$E,0))),"")</f>
        <v/>
      </c>
      <c r="T2567" s="9" t="str">
        <f>IFERROR(IF($K2567="","",INDEX(リスト!$J:$J,MATCH($K2567,リスト!$I:$I,0))),"")</f>
        <v/>
      </c>
      <c r="U2567" s="9" t="str">
        <f>IF($B2567="","",RIGHT($G2567*1000+200+COUNTIF($G$2:$G2567,$G2567),9))</f>
        <v/>
      </c>
      <c r="V2567" s="9" t="str">
        <f>IFERROR(IF($M2567="","",$M2567&amp;"・"&amp;INDEX(リスト!$F:$F,MATCH($L2567,リスト!$E:$E,0))),"")</f>
        <v/>
      </c>
    </row>
    <row r="2568" spans="15:22" ht="18" customHeight="1" x14ac:dyDescent="0.55000000000000004">
      <c r="O2568" s="9" t="str">
        <f>IFERROR(IF($B2568="","",INDEX(所属情報!$E:$E,MATCH($A2568,所属情報!$A:$A,0))),"")</f>
        <v/>
      </c>
      <c r="P2568" s="9" t="str">
        <f t="shared" si="120"/>
        <v/>
      </c>
      <c r="Q2568" s="9" t="str">
        <f t="shared" si="121"/>
        <v/>
      </c>
      <c r="R2568" s="9" t="str">
        <f t="shared" si="122"/>
        <v/>
      </c>
      <c r="S2568" s="9" t="str">
        <f>IFERROR(IF($F2568="","",INDEX(リスト!$G:$G,MATCH($F2568,リスト!$E:$E,0))),"")</f>
        <v/>
      </c>
      <c r="T2568" s="9" t="str">
        <f>IFERROR(IF($K2568="","",INDEX(リスト!$J:$J,MATCH($K2568,リスト!$I:$I,0))),"")</f>
        <v/>
      </c>
      <c r="U2568" s="9" t="str">
        <f>IF($B2568="","",RIGHT($G2568*1000+200+COUNTIF($G$2:$G2568,$G2568),9))</f>
        <v/>
      </c>
      <c r="V2568" s="9" t="str">
        <f>IFERROR(IF($M2568="","",$M2568&amp;"・"&amp;INDEX(リスト!$F:$F,MATCH($L2568,リスト!$E:$E,0))),"")</f>
        <v/>
      </c>
    </row>
    <row r="2569" spans="15:22" ht="18" customHeight="1" x14ac:dyDescent="0.55000000000000004">
      <c r="O2569" s="9" t="str">
        <f>IFERROR(IF($B2569="","",INDEX(所属情報!$E:$E,MATCH($A2569,所属情報!$A:$A,0))),"")</f>
        <v/>
      </c>
      <c r="P2569" s="9" t="str">
        <f t="shared" si="120"/>
        <v/>
      </c>
      <c r="Q2569" s="9" t="str">
        <f t="shared" si="121"/>
        <v/>
      </c>
      <c r="R2569" s="9" t="str">
        <f t="shared" si="122"/>
        <v/>
      </c>
      <c r="S2569" s="9" t="str">
        <f>IFERROR(IF($F2569="","",INDEX(リスト!$G:$G,MATCH($F2569,リスト!$E:$E,0))),"")</f>
        <v/>
      </c>
      <c r="T2569" s="9" t="str">
        <f>IFERROR(IF($K2569="","",INDEX(リスト!$J:$J,MATCH($K2569,リスト!$I:$I,0))),"")</f>
        <v/>
      </c>
      <c r="U2569" s="9" t="str">
        <f>IF($B2569="","",RIGHT($G2569*1000+200+COUNTIF($G$2:$G2569,$G2569),9))</f>
        <v/>
      </c>
      <c r="V2569" s="9" t="str">
        <f>IFERROR(IF($M2569="","",$M2569&amp;"・"&amp;INDEX(リスト!$F:$F,MATCH($L2569,リスト!$E:$E,0))),"")</f>
        <v/>
      </c>
    </row>
    <row r="2570" spans="15:22" ht="18" customHeight="1" x14ac:dyDescent="0.55000000000000004">
      <c r="O2570" s="9" t="str">
        <f>IFERROR(IF($B2570="","",INDEX(所属情報!$E:$E,MATCH($A2570,所属情報!$A:$A,0))),"")</f>
        <v/>
      </c>
      <c r="P2570" s="9" t="str">
        <f t="shared" si="120"/>
        <v/>
      </c>
      <c r="Q2570" s="9" t="str">
        <f t="shared" si="121"/>
        <v/>
      </c>
      <c r="R2570" s="9" t="str">
        <f t="shared" si="122"/>
        <v/>
      </c>
      <c r="S2570" s="9" t="str">
        <f>IFERROR(IF($F2570="","",INDEX(リスト!$G:$G,MATCH($F2570,リスト!$E:$E,0))),"")</f>
        <v/>
      </c>
      <c r="T2570" s="9" t="str">
        <f>IFERROR(IF($K2570="","",INDEX(リスト!$J:$J,MATCH($K2570,リスト!$I:$I,0))),"")</f>
        <v/>
      </c>
      <c r="U2570" s="9" t="str">
        <f>IF($B2570="","",RIGHT($G2570*1000+200+COUNTIF($G$2:$G2570,$G2570),9))</f>
        <v/>
      </c>
      <c r="V2570" s="9" t="str">
        <f>IFERROR(IF($M2570="","",$M2570&amp;"・"&amp;INDEX(リスト!$F:$F,MATCH($L2570,リスト!$E:$E,0))),"")</f>
        <v/>
      </c>
    </row>
    <row r="2571" spans="15:22" ht="18" customHeight="1" x14ac:dyDescent="0.55000000000000004">
      <c r="O2571" s="9" t="str">
        <f>IFERROR(IF($B2571="","",INDEX(所属情報!$E:$E,MATCH($A2571,所属情報!$A:$A,0))),"")</f>
        <v/>
      </c>
      <c r="P2571" s="9" t="str">
        <f t="shared" si="120"/>
        <v/>
      </c>
      <c r="Q2571" s="9" t="str">
        <f t="shared" si="121"/>
        <v/>
      </c>
      <c r="R2571" s="9" t="str">
        <f t="shared" si="122"/>
        <v/>
      </c>
      <c r="S2571" s="9" t="str">
        <f>IFERROR(IF($F2571="","",INDEX(リスト!$G:$G,MATCH($F2571,リスト!$E:$E,0))),"")</f>
        <v/>
      </c>
      <c r="T2571" s="9" t="str">
        <f>IFERROR(IF($K2571="","",INDEX(リスト!$J:$J,MATCH($K2571,リスト!$I:$I,0))),"")</f>
        <v/>
      </c>
      <c r="U2571" s="9" t="str">
        <f>IF($B2571="","",RIGHT($G2571*1000+200+COUNTIF($G$2:$G2571,$G2571),9))</f>
        <v/>
      </c>
      <c r="V2571" s="9" t="str">
        <f>IFERROR(IF($M2571="","",$M2571&amp;"・"&amp;INDEX(リスト!$F:$F,MATCH($L2571,リスト!$E:$E,0))),"")</f>
        <v/>
      </c>
    </row>
    <row r="2572" spans="15:22" ht="18" customHeight="1" x14ac:dyDescent="0.55000000000000004">
      <c r="O2572" s="9" t="str">
        <f>IFERROR(IF($B2572="","",INDEX(所属情報!$E:$E,MATCH($A2572,所属情報!$A:$A,0))),"")</f>
        <v/>
      </c>
      <c r="P2572" s="9" t="str">
        <f t="shared" si="120"/>
        <v/>
      </c>
      <c r="Q2572" s="9" t="str">
        <f t="shared" si="121"/>
        <v/>
      </c>
      <c r="R2572" s="9" t="str">
        <f t="shared" si="122"/>
        <v/>
      </c>
      <c r="S2572" s="9" t="str">
        <f>IFERROR(IF($F2572="","",INDEX(リスト!$G:$G,MATCH($F2572,リスト!$E:$E,0))),"")</f>
        <v/>
      </c>
      <c r="T2572" s="9" t="str">
        <f>IFERROR(IF($K2572="","",INDEX(リスト!$J:$J,MATCH($K2572,リスト!$I:$I,0))),"")</f>
        <v/>
      </c>
      <c r="U2572" s="9" t="str">
        <f>IF($B2572="","",RIGHT($G2572*1000+200+COUNTIF($G$2:$G2572,$G2572),9))</f>
        <v/>
      </c>
      <c r="V2572" s="9" t="str">
        <f>IFERROR(IF($M2572="","",$M2572&amp;"・"&amp;INDEX(リスト!$F:$F,MATCH($L2572,リスト!$E:$E,0))),"")</f>
        <v/>
      </c>
    </row>
    <row r="2573" spans="15:22" ht="18" customHeight="1" x14ac:dyDescent="0.55000000000000004">
      <c r="O2573" s="9" t="str">
        <f>IFERROR(IF($B2573="","",INDEX(所属情報!$E:$E,MATCH($A2573,所属情報!$A:$A,0))),"")</f>
        <v/>
      </c>
      <c r="P2573" s="9" t="str">
        <f t="shared" si="120"/>
        <v/>
      </c>
      <c r="Q2573" s="9" t="str">
        <f t="shared" si="121"/>
        <v/>
      </c>
      <c r="R2573" s="9" t="str">
        <f t="shared" si="122"/>
        <v/>
      </c>
      <c r="S2573" s="9" t="str">
        <f>IFERROR(IF($F2573="","",INDEX(リスト!$G:$G,MATCH($F2573,リスト!$E:$E,0))),"")</f>
        <v/>
      </c>
      <c r="T2573" s="9" t="str">
        <f>IFERROR(IF($K2573="","",INDEX(リスト!$J:$J,MATCH($K2573,リスト!$I:$I,0))),"")</f>
        <v/>
      </c>
      <c r="U2573" s="9" t="str">
        <f>IF($B2573="","",RIGHT($G2573*1000+200+COUNTIF($G$2:$G2573,$G2573),9))</f>
        <v/>
      </c>
      <c r="V2573" s="9" t="str">
        <f>IFERROR(IF($M2573="","",$M2573&amp;"・"&amp;INDEX(リスト!$F:$F,MATCH($L2573,リスト!$E:$E,0))),"")</f>
        <v/>
      </c>
    </row>
    <row r="2574" spans="15:22" ht="18" customHeight="1" x14ac:dyDescent="0.55000000000000004">
      <c r="O2574" s="9" t="str">
        <f>IFERROR(IF($B2574="","",INDEX(所属情報!$E:$E,MATCH($A2574,所属情報!$A:$A,0))),"")</f>
        <v/>
      </c>
      <c r="P2574" s="9" t="str">
        <f t="shared" si="120"/>
        <v/>
      </c>
      <c r="Q2574" s="9" t="str">
        <f t="shared" si="121"/>
        <v/>
      </c>
      <c r="R2574" s="9" t="str">
        <f t="shared" si="122"/>
        <v/>
      </c>
      <c r="S2574" s="9" t="str">
        <f>IFERROR(IF($F2574="","",INDEX(リスト!$G:$G,MATCH($F2574,リスト!$E:$E,0))),"")</f>
        <v/>
      </c>
      <c r="T2574" s="9" t="str">
        <f>IFERROR(IF($K2574="","",INDEX(リスト!$J:$J,MATCH($K2574,リスト!$I:$I,0))),"")</f>
        <v/>
      </c>
      <c r="U2574" s="9" t="str">
        <f>IF($B2574="","",RIGHT($G2574*1000+200+COUNTIF($G$2:$G2574,$G2574),9))</f>
        <v/>
      </c>
      <c r="V2574" s="9" t="str">
        <f>IFERROR(IF($M2574="","",$M2574&amp;"・"&amp;INDEX(リスト!$F:$F,MATCH($L2574,リスト!$E:$E,0))),"")</f>
        <v/>
      </c>
    </row>
    <row r="2575" spans="15:22" ht="18" customHeight="1" x14ac:dyDescent="0.55000000000000004">
      <c r="O2575" s="9" t="str">
        <f>IFERROR(IF($B2575="","",INDEX(所属情報!$E:$E,MATCH($A2575,所属情報!$A:$A,0))),"")</f>
        <v/>
      </c>
      <c r="P2575" s="9" t="str">
        <f t="shared" si="120"/>
        <v/>
      </c>
      <c r="Q2575" s="9" t="str">
        <f t="shared" si="121"/>
        <v/>
      </c>
      <c r="R2575" s="9" t="str">
        <f t="shared" si="122"/>
        <v/>
      </c>
      <c r="S2575" s="9" t="str">
        <f>IFERROR(IF($F2575="","",INDEX(リスト!$G:$G,MATCH($F2575,リスト!$E:$E,0))),"")</f>
        <v/>
      </c>
      <c r="T2575" s="9" t="str">
        <f>IFERROR(IF($K2575="","",INDEX(リスト!$J:$J,MATCH($K2575,リスト!$I:$I,0))),"")</f>
        <v/>
      </c>
      <c r="U2575" s="9" t="str">
        <f>IF($B2575="","",RIGHT($G2575*1000+200+COUNTIF($G$2:$G2575,$G2575),9))</f>
        <v/>
      </c>
      <c r="V2575" s="9" t="str">
        <f>IFERROR(IF($M2575="","",$M2575&amp;"・"&amp;INDEX(リスト!$F:$F,MATCH($L2575,リスト!$E:$E,0))),"")</f>
        <v/>
      </c>
    </row>
    <row r="2576" spans="15:22" ht="18" customHeight="1" x14ac:dyDescent="0.55000000000000004">
      <c r="O2576" s="9" t="str">
        <f>IFERROR(IF($B2576="","",INDEX(所属情報!$E:$E,MATCH($A2576,所属情報!$A:$A,0))),"")</f>
        <v/>
      </c>
      <c r="P2576" s="9" t="str">
        <f t="shared" si="120"/>
        <v/>
      </c>
      <c r="Q2576" s="9" t="str">
        <f t="shared" si="121"/>
        <v/>
      </c>
      <c r="R2576" s="9" t="str">
        <f t="shared" si="122"/>
        <v/>
      </c>
      <c r="S2576" s="9" t="str">
        <f>IFERROR(IF($F2576="","",INDEX(リスト!$G:$G,MATCH($F2576,リスト!$E:$E,0))),"")</f>
        <v/>
      </c>
      <c r="T2576" s="9" t="str">
        <f>IFERROR(IF($K2576="","",INDEX(リスト!$J:$J,MATCH($K2576,リスト!$I:$I,0))),"")</f>
        <v/>
      </c>
      <c r="U2576" s="9" t="str">
        <f>IF($B2576="","",RIGHT($G2576*1000+200+COUNTIF($G$2:$G2576,$G2576),9))</f>
        <v/>
      </c>
      <c r="V2576" s="9" t="str">
        <f>IFERROR(IF($M2576="","",$M2576&amp;"・"&amp;INDEX(リスト!$F:$F,MATCH($L2576,リスト!$E:$E,0))),"")</f>
        <v/>
      </c>
    </row>
    <row r="2577" spans="15:22" ht="18" customHeight="1" x14ac:dyDescent="0.55000000000000004">
      <c r="O2577" s="9" t="str">
        <f>IFERROR(IF($B2577="","",INDEX(所属情報!$E:$E,MATCH($A2577,所属情報!$A:$A,0))),"")</f>
        <v/>
      </c>
      <c r="P2577" s="9" t="str">
        <f t="shared" si="120"/>
        <v/>
      </c>
      <c r="Q2577" s="9" t="str">
        <f t="shared" si="121"/>
        <v/>
      </c>
      <c r="R2577" s="9" t="str">
        <f t="shared" si="122"/>
        <v/>
      </c>
      <c r="S2577" s="9" t="str">
        <f>IFERROR(IF($F2577="","",INDEX(リスト!$G:$G,MATCH($F2577,リスト!$E:$E,0))),"")</f>
        <v/>
      </c>
      <c r="T2577" s="9" t="str">
        <f>IFERROR(IF($K2577="","",INDEX(リスト!$J:$J,MATCH($K2577,リスト!$I:$I,0))),"")</f>
        <v/>
      </c>
      <c r="U2577" s="9" t="str">
        <f>IF($B2577="","",RIGHT($G2577*1000+200+COUNTIF($G$2:$G2577,$G2577),9))</f>
        <v/>
      </c>
      <c r="V2577" s="9" t="str">
        <f>IFERROR(IF($M2577="","",$M2577&amp;"・"&amp;INDEX(リスト!$F:$F,MATCH($L2577,リスト!$E:$E,0))),"")</f>
        <v/>
      </c>
    </row>
    <row r="2578" spans="15:22" ht="18" customHeight="1" x14ac:dyDescent="0.55000000000000004">
      <c r="O2578" s="9" t="str">
        <f>IFERROR(IF($B2578="","",INDEX(所属情報!$E:$E,MATCH($A2578,所属情報!$A:$A,0))),"")</f>
        <v/>
      </c>
      <c r="P2578" s="9" t="str">
        <f t="shared" si="120"/>
        <v/>
      </c>
      <c r="Q2578" s="9" t="str">
        <f t="shared" si="121"/>
        <v/>
      </c>
      <c r="R2578" s="9" t="str">
        <f t="shared" si="122"/>
        <v/>
      </c>
      <c r="S2578" s="9" t="str">
        <f>IFERROR(IF($F2578="","",INDEX(リスト!$G:$G,MATCH($F2578,リスト!$E:$E,0))),"")</f>
        <v/>
      </c>
      <c r="T2578" s="9" t="str">
        <f>IFERROR(IF($K2578="","",INDEX(リスト!$J:$J,MATCH($K2578,リスト!$I:$I,0))),"")</f>
        <v/>
      </c>
      <c r="U2578" s="9" t="str">
        <f>IF($B2578="","",RIGHT($G2578*1000+200+COUNTIF($G$2:$G2578,$G2578),9))</f>
        <v/>
      </c>
      <c r="V2578" s="9" t="str">
        <f>IFERROR(IF($M2578="","",$M2578&amp;"・"&amp;INDEX(リスト!$F:$F,MATCH($L2578,リスト!$E:$E,0))),"")</f>
        <v/>
      </c>
    </row>
    <row r="2579" spans="15:22" ht="18" customHeight="1" x14ac:dyDescent="0.55000000000000004">
      <c r="O2579" s="9" t="str">
        <f>IFERROR(IF($B2579="","",INDEX(所属情報!$E:$E,MATCH($A2579,所属情報!$A:$A,0))),"")</f>
        <v/>
      </c>
      <c r="P2579" s="9" t="str">
        <f t="shared" si="120"/>
        <v/>
      </c>
      <c r="Q2579" s="9" t="str">
        <f t="shared" si="121"/>
        <v/>
      </c>
      <c r="R2579" s="9" t="str">
        <f t="shared" si="122"/>
        <v/>
      </c>
      <c r="S2579" s="9" t="str">
        <f>IFERROR(IF($F2579="","",INDEX(リスト!$G:$G,MATCH($F2579,リスト!$E:$E,0))),"")</f>
        <v/>
      </c>
      <c r="T2579" s="9" t="str">
        <f>IFERROR(IF($K2579="","",INDEX(リスト!$J:$J,MATCH($K2579,リスト!$I:$I,0))),"")</f>
        <v/>
      </c>
      <c r="U2579" s="9" t="str">
        <f>IF($B2579="","",RIGHT($G2579*1000+200+COUNTIF($G$2:$G2579,$G2579),9))</f>
        <v/>
      </c>
      <c r="V2579" s="9" t="str">
        <f>IFERROR(IF($M2579="","",$M2579&amp;"・"&amp;INDEX(リスト!$F:$F,MATCH($L2579,リスト!$E:$E,0))),"")</f>
        <v/>
      </c>
    </row>
    <row r="2580" spans="15:22" ht="18" customHeight="1" x14ac:dyDescent="0.55000000000000004">
      <c r="O2580" s="9" t="str">
        <f>IFERROR(IF($B2580="","",INDEX(所属情報!$E:$E,MATCH($A2580,所属情報!$A:$A,0))),"")</f>
        <v/>
      </c>
      <c r="P2580" s="9" t="str">
        <f t="shared" si="120"/>
        <v/>
      </c>
      <c r="Q2580" s="9" t="str">
        <f t="shared" si="121"/>
        <v/>
      </c>
      <c r="R2580" s="9" t="str">
        <f t="shared" si="122"/>
        <v/>
      </c>
      <c r="S2580" s="9" t="str">
        <f>IFERROR(IF($F2580="","",INDEX(リスト!$G:$G,MATCH($F2580,リスト!$E:$E,0))),"")</f>
        <v/>
      </c>
      <c r="T2580" s="9" t="str">
        <f>IFERROR(IF($K2580="","",INDEX(リスト!$J:$J,MATCH($K2580,リスト!$I:$I,0))),"")</f>
        <v/>
      </c>
      <c r="U2580" s="9" t="str">
        <f>IF($B2580="","",RIGHT($G2580*1000+200+COUNTIF($G$2:$G2580,$G2580),9))</f>
        <v/>
      </c>
      <c r="V2580" s="9" t="str">
        <f>IFERROR(IF($M2580="","",$M2580&amp;"・"&amp;INDEX(リスト!$F:$F,MATCH($L2580,リスト!$E:$E,0))),"")</f>
        <v/>
      </c>
    </row>
    <row r="2581" spans="15:22" ht="18" customHeight="1" x14ac:dyDescent="0.55000000000000004">
      <c r="O2581" s="9" t="str">
        <f>IFERROR(IF($B2581="","",INDEX(所属情報!$E:$E,MATCH($A2581,所属情報!$A:$A,0))),"")</f>
        <v/>
      </c>
      <c r="P2581" s="9" t="str">
        <f t="shared" si="120"/>
        <v/>
      </c>
      <c r="Q2581" s="9" t="str">
        <f t="shared" si="121"/>
        <v/>
      </c>
      <c r="R2581" s="9" t="str">
        <f t="shared" si="122"/>
        <v/>
      </c>
      <c r="S2581" s="9" t="str">
        <f>IFERROR(IF($F2581="","",INDEX(リスト!$G:$G,MATCH($F2581,リスト!$E:$E,0))),"")</f>
        <v/>
      </c>
      <c r="T2581" s="9" t="str">
        <f>IFERROR(IF($K2581="","",INDEX(リスト!$J:$J,MATCH($K2581,リスト!$I:$I,0))),"")</f>
        <v/>
      </c>
      <c r="U2581" s="9" t="str">
        <f>IF($B2581="","",RIGHT($G2581*1000+200+COUNTIF($G$2:$G2581,$G2581),9))</f>
        <v/>
      </c>
      <c r="V2581" s="9" t="str">
        <f>IFERROR(IF($M2581="","",$M2581&amp;"・"&amp;INDEX(リスト!$F:$F,MATCH($L2581,リスト!$E:$E,0))),"")</f>
        <v/>
      </c>
    </row>
    <row r="2582" spans="15:22" ht="18" customHeight="1" x14ac:dyDescent="0.55000000000000004">
      <c r="O2582" s="9" t="str">
        <f>IFERROR(IF($B2582="","",INDEX(所属情報!$E:$E,MATCH($A2582,所属情報!$A:$A,0))),"")</f>
        <v/>
      </c>
      <c r="P2582" s="9" t="str">
        <f t="shared" si="120"/>
        <v/>
      </c>
      <c r="Q2582" s="9" t="str">
        <f t="shared" si="121"/>
        <v/>
      </c>
      <c r="R2582" s="9" t="str">
        <f t="shared" si="122"/>
        <v/>
      </c>
      <c r="S2582" s="9" t="str">
        <f>IFERROR(IF($F2582="","",INDEX(リスト!$G:$G,MATCH($F2582,リスト!$E:$E,0))),"")</f>
        <v/>
      </c>
      <c r="T2582" s="9" t="str">
        <f>IFERROR(IF($K2582="","",INDEX(リスト!$J:$J,MATCH($K2582,リスト!$I:$I,0))),"")</f>
        <v/>
      </c>
      <c r="U2582" s="9" t="str">
        <f>IF($B2582="","",RIGHT($G2582*1000+200+COUNTIF($G$2:$G2582,$G2582),9))</f>
        <v/>
      </c>
      <c r="V2582" s="9" t="str">
        <f>IFERROR(IF($M2582="","",$M2582&amp;"・"&amp;INDEX(リスト!$F:$F,MATCH($L2582,リスト!$E:$E,0))),"")</f>
        <v/>
      </c>
    </row>
    <row r="2583" spans="15:22" ht="18" customHeight="1" x14ac:dyDescent="0.55000000000000004">
      <c r="O2583" s="9" t="str">
        <f>IFERROR(IF($B2583="","",INDEX(所属情報!$E:$E,MATCH($A2583,所属情報!$A:$A,0))),"")</f>
        <v/>
      </c>
      <c r="P2583" s="9" t="str">
        <f t="shared" si="120"/>
        <v/>
      </c>
      <c r="Q2583" s="9" t="str">
        <f t="shared" si="121"/>
        <v/>
      </c>
      <c r="R2583" s="9" t="str">
        <f t="shared" si="122"/>
        <v/>
      </c>
      <c r="S2583" s="9" t="str">
        <f>IFERROR(IF($F2583="","",INDEX(リスト!$G:$G,MATCH($F2583,リスト!$E:$E,0))),"")</f>
        <v/>
      </c>
      <c r="T2583" s="9" t="str">
        <f>IFERROR(IF($K2583="","",INDEX(リスト!$J:$J,MATCH($K2583,リスト!$I:$I,0))),"")</f>
        <v/>
      </c>
      <c r="U2583" s="9" t="str">
        <f>IF($B2583="","",RIGHT($G2583*1000+200+COUNTIF($G$2:$G2583,$G2583),9))</f>
        <v/>
      </c>
      <c r="V2583" s="9" t="str">
        <f>IFERROR(IF($M2583="","",$M2583&amp;"・"&amp;INDEX(リスト!$F:$F,MATCH($L2583,リスト!$E:$E,0))),"")</f>
        <v/>
      </c>
    </row>
    <row r="2584" spans="15:22" ht="18" customHeight="1" x14ac:dyDescent="0.55000000000000004">
      <c r="O2584" s="9" t="str">
        <f>IFERROR(IF($B2584="","",INDEX(所属情報!$E:$E,MATCH($A2584,所属情報!$A:$A,0))),"")</f>
        <v/>
      </c>
      <c r="P2584" s="9" t="str">
        <f t="shared" si="120"/>
        <v/>
      </c>
      <c r="Q2584" s="9" t="str">
        <f t="shared" si="121"/>
        <v/>
      </c>
      <c r="R2584" s="9" t="str">
        <f t="shared" si="122"/>
        <v/>
      </c>
      <c r="S2584" s="9" t="str">
        <f>IFERROR(IF($F2584="","",INDEX(リスト!$G:$G,MATCH($F2584,リスト!$E:$E,0))),"")</f>
        <v/>
      </c>
      <c r="T2584" s="9" t="str">
        <f>IFERROR(IF($K2584="","",INDEX(リスト!$J:$J,MATCH($K2584,リスト!$I:$I,0))),"")</f>
        <v/>
      </c>
      <c r="U2584" s="9" t="str">
        <f>IF($B2584="","",RIGHT($G2584*1000+200+COUNTIF($G$2:$G2584,$G2584),9))</f>
        <v/>
      </c>
      <c r="V2584" s="9" t="str">
        <f>IFERROR(IF($M2584="","",$M2584&amp;"・"&amp;INDEX(リスト!$F:$F,MATCH($L2584,リスト!$E:$E,0))),"")</f>
        <v/>
      </c>
    </row>
    <row r="2585" spans="15:22" ht="18" customHeight="1" x14ac:dyDescent="0.55000000000000004">
      <c r="O2585" s="9" t="str">
        <f>IFERROR(IF($B2585="","",INDEX(所属情報!$E:$E,MATCH($A2585,所属情報!$A:$A,0))),"")</f>
        <v/>
      </c>
      <c r="P2585" s="9" t="str">
        <f t="shared" si="120"/>
        <v/>
      </c>
      <c r="Q2585" s="9" t="str">
        <f t="shared" si="121"/>
        <v/>
      </c>
      <c r="R2585" s="9" t="str">
        <f t="shared" si="122"/>
        <v/>
      </c>
      <c r="S2585" s="9" t="str">
        <f>IFERROR(IF($F2585="","",INDEX(リスト!$G:$G,MATCH($F2585,リスト!$E:$E,0))),"")</f>
        <v/>
      </c>
      <c r="T2585" s="9" t="str">
        <f>IFERROR(IF($K2585="","",INDEX(リスト!$J:$J,MATCH($K2585,リスト!$I:$I,0))),"")</f>
        <v/>
      </c>
      <c r="U2585" s="9" t="str">
        <f>IF($B2585="","",RIGHT($G2585*1000+200+COUNTIF($G$2:$G2585,$G2585),9))</f>
        <v/>
      </c>
      <c r="V2585" s="9" t="str">
        <f>IFERROR(IF($M2585="","",$M2585&amp;"・"&amp;INDEX(リスト!$F:$F,MATCH($L2585,リスト!$E:$E,0))),"")</f>
        <v/>
      </c>
    </row>
    <row r="2586" spans="15:22" ht="18" customHeight="1" x14ac:dyDescent="0.55000000000000004">
      <c r="O2586" s="9" t="str">
        <f>IFERROR(IF($B2586="","",INDEX(所属情報!$E:$E,MATCH($A2586,所属情報!$A:$A,0))),"")</f>
        <v/>
      </c>
      <c r="P2586" s="9" t="str">
        <f t="shared" si="120"/>
        <v/>
      </c>
      <c r="Q2586" s="9" t="str">
        <f t="shared" si="121"/>
        <v/>
      </c>
      <c r="R2586" s="9" t="str">
        <f t="shared" si="122"/>
        <v/>
      </c>
      <c r="S2586" s="9" t="str">
        <f>IFERROR(IF($F2586="","",INDEX(リスト!$G:$G,MATCH($F2586,リスト!$E:$E,0))),"")</f>
        <v/>
      </c>
      <c r="T2586" s="9" t="str">
        <f>IFERROR(IF($K2586="","",INDEX(リスト!$J:$J,MATCH($K2586,リスト!$I:$I,0))),"")</f>
        <v/>
      </c>
      <c r="U2586" s="9" t="str">
        <f>IF($B2586="","",RIGHT($G2586*1000+200+COUNTIF($G$2:$G2586,$G2586),9))</f>
        <v/>
      </c>
      <c r="V2586" s="9" t="str">
        <f>IFERROR(IF($M2586="","",$M2586&amp;"・"&amp;INDEX(リスト!$F:$F,MATCH($L2586,リスト!$E:$E,0))),"")</f>
        <v/>
      </c>
    </row>
    <row r="2587" spans="15:22" ht="18" customHeight="1" x14ac:dyDescent="0.55000000000000004">
      <c r="O2587" s="9" t="str">
        <f>IFERROR(IF($B2587="","",INDEX(所属情報!$E:$E,MATCH($A2587,所属情報!$A:$A,0))),"")</f>
        <v/>
      </c>
      <c r="P2587" s="9" t="str">
        <f t="shared" si="120"/>
        <v/>
      </c>
      <c r="Q2587" s="9" t="str">
        <f t="shared" si="121"/>
        <v/>
      </c>
      <c r="R2587" s="9" t="str">
        <f t="shared" si="122"/>
        <v/>
      </c>
      <c r="S2587" s="9" t="str">
        <f>IFERROR(IF($F2587="","",INDEX(リスト!$G:$G,MATCH($F2587,リスト!$E:$E,0))),"")</f>
        <v/>
      </c>
      <c r="T2587" s="9" t="str">
        <f>IFERROR(IF($K2587="","",INDEX(リスト!$J:$J,MATCH($K2587,リスト!$I:$I,0))),"")</f>
        <v/>
      </c>
      <c r="U2587" s="9" t="str">
        <f>IF($B2587="","",RIGHT($G2587*1000+200+COUNTIF($G$2:$G2587,$G2587),9))</f>
        <v/>
      </c>
      <c r="V2587" s="9" t="str">
        <f>IFERROR(IF($M2587="","",$M2587&amp;"・"&amp;INDEX(リスト!$F:$F,MATCH($L2587,リスト!$E:$E,0))),"")</f>
        <v/>
      </c>
    </row>
    <row r="2588" spans="15:22" ht="18" customHeight="1" x14ac:dyDescent="0.55000000000000004">
      <c r="O2588" s="9" t="str">
        <f>IFERROR(IF($B2588="","",INDEX(所属情報!$E:$E,MATCH($A2588,所属情報!$A:$A,0))),"")</f>
        <v/>
      </c>
      <c r="P2588" s="9" t="str">
        <f t="shared" si="120"/>
        <v/>
      </c>
      <c r="Q2588" s="9" t="str">
        <f t="shared" si="121"/>
        <v/>
      </c>
      <c r="R2588" s="9" t="str">
        <f t="shared" si="122"/>
        <v/>
      </c>
      <c r="S2588" s="9" t="str">
        <f>IFERROR(IF($F2588="","",INDEX(リスト!$G:$G,MATCH($F2588,リスト!$E:$E,0))),"")</f>
        <v/>
      </c>
      <c r="T2588" s="9" t="str">
        <f>IFERROR(IF($K2588="","",INDEX(リスト!$J:$J,MATCH($K2588,リスト!$I:$I,0))),"")</f>
        <v/>
      </c>
      <c r="U2588" s="9" t="str">
        <f>IF($B2588="","",RIGHT($G2588*1000+200+COUNTIF($G$2:$G2588,$G2588),9))</f>
        <v/>
      </c>
      <c r="V2588" s="9" t="str">
        <f>IFERROR(IF($M2588="","",$M2588&amp;"・"&amp;INDEX(リスト!$F:$F,MATCH($L2588,リスト!$E:$E,0))),"")</f>
        <v/>
      </c>
    </row>
    <row r="2589" spans="15:22" ht="18" customHeight="1" x14ac:dyDescent="0.55000000000000004">
      <c r="O2589" s="9" t="str">
        <f>IFERROR(IF($B2589="","",INDEX(所属情報!$E:$E,MATCH($A2589,所属情報!$A:$A,0))),"")</f>
        <v/>
      </c>
      <c r="P2589" s="9" t="str">
        <f t="shared" si="120"/>
        <v/>
      </c>
      <c r="Q2589" s="9" t="str">
        <f t="shared" si="121"/>
        <v/>
      </c>
      <c r="R2589" s="9" t="str">
        <f t="shared" si="122"/>
        <v/>
      </c>
      <c r="S2589" s="9" t="str">
        <f>IFERROR(IF($F2589="","",INDEX(リスト!$G:$G,MATCH($F2589,リスト!$E:$E,0))),"")</f>
        <v/>
      </c>
      <c r="T2589" s="9" t="str">
        <f>IFERROR(IF($K2589="","",INDEX(リスト!$J:$J,MATCH($K2589,リスト!$I:$I,0))),"")</f>
        <v/>
      </c>
      <c r="U2589" s="9" t="str">
        <f>IF($B2589="","",RIGHT($G2589*1000+200+COUNTIF($G$2:$G2589,$G2589),9))</f>
        <v/>
      </c>
      <c r="V2589" s="9" t="str">
        <f>IFERROR(IF($M2589="","",$M2589&amp;"・"&amp;INDEX(リスト!$F:$F,MATCH($L2589,リスト!$E:$E,0))),"")</f>
        <v/>
      </c>
    </row>
    <row r="2590" spans="15:22" ht="18" customHeight="1" x14ac:dyDescent="0.55000000000000004">
      <c r="O2590" s="9" t="str">
        <f>IFERROR(IF($B2590="","",INDEX(所属情報!$E:$E,MATCH($A2590,所属情報!$A:$A,0))),"")</f>
        <v/>
      </c>
      <c r="P2590" s="9" t="str">
        <f t="shared" si="120"/>
        <v/>
      </c>
      <c r="Q2590" s="9" t="str">
        <f t="shared" si="121"/>
        <v/>
      </c>
      <c r="R2590" s="9" t="str">
        <f t="shared" si="122"/>
        <v/>
      </c>
      <c r="S2590" s="9" t="str">
        <f>IFERROR(IF($F2590="","",INDEX(リスト!$G:$G,MATCH($F2590,リスト!$E:$E,0))),"")</f>
        <v/>
      </c>
      <c r="T2590" s="9" t="str">
        <f>IFERROR(IF($K2590="","",INDEX(リスト!$J:$J,MATCH($K2590,リスト!$I:$I,0))),"")</f>
        <v/>
      </c>
      <c r="U2590" s="9" t="str">
        <f>IF($B2590="","",RIGHT($G2590*1000+200+COUNTIF($G$2:$G2590,$G2590),9))</f>
        <v/>
      </c>
      <c r="V2590" s="9" t="str">
        <f>IFERROR(IF($M2590="","",$M2590&amp;"・"&amp;INDEX(リスト!$F:$F,MATCH($L2590,リスト!$E:$E,0))),"")</f>
        <v/>
      </c>
    </row>
    <row r="2591" spans="15:22" ht="18" customHeight="1" x14ac:dyDescent="0.55000000000000004">
      <c r="O2591" s="9" t="str">
        <f>IFERROR(IF($B2591="","",INDEX(所属情報!$E:$E,MATCH($A2591,所属情報!$A:$A,0))),"")</f>
        <v/>
      </c>
      <c r="P2591" s="9" t="str">
        <f t="shared" si="120"/>
        <v/>
      </c>
      <c r="Q2591" s="9" t="str">
        <f t="shared" si="121"/>
        <v/>
      </c>
      <c r="R2591" s="9" t="str">
        <f t="shared" si="122"/>
        <v/>
      </c>
      <c r="S2591" s="9" t="str">
        <f>IFERROR(IF($F2591="","",INDEX(リスト!$G:$G,MATCH($F2591,リスト!$E:$E,0))),"")</f>
        <v/>
      </c>
      <c r="T2591" s="9" t="str">
        <f>IFERROR(IF($K2591="","",INDEX(リスト!$J:$J,MATCH($K2591,リスト!$I:$I,0))),"")</f>
        <v/>
      </c>
      <c r="U2591" s="9" t="str">
        <f>IF($B2591="","",RIGHT($G2591*1000+200+COUNTIF($G$2:$G2591,$G2591),9))</f>
        <v/>
      </c>
      <c r="V2591" s="9" t="str">
        <f>IFERROR(IF($M2591="","",$M2591&amp;"・"&amp;INDEX(リスト!$F:$F,MATCH($L2591,リスト!$E:$E,0))),"")</f>
        <v/>
      </c>
    </row>
    <row r="2592" spans="15:22" ht="18" customHeight="1" x14ac:dyDescent="0.55000000000000004">
      <c r="O2592" s="9" t="str">
        <f>IFERROR(IF($B2592="","",INDEX(所属情報!$E:$E,MATCH($A2592,所属情報!$A:$A,0))),"")</f>
        <v/>
      </c>
      <c r="P2592" s="9" t="str">
        <f t="shared" si="120"/>
        <v/>
      </c>
      <c r="Q2592" s="9" t="str">
        <f t="shared" si="121"/>
        <v/>
      </c>
      <c r="R2592" s="9" t="str">
        <f t="shared" si="122"/>
        <v/>
      </c>
      <c r="S2592" s="9" t="str">
        <f>IFERROR(IF($F2592="","",INDEX(リスト!$G:$G,MATCH($F2592,リスト!$E:$E,0))),"")</f>
        <v/>
      </c>
      <c r="T2592" s="9" t="str">
        <f>IFERROR(IF($K2592="","",INDEX(リスト!$J:$J,MATCH($K2592,リスト!$I:$I,0))),"")</f>
        <v/>
      </c>
      <c r="U2592" s="9" t="str">
        <f>IF($B2592="","",RIGHT($G2592*1000+200+COUNTIF($G$2:$G2592,$G2592),9))</f>
        <v/>
      </c>
      <c r="V2592" s="9" t="str">
        <f>IFERROR(IF($M2592="","",$M2592&amp;"・"&amp;INDEX(リスト!$F:$F,MATCH($L2592,リスト!$E:$E,0))),"")</f>
        <v/>
      </c>
    </row>
    <row r="2593" spans="15:22" ht="18" customHeight="1" x14ac:dyDescent="0.55000000000000004">
      <c r="O2593" s="9" t="str">
        <f>IFERROR(IF($B2593="","",INDEX(所属情報!$E:$E,MATCH($A2593,所属情報!$A:$A,0))),"")</f>
        <v/>
      </c>
      <c r="P2593" s="9" t="str">
        <f t="shared" si="120"/>
        <v/>
      </c>
      <c r="Q2593" s="9" t="str">
        <f t="shared" si="121"/>
        <v/>
      </c>
      <c r="R2593" s="9" t="str">
        <f t="shared" si="122"/>
        <v/>
      </c>
      <c r="S2593" s="9" t="str">
        <f>IFERROR(IF($F2593="","",INDEX(リスト!$G:$G,MATCH($F2593,リスト!$E:$E,0))),"")</f>
        <v/>
      </c>
      <c r="T2593" s="9" t="str">
        <f>IFERROR(IF($K2593="","",INDEX(リスト!$J:$J,MATCH($K2593,リスト!$I:$I,0))),"")</f>
        <v/>
      </c>
      <c r="U2593" s="9" t="str">
        <f>IF($B2593="","",RIGHT($G2593*1000+200+COUNTIF($G$2:$G2593,$G2593),9))</f>
        <v/>
      </c>
      <c r="V2593" s="9" t="str">
        <f>IFERROR(IF($M2593="","",$M2593&amp;"・"&amp;INDEX(リスト!$F:$F,MATCH($L2593,リスト!$E:$E,0))),"")</f>
        <v/>
      </c>
    </row>
    <row r="2594" spans="15:22" ht="18" customHeight="1" x14ac:dyDescent="0.55000000000000004">
      <c r="O2594" s="9" t="str">
        <f>IFERROR(IF($B2594="","",INDEX(所属情報!$E:$E,MATCH($A2594,所属情報!$A:$A,0))),"")</f>
        <v/>
      </c>
      <c r="P2594" s="9" t="str">
        <f t="shared" si="120"/>
        <v/>
      </c>
      <c r="Q2594" s="9" t="str">
        <f t="shared" si="121"/>
        <v/>
      </c>
      <c r="R2594" s="9" t="str">
        <f t="shared" si="122"/>
        <v/>
      </c>
      <c r="S2594" s="9" t="str">
        <f>IFERROR(IF($F2594="","",INDEX(リスト!$G:$G,MATCH($F2594,リスト!$E:$E,0))),"")</f>
        <v/>
      </c>
      <c r="T2594" s="9" t="str">
        <f>IFERROR(IF($K2594="","",INDEX(リスト!$J:$J,MATCH($K2594,リスト!$I:$I,0))),"")</f>
        <v/>
      </c>
      <c r="U2594" s="9" t="str">
        <f>IF($B2594="","",RIGHT($G2594*1000+200+COUNTIF($G$2:$G2594,$G2594),9))</f>
        <v/>
      </c>
      <c r="V2594" s="9" t="str">
        <f>IFERROR(IF($M2594="","",$M2594&amp;"・"&amp;INDEX(リスト!$F:$F,MATCH($L2594,リスト!$E:$E,0))),"")</f>
        <v/>
      </c>
    </row>
    <row r="2595" spans="15:22" ht="18" customHeight="1" x14ac:dyDescent="0.55000000000000004">
      <c r="O2595" s="9" t="str">
        <f>IFERROR(IF($B2595="","",INDEX(所属情報!$E:$E,MATCH($A2595,所属情報!$A:$A,0))),"")</f>
        <v/>
      </c>
      <c r="P2595" s="9" t="str">
        <f t="shared" si="120"/>
        <v/>
      </c>
      <c r="Q2595" s="9" t="str">
        <f t="shared" si="121"/>
        <v/>
      </c>
      <c r="R2595" s="9" t="str">
        <f t="shared" si="122"/>
        <v/>
      </c>
      <c r="S2595" s="9" t="str">
        <f>IFERROR(IF($F2595="","",INDEX(リスト!$G:$G,MATCH($F2595,リスト!$E:$E,0))),"")</f>
        <v/>
      </c>
      <c r="T2595" s="9" t="str">
        <f>IFERROR(IF($K2595="","",INDEX(リスト!$J:$J,MATCH($K2595,リスト!$I:$I,0))),"")</f>
        <v/>
      </c>
      <c r="U2595" s="9" t="str">
        <f>IF($B2595="","",RIGHT($G2595*1000+200+COUNTIF($G$2:$G2595,$G2595),9))</f>
        <v/>
      </c>
      <c r="V2595" s="9" t="str">
        <f>IFERROR(IF($M2595="","",$M2595&amp;"・"&amp;INDEX(リスト!$F:$F,MATCH($L2595,リスト!$E:$E,0))),"")</f>
        <v/>
      </c>
    </row>
    <row r="2596" spans="15:22" ht="18" customHeight="1" x14ac:dyDescent="0.55000000000000004">
      <c r="O2596" s="9" t="str">
        <f>IFERROR(IF($B2596="","",INDEX(所属情報!$E:$E,MATCH($A2596,所属情報!$A:$A,0))),"")</f>
        <v/>
      </c>
      <c r="P2596" s="9" t="str">
        <f t="shared" si="120"/>
        <v/>
      </c>
      <c r="Q2596" s="9" t="str">
        <f t="shared" si="121"/>
        <v/>
      </c>
      <c r="R2596" s="9" t="str">
        <f t="shared" si="122"/>
        <v/>
      </c>
      <c r="S2596" s="9" t="str">
        <f>IFERROR(IF($F2596="","",INDEX(リスト!$G:$G,MATCH($F2596,リスト!$E:$E,0))),"")</f>
        <v/>
      </c>
      <c r="T2596" s="9" t="str">
        <f>IFERROR(IF($K2596="","",INDEX(リスト!$J:$J,MATCH($K2596,リスト!$I:$I,0))),"")</f>
        <v/>
      </c>
      <c r="U2596" s="9" t="str">
        <f>IF($B2596="","",RIGHT($G2596*1000+200+COUNTIF($G$2:$G2596,$G2596),9))</f>
        <v/>
      </c>
      <c r="V2596" s="9" t="str">
        <f>IFERROR(IF($M2596="","",$M2596&amp;"・"&amp;INDEX(リスト!$F:$F,MATCH($L2596,リスト!$E:$E,0))),"")</f>
        <v/>
      </c>
    </row>
    <row r="2597" spans="15:22" ht="18" customHeight="1" x14ac:dyDescent="0.55000000000000004">
      <c r="O2597" s="9" t="str">
        <f>IFERROR(IF($B2597="","",INDEX(所属情報!$E:$E,MATCH($A2597,所属情報!$A:$A,0))),"")</f>
        <v/>
      </c>
      <c r="P2597" s="9" t="str">
        <f t="shared" si="120"/>
        <v/>
      </c>
      <c r="Q2597" s="9" t="str">
        <f t="shared" si="121"/>
        <v/>
      </c>
      <c r="R2597" s="9" t="str">
        <f t="shared" si="122"/>
        <v/>
      </c>
      <c r="S2597" s="9" t="str">
        <f>IFERROR(IF($F2597="","",INDEX(リスト!$G:$G,MATCH($F2597,リスト!$E:$E,0))),"")</f>
        <v/>
      </c>
      <c r="T2597" s="9" t="str">
        <f>IFERROR(IF($K2597="","",INDEX(リスト!$J:$J,MATCH($K2597,リスト!$I:$I,0))),"")</f>
        <v/>
      </c>
      <c r="U2597" s="9" t="str">
        <f>IF($B2597="","",RIGHT($G2597*1000+200+COUNTIF($G$2:$G2597,$G2597),9))</f>
        <v/>
      </c>
      <c r="V2597" s="9" t="str">
        <f>IFERROR(IF($M2597="","",$M2597&amp;"・"&amp;INDEX(リスト!$F:$F,MATCH($L2597,リスト!$E:$E,0))),"")</f>
        <v/>
      </c>
    </row>
    <row r="2598" spans="15:22" ht="18" customHeight="1" x14ac:dyDescent="0.55000000000000004">
      <c r="O2598" s="9" t="str">
        <f>IFERROR(IF($B2598="","",INDEX(所属情報!$E:$E,MATCH($A2598,所属情報!$A:$A,0))),"")</f>
        <v/>
      </c>
      <c r="P2598" s="9" t="str">
        <f t="shared" si="120"/>
        <v/>
      </c>
      <c r="Q2598" s="9" t="str">
        <f t="shared" si="121"/>
        <v/>
      </c>
      <c r="R2598" s="9" t="str">
        <f t="shared" si="122"/>
        <v/>
      </c>
      <c r="S2598" s="9" t="str">
        <f>IFERROR(IF($F2598="","",INDEX(リスト!$G:$G,MATCH($F2598,リスト!$E:$E,0))),"")</f>
        <v/>
      </c>
      <c r="T2598" s="9" t="str">
        <f>IFERROR(IF($K2598="","",INDEX(リスト!$J:$J,MATCH($K2598,リスト!$I:$I,0))),"")</f>
        <v/>
      </c>
      <c r="U2598" s="9" t="str">
        <f>IF($B2598="","",RIGHT($G2598*1000+200+COUNTIF($G$2:$G2598,$G2598),9))</f>
        <v/>
      </c>
      <c r="V2598" s="9" t="str">
        <f>IFERROR(IF($M2598="","",$M2598&amp;"・"&amp;INDEX(リスト!$F:$F,MATCH($L2598,リスト!$E:$E,0))),"")</f>
        <v/>
      </c>
    </row>
    <row r="2599" spans="15:22" ht="18" customHeight="1" x14ac:dyDescent="0.55000000000000004">
      <c r="O2599" s="9" t="str">
        <f>IFERROR(IF($B2599="","",INDEX(所属情報!$E:$E,MATCH($A2599,所属情報!$A:$A,0))),"")</f>
        <v/>
      </c>
      <c r="P2599" s="9" t="str">
        <f t="shared" si="120"/>
        <v/>
      </c>
      <c r="Q2599" s="9" t="str">
        <f t="shared" si="121"/>
        <v/>
      </c>
      <c r="R2599" s="9" t="str">
        <f t="shared" si="122"/>
        <v/>
      </c>
      <c r="S2599" s="9" t="str">
        <f>IFERROR(IF($F2599="","",INDEX(リスト!$G:$G,MATCH($F2599,リスト!$E:$E,0))),"")</f>
        <v/>
      </c>
      <c r="T2599" s="9" t="str">
        <f>IFERROR(IF($K2599="","",INDEX(リスト!$J:$J,MATCH($K2599,リスト!$I:$I,0))),"")</f>
        <v/>
      </c>
      <c r="U2599" s="9" t="str">
        <f>IF($B2599="","",RIGHT($G2599*1000+200+COUNTIF($G$2:$G2599,$G2599),9))</f>
        <v/>
      </c>
      <c r="V2599" s="9" t="str">
        <f>IFERROR(IF($M2599="","",$M2599&amp;"・"&amp;INDEX(リスト!$F:$F,MATCH($L2599,リスト!$E:$E,0))),"")</f>
        <v/>
      </c>
    </row>
    <row r="2600" spans="15:22" ht="18" customHeight="1" x14ac:dyDescent="0.55000000000000004">
      <c r="O2600" s="9" t="str">
        <f>IFERROR(IF($B2600="","",INDEX(所属情報!$E:$E,MATCH($A2600,所属情報!$A:$A,0))),"")</f>
        <v/>
      </c>
      <c r="P2600" s="9" t="str">
        <f t="shared" si="120"/>
        <v/>
      </c>
      <c r="Q2600" s="9" t="str">
        <f t="shared" si="121"/>
        <v/>
      </c>
      <c r="R2600" s="9" t="str">
        <f t="shared" si="122"/>
        <v/>
      </c>
      <c r="S2600" s="9" t="str">
        <f>IFERROR(IF($F2600="","",INDEX(リスト!$G:$G,MATCH($F2600,リスト!$E:$E,0))),"")</f>
        <v/>
      </c>
      <c r="T2600" s="9" t="str">
        <f>IFERROR(IF($K2600="","",INDEX(リスト!$J:$J,MATCH($K2600,リスト!$I:$I,0))),"")</f>
        <v/>
      </c>
      <c r="U2600" s="9" t="str">
        <f>IF($B2600="","",RIGHT($G2600*1000+200+COUNTIF($G$2:$G2600,$G2600),9))</f>
        <v/>
      </c>
      <c r="V2600" s="9" t="str">
        <f>IFERROR(IF($M2600="","",$M2600&amp;"・"&amp;INDEX(リスト!$F:$F,MATCH($L2600,リスト!$E:$E,0))),"")</f>
        <v/>
      </c>
    </row>
    <row r="2601" spans="15:22" ht="18" customHeight="1" x14ac:dyDescent="0.55000000000000004">
      <c r="O2601" s="9" t="str">
        <f>IFERROR(IF($B2601="","",INDEX(所属情報!$E:$E,MATCH($A2601,所属情報!$A:$A,0))),"")</f>
        <v/>
      </c>
      <c r="P2601" s="9" t="str">
        <f t="shared" si="120"/>
        <v/>
      </c>
      <c r="Q2601" s="9" t="str">
        <f t="shared" si="121"/>
        <v/>
      </c>
      <c r="R2601" s="9" t="str">
        <f t="shared" si="122"/>
        <v/>
      </c>
      <c r="S2601" s="9" t="str">
        <f>IFERROR(IF($F2601="","",INDEX(リスト!$G:$G,MATCH($F2601,リスト!$E:$E,0))),"")</f>
        <v/>
      </c>
      <c r="T2601" s="9" t="str">
        <f>IFERROR(IF($K2601="","",INDEX(リスト!$J:$J,MATCH($K2601,リスト!$I:$I,0))),"")</f>
        <v/>
      </c>
      <c r="U2601" s="9" t="str">
        <f>IF($B2601="","",RIGHT($G2601*1000+200+COUNTIF($G$2:$G2601,$G2601),9))</f>
        <v/>
      </c>
      <c r="V2601" s="9" t="str">
        <f>IFERROR(IF($M2601="","",$M2601&amp;"・"&amp;INDEX(リスト!$F:$F,MATCH($L2601,リスト!$E:$E,0))),"")</f>
        <v/>
      </c>
    </row>
    <row r="2602" spans="15:22" ht="18" customHeight="1" x14ac:dyDescent="0.55000000000000004">
      <c r="O2602" s="9" t="str">
        <f>IFERROR(IF($B2602="","",INDEX(所属情報!$E:$E,MATCH($A2602,所属情報!$A:$A,0))),"")</f>
        <v/>
      </c>
      <c r="P2602" s="9" t="str">
        <f t="shared" si="120"/>
        <v/>
      </c>
      <c r="Q2602" s="9" t="str">
        <f t="shared" si="121"/>
        <v/>
      </c>
      <c r="R2602" s="9" t="str">
        <f t="shared" si="122"/>
        <v/>
      </c>
      <c r="S2602" s="9" t="str">
        <f>IFERROR(IF($F2602="","",INDEX(リスト!$G:$G,MATCH($F2602,リスト!$E:$E,0))),"")</f>
        <v/>
      </c>
      <c r="T2602" s="9" t="str">
        <f>IFERROR(IF($K2602="","",INDEX(リスト!$J:$J,MATCH($K2602,リスト!$I:$I,0))),"")</f>
        <v/>
      </c>
      <c r="U2602" s="9" t="str">
        <f>IF($B2602="","",RIGHT($G2602*1000+200+COUNTIF($G$2:$G2602,$G2602),9))</f>
        <v/>
      </c>
      <c r="V2602" s="9" t="str">
        <f>IFERROR(IF($M2602="","",$M2602&amp;"・"&amp;INDEX(リスト!$F:$F,MATCH($L2602,リスト!$E:$E,0))),"")</f>
        <v/>
      </c>
    </row>
    <row r="2603" spans="15:22" ht="18" customHeight="1" x14ac:dyDescent="0.55000000000000004">
      <c r="O2603" s="9" t="str">
        <f>IFERROR(IF($B2603="","",INDEX(所属情報!$E:$E,MATCH($A2603,所属情報!$A:$A,0))),"")</f>
        <v/>
      </c>
      <c r="P2603" s="9" t="str">
        <f t="shared" si="120"/>
        <v/>
      </c>
      <c r="Q2603" s="9" t="str">
        <f t="shared" si="121"/>
        <v/>
      </c>
      <c r="R2603" s="9" t="str">
        <f t="shared" si="122"/>
        <v/>
      </c>
      <c r="S2603" s="9" t="str">
        <f>IFERROR(IF($F2603="","",INDEX(リスト!$G:$G,MATCH($F2603,リスト!$E:$E,0))),"")</f>
        <v/>
      </c>
      <c r="T2603" s="9" t="str">
        <f>IFERROR(IF($K2603="","",INDEX(リスト!$J:$J,MATCH($K2603,リスト!$I:$I,0))),"")</f>
        <v/>
      </c>
      <c r="U2603" s="9" t="str">
        <f>IF($B2603="","",RIGHT($G2603*1000+200+COUNTIF($G$2:$G2603,$G2603),9))</f>
        <v/>
      </c>
      <c r="V2603" s="9" t="str">
        <f>IFERROR(IF($M2603="","",$M2603&amp;"・"&amp;INDEX(リスト!$F:$F,MATCH($L2603,リスト!$E:$E,0))),"")</f>
        <v/>
      </c>
    </row>
    <row r="2604" spans="15:22" ht="18" customHeight="1" x14ac:dyDescent="0.55000000000000004">
      <c r="O2604" s="9" t="str">
        <f>IFERROR(IF($B2604="","",INDEX(所属情報!$E:$E,MATCH($A2604,所属情報!$A:$A,0))),"")</f>
        <v/>
      </c>
      <c r="P2604" s="9" t="str">
        <f t="shared" si="120"/>
        <v/>
      </c>
      <c r="Q2604" s="9" t="str">
        <f t="shared" si="121"/>
        <v/>
      </c>
      <c r="R2604" s="9" t="str">
        <f t="shared" si="122"/>
        <v/>
      </c>
      <c r="S2604" s="9" t="str">
        <f>IFERROR(IF($F2604="","",INDEX(リスト!$G:$G,MATCH($F2604,リスト!$E:$E,0))),"")</f>
        <v/>
      </c>
      <c r="T2604" s="9" t="str">
        <f>IFERROR(IF($K2604="","",INDEX(リスト!$J:$J,MATCH($K2604,リスト!$I:$I,0))),"")</f>
        <v/>
      </c>
      <c r="U2604" s="9" t="str">
        <f>IF($B2604="","",RIGHT($G2604*1000+200+COUNTIF($G$2:$G2604,$G2604),9))</f>
        <v/>
      </c>
      <c r="V2604" s="9" t="str">
        <f>IFERROR(IF($M2604="","",$M2604&amp;"・"&amp;INDEX(リスト!$F:$F,MATCH($L2604,リスト!$E:$E,0))),"")</f>
        <v/>
      </c>
    </row>
    <row r="2605" spans="15:22" ht="18" customHeight="1" x14ac:dyDescent="0.55000000000000004">
      <c r="O2605" s="9" t="str">
        <f>IFERROR(IF($B2605="","",INDEX(所属情報!$E:$E,MATCH($A2605,所属情報!$A:$A,0))),"")</f>
        <v/>
      </c>
      <c r="P2605" s="9" t="str">
        <f t="shared" si="120"/>
        <v/>
      </c>
      <c r="Q2605" s="9" t="str">
        <f t="shared" si="121"/>
        <v/>
      </c>
      <c r="R2605" s="9" t="str">
        <f t="shared" si="122"/>
        <v/>
      </c>
      <c r="S2605" s="9" t="str">
        <f>IFERROR(IF($F2605="","",INDEX(リスト!$G:$G,MATCH($F2605,リスト!$E:$E,0))),"")</f>
        <v/>
      </c>
      <c r="T2605" s="9" t="str">
        <f>IFERROR(IF($K2605="","",INDEX(リスト!$J:$J,MATCH($K2605,リスト!$I:$I,0))),"")</f>
        <v/>
      </c>
      <c r="U2605" s="9" t="str">
        <f>IF($B2605="","",RIGHT($G2605*1000+200+COUNTIF($G$2:$G2605,$G2605),9))</f>
        <v/>
      </c>
      <c r="V2605" s="9" t="str">
        <f>IFERROR(IF($M2605="","",$M2605&amp;"・"&amp;INDEX(リスト!$F:$F,MATCH($L2605,リスト!$E:$E,0))),"")</f>
        <v/>
      </c>
    </row>
    <row r="2606" spans="15:22" ht="18" customHeight="1" x14ac:dyDescent="0.55000000000000004">
      <c r="O2606" s="9" t="str">
        <f>IFERROR(IF($B2606="","",INDEX(所属情報!$E:$E,MATCH($A2606,所属情報!$A:$A,0))),"")</f>
        <v/>
      </c>
      <c r="P2606" s="9" t="str">
        <f t="shared" si="120"/>
        <v/>
      </c>
      <c r="Q2606" s="9" t="str">
        <f t="shared" si="121"/>
        <v/>
      </c>
      <c r="R2606" s="9" t="str">
        <f t="shared" si="122"/>
        <v/>
      </c>
      <c r="S2606" s="9" t="str">
        <f>IFERROR(IF($F2606="","",INDEX(リスト!$G:$G,MATCH($F2606,リスト!$E:$E,0))),"")</f>
        <v/>
      </c>
      <c r="T2606" s="9" t="str">
        <f>IFERROR(IF($K2606="","",INDEX(リスト!$J:$J,MATCH($K2606,リスト!$I:$I,0))),"")</f>
        <v/>
      </c>
      <c r="U2606" s="9" t="str">
        <f>IF($B2606="","",RIGHT($G2606*1000+200+COUNTIF($G$2:$G2606,$G2606),9))</f>
        <v/>
      </c>
      <c r="V2606" s="9" t="str">
        <f>IFERROR(IF($M2606="","",$M2606&amp;"・"&amp;INDEX(リスト!$F:$F,MATCH($L2606,リスト!$E:$E,0))),"")</f>
        <v/>
      </c>
    </row>
    <row r="2607" spans="15:22" ht="18" customHeight="1" x14ac:dyDescent="0.55000000000000004">
      <c r="O2607" s="9" t="str">
        <f>IFERROR(IF($B2607="","",INDEX(所属情報!$E:$E,MATCH($A2607,所属情報!$A:$A,0))),"")</f>
        <v/>
      </c>
      <c r="P2607" s="9" t="str">
        <f t="shared" si="120"/>
        <v/>
      </c>
      <c r="Q2607" s="9" t="str">
        <f t="shared" si="121"/>
        <v/>
      </c>
      <c r="R2607" s="9" t="str">
        <f t="shared" si="122"/>
        <v/>
      </c>
      <c r="S2607" s="9" t="str">
        <f>IFERROR(IF($F2607="","",INDEX(リスト!$G:$G,MATCH($F2607,リスト!$E:$E,0))),"")</f>
        <v/>
      </c>
      <c r="T2607" s="9" t="str">
        <f>IFERROR(IF($K2607="","",INDEX(リスト!$J:$J,MATCH($K2607,リスト!$I:$I,0))),"")</f>
        <v/>
      </c>
      <c r="U2607" s="9" t="str">
        <f>IF($B2607="","",RIGHT($G2607*1000+200+COUNTIF($G$2:$G2607,$G2607),9))</f>
        <v/>
      </c>
      <c r="V2607" s="9" t="str">
        <f>IFERROR(IF($M2607="","",$M2607&amp;"・"&amp;INDEX(リスト!$F:$F,MATCH($L2607,リスト!$E:$E,0))),"")</f>
        <v/>
      </c>
    </row>
    <row r="2608" spans="15:22" ht="18" customHeight="1" x14ac:dyDescent="0.55000000000000004">
      <c r="O2608" s="9" t="str">
        <f>IFERROR(IF($B2608="","",INDEX(所属情報!$E:$E,MATCH($A2608,所属情報!$A:$A,0))),"")</f>
        <v/>
      </c>
      <c r="P2608" s="9" t="str">
        <f t="shared" si="120"/>
        <v/>
      </c>
      <c r="Q2608" s="9" t="str">
        <f t="shared" si="121"/>
        <v/>
      </c>
      <c r="R2608" s="9" t="str">
        <f t="shared" si="122"/>
        <v/>
      </c>
      <c r="S2608" s="9" t="str">
        <f>IFERROR(IF($F2608="","",INDEX(リスト!$G:$G,MATCH($F2608,リスト!$E:$E,0))),"")</f>
        <v/>
      </c>
      <c r="T2608" s="9" t="str">
        <f>IFERROR(IF($K2608="","",INDEX(リスト!$J:$J,MATCH($K2608,リスト!$I:$I,0))),"")</f>
        <v/>
      </c>
      <c r="U2608" s="9" t="str">
        <f>IF($B2608="","",RIGHT($G2608*1000+200+COUNTIF($G$2:$G2608,$G2608),9))</f>
        <v/>
      </c>
      <c r="V2608" s="9" t="str">
        <f>IFERROR(IF($M2608="","",$M2608&amp;"・"&amp;INDEX(リスト!$F:$F,MATCH($L2608,リスト!$E:$E,0))),"")</f>
        <v/>
      </c>
    </row>
    <row r="2609" spans="15:22" ht="18" customHeight="1" x14ac:dyDescent="0.55000000000000004">
      <c r="O2609" s="9" t="str">
        <f>IFERROR(IF($B2609="","",INDEX(所属情報!$E:$E,MATCH($A2609,所属情報!$A:$A,0))),"")</f>
        <v/>
      </c>
      <c r="P2609" s="9" t="str">
        <f t="shared" si="120"/>
        <v/>
      </c>
      <c r="Q2609" s="9" t="str">
        <f t="shared" si="121"/>
        <v/>
      </c>
      <c r="R2609" s="9" t="str">
        <f t="shared" si="122"/>
        <v/>
      </c>
      <c r="S2609" s="9" t="str">
        <f>IFERROR(IF($F2609="","",INDEX(リスト!$G:$G,MATCH($F2609,リスト!$E:$E,0))),"")</f>
        <v/>
      </c>
      <c r="T2609" s="9" t="str">
        <f>IFERROR(IF($K2609="","",INDEX(リスト!$J:$J,MATCH($K2609,リスト!$I:$I,0))),"")</f>
        <v/>
      </c>
      <c r="U2609" s="9" t="str">
        <f>IF($B2609="","",RIGHT($G2609*1000+200+COUNTIF($G$2:$G2609,$G2609),9))</f>
        <v/>
      </c>
      <c r="V2609" s="9" t="str">
        <f>IFERROR(IF($M2609="","",$M2609&amp;"・"&amp;INDEX(リスト!$F:$F,MATCH($L2609,リスト!$E:$E,0))),"")</f>
        <v/>
      </c>
    </row>
    <row r="2610" spans="15:22" ht="18" customHeight="1" x14ac:dyDescent="0.55000000000000004">
      <c r="O2610" s="9" t="str">
        <f>IFERROR(IF($B2610="","",INDEX(所属情報!$E:$E,MATCH($A2610,所属情報!$A:$A,0))),"")</f>
        <v/>
      </c>
      <c r="P2610" s="9" t="str">
        <f t="shared" si="120"/>
        <v/>
      </c>
      <c r="Q2610" s="9" t="str">
        <f t="shared" si="121"/>
        <v/>
      </c>
      <c r="R2610" s="9" t="str">
        <f t="shared" si="122"/>
        <v/>
      </c>
      <c r="S2610" s="9" t="str">
        <f>IFERROR(IF($F2610="","",INDEX(リスト!$G:$G,MATCH($F2610,リスト!$E:$E,0))),"")</f>
        <v/>
      </c>
      <c r="T2610" s="9" t="str">
        <f>IFERROR(IF($K2610="","",INDEX(リスト!$J:$J,MATCH($K2610,リスト!$I:$I,0))),"")</f>
        <v/>
      </c>
      <c r="U2610" s="9" t="str">
        <f>IF($B2610="","",RIGHT($G2610*1000+200+COUNTIF($G$2:$G2610,$G2610),9))</f>
        <v/>
      </c>
      <c r="V2610" s="9" t="str">
        <f>IFERROR(IF($M2610="","",$M2610&amp;"・"&amp;INDEX(リスト!$F:$F,MATCH($L2610,リスト!$E:$E,0))),"")</f>
        <v/>
      </c>
    </row>
    <row r="2611" spans="15:22" ht="18" customHeight="1" x14ac:dyDescent="0.55000000000000004">
      <c r="O2611" s="9" t="str">
        <f>IFERROR(IF($B2611="","",INDEX(所属情報!$E:$E,MATCH($A2611,所属情報!$A:$A,0))),"")</f>
        <v/>
      </c>
      <c r="P2611" s="9" t="str">
        <f t="shared" si="120"/>
        <v/>
      </c>
      <c r="Q2611" s="9" t="str">
        <f t="shared" si="121"/>
        <v/>
      </c>
      <c r="R2611" s="9" t="str">
        <f t="shared" si="122"/>
        <v/>
      </c>
      <c r="S2611" s="9" t="str">
        <f>IFERROR(IF($F2611="","",INDEX(リスト!$G:$G,MATCH($F2611,リスト!$E:$E,0))),"")</f>
        <v/>
      </c>
      <c r="T2611" s="9" t="str">
        <f>IFERROR(IF($K2611="","",INDEX(リスト!$J:$J,MATCH($K2611,リスト!$I:$I,0))),"")</f>
        <v/>
      </c>
      <c r="U2611" s="9" t="str">
        <f>IF($B2611="","",RIGHT($G2611*1000+200+COUNTIF($G$2:$G2611,$G2611),9))</f>
        <v/>
      </c>
      <c r="V2611" s="9" t="str">
        <f>IFERROR(IF($M2611="","",$M2611&amp;"・"&amp;INDEX(リスト!$F:$F,MATCH($L2611,リスト!$E:$E,0))),"")</f>
        <v/>
      </c>
    </row>
    <row r="2612" spans="15:22" ht="18" customHeight="1" x14ac:dyDescent="0.55000000000000004">
      <c r="O2612" s="9" t="str">
        <f>IFERROR(IF($B2612="","",INDEX(所属情報!$E:$E,MATCH($A2612,所属情報!$A:$A,0))),"")</f>
        <v/>
      </c>
      <c r="P2612" s="9" t="str">
        <f t="shared" si="120"/>
        <v/>
      </c>
      <c r="Q2612" s="9" t="str">
        <f t="shared" si="121"/>
        <v/>
      </c>
      <c r="R2612" s="9" t="str">
        <f t="shared" si="122"/>
        <v/>
      </c>
      <c r="S2612" s="9" t="str">
        <f>IFERROR(IF($F2612="","",INDEX(リスト!$G:$G,MATCH($F2612,リスト!$E:$E,0))),"")</f>
        <v/>
      </c>
      <c r="T2612" s="9" t="str">
        <f>IFERROR(IF($K2612="","",INDEX(リスト!$J:$J,MATCH($K2612,リスト!$I:$I,0))),"")</f>
        <v/>
      </c>
      <c r="U2612" s="9" t="str">
        <f>IF($B2612="","",RIGHT($G2612*1000+200+COUNTIF($G$2:$G2612,$G2612),9))</f>
        <v/>
      </c>
      <c r="V2612" s="9" t="str">
        <f>IFERROR(IF($M2612="","",$M2612&amp;"・"&amp;INDEX(リスト!$F:$F,MATCH($L2612,リスト!$E:$E,0))),"")</f>
        <v/>
      </c>
    </row>
    <row r="2613" spans="15:22" ht="18" customHeight="1" x14ac:dyDescent="0.55000000000000004">
      <c r="O2613" s="9" t="str">
        <f>IFERROR(IF($B2613="","",INDEX(所属情報!$E:$E,MATCH($A2613,所属情報!$A:$A,0))),"")</f>
        <v/>
      </c>
      <c r="P2613" s="9" t="str">
        <f t="shared" si="120"/>
        <v/>
      </c>
      <c r="Q2613" s="9" t="str">
        <f t="shared" si="121"/>
        <v/>
      </c>
      <c r="R2613" s="9" t="str">
        <f t="shared" si="122"/>
        <v/>
      </c>
      <c r="S2613" s="9" t="str">
        <f>IFERROR(IF($F2613="","",INDEX(リスト!$G:$G,MATCH($F2613,リスト!$E:$E,0))),"")</f>
        <v/>
      </c>
      <c r="T2613" s="9" t="str">
        <f>IFERROR(IF($K2613="","",INDEX(リスト!$J:$J,MATCH($K2613,リスト!$I:$I,0))),"")</f>
        <v/>
      </c>
      <c r="U2613" s="9" t="str">
        <f>IF($B2613="","",RIGHT($G2613*1000+200+COUNTIF($G$2:$G2613,$G2613),9))</f>
        <v/>
      </c>
      <c r="V2613" s="9" t="str">
        <f>IFERROR(IF($M2613="","",$M2613&amp;"・"&amp;INDEX(リスト!$F:$F,MATCH($L2613,リスト!$E:$E,0))),"")</f>
        <v/>
      </c>
    </row>
    <row r="2614" spans="15:22" ht="18" customHeight="1" x14ac:dyDescent="0.55000000000000004">
      <c r="O2614" s="9" t="str">
        <f>IFERROR(IF($B2614="","",INDEX(所属情報!$E:$E,MATCH($A2614,所属情報!$A:$A,0))),"")</f>
        <v/>
      </c>
      <c r="P2614" s="9" t="str">
        <f t="shared" si="120"/>
        <v/>
      </c>
      <c r="Q2614" s="9" t="str">
        <f t="shared" si="121"/>
        <v/>
      </c>
      <c r="R2614" s="9" t="str">
        <f t="shared" si="122"/>
        <v/>
      </c>
      <c r="S2614" s="9" t="str">
        <f>IFERROR(IF($F2614="","",INDEX(リスト!$G:$G,MATCH($F2614,リスト!$E:$E,0))),"")</f>
        <v/>
      </c>
      <c r="T2614" s="9" t="str">
        <f>IFERROR(IF($K2614="","",INDEX(リスト!$J:$J,MATCH($K2614,リスト!$I:$I,0))),"")</f>
        <v/>
      </c>
      <c r="U2614" s="9" t="str">
        <f>IF($B2614="","",RIGHT($G2614*1000+200+COUNTIF($G$2:$G2614,$G2614),9))</f>
        <v/>
      </c>
      <c r="V2614" s="9" t="str">
        <f>IFERROR(IF($M2614="","",$M2614&amp;"・"&amp;INDEX(リスト!$F:$F,MATCH($L2614,リスト!$E:$E,0))),"")</f>
        <v/>
      </c>
    </row>
    <row r="2615" spans="15:22" ht="18" customHeight="1" x14ac:dyDescent="0.55000000000000004">
      <c r="O2615" s="9" t="str">
        <f>IFERROR(IF($B2615="","",INDEX(所属情報!$E:$E,MATCH($A2615,所属情報!$A:$A,0))),"")</f>
        <v/>
      </c>
      <c r="P2615" s="9" t="str">
        <f t="shared" si="120"/>
        <v/>
      </c>
      <c r="Q2615" s="9" t="str">
        <f t="shared" si="121"/>
        <v/>
      </c>
      <c r="R2615" s="9" t="str">
        <f t="shared" si="122"/>
        <v/>
      </c>
      <c r="S2615" s="9" t="str">
        <f>IFERROR(IF($F2615="","",INDEX(リスト!$G:$G,MATCH($F2615,リスト!$E:$E,0))),"")</f>
        <v/>
      </c>
      <c r="T2615" s="9" t="str">
        <f>IFERROR(IF($K2615="","",INDEX(リスト!$J:$J,MATCH($K2615,リスト!$I:$I,0))),"")</f>
        <v/>
      </c>
      <c r="U2615" s="9" t="str">
        <f>IF($B2615="","",RIGHT($G2615*1000+200+COUNTIF($G$2:$G2615,$G2615),9))</f>
        <v/>
      </c>
      <c r="V2615" s="9" t="str">
        <f>IFERROR(IF($M2615="","",$M2615&amp;"・"&amp;INDEX(リスト!$F:$F,MATCH($L2615,リスト!$E:$E,0))),"")</f>
        <v/>
      </c>
    </row>
    <row r="2616" spans="15:22" ht="18" customHeight="1" x14ac:dyDescent="0.55000000000000004">
      <c r="O2616" s="9" t="str">
        <f>IFERROR(IF($B2616="","",INDEX(所属情報!$E:$E,MATCH($A2616,所属情報!$A:$A,0))),"")</f>
        <v/>
      </c>
      <c r="P2616" s="9" t="str">
        <f t="shared" si="120"/>
        <v/>
      </c>
      <c r="Q2616" s="9" t="str">
        <f t="shared" si="121"/>
        <v/>
      </c>
      <c r="R2616" s="9" t="str">
        <f t="shared" si="122"/>
        <v/>
      </c>
      <c r="S2616" s="9" t="str">
        <f>IFERROR(IF($F2616="","",INDEX(リスト!$G:$G,MATCH($F2616,リスト!$E:$E,0))),"")</f>
        <v/>
      </c>
      <c r="T2616" s="9" t="str">
        <f>IFERROR(IF($K2616="","",INDEX(リスト!$J:$J,MATCH($K2616,リスト!$I:$I,0))),"")</f>
        <v/>
      </c>
      <c r="U2616" s="9" t="str">
        <f>IF($B2616="","",RIGHT($G2616*1000+200+COUNTIF($G$2:$G2616,$G2616),9))</f>
        <v/>
      </c>
      <c r="V2616" s="9" t="str">
        <f>IFERROR(IF($M2616="","",$M2616&amp;"・"&amp;INDEX(リスト!$F:$F,MATCH($L2616,リスト!$E:$E,0))),"")</f>
        <v/>
      </c>
    </row>
    <row r="2617" spans="15:22" ht="18" customHeight="1" x14ac:dyDescent="0.55000000000000004">
      <c r="O2617" s="9" t="str">
        <f>IFERROR(IF($B2617="","",INDEX(所属情報!$E:$E,MATCH($A2617,所属情報!$A:$A,0))),"")</f>
        <v/>
      </c>
      <c r="P2617" s="9" t="str">
        <f t="shared" si="120"/>
        <v/>
      </c>
      <c r="Q2617" s="9" t="str">
        <f t="shared" si="121"/>
        <v/>
      </c>
      <c r="R2617" s="9" t="str">
        <f t="shared" si="122"/>
        <v/>
      </c>
      <c r="S2617" s="9" t="str">
        <f>IFERROR(IF($F2617="","",INDEX(リスト!$G:$G,MATCH($F2617,リスト!$E:$E,0))),"")</f>
        <v/>
      </c>
      <c r="T2617" s="9" t="str">
        <f>IFERROR(IF($K2617="","",INDEX(リスト!$J:$J,MATCH($K2617,リスト!$I:$I,0))),"")</f>
        <v/>
      </c>
      <c r="U2617" s="9" t="str">
        <f>IF($B2617="","",RIGHT($G2617*1000+200+COUNTIF($G$2:$G2617,$G2617),9))</f>
        <v/>
      </c>
      <c r="V2617" s="9" t="str">
        <f>IFERROR(IF($M2617="","",$M2617&amp;"・"&amp;INDEX(リスト!$F:$F,MATCH($L2617,リスト!$E:$E,0))),"")</f>
        <v/>
      </c>
    </row>
    <row r="2618" spans="15:22" ht="18" customHeight="1" x14ac:dyDescent="0.55000000000000004">
      <c r="O2618" s="9" t="str">
        <f>IFERROR(IF($B2618="","",INDEX(所属情報!$E:$E,MATCH($A2618,所属情報!$A:$A,0))),"")</f>
        <v/>
      </c>
      <c r="P2618" s="9" t="str">
        <f t="shared" si="120"/>
        <v/>
      </c>
      <c r="Q2618" s="9" t="str">
        <f t="shared" si="121"/>
        <v/>
      </c>
      <c r="R2618" s="9" t="str">
        <f t="shared" si="122"/>
        <v/>
      </c>
      <c r="S2618" s="9" t="str">
        <f>IFERROR(IF($F2618="","",INDEX(リスト!$G:$G,MATCH($F2618,リスト!$E:$E,0))),"")</f>
        <v/>
      </c>
      <c r="T2618" s="9" t="str">
        <f>IFERROR(IF($K2618="","",INDEX(リスト!$J:$J,MATCH($K2618,リスト!$I:$I,0))),"")</f>
        <v/>
      </c>
      <c r="U2618" s="9" t="str">
        <f>IF($B2618="","",RIGHT($G2618*1000+200+COUNTIF($G$2:$G2618,$G2618),9))</f>
        <v/>
      </c>
      <c r="V2618" s="9" t="str">
        <f>IFERROR(IF($M2618="","",$M2618&amp;"・"&amp;INDEX(リスト!$F:$F,MATCH($L2618,リスト!$E:$E,0))),"")</f>
        <v/>
      </c>
    </row>
    <row r="2619" spans="15:22" ht="18" customHeight="1" x14ac:dyDescent="0.55000000000000004">
      <c r="O2619" s="9" t="str">
        <f>IFERROR(IF($B2619="","",INDEX(所属情報!$E:$E,MATCH($A2619,所属情報!$A:$A,0))),"")</f>
        <v/>
      </c>
      <c r="P2619" s="9" t="str">
        <f t="shared" si="120"/>
        <v/>
      </c>
      <c r="Q2619" s="9" t="str">
        <f t="shared" si="121"/>
        <v/>
      </c>
      <c r="R2619" s="9" t="str">
        <f t="shared" si="122"/>
        <v/>
      </c>
      <c r="S2619" s="9" t="str">
        <f>IFERROR(IF($F2619="","",INDEX(リスト!$G:$G,MATCH($F2619,リスト!$E:$E,0))),"")</f>
        <v/>
      </c>
      <c r="T2619" s="9" t="str">
        <f>IFERROR(IF($K2619="","",INDEX(リスト!$J:$J,MATCH($K2619,リスト!$I:$I,0))),"")</f>
        <v/>
      </c>
      <c r="U2619" s="9" t="str">
        <f>IF($B2619="","",RIGHT($G2619*1000+200+COUNTIF($G$2:$G2619,$G2619),9))</f>
        <v/>
      </c>
      <c r="V2619" s="9" t="str">
        <f>IFERROR(IF($M2619="","",$M2619&amp;"・"&amp;INDEX(リスト!$F:$F,MATCH($L2619,リスト!$E:$E,0))),"")</f>
        <v/>
      </c>
    </row>
    <row r="2620" spans="15:22" ht="18" customHeight="1" x14ac:dyDescent="0.55000000000000004">
      <c r="O2620" s="9" t="str">
        <f>IFERROR(IF($B2620="","",INDEX(所属情報!$E:$E,MATCH($A2620,所属情報!$A:$A,0))),"")</f>
        <v/>
      </c>
      <c r="P2620" s="9" t="str">
        <f t="shared" si="120"/>
        <v/>
      </c>
      <c r="Q2620" s="9" t="str">
        <f t="shared" si="121"/>
        <v/>
      </c>
      <c r="R2620" s="9" t="str">
        <f t="shared" si="122"/>
        <v/>
      </c>
      <c r="S2620" s="9" t="str">
        <f>IFERROR(IF($F2620="","",INDEX(リスト!$G:$G,MATCH($F2620,リスト!$E:$E,0))),"")</f>
        <v/>
      </c>
      <c r="T2620" s="9" t="str">
        <f>IFERROR(IF($K2620="","",INDEX(リスト!$J:$J,MATCH($K2620,リスト!$I:$I,0))),"")</f>
        <v/>
      </c>
      <c r="U2620" s="9" t="str">
        <f>IF($B2620="","",RIGHT($G2620*1000+200+COUNTIF($G$2:$G2620,$G2620),9))</f>
        <v/>
      </c>
      <c r="V2620" s="9" t="str">
        <f>IFERROR(IF($M2620="","",$M2620&amp;"・"&amp;INDEX(リスト!$F:$F,MATCH($L2620,リスト!$E:$E,0))),"")</f>
        <v/>
      </c>
    </row>
    <row r="2621" spans="15:22" ht="18" customHeight="1" x14ac:dyDescent="0.55000000000000004">
      <c r="O2621" s="9" t="str">
        <f>IFERROR(IF($B2621="","",INDEX(所属情報!$E:$E,MATCH($A2621,所属情報!$A:$A,0))),"")</f>
        <v/>
      </c>
      <c r="P2621" s="9" t="str">
        <f t="shared" si="120"/>
        <v/>
      </c>
      <c r="Q2621" s="9" t="str">
        <f t="shared" si="121"/>
        <v/>
      </c>
      <c r="R2621" s="9" t="str">
        <f t="shared" si="122"/>
        <v/>
      </c>
      <c r="S2621" s="9" t="str">
        <f>IFERROR(IF($F2621="","",INDEX(リスト!$G:$G,MATCH($F2621,リスト!$E:$E,0))),"")</f>
        <v/>
      </c>
      <c r="T2621" s="9" t="str">
        <f>IFERROR(IF($K2621="","",INDEX(リスト!$J:$J,MATCH($K2621,リスト!$I:$I,0))),"")</f>
        <v/>
      </c>
      <c r="U2621" s="9" t="str">
        <f>IF($B2621="","",RIGHT($G2621*1000+200+COUNTIF($G$2:$G2621,$G2621),9))</f>
        <v/>
      </c>
      <c r="V2621" s="9" t="str">
        <f>IFERROR(IF($M2621="","",$M2621&amp;"・"&amp;INDEX(リスト!$F:$F,MATCH($L2621,リスト!$E:$E,0))),"")</f>
        <v/>
      </c>
    </row>
    <row r="2622" spans="15:22" ht="18" customHeight="1" x14ac:dyDescent="0.55000000000000004">
      <c r="O2622" s="9" t="str">
        <f>IFERROR(IF($B2622="","",INDEX(所属情報!$E:$E,MATCH($A2622,所属情報!$A:$A,0))),"")</f>
        <v/>
      </c>
      <c r="P2622" s="9" t="str">
        <f t="shared" si="120"/>
        <v/>
      </c>
      <c r="Q2622" s="9" t="str">
        <f t="shared" si="121"/>
        <v/>
      </c>
      <c r="R2622" s="9" t="str">
        <f t="shared" si="122"/>
        <v/>
      </c>
      <c r="S2622" s="9" t="str">
        <f>IFERROR(IF($F2622="","",INDEX(リスト!$G:$G,MATCH($F2622,リスト!$E:$E,0))),"")</f>
        <v/>
      </c>
      <c r="T2622" s="9" t="str">
        <f>IFERROR(IF($K2622="","",INDEX(リスト!$J:$J,MATCH($K2622,リスト!$I:$I,0))),"")</f>
        <v/>
      </c>
      <c r="U2622" s="9" t="str">
        <f>IF($B2622="","",RIGHT($G2622*1000+200+COUNTIF($G$2:$G2622,$G2622),9))</f>
        <v/>
      </c>
      <c r="V2622" s="9" t="str">
        <f>IFERROR(IF($M2622="","",$M2622&amp;"・"&amp;INDEX(リスト!$F:$F,MATCH($L2622,リスト!$E:$E,0))),"")</f>
        <v/>
      </c>
    </row>
    <row r="2623" spans="15:22" ht="18" customHeight="1" x14ac:dyDescent="0.55000000000000004">
      <c r="O2623" s="9" t="str">
        <f>IFERROR(IF($B2623="","",INDEX(所属情報!$E:$E,MATCH($A2623,所属情報!$A:$A,0))),"")</f>
        <v/>
      </c>
      <c r="P2623" s="9" t="str">
        <f t="shared" si="120"/>
        <v/>
      </c>
      <c r="Q2623" s="9" t="str">
        <f t="shared" si="121"/>
        <v/>
      </c>
      <c r="R2623" s="9" t="str">
        <f t="shared" si="122"/>
        <v/>
      </c>
      <c r="S2623" s="9" t="str">
        <f>IFERROR(IF($F2623="","",INDEX(リスト!$G:$G,MATCH($F2623,リスト!$E:$E,0))),"")</f>
        <v/>
      </c>
      <c r="T2623" s="9" t="str">
        <f>IFERROR(IF($K2623="","",INDEX(リスト!$J:$J,MATCH($K2623,リスト!$I:$I,0))),"")</f>
        <v/>
      </c>
      <c r="U2623" s="9" t="str">
        <f>IF($B2623="","",RIGHT($G2623*1000+200+COUNTIF($G$2:$G2623,$G2623),9))</f>
        <v/>
      </c>
      <c r="V2623" s="9" t="str">
        <f>IFERROR(IF($M2623="","",$M2623&amp;"・"&amp;INDEX(リスト!$F:$F,MATCH($L2623,リスト!$E:$E,0))),"")</f>
        <v/>
      </c>
    </row>
    <row r="2624" spans="15:22" ht="18" customHeight="1" x14ac:dyDescent="0.55000000000000004">
      <c r="O2624" s="9" t="str">
        <f>IFERROR(IF($B2624="","",INDEX(所属情報!$E:$E,MATCH($A2624,所属情報!$A:$A,0))),"")</f>
        <v/>
      </c>
      <c r="P2624" s="9" t="str">
        <f t="shared" si="120"/>
        <v/>
      </c>
      <c r="Q2624" s="9" t="str">
        <f t="shared" si="121"/>
        <v/>
      </c>
      <c r="R2624" s="9" t="str">
        <f t="shared" si="122"/>
        <v/>
      </c>
      <c r="S2624" s="9" t="str">
        <f>IFERROR(IF($F2624="","",INDEX(リスト!$G:$G,MATCH($F2624,リスト!$E:$E,0))),"")</f>
        <v/>
      </c>
      <c r="T2624" s="9" t="str">
        <f>IFERROR(IF($K2624="","",INDEX(リスト!$J:$J,MATCH($K2624,リスト!$I:$I,0))),"")</f>
        <v/>
      </c>
      <c r="U2624" s="9" t="str">
        <f>IF($B2624="","",RIGHT($G2624*1000+200+COUNTIF($G$2:$G2624,$G2624),9))</f>
        <v/>
      </c>
      <c r="V2624" s="9" t="str">
        <f>IFERROR(IF($M2624="","",$M2624&amp;"・"&amp;INDEX(リスト!$F:$F,MATCH($L2624,リスト!$E:$E,0))),"")</f>
        <v/>
      </c>
    </row>
    <row r="2625" spans="15:22" ht="18" customHeight="1" x14ac:dyDescent="0.55000000000000004">
      <c r="O2625" s="9" t="str">
        <f>IFERROR(IF($B2625="","",INDEX(所属情報!$E:$E,MATCH($A2625,所属情報!$A:$A,0))),"")</f>
        <v/>
      </c>
      <c r="P2625" s="9" t="str">
        <f t="shared" si="120"/>
        <v/>
      </c>
      <c r="Q2625" s="9" t="str">
        <f t="shared" si="121"/>
        <v/>
      </c>
      <c r="R2625" s="9" t="str">
        <f t="shared" si="122"/>
        <v/>
      </c>
      <c r="S2625" s="9" t="str">
        <f>IFERROR(IF($F2625="","",INDEX(リスト!$G:$G,MATCH($F2625,リスト!$E:$E,0))),"")</f>
        <v/>
      </c>
      <c r="T2625" s="9" t="str">
        <f>IFERROR(IF($K2625="","",INDEX(リスト!$J:$J,MATCH($K2625,リスト!$I:$I,0))),"")</f>
        <v/>
      </c>
      <c r="U2625" s="9" t="str">
        <f>IF($B2625="","",RIGHT($G2625*1000+200+COUNTIF($G$2:$G2625,$G2625),9))</f>
        <v/>
      </c>
      <c r="V2625" s="9" t="str">
        <f>IFERROR(IF($M2625="","",$M2625&amp;"・"&amp;INDEX(リスト!$F:$F,MATCH($L2625,リスト!$E:$E,0))),"")</f>
        <v/>
      </c>
    </row>
    <row r="2626" spans="15:22" ht="18" customHeight="1" x14ac:dyDescent="0.55000000000000004">
      <c r="O2626" s="9" t="str">
        <f>IFERROR(IF($B2626="","",INDEX(所属情報!$E:$E,MATCH($A2626,所属情報!$A:$A,0))),"")</f>
        <v/>
      </c>
      <c r="P2626" s="9" t="str">
        <f t="shared" si="120"/>
        <v/>
      </c>
      <c r="Q2626" s="9" t="str">
        <f t="shared" si="121"/>
        <v/>
      </c>
      <c r="R2626" s="9" t="str">
        <f t="shared" si="122"/>
        <v/>
      </c>
      <c r="S2626" s="9" t="str">
        <f>IFERROR(IF($F2626="","",INDEX(リスト!$G:$G,MATCH($F2626,リスト!$E:$E,0))),"")</f>
        <v/>
      </c>
      <c r="T2626" s="9" t="str">
        <f>IFERROR(IF($K2626="","",INDEX(リスト!$J:$J,MATCH($K2626,リスト!$I:$I,0))),"")</f>
        <v/>
      </c>
      <c r="U2626" s="9" t="str">
        <f>IF($B2626="","",RIGHT($G2626*1000+200+COUNTIF($G$2:$G2626,$G2626),9))</f>
        <v/>
      </c>
      <c r="V2626" s="9" t="str">
        <f>IFERROR(IF($M2626="","",$M2626&amp;"・"&amp;INDEX(リスト!$F:$F,MATCH($L2626,リスト!$E:$E,0))),"")</f>
        <v/>
      </c>
    </row>
    <row r="2627" spans="15:22" ht="18" customHeight="1" x14ac:dyDescent="0.55000000000000004">
      <c r="O2627" s="9" t="str">
        <f>IFERROR(IF($B2627="","",INDEX(所属情報!$E:$E,MATCH($A2627,所属情報!$A:$A,0))),"")</f>
        <v/>
      </c>
      <c r="P2627" s="9" t="str">
        <f t="shared" ref="P2627:P2690" si="123">IF($C2627="","",IF($E2627="",$C2627,$C2627&amp;" ("&amp;$E2627&amp;")"))</f>
        <v/>
      </c>
      <c r="Q2627" s="9" t="str">
        <f t="shared" ref="Q2627:Q2690" si="124">IF($D2627="","",ASC($D2627))</f>
        <v/>
      </c>
      <c r="R2627" s="9" t="str">
        <f t="shared" ref="R2627:R2690" si="125">IF($I2627="","",UPPER($I2627)&amp;" "&amp;UPPER(LEFT($J2627,1))&amp;LOWER(RIGHT($J2627,LEN($J2627)-1))&amp;" ("&amp;MID($G2627,3,2)&amp;")")</f>
        <v/>
      </c>
      <c r="S2627" s="9" t="str">
        <f>IFERROR(IF($F2627="","",INDEX(リスト!$G:$G,MATCH($F2627,リスト!$E:$E,0))),"")</f>
        <v/>
      </c>
      <c r="T2627" s="9" t="str">
        <f>IFERROR(IF($K2627="","",INDEX(リスト!$J:$J,MATCH($K2627,リスト!$I:$I,0))),"")</f>
        <v/>
      </c>
      <c r="U2627" s="9" t="str">
        <f>IF($B2627="","",RIGHT($G2627*1000+200+COUNTIF($G$2:$G2627,$G2627),9))</f>
        <v/>
      </c>
      <c r="V2627" s="9" t="str">
        <f>IFERROR(IF($M2627="","",$M2627&amp;"・"&amp;INDEX(リスト!$F:$F,MATCH($L2627,リスト!$E:$E,0))),"")</f>
        <v/>
      </c>
    </row>
    <row r="2628" spans="15:22" ht="18" customHeight="1" x14ac:dyDescent="0.55000000000000004">
      <c r="O2628" s="9" t="str">
        <f>IFERROR(IF($B2628="","",INDEX(所属情報!$E:$E,MATCH($A2628,所属情報!$A:$A,0))),"")</f>
        <v/>
      </c>
      <c r="P2628" s="9" t="str">
        <f t="shared" si="123"/>
        <v/>
      </c>
      <c r="Q2628" s="9" t="str">
        <f t="shared" si="124"/>
        <v/>
      </c>
      <c r="R2628" s="9" t="str">
        <f t="shared" si="125"/>
        <v/>
      </c>
      <c r="S2628" s="9" t="str">
        <f>IFERROR(IF($F2628="","",INDEX(リスト!$G:$G,MATCH($F2628,リスト!$E:$E,0))),"")</f>
        <v/>
      </c>
      <c r="T2628" s="9" t="str">
        <f>IFERROR(IF($K2628="","",INDEX(リスト!$J:$J,MATCH($K2628,リスト!$I:$I,0))),"")</f>
        <v/>
      </c>
      <c r="U2628" s="9" t="str">
        <f>IF($B2628="","",RIGHT($G2628*1000+200+COUNTIF($G$2:$G2628,$G2628),9))</f>
        <v/>
      </c>
      <c r="V2628" s="9" t="str">
        <f>IFERROR(IF($M2628="","",$M2628&amp;"・"&amp;INDEX(リスト!$F:$F,MATCH($L2628,リスト!$E:$E,0))),"")</f>
        <v/>
      </c>
    </row>
    <row r="2629" spans="15:22" ht="18" customHeight="1" x14ac:dyDescent="0.55000000000000004">
      <c r="O2629" s="9" t="str">
        <f>IFERROR(IF($B2629="","",INDEX(所属情報!$E:$E,MATCH($A2629,所属情報!$A:$A,0))),"")</f>
        <v/>
      </c>
      <c r="P2629" s="9" t="str">
        <f t="shared" si="123"/>
        <v/>
      </c>
      <c r="Q2629" s="9" t="str">
        <f t="shared" si="124"/>
        <v/>
      </c>
      <c r="R2629" s="9" t="str">
        <f t="shared" si="125"/>
        <v/>
      </c>
      <c r="S2629" s="9" t="str">
        <f>IFERROR(IF($F2629="","",INDEX(リスト!$G:$G,MATCH($F2629,リスト!$E:$E,0))),"")</f>
        <v/>
      </c>
      <c r="T2629" s="9" t="str">
        <f>IFERROR(IF($K2629="","",INDEX(リスト!$J:$J,MATCH($K2629,リスト!$I:$I,0))),"")</f>
        <v/>
      </c>
      <c r="U2629" s="9" t="str">
        <f>IF($B2629="","",RIGHT($G2629*1000+200+COUNTIF($G$2:$G2629,$G2629),9))</f>
        <v/>
      </c>
      <c r="V2629" s="9" t="str">
        <f>IFERROR(IF($M2629="","",$M2629&amp;"・"&amp;INDEX(リスト!$F:$F,MATCH($L2629,リスト!$E:$E,0))),"")</f>
        <v/>
      </c>
    </row>
    <row r="2630" spans="15:22" ht="18" customHeight="1" x14ac:dyDescent="0.55000000000000004">
      <c r="O2630" s="9" t="str">
        <f>IFERROR(IF($B2630="","",INDEX(所属情報!$E:$E,MATCH($A2630,所属情報!$A:$A,0))),"")</f>
        <v/>
      </c>
      <c r="P2630" s="9" t="str">
        <f t="shared" si="123"/>
        <v/>
      </c>
      <c r="Q2630" s="9" t="str">
        <f t="shared" si="124"/>
        <v/>
      </c>
      <c r="R2630" s="9" t="str">
        <f t="shared" si="125"/>
        <v/>
      </c>
      <c r="S2630" s="9" t="str">
        <f>IFERROR(IF($F2630="","",INDEX(リスト!$G:$G,MATCH($F2630,リスト!$E:$E,0))),"")</f>
        <v/>
      </c>
      <c r="T2630" s="9" t="str">
        <f>IFERROR(IF($K2630="","",INDEX(リスト!$J:$J,MATCH($K2630,リスト!$I:$I,0))),"")</f>
        <v/>
      </c>
      <c r="U2630" s="9" t="str">
        <f>IF($B2630="","",RIGHT($G2630*1000+200+COUNTIF($G$2:$G2630,$G2630),9))</f>
        <v/>
      </c>
      <c r="V2630" s="9" t="str">
        <f>IFERROR(IF($M2630="","",$M2630&amp;"・"&amp;INDEX(リスト!$F:$F,MATCH($L2630,リスト!$E:$E,0))),"")</f>
        <v/>
      </c>
    </row>
    <row r="2631" spans="15:22" ht="18" customHeight="1" x14ac:dyDescent="0.55000000000000004">
      <c r="O2631" s="9" t="str">
        <f>IFERROR(IF($B2631="","",INDEX(所属情報!$E:$E,MATCH($A2631,所属情報!$A:$A,0))),"")</f>
        <v/>
      </c>
      <c r="P2631" s="9" t="str">
        <f t="shared" si="123"/>
        <v/>
      </c>
      <c r="Q2631" s="9" t="str">
        <f t="shared" si="124"/>
        <v/>
      </c>
      <c r="R2631" s="9" t="str">
        <f t="shared" si="125"/>
        <v/>
      </c>
      <c r="S2631" s="9" t="str">
        <f>IFERROR(IF($F2631="","",INDEX(リスト!$G:$G,MATCH($F2631,リスト!$E:$E,0))),"")</f>
        <v/>
      </c>
      <c r="T2631" s="9" t="str">
        <f>IFERROR(IF($K2631="","",INDEX(リスト!$J:$J,MATCH($K2631,リスト!$I:$I,0))),"")</f>
        <v/>
      </c>
      <c r="U2631" s="9" t="str">
        <f>IF($B2631="","",RIGHT($G2631*1000+200+COUNTIF($G$2:$G2631,$G2631),9))</f>
        <v/>
      </c>
      <c r="V2631" s="9" t="str">
        <f>IFERROR(IF($M2631="","",$M2631&amp;"・"&amp;INDEX(リスト!$F:$F,MATCH($L2631,リスト!$E:$E,0))),"")</f>
        <v/>
      </c>
    </row>
    <row r="2632" spans="15:22" ht="18" customHeight="1" x14ac:dyDescent="0.55000000000000004">
      <c r="O2632" s="9" t="str">
        <f>IFERROR(IF($B2632="","",INDEX(所属情報!$E:$E,MATCH($A2632,所属情報!$A:$A,0))),"")</f>
        <v/>
      </c>
      <c r="P2632" s="9" t="str">
        <f t="shared" si="123"/>
        <v/>
      </c>
      <c r="Q2632" s="9" t="str">
        <f t="shared" si="124"/>
        <v/>
      </c>
      <c r="R2632" s="9" t="str">
        <f t="shared" si="125"/>
        <v/>
      </c>
      <c r="S2632" s="9" t="str">
        <f>IFERROR(IF($F2632="","",INDEX(リスト!$G:$G,MATCH($F2632,リスト!$E:$E,0))),"")</f>
        <v/>
      </c>
      <c r="T2632" s="9" t="str">
        <f>IFERROR(IF($K2632="","",INDEX(リスト!$J:$J,MATCH($K2632,リスト!$I:$I,0))),"")</f>
        <v/>
      </c>
      <c r="U2632" s="9" t="str">
        <f>IF($B2632="","",RIGHT($G2632*1000+200+COUNTIF($G$2:$G2632,$G2632),9))</f>
        <v/>
      </c>
      <c r="V2632" s="9" t="str">
        <f>IFERROR(IF($M2632="","",$M2632&amp;"・"&amp;INDEX(リスト!$F:$F,MATCH($L2632,リスト!$E:$E,0))),"")</f>
        <v/>
      </c>
    </row>
    <row r="2633" spans="15:22" ht="18" customHeight="1" x14ac:dyDescent="0.55000000000000004">
      <c r="O2633" s="9" t="str">
        <f>IFERROR(IF($B2633="","",INDEX(所属情報!$E:$E,MATCH($A2633,所属情報!$A:$A,0))),"")</f>
        <v/>
      </c>
      <c r="P2633" s="9" t="str">
        <f t="shared" si="123"/>
        <v/>
      </c>
      <c r="Q2633" s="9" t="str">
        <f t="shared" si="124"/>
        <v/>
      </c>
      <c r="R2633" s="9" t="str">
        <f t="shared" si="125"/>
        <v/>
      </c>
      <c r="S2633" s="9" t="str">
        <f>IFERROR(IF($F2633="","",INDEX(リスト!$G:$G,MATCH($F2633,リスト!$E:$E,0))),"")</f>
        <v/>
      </c>
      <c r="T2633" s="9" t="str">
        <f>IFERROR(IF($K2633="","",INDEX(リスト!$J:$J,MATCH($K2633,リスト!$I:$I,0))),"")</f>
        <v/>
      </c>
      <c r="U2633" s="9" t="str">
        <f>IF($B2633="","",RIGHT($G2633*1000+200+COUNTIF($G$2:$G2633,$G2633),9))</f>
        <v/>
      </c>
      <c r="V2633" s="9" t="str">
        <f>IFERROR(IF($M2633="","",$M2633&amp;"・"&amp;INDEX(リスト!$F:$F,MATCH($L2633,リスト!$E:$E,0))),"")</f>
        <v/>
      </c>
    </row>
    <row r="2634" spans="15:22" ht="18" customHeight="1" x14ac:dyDescent="0.55000000000000004">
      <c r="O2634" s="9" t="str">
        <f>IFERROR(IF($B2634="","",INDEX(所属情報!$E:$E,MATCH($A2634,所属情報!$A:$A,0))),"")</f>
        <v/>
      </c>
      <c r="P2634" s="9" t="str">
        <f t="shared" si="123"/>
        <v/>
      </c>
      <c r="Q2634" s="9" t="str">
        <f t="shared" si="124"/>
        <v/>
      </c>
      <c r="R2634" s="9" t="str">
        <f t="shared" si="125"/>
        <v/>
      </c>
      <c r="S2634" s="9" t="str">
        <f>IFERROR(IF($F2634="","",INDEX(リスト!$G:$G,MATCH($F2634,リスト!$E:$E,0))),"")</f>
        <v/>
      </c>
      <c r="T2634" s="9" t="str">
        <f>IFERROR(IF($K2634="","",INDEX(リスト!$J:$J,MATCH($K2634,リスト!$I:$I,0))),"")</f>
        <v/>
      </c>
      <c r="U2634" s="9" t="str">
        <f>IF($B2634="","",RIGHT($G2634*1000+200+COUNTIF($G$2:$G2634,$G2634),9))</f>
        <v/>
      </c>
      <c r="V2634" s="9" t="str">
        <f>IFERROR(IF($M2634="","",$M2634&amp;"・"&amp;INDEX(リスト!$F:$F,MATCH($L2634,リスト!$E:$E,0))),"")</f>
        <v/>
      </c>
    </row>
    <row r="2635" spans="15:22" ht="18" customHeight="1" x14ac:dyDescent="0.55000000000000004">
      <c r="O2635" s="9" t="str">
        <f>IFERROR(IF($B2635="","",INDEX(所属情報!$E:$E,MATCH($A2635,所属情報!$A:$A,0))),"")</f>
        <v/>
      </c>
      <c r="P2635" s="9" t="str">
        <f t="shared" si="123"/>
        <v/>
      </c>
      <c r="Q2635" s="9" t="str">
        <f t="shared" si="124"/>
        <v/>
      </c>
      <c r="R2635" s="9" t="str">
        <f t="shared" si="125"/>
        <v/>
      </c>
      <c r="S2635" s="9" t="str">
        <f>IFERROR(IF($F2635="","",INDEX(リスト!$G:$G,MATCH($F2635,リスト!$E:$E,0))),"")</f>
        <v/>
      </c>
      <c r="T2635" s="9" t="str">
        <f>IFERROR(IF($K2635="","",INDEX(リスト!$J:$J,MATCH($K2635,リスト!$I:$I,0))),"")</f>
        <v/>
      </c>
      <c r="U2635" s="9" t="str">
        <f>IF($B2635="","",RIGHT($G2635*1000+200+COUNTIF($G$2:$G2635,$G2635),9))</f>
        <v/>
      </c>
      <c r="V2635" s="9" t="str">
        <f>IFERROR(IF($M2635="","",$M2635&amp;"・"&amp;INDEX(リスト!$F:$F,MATCH($L2635,リスト!$E:$E,0))),"")</f>
        <v/>
      </c>
    </row>
    <row r="2636" spans="15:22" ht="18" customHeight="1" x14ac:dyDescent="0.55000000000000004">
      <c r="O2636" s="9" t="str">
        <f>IFERROR(IF($B2636="","",INDEX(所属情報!$E:$E,MATCH($A2636,所属情報!$A:$A,0))),"")</f>
        <v/>
      </c>
      <c r="P2636" s="9" t="str">
        <f t="shared" si="123"/>
        <v/>
      </c>
      <c r="Q2636" s="9" t="str">
        <f t="shared" si="124"/>
        <v/>
      </c>
      <c r="R2636" s="9" t="str">
        <f t="shared" si="125"/>
        <v/>
      </c>
      <c r="S2636" s="9" t="str">
        <f>IFERROR(IF($F2636="","",INDEX(リスト!$G:$G,MATCH($F2636,リスト!$E:$E,0))),"")</f>
        <v/>
      </c>
      <c r="T2636" s="9" t="str">
        <f>IFERROR(IF($K2636="","",INDEX(リスト!$J:$J,MATCH($K2636,リスト!$I:$I,0))),"")</f>
        <v/>
      </c>
      <c r="U2636" s="9" t="str">
        <f>IF($B2636="","",RIGHT($G2636*1000+200+COUNTIF($G$2:$G2636,$G2636),9))</f>
        <v/>
      </c>
      <c r="V2636" s="9" t="str">
        <f>IFERROR(IF($M2636="","",$M2636&amp;"・"&amp;INDEX(リスト!$F:$F,MATCH($L2636,リスト!$E:$E,0))),"")</f>
        <v/>
      </c>
    </row>
    <row r="2637" spans="15:22" ht="18" customHeight="1" x14ac:dyDescent="0.55000000000000004">
      <c r="O2637" s="9" t="str">
        <f>IFERROR(IF($B2637="","",INDEX(所属情報!$E:$E,MATCH($A2637,所属情報!$A:$A,0))),"")</f>
        <v/>
      </c>
      <c r="P2637" s="9" t="str">
        <f t="shared" si="123"/>
        <v/>
      </c>
      <c r="Q2637" s="9" t="str">
        <f t="shared" si="124"/>
        <v/>
      </c>
      <c r="R2637" s="9" t="str">
        <f t="shared" si="125"/>
        <v/>
      </c>
      <c r="S2637" s="9" t="str">
        <f>IFERROR(IF($F2637="","",INDEX(リスト!$G:$G,MATCH($F2637,リスト!$E:$E,0))),"")</f>
        <v/>
      </c>
      <c r="T2637" s="9" t="str">
        <f>IFERROR(IF($K2637="","",INDEX(リスト!$J:$J,MATCH($K2637,リスト!$I:$I,0))),"")</f>
        <v/>
      </c>
      <c r="U2637" s="9" t="str">
        <f>IF($B2637="","",RIGHT($G2637*1000+200+COUNTIF($G$2:$G2637,$G2637),9))</f>
        <v/>
      </c>
      <c r="V2637" s="9" t="str">
        <f>IFERROR(IF($M2637="","",$M2637&amp;"・"&amp;INDEX(リスト!$F:$F,MATCH($L2637,リスト!$E:$E,0))),"")</f>
        <v/>
      </c>
    </row>
    <row r="2638" spans="15:22" ht="18" customHeight="1" x14ac:dyDescent="0.55000000000000004">
      <c r="O2638" s="9" t="str">
        <f>IFERROR(IF($B2638="","",INDEX(所属情報!$E:$E,MATCH($A2638,所属情報!$A:$A,0))),"")</f>
        <v/>
      </c>
      <c r="P2638" s="9" t="str">
        <f t="shared" si="123"/>
        <v/>
      </c>
      <c r="Q2638" s="9" t="str">
        <f t="shared" si="124"/>
        <v/>
      </c>
      <c r="R2638" s="9" t="str">
        <f t="shared" si="125"/>
        <v/>
      </c>
      <c r="S2638" s="9" t="str">
        <f>IFERROR(IF($F2638="","",INDEX(リスト!$G:$G,MATCH($F2638,リスト!$E:$E,0))),"")</f>
        <v/>
      </c>
      <c r="T2638" s="9" t="str">
        <f>IFERROR(IF($K2638="","",INDEX(リスト!$J:$J,MATCH($K2638,リスト!$I:$I,0))),"")</f>
        <v/>
      </c>
      <c r="U2638" s="9" t="str">
        <f>IF($B2638="","",RIGHT($G2638*1000+200+COUNTIF($G$2:$G2638,$G2638),9))</f>
        <v/>
      </c>
      <c r="V2638" s="9" t="str">
        <f>IFERROR(IF($M2638="","",$M2638&amp;"・"&amp;INDEX(リスト!$F:$F,MATCH($L2638,リスト!$E:$E,0))),"")</f>
        <v/>
      </c>
    </row>
    <row r="2639" spans="15:22" ht="18" customHeight="1" x14ac:dyDescent="0.55000000000000004">
      <c r="O2639" s="9" t="str">
        <f>IFERROR(IF($B2639="","",INDEX(所属情報!$E:$E,MATCH($A2639,所属情報!$A:$A,0))),"")</f>
        <v/>
      </c>
      <c r="P2639" s="9" t="str">
        <f t="shared" si="123"/>
        <v/>
      </c>
      <c r="Q2639" s="9" t="str">
        <f t="shared" si="124"/>
        <v/>
      </c>
      <c r="R2639" s="9" t="str">
        <f t="shared" si="125"/>
        <v/>
      </c>
      <c r="S2639" s="9" t="str">
        <f>IFERROR(IF($F2639="","",INDEX(リスト!$G:$G,MATCH($F2639,リスト!$E:$E,0))),"")</f>
        <v/>
      </c>
      <c r="T2639" s="9" t="str">
        <f>IFERROR(IF($K2639="","",INDEX(リスト!$J:$J,MATCH($K2639,リスト!$I:$I,0))),"")</f>
        <v/>
      </c>
      <c r="U2639" s="9" t="str">
        <f>IF($B2639="","",RIGHT($G2639*1000+200+COUNTIF($G$2:$G2639,$G2639),9))</f>
        <v/>
      </c>
      <c r="V2639" s="9" t="str">
        <f>IFERROR(IF($M2639="","",$M2639&amp;"・"&amp;INDEX(リスト!$F:$F,MATCH($L2639,リスト!$E:$E,0))),"")</f>
        <v/>
      </c>
    </row>
    <row r="2640" spans="15:22" ht="18" customHeight="1" x14ac:dyDescent="0.55000000000000004">
      <c r="O2640" s="9" t="str">
        <f>IFERROR(IF($B2640="","",INDEX(所属情報!$E:$E,MATCH($A2640,所属情報!$A:$A,0))),"")</f>
        <v/>
      </c>
      <c r="P2640" s="9" t="str">
        <f t="shared" si="123"/>
        <v/>
      </c>
      <c r="Q2640" s="9" t="str">
        <f t="shared" si="124"/>
        <v/>
      </c>
      <c r="R2640" s="9" t="str">
        <f t="shared" si="125"/>
        <v/>
      </c>
      <c r="S2640" s="9" t="str">
        <f>IFERROR(IF($F2640="","",INDEX(リスト!$G:$G,MATCH($F2640,リスト!$E:$E,0))),"")</f>
        <v/>
      </c>
      <c r="T2640" s="9" t="str">
        <f>IFERROR(IF($K2640="","",INDEX(リスト!$J:$J,MATCH($K2640,リスト!$I:$I,0))),"")</f>
        <v/>
      </c>
      <c r="U2640" s="9" t="str">
        <f>IF($B2640="","",RIGHT($G2640*1000+200+COUNTIF($G$2:$G2640,$G2640),9))</f>
        <v/>
      </c>
      <c r="V2640" s="9" t="str">
        <f>IFERROR(IF($M2640="","",$M2640&amp;"・"&amp;INDEX(リスト!$F:$F,MATCH($L2640,リスト!$E:$E,0))),"")</f>
        <v/>
      </c>
    </row>
    <row r="2641" spans="15:22" ht="18" customHeight="1" x14ac:dyDescent="0.55000000000000004">
      <c r="O2641" s="9" t="str">
        <f>IFERROR(IF($B2641="","",INDEX(所属情報!$E:$E,MATCH($A2641,所属情報!$A:$A,0))),"")</f>
        <v/>
      </c>
      <c r="P2641" s="9" t="str">
        <f t="shared" si="123"/>
        <v/>
      </c>
      <c r="Q2641" s="9" t="str">
        <f t="shared" si="124"/>
        <v/>
      </c>
      <c r="R2641" s="9" t="str">
        <f t="shared" si="125"/>
        <v/>
      </c>
      <c r="S2641" s="9" t="str">
        <f>IFERROR(IF($F2641="","",INDEX(リスト!$G:$G,MATCH($F2641,リスト!$E:$E,0))),"")</f>
        <v/>
      </c>
      <c r="T2641" s="9" t="str">
        <f>IFERROR(IF($K2641="","",INDEX(リスト!$J:$J,MATCH($K2641,リスト!$I:$I,0))),"")</f>
        <v/>
      </c>
      <c r="U2641" s="9" t="str">
        <f>IF($B2641="","",RIGHT($G2641*1000+200+COUNTIF($G$2:$G2641,$G2641),9))</f>
        <v/>
      </c>
      <c r="V2641" s="9" t="str">
        <f>IFERROR(IF($M2641="","",$M2641&amp;"・"&amp;INDEX(リスト!$F:$F,MATCH($L2641,リスト!$E:$E,0))),"")</f>
        <v/>
      </c>
    </row>
    <row r="2642" spans="15:22" ht="18" customHeight="1" x14ac:dyDescent="0.55000000000000004">
      <c r="O2642" s="9" t="str">
        <f>IFERROR(IF($B2642="","",INDEX(所属情報!$E:$E,MATCH($A2642,所属情報!$A:$A,0))),"")</f>
        <v/>
      </c>
      <c r="P2642" s="9" t="str">
        <f t="shared" si="123"/>
        <v/>
      </c>
      <c r="Q2642" s="9" t="str">
        <f t="shared" si="124"/>
        <v/>
      </c>
      <c r="R2642" s="9" t="str">
        <f t="shared" si="125"/>
        <v/>
      </c>
      <c r="S2642" s="9" t="str">
        <f>IFERROR(IF($F2642="","",INDEX(リスト!$G:$G,MATCH($F2642,リスト!$E:$E,0))),"")</f>
        <v/>
      </c>
      <c r="T2642" s="9" t="str">
        <f>IFERROR(IF($K2642="","",INDEX(リスト!$J:$J,MATCH($K2642,リスト!$I:$I,0))),"")</f>
        <v/>
      </c>
      <c r="U2642" s="9" t="str">
        <f>IF($B2642="","",RIGHT($G2642*1000+200+COUNTIF($G$2:$G2642,$G2642),9))</f>
        <v/>
      </c>
      <c r="V2642" s="9" t="str">
        <f>IFERROR(IF($M2642="","",$M2642&amp;"・"&amp;INDEX(リスト!$F:$F,MATCH($L2642,リスト!$E:$E,0))),"")</f>
        <v/>
      </c>
    </row>
    <row r="2643" spans="15:22" ht="18" customHeight="1" x14ac:dyDescent="0.55000000000000004">
      <c r="O2643" s="9" t="str">
        <f>IFERROR(IF($B2643="","",INDEX(所属情報!$E:$E,MATCH($A2643,所属情報!$A:$A,0))),"")</f>
        <v/>
      </c>
      <c r="P2643" s="9" t="str">
        <f t="shared" si="123"/>
        <v/>
      </c>
      <c r="Q2643" s="9" t="str">
        <f t="shared" si="124"/>
        <v/>
      </c>
      <c r="R2643" s="9" t="str">
        <f t="shared" si="125"/>
        <v/>
      </c>
      <c r="S2643" s="9" t="str">
        <f>IFERROR(IF($F2643="","",INDEX(リスト!$G:$G,MATCH($F2643,リスト!$E:$E,0))),"")</f>
        <v/>
      </c>
      <c r="T2643" s="9" t="str">
        <f>IFERROR(IF($K2643="","",INDEX(リスト!$J:$J,MATCH($K2643,リスト!$I:$I,0))),"")</f>
        <v/>
      </c>
      <c r="U2643" s="9" t="str">
        <f>IF($B2643="","",RIGHT($G2643*1000+200+COUNTIF($G$2:$G2643,$G2643),9))</f>
        <v/>
      </c>
      <c r="V2643" s="9" t="str">
        <f>IFERROR(IF($M2643="","",$M2643&amp;"・"&amp;INDEX(リスト!$F:$F,MATCH($L2643,リスト!$E:$E,0))),"")</f>
        <v/>
      </c>
    </row>
    <row r="2644" spans="15:22" ht="18" customHeight="1" x14ac:dyDescent="0.55000000000000004">
      <c r="O2644" s="9" t="str">
        <f>IFERROR(IF($B2644="","",INDEX(所属情報!$E:$E,MATCH($A2644,所属情報!$A:$A,0))),"")</f>
        <v/>
      </c>
      <c r="P2644" s="9" t="str">
        <f t="shared" si="123"/>
        <v/>
      </c>
      <c r="Q2644" s="9" t="str">
        <f t="shared" si="124"/>
        <v/>
      </c>
      <c r="R2644" s="9" t="str">
        <f t="shared" si="125"/>
        <v/>
      </c>
      <c r="S2644" s="9" t="str">
        <f>IFERROR(IF($F2644="","",INDEX(リスト!$G:$G,MATCH($F2644,リスト!$E:$E,0))),"")</f>
        <v/>
      </c>
      <c r="T2644" s="9" t="str">
        <f>IFERROR(IF($K2644="","",INDEX(リスト!$J:$J,MATCH($K2644,リスト!$I:$I,0))),"")</f>
        <v/>
      </c>
      <c r="U2644" s="9" t="str">
        <f>IF($B2644="","",RIGHT($G2644*1000+200+COUNTIF($G$2:$G2644,$G2644),9))</f>
        <v/>
      </c>
      <c r="V2644" s="9" t="str">
        <f>IFERROR(IF($M2644="","",$M2644&amp;"・"&amp;INDEX(リスト!$F:$F,MATCH($L2644,リスト!$E:$E,0))),"")</f>
        <v/>
      </c>
    </row>
    <row r="2645" spans="15:22" ht="18" customHeight="1" x14ac:dyDescent="0.55000000000000004">
      <c r="O2645" s="9" t="str">
        <f>IFERROR(IF($B2645="","",INDEX(所属情報!$E:$E,MATCH($A2645,所属情報!$A:$A,0))),"")</f>
        <v/>
      </c>
      <c r="P2645" s="9" t="str">
        <f t="shared" si="123"/>
        <v/>
      </c>
      <c r="Q2645" s="9" t="str">
        <f t="shared" si="124"/>
        <v/>
      </c>
      <c r="R2645" s="9" t="str">
        <f t="shared" si="125"/>
        <v/>
      </c>
      <c r="S2645" s="9" t="str">
        <f>IFERROR(IF($F2645="","",INDEX(リスト!$G:$G,MATCH($F2645,リスト!$E:$E,0))),"")</f>
        <v/>
      </c>
      <c r="T2645" s="9" t="str">
        <f>IFERROR(IF($K2645="","",INDEX(リスト!$J:$J,MATCH($K2645,リスト!$I:$I,0))),"")</f>
        <v/>
      </c>
      <c r="U2645" s="9" t="str">
        <f>IF($B2645="","",RIGHT($G2645*1000+200+COUNTIF($G$2:$G2645,$G2645),9))</f>
        <v/>
      </c>
      <c r="V2645" s="9" t="str">
        <f>IFERROR(IF($M2645="","",$M2645&amp;"・"&amp;INDEX(リスト!$F:$F,MATCH($L2645,リスト!$E:$E,0))),"")</f>
        <v/>
      </c>
    </row>
    <row r="2646" spans="15:22" ht="18" customHeight="1" x14ac:dyDescent="0.55000000000000004">
      <c r="O2646" s="9" t="str">
        <f>IFERROR(IF($B2646="","",INDEX(所属情報!$E:$E,MATCH($A2646,所属情報!$A:$A,0))),"")</f>
        <v/>
      </c>
      <c r="P2646" s="9" t="str">
        <f t="shared" si="123"/>
        <v/>
      </c>
      <c r="Q2646" s="9" t="str">
        <f t="shared" si="124"/>
        <v/>
      </c>
      <c r="R2646" s="9" t="str">
        <f t="shared" si="125"/>
        <v/>
      </c>
      <c r="S2646" s="9" t="str">
        <f>IFERROR(IF($F2646="","",INDEX(リスト!$G:$G,MATCH($F2646,リスト!$E:$E,0))),"")</f>
        <v/>
      </c>
      <c r="T2646" s="9" t="str">
        <f>IFERROR(IF($K2646="","",INDEX(リスト!$J:$J,MATCH($K2646,リスト!$I:$I,0))),"")</f>
        <v/>
      </c>
      <c r="U2646" s="9" t="str">
        <f>IF($B2646="","",RIGHT($G2646*1000+200+COUNTIF($G$2:$G2646,$G2646),9))</f>
        <v/>
      </c>
      <c r="V2646" s="9" t="str">
        <f>IFERROR(IF($M2646="","",$M2646&amp;"・"&amp;INDEX(リスト!$F:$F,MATCH($L2646,リスト!$E:$E,0))),"")</f>
        <v/>
      </c>
    </row>
    <row r="2647" spans="15:22" ht="18" customHeight="1" x14ac:dyDescent="0.55000000000000004">
      <c r="O2647" s="9" t="str">
        <f>IFERROR(IF($B2647="","",INDEX(所属情報!$E:$E,MATCH($A2647,所属情報!$A:$A,0))),"")</f>
        <v/>
      </c>
      <c r="P2647" s="9" t="str">
        <f t="shared" si="123"/>
        <v/>
      </c>
      <c r="Q2647" s="9" t="str">
        <f t="shared" si="124"/>
        <v/>
      </c>
      <c r="R2647" s="9" t="str">
        <f t="shared" si="125"/>
        <v/>
      </c>
      <c r="S2647" s="9" t="str">
        <f>IFERROR(IF($F2647="","",INDEX(リスト!$G:$G,MATCH($F2647,リスト!$E:$E,0))),"")</f>
        <v/>
      </c>
      <c r="T2647" s="9" t="str">
        <f>IFERROR(IF($K2647="","",INDEX(リスト!$J:$J,MATCH($K2647,リスト!$I:$I,0))),"")</f>
        <v/>
      </c>
      <c r="U2647" s="9" t="str">
        <f>IF($B2647="","",RIGHT($G2647*1000+200+COUNTIF($G$2:$G2647,$G2647),9))</f>
        <v/>
      </c>
      <c r="V2647" s="9" t="str">
        <f>IFERROR(IF($M2647="","",$M2647&amp;"・"&amp;INDEX(リスト!$F:$F,MATCH($L2647,リスト!$E:$E,0))),"")</f>
        <v/>
      </c>
    </row>
    <row r="2648" spans="15:22" ht="18" customHeight="1" x14ac:dyDescent="0.55000000000000004">
      <c r="O2648" s="9" t="str">
        <f>IFERROR(IF($B2648="","",INDEX(所属情報!$E:$E,MATCH($A2648,所属情報!$A:$A,0))),"")</f>
        <v/>
      </c>
      <c r="P2648" s="9" t="str">
        <f t="shared" si="123"/>
        <v/>
      </c>
      <c r="Q2648" s="9" t="str">
        <f t="shared" si="124"/>
        <v/>
      </c>
      <c r="R2648" s="9" t="str">
        <f t="shared" si="125"/>
        <v/>
      </c>
      <c r="S2648" s="9" t="str">
        <f>IFERROR(IF($F2648="","",INDEX(リスト!$G:$G,MATCH($F2648,リスト!$E:$E,0))),"")</f>
        <v/>
      </c>
      <c r="T2648" s="9" t="str">
        <f>IFERROR(IF($K2648="","",INDEX(リスト!$J:$J,MATCH($K2648,リスト!$I:$I,0))),"")</f>
        <v/>
      </c>
      <c r="U2648" s="9" t="str">
        <f>IF($B2648="","",RIGHT($G2648*1000+200+COUNTIF($G$2:$G2648,$G2648),9))</f>
        <v/>
      </c>
      <c r="V2648" s="9" t="str">
        <f>IFERROR(IF($M2648="","",$M2648&amp;"・"&amp;INDEX(リスト!$F:$F,MATCH($L2648,リスト!$E:$E,0))),"")</f>
        <v/>
      </c>
    </row>
    <row r="2649" spans="15:22" ht="18" customHeight="1" x14ac:dyDescent="0.55000000000000004">
      <c r="O2649" s="9" t="str">
        <f>IFERROR(IF($B2649="","",INDEX(所属情報!$E:$E,MATCH($A2649,所属情報!$A:$A,0))),"")</f>
        <v/>
      </c>
      <c r="P2649" s="9" t="str">
        <f t="shared" si="123"/>
        <v/>
      </c>
      <c r="Q2649" s="9" t="str">
        <f t="shared" si="124"/>
        <v/>
      </c>
      <c r="R2649" s="9" t="str">
        <f t="shared" si="125"/>
        <v/>
      </c>
      <c r="S2649" s="9" t="str">
        <f>IFERROR(IF($F2649="","",INDEX(リスト!$G:$G,MATCH($F2649,リスト!$E:$E,0))),"")</f>
        <v/>
      </c>
      <c r="T2649" s="9" t="str">
        <f>IFERROR(IF($K2649="","",INDEX(リスト!$J:$J,MATCH($K2649,リスト!$I:$I,0))),"")</f>
        <v/>
      </c>
      <c r="U2649" s="9" t="str">
        <f>IF($B2649="","",RIGHT($G2649*1000+200+COUNTIF($G$2:$G2649,$G2649),9))</f>
        <v/>
      </c>
      <c r="V2649" s="9" t="str">
        <f>IFERROR(IF($M2649="","",$M2649&amp;"・"&amp;INDEX(リスト!$F:$F,MATCH($L2649,リスト!$E:$E,0))),"")</f>
        <v/>
      </c>
    </row>
    <row r="2650" spans="15:22" ht="18" customHeight="1" x14ac:dyDescent="0.55000000000000004">
      <c r="O2650" s="9" t="str">
        <f>IFERROR(IF($B2650="","",INDEX(所属情報!$E:$E,MATCH($A2650,所属情報!$A:$A,0))),"")</f>
        <v/>
      </c>
      <c r="P2650" s="9" t="str">
        <f t="shared" si="123"/>
        <v/>
      </c>
      <c r="Q2650" s="9" t="str">
        <f t="shared" si="124"/>
        <v/>
      </c>
      <c r="R2650" s="9" t="str">
        <f t="shared" si="125"/>
        <v/>
      </c>
      <c r="S2650" s="9" t="str">
        <f>IFERROR(IF($F2650="","",INDEX(リスト!$G:$G,MATCH($F2650,リスト!$E:$E,0))),"")</f>
        <v/>
      </c>
      <c r="T2650" s="9" t="str">
        <f>IFERROR(IF($K2650="","",INDEX(リスト!$J:$J,MATCH($K2650,リスト!$I:$I,0))),"")</f>
        <v/>
      </c>
      <c r="U2650" s="9" t="str">
        <f>IF($B2650="","",RIGHT($G2650*1000+200+COUNTIF($G$2:$G2650,$G2650),9))</f>
        <v/>
      </c>
      <c r="V2650" s="9" t="str">
        <f>IFERROR(IF($M2650="","",$M2650&amp;"・"&amp;INDEX(リスト!$F:$F,MATCH($L2650,リスト!$E:$E,0))),"")</f>
        <v/>
      </c>
    </row>
    <row r="2651" spans="15:22" ht="18" customHeight="1" x14ac:dyDescent="0.55000000000000004">
      <c r="O2651" s="9" t="str">
        <f>IFERROR(IF($B2651="","",INDEX(所属情報!$E:$E,MATCH($A2651,所属情報!$A:$A,0))),"")</f>
        <v/>
      </c>
      <c r="P2651" s="9" t="str">
        <f t="shared" si="123"/>
        <v/>
      </c>
      <c r="Q2651" s="9" t="str">
        <f t="shared" si="124"/>
        <v/>
      </c>
      <c r="R2651" s="9" t="str">
        <f t="shared" si="125"/>
        <v/>
      </c>
      <c r="S2651" s="9" t="str">
        <f>IFERROR(IF($F2651="","",INDEX(リスト!$G:$G,MATCH($F2651,リスト!$E:$E,0))),"")</f>
        <v/>
      </c>
      <c r="T2651" s="9" t="str">
        <f>IFERROR(IF($K2651="","",INDEX(リスト!$J:$J,MATCH($K2651,リスト!$I:$I,0))),"")</f>
        <v/>
      </c>
      <c r="U2651" s="9" t="str">
        <f>IF($B2651="","",RIGHT($G2651*1000+200+COUNTIF($G$2:$G2651,$G2651),9))</f>
        <v/>
      </c>
      <c r="V2651" s="9" t="str">
        <f>IFERROR(IF($M2651="","",$M2651&amp;"・"&amp;INDEX(リスト!$F:$F,MATCH($L2651,リスト!$E:$E,0))),"")</f>
        <v/>
      </c>
    </row>
    <row r="2652" spans="15:22" ht="18" customHeight="1" x14ac:dyDescent="0.55000000000000004">
      <c r="O2652" s="9" t="str">
        <f>IFERROR(IF($B2652="","",INDEX(所属情報!$E:$E,MATCH($A2652,所属情報!$A:$A,0))),"")</f>
        <v/>
      </c>
      <c r="P2652" s="9" t="str">
        <f t="shared" si="123"/>
        <v/>
      </c>
      <c r="Q2652" s="9" t="str">
        <f t="shared" si="124"/>
        <v/>
      </c>
      <c r="R2652" s="9" t="str">
        <f t="shared" si="125"/>
        <v/>
      </c>
      <c r="S2652" s="9" t="str">
        <f>IFERROR(IF($F2652="","",INDEX(リスト!$G:$G,MATCH($F2652,リスト!$E:$E,0))),"")</f>
        <v/>
      </c>
      <c r="T2652" s="9" t="str">
        <f>IFERROR(IF($K2652="","",INDEX(リスト!$J:$J,MATCH($K2652,リスト!$I:$I,0))),"")</f>
        <v/>
      </c>
      <c r="U2652" s="9" t="str">
        <f>IF($B2652="","",RIGHT($G2652*1000+200+COUNTIF($G$2:$G2652,$G2652),9))</f>
        <v/>
      </c>
      <c r="V2652" s="9" t="str">
        <f>IFERROR(IF($M2652="","",$M2652&amp;"・"&amp;INDEX(リスト!$F:$F,MATCH($L2652,リスト!$E:$E,0))),"")</f>
        <v/>
      </c>
    </row>
    <row r="2653" spans="15:22" ht="18" customHeight="1" x14ac:dyDescent="0.55000000000000004">
      <c r="O2653" s="9" t="str">
        <f>IFERROR(IF($B2653="","",INDEX(所属情報!$E:$E,MATCH($A2653,所属情報!$A:$A,0))),"")</f>
        <v/>
      </c>
      <c r="P2653" s="9" t="str">
        <f t="shared" si="123"/>
        <v/>
      </c>
      <c r="Q2653" s="9" t="str">
        <f t="shared" si="124"/>
        <v/>
      </c>
      <c r="R2653" s="9" t="str">
        <f t="shared" si="125"/>
        <v/>
      </c>
      <c r="S2653" s="9" t="str">
        <f>IFERROR(IF($F2653="","",INDEX(リスト!$G:$G,MATCH($F2653,リスト!$E:$E,0))),"")</f>
        <v/>
      </c>
      <c r="T2653" s="9" t="str">
        <f>IFERROR(IF($K2653="","",INDEX(リスト!$J:$J,MATCH($K2653,リスト!$I:$I,0))),"")</f>
        <v/>
      </c>
      <c r="U2653" s="9" t="str">
        <f>IF($B2653="","",RIGHT($G2653*1000+200+COUNTIF($G$2:$G2653,$G2653),9))</f>
        <v/>
      </c>
      <c r="V2653" s="9" t="str">
        <f>IFERROR(IF($M2653="","",$M2653&amp;"・"&amp;INDEX(リスト!$F:$F,MATCH($L2653,リスト!$E:$E,0))),"")</f>
        <v/>
      </c>
    </row>
    <row r="2654" spans="15:22" ht="18" customHeight="1" x14ac:dyDescent="0.55000000000000004">
      <c r="O2654" s="9" t="str">
        <f>IFERROR(IF($B2654="","",INDEX(所属情報!$E:$E,MATCH($A2654,所属情報!$A:$A,0))),"")</f>
        <v/>
      </c>
      <c r="P2654" s="9" t="str">
        <f t="shared" si="123"/>
        <v/>
      </c>
      <c r="Q2654" s="9" t="str">
        <f t="shared" si="124"/>
        <v/>
      </c>
      <c r="R2654" s="9" t="str">
        <f t="shared" si="125"/>
        <v/>
      </c>
      <c r="S2654" s="9" t="str">
        <f>IFERROR(IF($F2654="","",INDEX(リスト!$G:$G,MATCH($F2654,リスト!$E:$E,0))),"")</f>
        <v/>
      </c>
      <c r="T2654" s="9" t="str">
        <f>IFERROR(IF($K2654="","",INDEX(リスト!$J:$J,MATCH($K2654,リスト!$I:$I,0))),"")</f>
        <v/>
      </c>
      <c r="U2654" s="9" t="str">
        <f>IF($B2654="","",RIGHT($G2654*1000+200+COUNTIF($G$2:$G2654,$G2654),9))</f>
        <v/>
      </c>
      <c r="V2654" s="9" t="str">
        <f>IFERROR(IF($M2654="","",$M2654&amp;"・"&amp;INDEX(リスト!$F:$F,MATCH($L2654,リスト!$E:$E,0))),"")</f>
        <v/>
      </c>
    </row>
    <row r="2655" spans="15:22" ht="18" customHeight="1" x14ac:dyDescent="0.55000000000000004">
      <c r="O2655" s="9" t="str">
        <f>IFERROR(IF($B2655="","",INDEX(所属情報!$E:$E,MATCH($A2655,所属情報!$A:$A,0))),"")</f>
        <v/>
      </c>
      <c r="P2655" s="9" t="str">
        <f t="shared" si="123"/>
        <v/>
      </c>
      <c r="Q2655" s="9" t="str">
        <f t="shared" si="124"/>
        <v/>
      </c>
      <c r="R2655" s="9" t="str">
        <f t="shared" si="125"/>
        <v/>
      </c>
      <c r="S2655" s="9" t="str">
        <f>IFERROR(IF($F2655="","",INDEX(リスト!$G:$G,MATCH($F2655,リスト!$E:$E,0))),"")</f>
        <v/>
      </c>
      <c r="T2655" s="9" t="str">
        <f>IFERROR(IF($K2655="","",INDEX(リスト!$J:$J,MATCH($K2655,リスト!$I:$I,0))),"")</f>
        <v/>
      </c>
      <c r="U2655" s="9" t="str">
        <f>IF($B2655="","",RIGHT($G2655*1000+200+COUNTIF($G$2:$G2655,$G2655),9))</f>
        <v/>
      </c>
      <c r="V2655" s="9" t="str">
        <f>IFERROR(IF($M2655="","",$M2655&amp;"・"&amp;INDEX(リスト!$F:$F,MATCH($L2655,リスト!$E:$E,0))),"")</f>
        <v/>
      </c>
    </row>
    <row r="2656" spans="15:22" ht="18" customHeight="1" x14ac:dyDescent="0.55000000000000004">
      <c r="O2656" s="9" t="str">
        <f>IFERROR(IF($B2656="","",INDEX(所属情報!$E:$E,MATCH($A2656,所属情報!$A:$A,0))),"")</f>
        <v/>
      </c>
      <c r="P2656" s="9" t="str">
        <f t="shared" si="123"/>
        <v/>
      </c>
      <c r="Q2656" s="9" t="str">
        <f t="shared" si="124"/>
        <v/>
      </c>
      <c r="R2656" s="9" t="str">
        <f t="shared" si="125"/>
        <v/>
      </c>
      <c r="S2656" s="9" t="str">
        <f>IFERROR(IF($F2656="","",INDEX(リスト!$G:$G,MATCH($F2656,リスト!$E:$E,0))),"")</f>
        <v/>
      </c>
      <c r="T2656" s="9" t="str">
        <f>IFERROR(IF($K2656="","",INDEX(リスト!$J:$J,MATCH($K2656,リスト!$I:$I,0))),"")</f>
        <v/>
      </c>
      <c r="U2656" s="9" t="str">
        <f>IF($B2656="","",RIGHT($G2656*1000+200+COUNTIF($G$2:$G2656,$G2656),9))</f>
        <v/>
      </c>
      <c r="V2656" s="9" t="str">
        <f>IFERROR(IF($M2656="","",$M2656&amp;"・"&amp;INDEX(リスト!$F:$F,MATCH($L2656,リスト!$E:$E,0))),"")</f>
        <v/>
      </c>
    </row>
    <row r="2657" spans="15:22" ht="18" customHeight="1" x14ac:dyDescent="0.55000000000000004">
      <c r="O2657" s="9" t="str">
        <f>IFERROR(IF($B2657="","",INDEX(所属情報!$E:$E,MATCH($A2657,所属情報!$A:$A,0))),"")</f>
        <v/>
      </c>
      <c r="P2657" s="9" t="str">
        <f t="shared" si="123"/>
        <v/>
      </c>
      <c r="Q2657" s="9" t="str">
        <f t="shared" si="124"/>
        <v/>
      </c>
      <c r="R2657" s="9" t="str">
        <f t="shared" si="125"/>
        <v/>
      </c>
      <c r="S2657" s="9" t="str">
        <f>IFERROR(IF($F2657="","",INDEX(リスト!$G:$G,MATCH($F2657,リスト!$E:$E,0))),"")</f>
        <v/>
      </c>
      <c r="T2657" s="9" t="str">
        <f>IFERROR(IF($K2657="","",INDEX(リスト!$J:$J,MATCH($K2657,リスト!$I:$I,0))),"")</f>
        <v/>
      </c>
      <c r="U2657" s="9" t="str">
        <f>IF($B2657="","",RIGHT($G2657*1000+200+COUNTIF($G$2:$G2657,$G2657),9))</f>
        <v/>
      </c>
      <c r="V2657" s="9" t="str">
        <f>IFERROR(IF($M2657="","",$M2657&amp;"・"&amp;INDEX(リスト!$F:$F,MATCH($L2657,リスト!$E:$E,0))),"")</f>
        <v/>
      </c>
    </row>
    <row r="2658" spans="15:22" ht="18" customHeight="1" x14ac:dyDescent="0.55000000000000004">
      <c r="O2658" s="9" t="str">
        <f>IFERROR(IF($B2658="","",INDEX(所属情報!$E:$E,MATCH($A2658,所属情報!$A:$A,0))),"")</f>
        <v/>
      </c>
      <c r="P2658" s="9" t="str">
        <f t="shared" si="123"/>
        <v/>
      </c>
      <c r="Q2658" s="9" t="str">
        <f t="shared" si="124"/>
        <v/>
      </c>
      <c r="R2658" s="9" t="str">
        <f t="shared" si="125"/>
        <v/>
      </c>
      <c r="S2658" s="9" t="str">
        <f>IFERROR(IF($F2658="","",INDEX(リスト!$G:$G,MATCH($F2658,リスト!$E:$E,0))),"")</f>
        <v/>
      </c>
      <c r="T2658" s="9" t="str">
        <f>IFERROR(IF($K2658="","",INDEX(リスト!$J:$J,MATCH($K2658,リスト!$I:$I,0))),"")</f>
        <v/>
      </c>
      <c r="U2658" s="9" t="str">
        <f>IF($B2658="","",RIGHT($G2658*1000+200+COUNTIF($G$2:$G2658,$G2658),9))</f>
        <v/>
      </c>
      <c r="V2658" s="9" t="str">
        <f>IFERROR(IF($M2658="","",$M2658&amp;"・"&amp;INDEX(リスト!$F:$F,MATCH($L2658,リスト!$E:$E,0))),"")</f>
        <v/>
      </c>
    </row>
    <row r="2659" spans="15:22" ht="18" customHeight="1" x14ac:dyDescent="0.55000000000000004">
      <c r="O2659" s="9" t="str">
        <f>IFERROR(IF($B2659="","",INDEX(所属情報!$E:$E,MATCH($A2659,所属情報!$A:$A,0))),"")</f>
        <v/>
      </c>
      <c r="P2659" s="9" t="str">
        <f t="shared" si="123"/>
        <v/>
      </c>
      <c r="Q2659" s="9" t="str">
        <f t="shared" si="124"/>
        <v/>
      </c>
      <c r="R2659" s="9" t="str">
        <f t="shared" si="125"/>
        <v/>
      </c>
      <c r="S2659" s="9" t="str">
        <f>IFERROR(IF($F2659="","",INDEX(リスト!$G:$G,MATCH($F2659,リスト!$E:$E,0))),"")</f>
        <v/>
      </c>
      <c r="T2659" s="9" t="str">
        <f>IFERROR(IF($K2659="","",INDEX(リスト!$J:$J,MATCH($K2659,リスト!$I:$I,0))),"")</f>
        <v/>
      </c>
      <c r="U2659" s="9" t="str">
        <f>IF($B2659="","",RIGHT($G2659*1000+200+COUNTIF($G$2:$G2659,$G2659),9))</f>
        <v/>
      </c>
      <c r="V2659" s="9" t="str">
        <f>IFERROR(IF($M2659="","",$M2659&amp;"・"&amp;INDEX(リスト!$F:$F,MATCH($L2659,リスト!$E:$E,0))),"")</f>
        <v/>
      </c>
    </row>
    <row r="2660" spans="15:22" ht="18" customHeight="1" x14ac:dyDescent="0.55000000000000004">
      <c r="O2660" s="9" t="str">
        <f>IFERROR(IF($B2660="","",INDEX(所属情報!$E:$E,MATCH($A2660,所属情報!$A:$A,0))),"")</f>
        <v/>
      </c>
      <c r="P2660" s="9" t="str">
        <f t="shared" si="123"/>
        <v/>
      </c>
      <c r="Q2660" s="9" t="str">
        <f t="shared" si="124"/>
        <v/>
      </c>
      <c r="R2660" s="9" t="str">
        <f t="shared" si="125"/>
        <v/>
      </c>
      <c r="S2660" s="9" t="str">
        <f>IFERROR(IF($F2660="","",INDEX(リスト!$G:$G,MATCH($F2660,リスト!$E:$E,0))),"")</f>
        <v/>
      </c>
      <c r="T2660" s="9" t="str">
        <f>IFERROR(IF($K2660="","",INDEX(リスト!$J:$J,MATCH($K2660,リスト!$I:$I,0))),"")</f>
        <v/>
      </c>
      <c r="U2660" s="9" t="str">
        <f>IF($B2660="","",RIGHT($G2660*1000+200+COUNTIF($G$2:$G2660,$G2660),9))</f>
        <v/>
      </c>
      <c r="V2660" s="9" t="str">
        <f>IFERROR(IF($M2660="","",$M2660&amp;"・"&amp;INDEX(リスト!$F:$F,MATCH($L2660,リスト!$E:$E,0))),"")</f>
        <v/>
      </c>
    </row>
    <row r="2661" spans="15:22" ht="18" customHeight="1" x14ac:dyDescent="0.55000000000000004">
      <c r="O2661" s="9" t="str">
        <f>IFERROR(IF($B2661="","",INDEX(所属情報!$E:$E,MATCH($A2661,所属情報!$A:$A,0))),"")</f>
        <v/>
      </c>
      <c r="P2661" s="9" t="str">
        <f t="shared" si="123"/>
        <v/>
      </c>
      <c r="Q2661" s="9" t="str">
        <f t="shared" si="124"/>
        <v/>
      </c>
      <c r="R2661" s="9" t="str">
        <f t="shared" si="125"/>
        <v/>
      </c>
      <c r="S2661" s="9" t="str">
        <f>IFERROR(IF($F2661="","",INDEX(リスト!$G:$G,MATCH($F2661,リスト!$E:$E,0))),"")</f>
        <v/>
      </c>
      <c r="T2661" s="9" t="str">
        <f>IFERROR(IF($K2661="","",INDEX(リスト!$J:$J,MATCH($K2661,リスト!$I:$I,0))),"")</f>
        <v/>
      </c>
      <c r="U2661" s="9" t="str">
        <f>IF($B2661="","",RIGHT($G2661*1000+200+COUNTIF($G$2:$G2661,$G2661),9))</f>
        <v/>
      </c>
      <c r="V2661" s="9" t="str">
        <f>IFERROR(IF($M2661="","",$M2661&amp;"・"&amp;INDEX(リスト!$F:$F,MATCH($L2661,リスト!$E:$E,0))),"")</f>
        <v/>
      </c>
    </row>
    <row r="2662" spans="15:22" ht="18" customHeight="1" x14ac:dyDescent="0.55000000000000004">
      <c r="O2662" s="9" t="str">
        <f>IFERROR(IF($B2662="","",INDEX(所属情報!$E:$E,MATCH($A2662,所属情報!$A:$A,0))),"")</f>
        <v/>
      </c>
      <c r="P2662" s="9" t="str">
        <f t="shared" si="123"/>
        <v/>
      </c>
      <c r="Q2662" s="9" t="str">
        <f t="shared" si="124"/>
        <v/>
      </c>
      <c r="R2662" s="9" t="str">
        <f t="shared" si="125"/>
        <v/>
      </c>
      <c r="S2662" s="9" t="str">
        <f>IFERROR(IF($F2662="","",INDEX(リスト!$G:$G,MATCH($F2662,リスト!$E:$E,0))),"")</f>
        <v/>
      </c>
      <c r="T2662" s="9" t="str">
        <f>IFERROR(IF($K2662="","",INDEX(リスト!$J:$J,MATCH($K2662,リスト!$I:$I,0))),"")</f>
        <v/>
      </c>
      <c r="U2662" s="9" t="str">
        <f>IF($B2662="","",RIGHT($G2662*1000+200+COUNTIF($G$2:$G2662,$G2662),9))</f>
        <v/>
      </c>
      <c r="V2662" s="9" t="str">
        <f>IFERROR(IF($M2662="","",$M2662&amp;"・"&amp;INDEX(リスト!$F:$F,MATCH($L2662,リスト!$E:$E,0))),"")</f>
        <v/>
      </c>
    </row>
    <row r="2663" spans="15:22" ht="18" customHeight="1" x14ac:dyDescent="0.55000000000000004">
      <c r="O2663" s="9" t="str">
        <f>IFERROR(IF($B2663="","",INDEX(所属情報!$E:$E,MATCH($A2663,所属情報!$A:$A,0))),"")</f>
        <v/>
      </c>
      <c r="P2663" s="9" t="str">
        <f t="shared" si="123"/>
        <v/>
      </c>
      <c r="Q2663" s="9" t="str">
        <f t="shared" si="124"/>
        <v/>
      </c>
      <c r="R2663" s="9" t="str">
        <f t="shared" si="125"/>
        <v/>
      </c>
      <c r="S2663" s="9" t="str">
        <f>IFERROR(IF($F2663="","",INDEX(リスト!$G:$G,MATCH($F2663,リスト!$E:$E,0))),"")</f>
        <v/>
      </c>
      <c r="T2663" s="9" t="str">
        <f>IFERROR(IF($K2663="","",INDEX(リスト!$J:$J,MATCH($K2663,リスト!$I:$I,0))),"")</f>
        <v/>
      </c>
      <c r="U2663" s="9" t="str">
        <f>IF($B2663="","",RIGHT($G2663*1000+200+COUNTIF($G$2:$G2663,$G2663),9))</f>
        <v/>
      </c>
      <c r="V2663" s="9" t="str">
        <f>IFERROR(IF($M2663="","",$M2663&amp;"・"&amp;INDEX(リスト!$F:$F,MATCH($L2663,リスト!$E:$E,0))),"")</f>
        <v/>
      </c>
    </row>
    <row r="2664" spans="15:22" ht="18" customHeight="1" x14ac:dyDescent="0.55000000000000004">
      <c r="O2664" s="9" t="str">
        <f>IFERROR(IF($B2664="","",INDEX(所属情報!$E:$E,MATCH($A2664,所属情報!$A:$A,0))),"")</f>
        <v/>
      </c>
      <c r="P2664" s="9" t="str">
        <f t="shared" si="123"/>
        <v/>
      </c>
      <c r="Q2664" s="9" t="str">
        <f t="shared" si="124"/>
        <v/>
      </c>
      <c r="R2664" s="9" t="str">
        <f t="shared" si="125"/>
        <v/>
      </c>
      <c r="S2664" s="9" t="str">
        <f>IFERROR(IF($F2664="","",INDEX(リスト!$G:$G,MATCH($F2664,リスト!$E:$E,0))),"")</f>
        <v/>
      </c>
      <c r="T2664" s="9" t="str">
        <f>IFERROR(IF($K2664="","",INDEX(リスト!$J:$J,MATCH($K2664,リスト!$I:$I,0))),"")</f>
        <v/>
      </c>
      <c r="U2664" s="9" t="str">
        <f>IF($B2664="","",RIGHT($G2664*1000+200+COUNTIF($G$2:$G2664,$G2664),9))</f>
        <v/>
      </c>
      <c r="V2664" s="9" t="str">
        <f>IFERROR(IF($M2664="","",$M2664&amp;"・"&amp;INDEX(リスト!$F:$F,MATCH($L2664,リスト!$E:$E,0))),"")</f>
        <v/>
      </c>
    </row>
    <row r="2665" spans="15:22" ht="18" customHeight="1" x14ac:dyDescent="0.55000000000000004">
      <c r="O2665" s="9" t="str">
        <f>IFERROR(IF($B2665="","",INDEX(所属情報!$E:$E,MATCH($A2665,所属情報!$A:$A,0))),"")</f>
        <v/>
      </c>
      <c r="P2665" s="9" t="str">
        <f t="shared" si="123"/>
        <v/>
      </c>
      <c r="Q2665" s="9" t="str">
        <f t="shared" si="124"/>
        <v/>
      </c>
      <c r="R2665" s="9" t="str">
        <f t="shared" si="125"/>
        <v/>
      </c>
      <c r="S2665" s="9" t="str">
        <f>IFERROR(IF($F2665="","",INDEX(リスト!$G:$G,MATCH($F2665,リスト!$E:$E,0))),"")</f>
        <v/>
      </c>
      <c r="T2665" s="9" t="str">
        <f>IFERROR(IF($K2665="","",INDEX(リスト!$J:$J,MATCH($K2665,リスト!$I:$I,0))),"")</f>
        <v/>
      </c>
      <c r="U2665" s="9" t="str">
        <f>IF($B2665="","",RIGHT($G2665*1000+200+COUNTIF($G$2:$G2665,$G2665),9))</f>
        <v/>
      </c>
      <c r="V2665" s="9" t="str">
        <f>IFERROR(IF($M2665="","",$M2665&amp;"・"&amp;INDEX(リスト!$F:$F,MATCH($L2665,リスト!$E:$E,0))),"")</f>
        <v/>
      </c>
    </row>
    <row r="2666" spans="15:22" ht="18" customHeight="1" x14ac:dyDescent="0.55000000000000004">
      <c r="O2666" s="9" t="str">
        <f>IFERROR(IF($B2666="","",INDEX(所属情報!$E:$E,MATCH($A2666,所属情報!$A:$A,0))),"")</f>
        <v/>
      </c>
      <c r="P2666" s="9" t="str">
        <f t="shared" si="123"/>
        <v/>
      </c>
      <c r="Q2666" s="9" t="str">
        <f t="shared" si="124"/>
        <v/>
      </c>
      <c r="R2666" s="9" t="str">
        <f t="shared" si="125"/>
        <v/>
      </c>
      <c r="S2666" s="9" t="str">
        <f>IFERROR(IF($F2666="","",INDEX(リスト!$G:$G,MATCH($F2666,リスト!$E:$E,0))),"")</f>
        <v/>
      </c>
      <c r="T2666" s="9" t="str">
        <f>IFERROR(IF($K2666="","",INDEX(リスト!$J:$J,MATCH($K2666,リスト!$I:$I,0))),"")</f>
        <v/>
      </c>
      <c r="U2666" s="9" t="str">
        <f>IF($B2666="","",RIGHT($G2666*1000+200+COUNTIF($G$2:$G2666,$G2666),9))</f>
        <v/>
      </c>
      <c r="V2666" s="9" t="str">
        <f>IFERROR(IF($M2666="","",$M2666&amp;"・"&amp;INDEX(リスト!$F:$F,MATCH($L2666,リスト!$E:$E,0))),"")</f>
        <v/>
      </c>
    </row>
    <row r="2667" spans="15:22" ht="18" customHeight="1" x14ac:dyDescent="0.55000000000000004">
      <c r="O2667" s="9" t="str">
        <f>IFERROR(IF($B2667="","",INDEX(所属情報!$E:$E,MATCH($A2667,所属情報!$A:$A,0))),"")</f>
        <v/>
      </c>
      <c r="P2667" s="9" t="str">
        <f t="shared" si="123"/>
        <v/>
      </c>
      <c r="Q2667" s="9" t="str">
        <f t="shared" si="124"/>
        <v/>
      </c>
      <c r="R2667" s="9" t="str">
        <f t="shared" si="125"/>
        <v/>
      </c>
      <c r="S2667" s="9" t="str">
        <f>IFERROR(IF($F2667="","",INDEX(リスト!$G:$G,MATCH($F2667,リスト!$E:$E,0))),"")</f>
        <v/>
      </c>
      <c r="T2667" s="9" t="str">
        <f>IFERROR(IF($K2667="","",INDEX(リスト!$J:$J,MATCH($K2667,リスト!$I:$I,0))),"")</f>
        <v/>
      </c>
      <c r="U2667" s="9" t="str">
        <f>IF($B2667="","",RIGHT($G2667*1000+200+COUNTIF($G$2:$G2667,$G2667),9))</f>
        <v/>
      </c>
      <c r="V2667" s="9" t="str">
        <f>IFERROR(IF($M2667="","",$M2667&amp;"・"&amp;INDEX(リスト!$F:$F,MATCH($L2667,リスト!$E:$E,0))),"")</f>
        <v/>
      </c>
    </row>
    <row r="2668" spans="15:22" ht="18" customHeight="1" x14ac:dyDescent="0.55000000000000004">
      <c r="O2668" s="9" t="str">
        <f>IFERROR(IF($B2668="","",INDEX(所属情報!$E:$E,MATCH($A2668,所属情報!$A:$A,0))),"")</f>
        <v/>
      </c>
      <c r="P2668" s="9" t="str">
        <f t="shared" si="123"/>
        <v/>
      </c>
      <c r="Q2668" s="9" t="str">
        <f t="shared" si="124"/>
        <v/>
      </c>
      <c r="R2668" s="9" t="str">
        <f t="shared" si="125"/>
        <v/>
      </c>
      <c r="S2668" s="9" t="str">
        <f>IFERROR(IF($F2668="","",INDEX(リスト!$G:$G,MATCH($F2668,リスト!$E:$E,0))),"")</f>
        <v/>
      </c>
      <c r="T2668" s="9" t="str">
        <f>IFERROR(IF($K2668="","",INDEX(リスト!$J:$J,MATCH($K2668,リスト!$I:$I,0))),"")</f>
        <v/>
      </c>
      <c r="U2668" s="9" t="str">
        <f>IF($B2668="","",RIGHT($G2668*1000+200+COUNTIF($G$2:$G2668,$G2668),9))</f>
        <v/>
      </c>
      <c r="V2668" s="9" t="str">
        <f>IFERROR(IF($M2668="","",$M2668&amp;"・"&amp;INDEX(リスト!$F:$F,MATCH($L2668,リスト!$E:$E,0))),"")</f>
        <v/>
      </c>
    </row>
    <row r="2669" spans="15:22" ht="18" customHeight="1" x14ac:dyDescent="0.55000000000000004">
      <c r="O2669" s="9" t="str">
        <f>IFERROR(IF($B2669="","",INDEX(所属情報!$E:$E,MATCH($A2669,所属情報!$A:$A,0))),"")</f>
        <v/>
      </c>
      <c r="P2669" s="9" t="str">
        <f t="shared" si="123"/>
        <v/>
      </c>
      <c r="Q2669" s="9" t="str">
        <f t="shared" si="124"/>
        <v/>
      </c>
      <c r="R2669" s="9" t="str">
        <f t="shared" si="125"/>
        <v/>
      </c>
      <c r="S2669" s="9" t="str">
        <f>IFERROR(IF($F2669="","",INDEX(リスト!$G:$G,MATCH($F2669,リスト!$E:$E,0))),"")</f>
        <v/>
      </c>
      <c r="T2669" s="9" t="str">
        <f>IFERROR(IF($K2669="","",INDEX(リスト!$J:$J,MATCH($K2669,リスト!$I:$I,0))),"")</f>
        <v/>
      </c>
      <c r="U2669" s="9" t="str">
        <f>IF($B2669="","",RIGHT($G2669*1000+200+COUNTIF($G$2:$G2669,$G2669),9))</f>
        <v/>
      </c>
      <c r="V2669" s="9" t="str">
        <f>IFERROR(IF($M2669="","",$M2669&amp;"・"&amp;INDEX(リスト!$F:$F,MATCH($L2669,リスト!$E:$E,0))),"")</f>
        <v/>
      </c>
    </row>
    <row r="2670" spans="15:22" ht="18" customHeight="1" x14ac:dyDescent="0.55000000000000004">
      <c r="O2670" s="9" t="str">
        <f>IFERROR(IF($B2670="","",INDEX(所属情報!$E:$E,MATCH($A2670,所属情報!$A:$A,0))),"")</f>
        <v/>
      </c>
      <c r="P2670" s="9" t="str">
        <f t="shared" si="123"/>
        <v/>
      </c>
      <c r="Q2670" s="9" t="str">
        <f t="shared" si="124"/>
        <v/>
      </c>
      <c r="R2670" s="9" t="str">
        <f t="shared" si="125"/>
        <v/>
      </c>
      <c r="S2670" s="9" t="str">
        <f>IFERROR(IF($F2670="","",INDEX(リスト!$G:$G,MATCH($F2670,リスト!$E:$E,0))),"")</f>
        <v/>
      </c>
      <c r="T2670" s="9" t="str">
        <f>IFERROR(IF($K2670="","",INDEX(リスト!$J:$J,MATCH($K2670,リスト!$I:$I,0))),"")</f>
        <v/>
      </c>
      <c r="U2670" s="9" t="str">
        <f>IF($B2670="","",RIGHT($G2670*1000+200+COUNTIF($G$2:$G2670,$G2670),9))</f>
        <v/>
      </c>
      <c r="V2670" s="9" t="str">
        <f>IFERROR(IF($M2670="","",$M2670&amp;"・"&amp;INDEX(リスト!$F:$F,MATCH($L2670,リスト!$E:$E,0))),"")</f>
        <v/>
      </c>
    </row>
    <row r="2671" spans="15:22" ht="18" customHeight="1" x14ac:dyDescent="0.55000000000000004">
      <c r="O2671" s="9" t="str">
        <f>IFERROR(IF($B2671="","",INDEX(所属情報!$E:$E,MATCH($A2671,所属情報!$A:$A,0))),"")</f>
        <v/>
      </c>
      <c r="P2671" s="9" t="str">
        <f t="shared" si="123"/>
        <v/>
      </c>
      <c r="Q2671" s="9" t="str">
        <f t="shared" si="124"/>
        <v/>
      </c>
      <c r="R2671" s="9" t="str">
        <f t="shared" si="125"/>
        <v/>
      </c>
      <c r="S2671" s="9" t="str">
        <f>IFERROR(IF($F2671="","",INDEX(リスト!$G:$G,MATCH($F2671,リスト!$E:$E,0))),"")</f>
        <v/>
      </c>
      <c r="T2671" s="9" t="str">
        <f>IFERROR(IF($K2671="","",INDEX(リスト!$J:$J,MATCH($K2671,リスト!$I:$I,0))),"")</f>
        <v/>
      </c>
      <c r="U2671" s="9" t="str">
        <f>IF($B2671="","",RIGHT($G2671*1000+200+COUNTIF($G$2:$G2671,$G2671),9))</f>
        <v/>
      </c>
      <c r="V2671" s="9" t="str">
        <f>IFERROR(IF($M2671="","",$M2671&amp;"・"&amp;INDEX(リスト!$F:$F,MATCH($L2671,リスト!$E:$E,0))),"")</f>
        <v/>
      </c>
    </row>
    <row r="2672" spans="15:22" ht="18" customHeight="1" x14ac:dyDescent="0.55000000000000004">
      <c r="O2672" s="9" t="str">
        <f>IFERROR(IF($B2672="","",INDEX(所属情報!$E:$E,MATCH($A2672,所属情報!$A:$A,0))),"")</f>
        <v/>
      </c>
      <c r="P2672" s="9" t="str">
        <f t="shared" si="123"/>
        <v/>
      </c>
      <c r="Q2672" s="9" t="str">
        <f t="shared" si="124"/>
        <v/>
      </c>
      <c r="R2672" s="9" t="str">
        <f t="shared" si="125"/>
        <v/>
      </c>
      <c r="S2672" s="9" t="str">
        <f>IFERROR(IF($F2672="","",INDEX(リスト!$G:$G,MATCH($F2672,リスト!$E:$E,0))),"")</f>
        <v/>
      </c>
      <c r="T2672" s="9" t="str">
        <f>IFERROR(IF($K2672="","",INDEX(リスト!$J:$J,MATCH($K2672,リスト!$I:$I,0))),"")</f>
        <v/>
      </c>
      <c r="U2672" s="9" t="str">
        <f>IF($B2672="","",RIGHT($G2672*1000+200+COUNTIF($G$2:$G2672,$G2672),9))</f>
        <v/>
      </c>
      <c r="V2672" s="9" t="str">
        <f>IFERROR(IF($M2672="","",$M2672&amp;"・"&amp;INDEX(リスト!$F:$F,MATCH($L2672,リスト!$E:$E,0))),"")</f>
        <v/>
      </c>
    </row>
    <row r="2673" spans="15:22" ht="18" customHeight="1" x14ac:dyDescent="0.55000000000000004">
      <c r="O2673" s="9" t="str">
        <f>IFERROR(IF($B2673="","",INDEX(所属情報!$E:$E,MATCH($A2673,所属情報!$A:$A,0))),"")</f>
        <v/>
      </c>
      <c r="P2673" s="9" t="str">
        <f t="shared" si="123"/>
        <v/>
      </c>
      <c r="Q2673" s="9" t="str">
        <f t="shared" si="124"/>
        <v/>
      </c>
      <c r="R2673" s="9" t="str">
        <f t="shared" si="125"/>
        <v/>
      </c>
      <c r="S2673" s="9" t="str">
        <f>IFERROR(IF($F2673="","",INDEX(リスト!$G:$G,MATCH($F2673,リスト!$E:$E,0))),"")</f>
        <v/>
      </c>
      <c r="T2673" s="9" t="str">
        <f>IFERROR(IF($K2673="","",INDEX(リスト!$J:$J,MATCH($K2673,リスト!$I:$I,0))),"")</f>
        <v/>
      </c>
      <c r="U2673" s="9" t="str">
        <f>IF($B2673="","",RIGHT($G2673*1000+200+COUNTIF($G$2:$G2673,$G2673),9))</f>
        <v/>
      </c>
      <c r="V2673" s="9" t="str">
        <f>IFERROR(IF($M2673="","",$M2673&amp;"・"&amp;INDEX(リスト!$F:$F,MATCH($L2673,リスト!$E:$E,0))),"")</f>
        <v/>
      </c>
    </row>
    <row r="2674" spans="15:22" ht="18" customHeight="1" x14ac:dyDescent="0.55000000000000004">
      <c r="O2674" s="9" t="str">
        <f>IFERROR(IF($B2674="","",INDEX(所属情報!$E:$E,MATCH($A2674,所属情報!$A:$A,0))),"")</f>
        <v/>
      </c>
      <c r="P2674" s="9" t="str">
        <f t="shared" si="123"/>
        <v/>
      </c>
      <c r="Q2674" s="9" t="str">
        <f t="shared" si="124"/>
        <v/>
      </c>
      <c r="R2674" s="9" t="str">
        <f t="shared" si="125"/>
        <v/>
      </c>
      <c r="S2674" s="9" t="str">
        <f>IFERROR(IF($F2674="","",INDEX(リスト!$G:$G,MATCH($F2674,リスト!$E:$E,0))),"")</f>
        <v/>
      </c>
      <c r="T2674" s="9" t="str">
        <f>IFERROR(IF($K2674="","",INDEX(リスト!$J:$J,MATCH($K2674,リスト!$I:$I,0))),"")</f>
        <v/>
      </c>
      <c r="U2674" s="9" t="str">
        <f>IF($B2674="","",RIGHT($G2674*1000+200+COUNTIF($G$2:$G2674,$G2674),9))</f>
        <v/>
      </c>
      <c r="V2674" s="9" t="str">
        <f>IFERROR(IF($M2674="","",$M2674&amp;"・"&amp;INDEX(リスト!$F:$F,MATCH($L2674,リスト!$E:$E,0))),"")</f>
        <v/>
      </c>
    </row>
    <row r="2675" spans="15:22" ht="18" customHeight="1" x14ac:dyDescent="0.55000000000000004">
      <c r="O2675" s="9" t="str">
        <f>IFERROR(IF($B2675="","",INDEX(所属情報!$E:$E,MATCH($A2675,所属情報!$A:$A,0))),"")</f>
        <v/>
      </c>
      <c r="P2675" s="9" t="str">
        <f t="shared" si="123"/>
        <v/>
      </c>
      <c r="Q2675" s="9" t="str">
        <f t="shared" si="124"/>
        <v/>
      </c>
      <c r="R2675" s="9" t="str">
        <f t="shared" si="125"/>
        <v/>
      </c>
      <c r="S2675" s="9" t="str">
        <f>IFERROR(IF($F2675="","",INDEX(リスト!$G:$G,MATCH($F2675,リスト!$E:$E,0))),"")</f>
        <v/>
      </c>
      <c r="T2675" s="9" t="str">
        <f>IFERROR(IF($K2675="","",INDEX(リスト!$J:$J,MATCH($K2675,リスト!$I:$I,0))),"")</f>
        <v/>
      </c>
      <c r="U2675" s="9" t="str">
        <f>IF($B2675="","",RIGHT($G2675*1000+200+COUNTIF($G$2:$G2675,$G2675),9))</f>
        <v/>
      </c>
      <c r="V2675" s="9" t="str">
        <f>IFERROR(IF($M2675="","",$M2675&amp;"・"&amp;INDEX(リスト!$F:$F,MATCH($L2675,リスト!$E:$E,0))),"")</f>
        <v/>
      </c>
    </row>
    <row r="2676" spans="15:22" ht="18" customHeight="1" x14ac:dyDescent="0.55000000000000004">
      <c r="O2676" s="9" t="str">
        <f>IFERROR(IF($B2676="","",INDEX(所属情報!$E:$E,MATCH($A2676,所属情報!$A:$A,0))),"")</f>
        <v/>
      </c>
      <c r="P2676" s="9" t="str">
        <f t="shared" si="123"/>
        <v/>
      </c>
      <c r="Q2676" s="9" t="str">
        <f t="shared" si="124"/>
        <v/>
      </c>
      <c r="R2676" s="9" t="str">
        <f t="shared" si="125"/>
        <v/>
      </c>
      <c r="S2676" s="9" t="str">
        <f>IFERROR(IF($F2676="","",INDEX(リスト!$G:$G,MATCH($F2676,リスト!$E:$E,0))),"")</f>
        <v/>
      </c>
      <c r="T2676" s="9" t="str">
        <f>IFERROR(IF($K2676="","",INDEX(リスト!$J:$J,MATCH($K2676,リスト!$I:$I,0))),"")</f>
        <v/>
      </c>
      <c r="U2676" s="9" t="str">
        <f>IF($B2676="","",RIGHT($G2676*1000+200+COUNTIF($G$2:$G2676,$G2676),9))</f>
        <v/>
      </c>
      <c r="V2676" s="9" t="str">
        <f>IFERROR(IF($M2676="","",$M2676&amp;"・"&amp;INDEX(リスト!$F:$F,MATCH($L2676,リスト!$E:$E,0))),"")</f>
        <v/>
      </c>
    </row>
    <row r="2677" spans="15:22" ht="18" customHeight="1" x14ac:dyDescent="0.55000000000000004">
      <c r="O2677" s="9" t="str">
        <f>IFERROR(IF($B2677="","",INDEX(所属情報!$E:$E,MATCH($A2677,所属情報!$A:$A,0))),"")</f>
        <v/>
      </c>
      <c r="P2677" s="9" t="str">
        <f t="shared" si="123"/>
        <v/>
      </c>
      <c r="Q2677" s="9" t="str">
        <f t="shared" si="124"/>
        <v/>
      </c>
      <c r="R2677" s="9" t="str">
        <f t="shared" si="125"/>
        <v/>
      </c>
      <c r="S2677" s="9" t="str">
        <f>IFERROR(IF($F2677="","",INDEX(リスト!$G:$G,MATCH($F2677,リスト!$E:$E,0))),"")</f>
        <v/>
      </c>
      <c r="T2677" s="9" t="str">
        <f>IFERROR(IF($K2677="","",INDEX(リスト!$J:$J,MATCH($K2677,リスト!$I:$I,0))),"")</f>
        <v/>
      </c>
      <c r="U2677" s="9" t="str">
        <f>IF($B2677="","",RIGHT($G2677*1000+200+COUNTIF($G$2:$G2677,$G2677),9))</f>
        <v/>
      </c>
      <c r="V2677" s="9" t="str">
        <f>IFERROR(IF($M2677="","",$M2677&amp;"・"&amp;INDEX(リスト!$F:$F,MATCH($L2677,リスト!$E:$E,0))),"")</f>
        <v/>
      </c>
    </row>
    <row r="2678" spans="15:22" ht="18" customHeight="1" x14ac:dyDescent="0.55000000000000004">
      <c r="O2678" s="9" t="str">
        <f>IFERROR(IF($B2678="","",INDEX(所属情報!$E:$E,MATCH($A2678,所属情報!$A:$A,0))),"")</f>
        <v/>
      </c>
      <c r="P2678" s="9" t="str">
        <f t="shared" si="123"/>
        <v/>
      </c>
      <c r="Q2678" s="9" t="str">
        <f t="shared" si="124"/>
        <v/>
      </c>
      <c r="R2678" s="9" t="str">
        <f t="shared" si="125"/>
        <v/>
      </c>
      <c r="S2678" s="9" t="str">
        <f>IFERROR(IF($F2678="","",INDEX(リスト!$G:$G,MATCH($F2678,リスト!$E:$E,0))),"")</f>
        <v/>
      </c>
      <c r="T2678" s="9" t="str">
        <f>IFERROR(IF($K2678="","",INDEX(リスト!$J:$J,MATCH($K2678,リスト!$I:$I,0))),"")</f>
        <v/>
      </c>
      <c r="U2678" s="9" t="str">
        <f>IF($B2678="","",RIGHT($G2678*1000+200+COUNTIF($G$2:$G2678,$G2678),9))</f>
        <v/>
      </c>
      <c r="V2678" s="9" t="str">
        <f>IFERROR(IF($M2678="","",$M2678&amp;"・"&amp;INDEX(リスト!$F:$F,MATCH($L2678,リスト!$E:$E,0))),"")</f>
        <v/>
      </c>
    </row>
    <row r="2679" spans="15:22" ht="18" customHeight="1" x14ac:dyDescent="0.55000000000000004">
      <c r="O2679" s="9" t="str">
        <f>IFERROR(IF($B2679="","",INDEX(所属情報!$E:$E,MATCH($A2679,所属情報!$A:$A,0))),"")</f>
        <v/>
      </c>
      <c r="P2679" s="9" t="str">
        <f t="shared" si="123"/>
        <v/>
      </c>
      <c r="Q2679" s="9" t="str">
        <f t="shared" si="124"/>
        <v/>
      </c>
      <c r="R2679" s="9" t="str">
        <f t="shared" si="125"/>
        <v/>
      </c>
      <c r="S2679" s="9" t="str">
        <f>IFERROR(IF($F2679="","",INDEX(リスト!$G:$G,MATCH($F2679,リスト!$E:$E,0))),"")</f>
        <v/>
      </c>
      <c r="T2679" s="9" t="str">
        <f>IFERROR(IF($K2679="","",INDEX(リスト!$J:$J,MATCH($K2679,リスト!$I:$I,0))),"")</f>
        <v/>
      </c>
      <c r="U2679" s="9" t="str">
        <f>IF($B2679="","",RIGHT($G2679*1000+200+COUNTIF($G$2:$G2679,$G2679),9))</f>
        <v/>
      </c>
      <c r="V2679" s="9" t="str">
        <f>IFERROR(IF($M2679="","",$M2679&amp;"・"&amp;INDEX(リスト!$F:$F,MATCH($L2679,リスト!$E:$E,0))),"")</f>
        <v/>
      </c>
    </row>
    <row r="2680" spans="15:22" ht="18" customHeight="1" x14ac:dyDescent="0.55000000000000004">
      <c r="O2680" s="9" t="str">
        <f>IFERROR(IF($B2680="","",INDEX(所属情報!$E:$E,MATCH($A2680,所属情報!$A:$A,0))),"")</f>
        <v/>
      </c>
      <c r="P2680" s="9" t="str">
        <f t="shared" si="123"/>
        <v/>
      </c>
      <c r="Q2680" s="9" t="str">
        <f t="shared" si="124"/>
        <v/>
      </c>
      <c r="R2680" s="9" t="str">
        <f t="shared" si="125"/>
        <v/>
      </c>
      <c r="S2680" s="9" t="str">
        <f>IFERROR(IF($F2680="","",INDEX(リスト!$G:$G,MATCH($F2680,リスト!$E:$E,0))),"")</f>
        <v/>
      </c>
      <c r="T2680" s="9" t="str">
        <f>IFERROR(IF($K2680="","",INDEX(リスト!$J:$J,MATCH($K2680,リスト!$I:$I,0))),"")</f>
        <v/>
      </c>
      <c r="U2680" s="9" t="str">
        <f>IF($B2680="","",RIGHT($G2680*1000+200+COUNTIF($G$2:$G2680,$G2680),9))</f>
        <v/>
      </c>
      <c r="V2680" s="9" t="str">
        <f>IFERROR(IF($M2680="","",$M2680&amp;"・"&amp;INDEX(リスト!$F:$F,MATCH($L2680,リスト!$E:$E,0))),"")</f>
        <v/>
      </c>
    </row>
    <row r="2681" spans="15:22" ht="18" customHeight="1" x14ac:dyDescent="0.55000000000000004">
      <c r="O2681" s="9" t="str">
        <f>IFERROR(IF($B2681="","",INDEX(所属情報!$E:$E,MATCH($A2681,所属情報!$A:$A,0))),"")</f>
        <v/>
      </c>
      <c r="P2681" s="9" t="str">
        <f t="shared" si="123"/>
        <v/>
      </c>
      <c r="Q2681" s="9" t="str">
        <f t="shared" si="124"/>
        <v/>
      </c>
      <c r="R2681" s="9" t="str">
        <f t="shared" si="125"/>
        <v/>
      </c>
      <c r="S2681" s="9" t="str">
        <f>IFERROR(IF($F2681="","",INDEX(リスト!$G:$G,MATCH($F2681,リスト!$E:$E,0))),"")</f>
        <v/>
      </c>
      <c r="T2681" s="9" t="str">
        <f>IFERROR(IF($K2681="","",INDEX(リスト!$J:$J,MATCH($K2681,リスト!$I:$I,0))),"")</f>
        <v/>
      </c>
      <c r="U2681" s="9" t="str">
        <f>IF($B2681="","",RIGHT($G2681*1000+200+COUNTIF($G$2:$G2681,$G2681),9))</f>
        <v/>
      </c>
      <c r="V2681" s="9" t="str">
        <f>IFERROR(IF($M2681="","",$M2681&amp;"・"&amp;INDEX(リスト!$F:$F,MATCH($L2681,リスト!$E:$E,0))),"")</f>
        <v/>
      </c>
    </row>
    <row r="2682" spans="15:22" ht="18" customHeight="1" x14ac:dyDescent="0.55000000000000004">
      <c r="O2682" s="9" t="str">
        <f>IFERROR(IF($B2682="","",INDEX(所属情報!$E:$E,MATCH($A2682,所属情報!$A:$A,0))),"")</f>
        <v/>
      </c>
      <c r="P2682" s="9" t="str">
        <f t="shared" si="123"/>
        <v/>
      </c>
      <c r="Q2682" s="9" t="str">
        <f t="shared" si="124"/>
        <v/>
      </c>
      <c r="R2682" s="9" t="str">
        <f t="shared" si="125"/>
        <v/>
      </c>
      <c r="S2682" s="9" t="str">
        <f>IFERROR(IF($F2682="","",INDEX(リスト!$G:$G,MATCH($F2682,リスト!$E:$E,0))),"")</f>
        <v/>
      </c>
      <c r="T2682" s="9" t="str">
        <f>IFERROR(IF($K2682="","",INDEX(リスト!$J:$J,MATCH($K2682,リスト!$I:$I,0))),"")</f>
        <v/>
      </c>
      <c r="U2682" s="9" t="str">
        <f>IF($B2682="","",RIGHT($G2682*1000+200+COUNTIF($G$2:$G2682,$G2682),9))</f>
        <v/>
      </c>
      <c r="V2682" s="9" t="str">
        <f>IFERROR(IF($M2682="","",$M2682&amp;"・"&amp;INDEX(リスト!$F:$F,MATCH($L2682,リスト!$E:$E,0))),"")</f>
        <v/>
      </c>
    </row>
    <row r="2683" spans="15:22" ht="18" customHeight="1" x14ac:dyDescent="0.55000000000000004">
      <c r="O2683" s="9" t="str">
        <f>IFERROR(IF($B2683="","",INDEX(所属情報!$E:$E,MATCH($A2683,所属情報!$A:$A,0))),"")</f>
        <v/>
      </c>
      <c r="P2683" s="9" t="str">
        <f t="shared" si="123"/>
        <v/>
      </c>
      <c r="Q2683" s="9" t="str">
        <f t="shared" si="124"/>
        <v/>
      </c>
      <c r="R2683" s="9" t="str">
        <f t="shared" si="125"/>
        <v/>
      </c>
      <c r="S2683" s="9" t="str">
        <f>IFERROR(IF($F2683="","",INDEX(リスト!$G:$G,MATCH($F2683,リスト!$E:$E,0))),"")</f>
        <v/>
      </c>
      <c r="T2683" s="9" t="str">
        <f>IFERROR(IF($K2683="","",INDEX(リスト!$J:$J,MATCH($K2683,リスト!$I:$I,0))),"")</f>
        <v/>
      </c>
      <c r="U2683" s="9" t="str">
        <f>IF($B2683="","",RIGHT($G2683*1000+200+COUNTIF($G$2:$G2683,$G2683),9))</f>
        <v/>
      </c>
      <c r="V2683" s="9" t="str">
        <f>IFERROR(IF($M2683="","",$M2683&amp;"・"&amp;INDEX(リスト!$F:$F,MATCH($L2683,リスト!$E:$E,0))),"")</f>
        <v/>
      </c>
    </row>
    <row r="2684" spans="15:22" ht="18" customHeight="1" x14ac:dyDescent="0.55000000000000004">
      <c r="O2684" s="9" t="str">
        <f>IFERROR(IF($B2684="","",INDEX(所属情報!$E:$E,MATCH($A2684,所属情報!$A:$A,0))),"")</f>
        <v/>
      </c>
      <c r="P2684" s="9" t="str">
        <f t="shared" si="123"/>
        <v/>
      </c>
      <c r="Q2684" s="9" t="str">
        <f t="shared" si="124"/>
        <v/>
      </c>
      <c r="R2684" s="9" t="str">
        <f t="shared" si="125"/>
        <v/>
      </c>
      <c r="S2684" s="9" t="str">
        <f>IFERROR(IF($F2684="","",INDEX(リスト!$G:$G,MATCH($F2684,リスト!$E:$E,0))),"")</f>
        <v/>
      </c>
      <c r="T2684" s="9" t="str">
        <f>IFERROR(IF($K2684="","",INDEX(リスト!$J:$J,MATCH($K2684,リスト!$I:$I,0))),"")</f>
        <v/>
      </c>
      <c r="U2684" s="9" t="str">
        <f>IF($B2684="","",RIGHT($G2684*1000+200+COUNTIF($G$2:$G2684,$G2684),9))</f>
        <v/>
      </c>
      <c r="V2684" s="9" t="str">
        <f>IFERROR(IF($M2684="","",$M2684&amp;"・"&amp;INDEX(リスト!$F:$F,MATCH($L2684,リスト!$E:$E,0))),"")</f>
        <v/>
      </c>
    </row>
    <row r="2685" spans="15:22" ht="18" customHeight="1" x14ac:dyDescent="0.55000000000000004">
      <c r="O2685" s="9" t="str">
        <f>IFERROR(IF($B2685="","",INDEX(所属情報!$E:$E,MATCH($A2685,所属情報!$A:$A,0))),"")</f>
        <v/>
      </c>
      <c r="P2685" s="9" t="str">
        <f t="shared" si="123"/>
        <v/>
      </c>
      <c r="Q2685" s="9" t="str">
        <f t="shared" si="124"/>
        <v/>
      </c>
      <c r="R2685" s="9" t="str">
        <f t="shared" si="125"/>
        <v/>
      </c>
      <c r="S2685" s="9" t="str">
        <f>IFERROR(IF($F2685="","",INDEX(リスト!$G:$G,MATCH($F2685,リスト!$E:$E,0))),"")</f>
        <v/>
      </c>
      <c r="T2685" s="9" t="str">
        <f>IFERROR(IF($K2685="","",INDEX(リスト!$J:$J,MATCH($K2685,リスト!$I:$I,0))),"")</f>
        <v/>
      </c>
      <c r="U2685" s="9" t="str">
        <f>IF($B2685="","",RIGHT($G2685*1000+200+COUNTIF($G$2:$G2685,$G2685),9))</f>
        <v/>
      </c>
      <c r="V2685" s="9" t="str">
        <f>IFERROR(IF($M2685="","",$M2685&amp;"・"&amp;INDEX(リスト!$F:$F,MATCH($L2685,リスト!$E:$E,0))),"")</f>
        <v/>
      </c>
    </row>
    <row r="2686" spans="15:22" ht="18" customHeight="1" x14ac:dyDescent="0.55000000000000004">
      <c r="O2686" s="9" t="str">
        <f>IFERROR(IF($B2686="","",INDEX(所属情報!$E:$E,MATCH($A2686,所属情報!$A:$A,0))),"")</f>
        <v/>
      </c>
      <c r="P2686" s="9" t="str">
        <f t="shared" si="123"/>
        <v/>
      </c>
      <c r="Q2686" s="9" t="str">
        <f t="shared" si="124"/>
        <v/>
      </c>
      <c r="R2686" s="9" t="str">
        <f t="shared" si="125"/>
        <v/>
      </c>
      <c r="S2686" s="9" t="str">
        <f>IFERROR(IF($F2686="","",INDEX(リスト!$G:$G,MATCH($F2686,リスト!$E:$E,0))),"")</f>
        <v/>
      </c>
      <c r="T2686" s="9" t="str">
        <f>IFERROR(IF($K2686="","",INDEX(リスト!$J:$J,MATCH($K2686,リスト!$I:$I,0))),"")</f>
        <v/>
      </c>
      <c r="U2686" s="9" t="str">
        <f>IF($B2686="","",RIGHT($G2686*1000+200+COUNTIF($G$2:$G2686,$G2686),9))</f>
        <v/>
      </c>
      <c r="V2686" s="9" t="str">
        <f>IFERROR(IF($M2686="","",$M2686&amp;"・"&amp;INDEX(リスト!$F:$F,MATCH($L2686,リスト!$E:$E,0))),"")</f>
        <v/>
      </c>
    </row>
    <row r="2687" spans="15:22" ht="18" customHeight="1" x14ac:dyDescent="0.55000000000000004">
      <c r="O2687" s="9" t="str">
        <f>IFERROR(IF($B2687="","",INDEX(所属情報!$E:$E,MATCH($A2687,所属情報!$A:$A,0))),"")</f>
        <v/>
      </c>
      <c r="P2687" s="9" t="str">
        <f t="shared" si="123"/>
        <v/>
      </c>
      <c r="Q2687" s="9" t="str">
        <f t="shared" si="124"/>
        <v/>
      </c>
      <c r="R2687" s="9" t="str">
        <f t="shared" si="125"/>
        <v/>
      </c>
      <c r="S2687" s="9" t="str">
        <f>IFERROR(IF($F2687="","",INDEX(リスト!$G:$G,MATCH($F2687,リスト!$E:$E,0))),"")</f>
        <v/>
      </c>
      <c r="T2687" s="9" t="str">
        <f>IFERROR(IF($K2687="","",INDEX(リスト!$J:$J,MATCH($K2687,リスト!$I:$I,0))),"")</f>
        <v/>
      </c>
      <c r="U2687" s="9" t="str">
        <f>IF($B2687="","",RIGHT($G2687*1000+200+COUNTIF($G$2:$G2687,$G2687),9))</f>
        <v/>
      </c>
      <c r="V2687" s="9" t="str">
        <f>IFERROR(IF($M2687="","",$M2687&amp;"・"&amp;INDEX(リスト!$F:$F,MATCH($L2687,リスト!$E:$E,0))),"")</f>
        <v/>
      </c>
    </row>
    <row r="2688" spans="15:22" ht="18" customHeight="1" x14ac:dyDescent="0.55000000000000004">
      <c r="O2688" s="9" t="str">
        <f>IFERROR(IF($B2688="","",INDEX(所属情報!$E:$E,MATCH($A2688,所属情報!$A:$A,0))),"")</f>
        <v/>
      </c>
      <c r="P2688" s="9" t="str">
        <f t="shared" si="123"/>
        <v/>
      </c>
      <c r="Q2688" s="9" t="str">
        <f t="shared" si="124"/>
        <v/>
      </c>
      <c r="R2688" s="9" t="str">
        <f t="shared" si="125"/>
        <v/>
      </c>
      <c r="S2688" s="9" t="str">
        <f>IFERROR(IF($F2688="","",INDEX(リスト!$G:$G,MATCH($F2688,リスト!$E:$E,0))),"")</f>
        <v/>
      </c>
      <c r="T2688" s="9" t="str">
        <f>IFERROR(IF($K2688="","",INDEX(リスト!$J:$J,MATCH($K2688,リスト!$I:$I,0))),"")</f>
        <v/>
      </c>
      <c r="U2688" s="9" t="str">
        <f>IF($B2688="","",RIGHT($G2688*1000+200+COUNTIF($G$2:$G2688,$G2688),9))</f>
        <v/>
      </c>
      <c r="V2688" s="9" t="str">
        <f>IFERROR(IF($M2688="","",$M2688&amp;"・"&amp;INDEX(リスト!$F:$F,MATCH($L2688,リスト!$E:$E,0))),"")</f>
        <v/>
      </c>
    </row>
    <row r="2689" spans="15:22" ht="18" customHeight="1" x14ac:dyDescent="0.55000000000000004">
      <c r="O2689" s="9" t="str">
        <f>IFERROR(IF($B2689="","",INDEX(所属情報!$E:$E,MATCH($A2689,所属情報!$A:$A,0))),"")</f>
        <v/>
      </c>
      <c r="P2689" s="9" t="str">
        <f t="shared" si="123"/>
        <v/>
      </c>
      <c r="Q2689" s="9" t="str">
        <f t="shared" si="124"/>
        <v/>
      </c>
      <c r="R2689" s="9" t="str">
        <f t="shared" si="125"/>
        <v/>
      </c>
      <c r="S2689" s="9" t="str">
        <f>IFERROR(IF($F2689="","",INDEX(リスト!$G:$G,MATCH($F2689,リスト!$E:$E,0))),"")</f>
        <v/>
      </c>
      <c r="T2689" s="9" t="str">
        <f>IFERROR(IF($K2689="","",INDEX(リスト!$J:$J,MATCH($K2689,リスト!$I:$I,0))),"")</f>
        <v/>
      </c>
      <c r="U2689" s="9" t="str">
        <f>IF($B2689="","",RIGHT($G2689*1000+200+COUNTIF($G$2:$G2689,$G2689),9))</f>
        <v/>
      </c>
      <c r="V2689" s="9" t="str">
        <f>IFERROR(IF($M2689="","",$M2689&amp;"・"&amp;INDEX(リスト!$F:$F,MATCH($L2689,リスト!$E:$E,0))),"")</f>
        <v/>
      </c>
    </row>
    <row r="2690" spans="15:22" ht="18" customHeight="1" x14ac:dyDescent="0.55000000000000004">
      <c r="O2690" s="9" t="str">
        <f>IFERROR(IF($B2690="","",INDEX(所属情報!$E:$E,MATCH($A2690,所属情報!$A:$A,0))),"")</f>
        <v/>
      </c>
      <c r="P2690" s="9" t="str">
        <f t="shared" si="123"/>
        <v/>
      </c>
      <c r="Q2690" s="9" t="str">
        <f t="shared" si="124"/>
        <v/>
      </c>
      <c r="R2690" s="9" t="str">
        <f t="shared" si="125"/>
        <v/>
      </c>
      <c r="S2690" s="9" t="str">
        <f>IFERROR(IF($F2690="","",INDEX(リスト!$G:$G,MATCH($F2690,リスト!$E:$E,0))),"")</f>
        <v/>
      </c>
      <c r="T2690" s="9" t="str">
        <f>IFERROR(IF($K2690="","",INDEX(リスト!$J:$J,MATCH($K2690,リスト!$I:$I,0))),"")</f>
        <v/>
      </c>
      <c r="U2690" s="9" t="str">
        <f>IF($B2690="","",RIGHT($G2690*1000+200+COUNTIF($G$2:$G2690,$G2690),9))</f>
        <v/>
      </c>
      <c r="V2690" s="9" t="str">
        <f>IFERROR(IF($M2690="","",$M2690&amp;"・"&amp;INDEX(リスト!$F:$F,MATCH($L2690,リスト!$E:$E,0))),"")</f>
        <v/>
      </c>
    </row>
    <row r="2691" spans="15:22" ht="18" customHeight="1" x14ac:dyDescent="0.55000000000000004">
      <c r="O2691" s="9" t="str">
        <f>IFERROR(IF($B2691="","",INDEX(所属情報!$E:$E,MATCH($A2691,所属情報!$A:$A,0))),"")</f>
        <v/>
      </c>
      <c r="P2691" s="9" t="str">
        <f t="shared" ref="P2691:P2754" si="126">IF($C2691="","",IF($E2691="",$C2691,$C2691&amp;" ("&amp;$E2691&amp;")"))</f>
        <v/>
      </c>
      <c r="Q2691" s="9" t="str">
        <f t="shared" ref="Q2691:Q2754" si="127">IF($D2691="","",ASC($D2691))</f>
        <v/>
      </c>
      <c r="R2691" s="9" t="str">
        <f t="shared" ref="R2691:R2754" si="128">IF($I2691="","",UPPER($I2691)&amp;" "&amp;UPPER(LEFT($J2691,1))&amp;LOWER(RIGHT($J2691,LEN($J2691)-1))&amp;" ("&amp;MID($G2691,3,2)&amp;")")</f>
        <v/>
      </c>
      <c r="S2691" s="9" t="str">
        <f>IFERROR(IF($F2691="","",INDEX(リスト!$G:$G,MATCH($F2691,リスト!$E:$E,0))),"")</f>
        <v/>
      </c>
      <c r="T2691" s="9" t="str">
        <f>IFERROR(IF($K2691="","",INDEX(リスト!$J:$J,MATCH($K2691,リスト!$I:$I,0))),"")</f>
        <v/>
      </c>
      <c r="U2691" s="9" t="str">
        <f>IF($B2691="","",RIGHT($G2691*1000+200+COUNTIF($G$2:$G2691,$G2691),9))</f>
        <v/>
      </c>
      <c r="V2691" s="9" t="str">
        <f>IFERROR(IF($M2691="","",$M2691&amp;"・"&amp;INDEX(リスト!$F:$F,MATCH($L2691,リスト!$E:$E,0))),"")</f>
        <v/>
      </c>
    </row>
    <row r="2692" spans="15:22" ht="18" customHeight="1" x14ac:dyDescent="0.55000000000000004">
      <c r="O2692" s="9" t="str">
        <f>IFERROR(IF($B2692="","",INDEX(所属情報!$E:$E,MATCH($A2692,所属情報!$A:$A,0))),"")</f>
        <v/>
      </c>
      <c r="P2692" s="9" t="str">
        <f t="shared" si="126"/>
        <v/>
      </c>
      <c r="Q2692" s="9" t="str">
        <f t="shared" si="127"/>
        <v/>
      </c>
      <c r="R2692" s="9" t="str">
        <f t="shared" si="128"/>
        <v/>
      </c>
      <c r="S2692" s="9" t="str">
        <f>IFERROR(IF($F2692="","",INDEX(リスト!$G:$G,MATCH($F2692,リスト!$E:$E,0))),"")</f>
        <v/>
      </c>
      <c r="T2692" s="9" t="str">
        <f>IFERROR(IF($K2692="","",INDEX(リスト!$J:$J,MATCH($K2692,リスト!$I:$I,0))),"")</f>
        <v/>
      </c>
      <c r="U2692" s="9" t="str">
        <f>IF($B2692="","",RIGHT($G2692*1000+200+COUNTIF($G$2:$G2692,$G2692),9))</f>
        <v/>
      </c>
      <c r="V2692" s="9" t="str">
        <f>IFERROR(IF($M2692="","",$M2692&amp;"・"&amp;INDEX(リスト!$F:$F,MATCH($L2692,リスト!$E:$E,0))),"")</f>
        <v/>
      </c>
    </row>
    <row r="2693" spans="15:22" ht="18" customHeight="1" x14ac:dyDescent="0.55000000000000004">
      <c r="O2693" s="9" t="str">
        <f>IFERROR(IF($B2693="","",INDEX(所属情報!$E:$E,MATCH($A2693,所属情報!$A:$A,0))),"")</f>
        <v/>
      </c>
      <c r="P2693" s="9" t="str">
        <f t="shared" si="126"/>
        <v/>
      </c>
      <c r="Q2693" s="9" t="str">
        <f t="shared" si="127"/>
        <v/>
      </c>
      <c r="R2693" s="9" t="str">
        <f t="shared" si="128"/>
        <v/>
      </c>
      <c r="S2693" s="9" t="str">
        <f>IFERROR(IF($F2693="","",INDEX(リスト!$G:$G,MATCH($F2693,リスト!$E:$E,0))),"")</f>
        <v/>
      </c>
      <c r="T2693" s="9" t="str">
        <f>IFERROR(IF($K2693="","",INDEX(リスト!$J:$J,MATCH($K2693,リスト!$I:$I,0))),"")</f>
        <v/>
      </c>
      <c r="U2693" s="9" t="str">
        <f>IF($B2693="","",RIGHT($G2693*1000+200+COUNTIF($G$2:$G2693,$G2693),9))</f>
        <v/>
      </c>
      <c r="V2693" s="9" t="str">
        <f>IFERROR(IF($M2693="","",$M2693&amp;"・"&amp;INDEX(リスト!$F:$F,MATCH($L2693,リスト!$E:$E,0))),"")</f>
        <v/>
      </c>
    </row>
    <row r="2694" spans="15:22" ht="18" customHeight="1" x14ac:dyDescent="0.55000000000000004">
      <c r="O2694" s="9" t="str">
        <f>IFERROR(IF($B2694="","",INDEX(所属情報!$E:$E,MATCH($A2694,所属情報!$A:$A,0))),"")</f>
        <v/>
      </c>
      <c r="P2694" s="9" t="str">
        <f t="shared" si="126"/>
        <v/>
      </c>
      <c r="Q2694" s="9" t="str">
        <f t="shared" si="127"/>
        <v/>
      </c>
      <c r="R2694" s="9" t="str">
        <f t="shared" si="128"/>
        <v/>
      </c>
      <c r="S2694" s="9" t="str">
        <f>IFERROR(IF($F2694="","",INDEX(リスト!$G:$G,MATCH($F2694,リスト!$E:$E,0))),"")</f>
        <v/>
      </c>
      <c r="T2694" s="9" t="str">
        <f>IFERROR(IF($K2694="","",INDEX(リスト!$J:$J,MATCH($K2694,リスト!$I:$I,0))),"")</f>
        <v/>
      </c>
      <c r="U2694" s="9" t="str">
        <f>IF($B2694="","",RIGHT($G2694*1000+200+COUNTIF($G$2:$G2694,$G2694),9))</f>
        <v/>
      </c>
      <c r="V2694" s="9" t="str">
        <f>IFERROR(IF($M2694="","",$M2694&amp;"・"&amp;INDEX(リスト!$F:$F,MATCH($L2694,リスト!$E:$E,0))),"")</f>
        <v/>
      </c>
    </row>
    <row r="2695" spans="15:22" ht="18" customHeight="1" x14ac:dyDescent="0.55000000000000004">
      <c r="O2695" s="9" t="str">
        <f>IFERROR(IF($B2695="","",INDEX(所属情報!$E:$E,MATCH($A2695,所属情報!$A:$A,0))),"")</f>
        <v/>
      </c>
      <c r="P2695" s="9" t="str">
        <f t="shared" si="126"/>
        <v/>
      </c>
      <c r="Q2695" s="9" t="str">
        <f t="shared" si="127"/>
        <v/>
      </c>
      <c r="R2695" s="9" t="str">
        <f t="shared" si="128"/>
        <v/>
      </c>
      <c r="S2695" s="9" t="str">
        <f>IFERROR(IF($F2695="","",INDEX(リスト!$G:$G,MATCH($F2695,リスト!$E:$E,0))),"")</f>
        <v/>
      </c>
      <c r="T2695" s="9" t="str">
        <f>IFERROR(IF($K2695="","",INDEX(リスト!$J:$J,MATCH($K2695,リスト!$I:$I,0))),"")</f>
        <v/>
      </c>
      <c r="U2695" s="9" t="str">
        <f>IF($B2695="","",RIGHT($G2695*1000+200+COUNTIF($G$2:$G2695,$G2695),9))</f>
        <v/>
      </c>
      <c r="V2695" s="9" t="str">
        <f>IFERROR(IF($M2695="","",$M2695&amp;"・"&amp;INDEX(リスト!$F:$F,MATCH($L2695,リスト!$E:$E,0))),"")</f>
        <v/>
      </c>
    </row>
    <row r="2696" spans="15:22" ht="18" customHeight="1" x14ac:dyDescent="0.55000000000000004">
      <c r="O2696" s="9" t="str">
        <f>IFERROR(IF($B2696="","",INDEX(所属情報!$E:$E,MATCH($A2696,所属情報!$A:$A,0))),"")</f>
        <v/>
      </c>
      <c r="P2696" s="9" t="str">
        <f t="shared" si="126"/>
        <v/>
      </c>
      <c r="Q2696" s="9" t="str">
        <f t="shared" si="127"/>
        <v/>
      </c>
      <c r="R2696" s="9" t="str">
        <f t="shared" si="128"/>
        <v/>
      </c>
      <c r="S2696" s="9" t="str">
        <f>IFERROR(IF($F2696="","",INDEX(リスト!$G:$G,MATCH($F2696,リスト!$E:$E,0))),"")</f>
        <v/>
      </c>
      <c r="T2696" s="9" t="str">
        <f>IFERROR(IF($K2696="","",INDEX(リスト!$J:$J,MATCH($K2696,リスト!$I:$I,0))),"")</f>
        <v/>
      </c>
      <c r="U2696" s="9" t="str">
        <f>IF($B2696="","",RIGHT($G2696*1000+200+COUNTIF($G$2:$G2696,$G2696),9))</f>
        <v/>
      </c>
      <c r="V2696" s="9" t="str">
        <f>IFERROR(IF($M2696="","",$M2696&amp;"・"&amp;INDEX(リスト!$F:$F,MATCH($L2696,リスト!$E:$E,0))),"")</f>
        <v/>
      </c>
    </row>
    <row r="2697" spans="15:22" ht="18" customHeight="1" x14ac:dyDescent="0.55000000000000004">
      <c r="O2697" s="9" t="str">
        <f>IFERROR(IF($B2697="","",INDEX(所属情報!$E:$E,MATCH($A2697,所属情報!$A:$A,0))),"")</f>
        <v/>
      </c>
      <c r="P2697" s="9" t="str">
        <f t="shared" si="126"/>
        <v/>
      </c>
      <c r="Q2697" s="9" t="str">
        <f t="shared" si="127"/>
        <v/>
      </c>
      <c r="R2697" s="9" t="str">
        <f t="shared" si="128"/>
        <v/>
      </c>
      <c r="S2697" s="9" t="str">
        <f>IFERROR(IF($F2697="","",INDEX(リスト!$G:$G,MATCH($F2697,リスト!$E:$E,0))),"")</f>
        <v/>
      </c>
      <c r="T2697" s="9" t="str">
        <f>IFERROR(IF($K2697="","",INDEX(リスト!$J:$J,MATCH($K2697,リスト!$I:$I,0))),"")</f>
        <v/>
      </c>
      <c r="U2697" s="9" t="str">
        <f>IF($B2697="","",RIGHT($G2697*1000+200+COUNTIF($G$2:$G2697,$G2697),9))</f>
        <v/>
      </c>
      <c r="V2697" s="9" t="str">
        <f>IFERROR(IF($M2697="","",$M2697&amp;"・"&amp;INDEX(リスト!$F:$F,MATCH($L2697,リスト!$E:$E,0))),"")</f>
        <v/>
      </c>
    </row>
    <row r="2698" spans="15:22" ht="18" customHeight="1" x14ac:dyDescent="0.55000000000000004">
      <c r="O2698" s="9" t="str">
        <f>IFERROR(IF($B2698="","",INDEX(所属情報!$E:$E,MATCH($A2698,所属情報!$A:$A,0))),"")</f>
        <v/>
      </c>
      <c r="P2698" s="9" t="str">
        <f t="shared" si="126"/>
        <v/>
      </c>
      <c r="Q2698" s="9" t="str">
        <f t="shared" si="127"/>
        <v/>
      </c>
      <c r="R2698" s="9" t="str">
        <f t="shared" si="128"/>
        <v/>
      </c>
      <c r="S2698" s="9" t="str">
        <f>IFERROR(IF($F2698="","",INDEX(リスト!$G:$G,MATCH($F2698,リスト!$E:$E,0))),"")</f>
        <v/>
      </c>
      <c r="T2698" s="9" t="str">
        <f>IFERROR(IF($K2698="","",INDEX(リスト!$J:$J,MATCH($K2698,リスト!$I:$I,0))),"")</f>
        <v/>
      </c>
      <c r="U2698" s="9" t="str">
        <f>IF($B2698="","",RIGHT($G2698*1000+200+COUNTIF($G$2:$G2698,$G2698),9))</f>
        <v/>
      </c>
      <c r="V2698" s="9" t="str">
        <f>IFERROR(IF($M2698="","",$M2698&amp;"・"&amp;INDEX(リスト!$F:$F,MATCH($L2698,リスト!$E:$E,0))),"")</f>
        <v/>
      </c>
    </row>
    <row r="2699" spans="15:22" ht="18" customHeight="1" x14ac:dyDescent="0.55000000000000004">
      <c r="O2699" s="9" t="str">
        <f>IFERROR(IF($B2699="","",INDEX(所属情報!$E:$E,MATCH($A2699,所属情報!$A:$A,0))),"")</f>
        <v/>
      </c>
      <c r="P2699" s="9" t="str">
        <f t="shared" si="126"/>
        <v/>
      </c>
      <c r="Q2699" s="9" t="str">
        <f t="shared" si="127"/>
        <v/>
      </c>
      <c r="R2699" s="9" t="str">
        <f t="shared" si="128"/>
        <v/>
      </c>
      <c r="S2699" s="9" t="str">
        <f>IFERROR(IF($F2699="","",INDEX(リスト!$G:$G,MATCH($F2699,リスト!$E:$E,0))),"")</f>
        <v/>
      </c>
      <c r="T2699" s="9" t="str">
        <f>IFERROR(IF($K2699="","",INDEX(リスト!$J:$J,MATCH($K2699,リスト!$I:$I,0))),"")</f>
        <v/>
      </c>
      <c r="U2699" s="9" t="str">
        <f>IF($B2699="","",RIGHT($G2699*1000+200+COUNTIF($G$2:$G2699,$G2699),9))</f>
        <v/>
      </c>
      <c r="V2699" s="9" t="str">
        <f>IFERROR(IF($M2699="","",$M2699&amp;"・"&amp;INDEX(リスト!$F:$F,MATCH($L2699,リスト!$E:$E,0))),"")</f>
        <v/>
      </c>
    </row>
    <row r="2700" spans="15:22" ht="18" customHeight="1" x14ac:dyDescent="0.55000000000000004">
      <c r="O2700" s="9" t="str">
        <f>IFERROR(IF($B2700="","",INDEX(所属情報!$E:$E,MATCH($A2700,所属情報!$A:$A,0))),"")</f>
        <v/>
      </c>
      <c r="P2700" s="9" t="str">
        <f t="shared" si="126"/>
        <v/>
      </c>
      <c r="Q2700" s="9" t="str">
        <f t="shared" si="127"/>
        <v/>
      </c>
      <c r="R2700" s="9" t="str">
        <f t="shared" si="128"/>
        <v/>
      </c>
      <c r="S2700" s="9" t="str">
        <f>IFERROR(IF($F2700="","",INDEX(リスト!$G:$G,MATCH($F2700,リスト!$E:$E,0))),"")</f>
        <v/>
      </c>
      <c r="T2700" s="9" t="str">
        <f>IFERROR(IF($K2700="","",INDEX(リスト!$J:$J,MATCH($K2700,リスト!$I:$I,0))),"")</f>
        <v/>
      </c>
      <c r="U2700" s="9" t="str">
        <f>IF($B2700="","",RIGHT($G2700*1000+200+COUNTIF($G$2:$G2700,$G2700),9))</f>
        <v/>
      </c>
      <c r="V2700" s="9" t="str">
        <f>IFERROR(IF($M2700="","",$M2700&amp;"・"&amp;INDEX(リスト!$F:$F,MATCH($L2700,リスト!$E:$E,0))),"")</f>
        <v/>
      </c>
    </row>
    <row r="2701" spans="15:22" ht="18" customHeight="1" x14ac:dyDescent="0.55000000000000004">
      <c r="O2701" s="9" t="str">
        <f>IFERROR(IF($B2701="","",INDEX(所属情報!$E:$E,MATCH($A2701,所属情報!$A:$A,0))),"")</f>
        <v/>
      </c>
      <c r="P2701" s="9" t="str">
        <f t="shared" si="126"/>
        <v/>
      </c>
      <c r="Q2701" s="9" t="str">
        <f t="shared" si="127"/>
        <v/>
      </c>
      <c r="R2701" s="9" t="str">
        <f t="shared" si="128"/>
        <v/>
      </c>
      <c r="S2701" s="9" t="str">
        <f>IFERROR(IF($F2701="","",INDEX(リスト!$G:$G,MATCH($F2701,リスト!$E:$E,0))),"")</f>
        <v/>
      </c>
      <c r="T2701" s="9" t="str">
        <f>IFERROR(IF($K2701="","",INDEX(リスト!$J:$J,MATCH($K2701,リスト!$I:$I,0))),"")</f>
        <v/>
      </c>
      <c r="U2701" s="9" t="str">
        <f>IF($B2701="","",RIGHT($G2701*1000+200+COUNTIF($G$2:$G2701,$G2701),9))</f>
        <v/>
      </c>
      <c r="V2701" s="9" t="str">
        <f>IFERROR(IF($M2701="","",$M2701&amp;"・"&amp;INDEX(リスト!$F:$F,MATCH($L2701,リスト!$E:$E,0))),"")</f>
        <v/>
      </c>
    </row>
    <row r="2702" spans="15:22" ht="18" customHeight="1" x14ac:dyDescent="0.55000000000000004">
      <c r="O2702" s="9" t="str">
        <f>IFERROR(IF($B2702="","",INDEX(所属情報!$E:$E,MATCH($A2702,所属情報!$A:$A,0))),"")</f>
        <v/>
      </c>
      <c r="P2702" s="9" t="str">
        <f t="shared" si="126"/>
        <v/>
      </c>
      <c r="Q2702" s="9" t="str">
        <f t="shared" si="127"/>
        <v/>
      </c>
      <c r="R2702" s="9" t="str">
        <f t="shared" si="128"/>
        <v/>
      </c>
      <c r="S2702" s="9" t="str">
        <f>IFERROR(IF($F2702="","",INDEX(リスト!$G:$G,MATCH($F2702,リスト!$E:$E,0))),"")</f>
        <v/>
      </c>
      <c r="T2702" s="9" t="str">
        <f>IFERROR(IF($K2702="","",INDEX(リスト!$J:$J,MATCH($K2702,リスト!$I:$I,0))),"")</f>
        <v/>
      </c>
      <c r="U2702" s="9" t="str">
        <f>IF($B2702="","",RIGHT($G2702*1000+200+COUNTIF($G$2:$G2702,$G2702),9))</f>
        <v/>
      </c>
      <c r="V2702" s="9" t="str">
        <f>IFERROR(IF($M2702="","",$M2702&amp;"・"&amp;INDEX(リスト!$F:$F,MATCH($L2702,リスト!$E:$E,0))),"")</f>
        <v/>
      </c>
    </row>
    <row r="2703" spans="15:22" ht="18" customHeight="1" x14ac:dyDescent="0.55000000000000004">
      <c r="O2703" s="9" t="str">
        <f>IFERROR(IF($B2703="","",INDEX(所属情報!$E:$E,MATCH($A2703,所属情報!$A:$A,0))),"")</f>
        <v/>
      </c>
      <c r="P2703" s="9" t="str">
        <f t="shared" si="126"/>
        <v/>
      </c>
      <c r="Q2703" s="9" t="str">
        <f t="shared" si="127"/>
        <v/>
      </c>
      <c r="R2703" s="9" t="str">
        <f t="shared" si="128"/>
        <v/>
      </c>
      <c r="S2703" s="9" t="str">
        <f>IFERROR(IF($F2703="","",INDEX(リスト!$G:$G,MATCH($F2703,リスト!$E:$E,0))),"")</f>
        <v/>
      </c>
      <c r="T2703" s="9" t="str">
        <f>IFERROR(IF($K2703="","",INDEX(リスト!$J:$J,MATCH($K2703,リスト!$I:$I,0))),"")</f>
        <v/>
      </c>
      <c r="U2703" s="9" t="str">
        <f>IF($B2703="","",RIGHT($G2703*1000+200+COUNTIF($G$2:$G2703,$G2703),9))</f>
        <v/>
      </c>
      <c r="V2703" s="9" t="str">
        <f>IFERROR(IF($M2703="","",$M2703&amp;"・"&amp;INDEX(リスト!$F:$F,MATCH($L2703,リスト!$E:$E,0))),"")</f>
        <v/>
      </c>
    </row>
    <row r="2704" spans="15:22" ht="18" customHeight="1" x14ac:dyDescent="0.55000000000000004">
      <c r="O2704" s="9" t="str">
        <f>IFERROR(IF($B2704="","",INDEX(所属情報!$E:$E,MATCH($A2704,所属情報!$A:$A,0))),"")</f>
        <v/>
      </c>
      <c r="P2704" s="9" t="str">
        <f t="shared" si="126"/>
        <v/>
      </c>
      <c r="Q2704" s="9" t="str">
        <f t="shared" si="127"/>
        <v/>
      </c>
      <c r="R2704" s="9" t="str">
        <f t="shared" si="128"/>
        <v/>
      </c>
      <c r="S2704" s="9" t="str">
        <f>IFERROR(IF($F2704="","",INDEX(リスト!$G:$G,MATCH($F2704,リスト!$E:$E,0))),"")</f>
        <v/>
      </c>
      <c r="T2704" s="9" t="str">
        <f>IFERROR(IF($K2704="","",INDEX(リスト!$J:$J,MATCH($K2704,リスト!$I:$I,0))),"")</f>
        <v/>
      </c>
      <c r="U2704" s="9" t="str">
        <f>IF($B2704="","",RIGHT($G2704*1000+200+COUNTIF($G$2:$G2704,$G2704),9))</f>
        <v/>
      </c>
      <c r="V2704" s="9" t="str">
        <f>IFERROR(IF($M2704="","",$M2704&amp;"・"&amp;INDEX(リスト!$F:$F,MATCH($L2704,リスト!$E:$E,0))),"")</f>
        <v/>
      </c>
    </row>
    <row r="2705" spans="15:22" ht="18" customHeight="1" x14ac:dyDescent="0.55000000000000004">
      <c r="O2705" s="9" t="str">
        <f>IFERROR(IF($B2705="","",INDEX(所属情報!$E:$E,MATCH($A2705,所属情報!$A:$A,0))),"")</f>
        <v/>
      </c>
      <c r="P2705" s="9" t="str">
        <f t="shared" si="126"/>
        <v/>
      </c>
      <c r="Q2705" s="9" t="str">
        <f t="shared" si="127"/>
        <v/>
      </c>
      <c r="R2705" s="9" t="str">
        <f t="shared" si="128"/>
        <v/>
      </c>
      <c r="S2705" s="9" t="str">
        <f>IFERROR(IF($F2705="","",INDEX(リスト!$G:$G,MATCH($F2705,リスト!$E:$E,0))),"")</f>
        <v/>
      </c>
      <c r="T2705" s="9" t="str">
        <f>IFERROR(IF($K2705="","",INDEX(リスト!$J:$J,MATCH($K2705,リスト!$I:$I,0))),"")</f>
        <v/>
      </c>
      <c r="U2705" s="9" t="str">
        <f>IF($B2705="","",RIGHT($G2705*1000+200+COUNTIF($G$2:$G2705,$G2705),9))</f>
        <v/>
      </c>
      <c r="V2705" s="9" t="str">
        <f>IFERROR(IF($M2705="","",$M2705&amp;"・"&amp;INDEX(リスト!$F:$F,MATCH($L2705,リスト!$E:$E,0))),"")</f>
        <v/>
      </c>
    </row>
    <row r="2706" spans="15:22" ht="18" customHeight="1" x14ac:dyDescent="0.55000000000000004">
      <c r="O2706" s="9" t="str">
        <f>IFERROR(IF($B2706="","",INDEX(所属情報!$E:$E,MATCH($A2706,所属情報!$A:$A,0))),"")</f>
        <v/>
      </c>
      <c r="P2706" s="9" t="str">
        <f t="shared" si="126"/>
        <v/>
      </c>
      <c r="Q2706" s="9" t="str">
        <f t="shared" si="127"/>
        <v/>
      </c>
      <c r="R2706" s="9" t="str">
        <f t="shared" si="128"/>
        <v/>
      </c>
      <c r="S2706" s="9" t="str">
        <f>IFERROR(IF($F2706="","",INDEX(リスト!$G:$G,MATCH($F2706,リスト!$E:$E,0))),"")</f>
        <v/>
      </c>
      <c r="T2706" s="9" t="str">
        <f>IFERROR(IF($K2706="","",INDEX(リスト!$J:$J,MATCH($K2706,リスト!$I:$I,0))),"")</f>
        <v/>
      </c>
      <c r="U2706" s="9" t="str">
        <f>IF($B2706="","",RIGHT($G2706*1000+200+COUNTIF($G$2:$G2706,$G2706),9))</f>
        <v/>
      </c>
      <c r="V2706" s="9" t="str">
        <f>IFERROR(IF($M2706="","",$M2706&amp;"・"&amp;INDEX(リスト!$F:$F,MATCH($L2706,リスト!$E:$E,0))),"")</f>
        <v/>
      </c>
    </row>
    <row r="2707" spans="15:22" ht="18" customHeight="1" x14ac:dyDescent="0.55000000000000004">
      <c r="O2707" s="9" t="str">
        <f>IFERROR(IF($B2707="","",INDEX(所属情報!$E:$E,MATCH($A2707,所属情報!$A:$A,0))),"")</f>
        <v/>
      </c>
      <c r="P2707" s="9" t="str">
        <f t="shared" si="126"/>
        <v/>
      </c>
      <c r="Q2707" s="9" t="str">
        <f t="shared" si="127"/>
        <v/>
      </c>
      <c r="R2707" s="9" t="str">
        <f t="shared" si="128"/>
        <v/>
      </c>
      <c r="S2707" s="9" t="str">
        <f>IFERROR(IF($F2707="","",INDEX(リスト!$G:$G,MATCH($F2707,リスト!$E:$E,0))),"")</f>
        <v/>
      </c>
      <c r="T2707" s="9" t="str">
        <f>IFERROR(IF($K2707="","",INDEX(リスト!$J:$J,MATCH($K2707,リスト!$I:$I,0))),"")</f>
        <v/>
      </c>
      <c r="U2707" s="9" t="str">
        <f>IF($B2707="","",RIGHT($G2707*1000+200+COUNTIF($G$2:$G2707,$G2707),9))</f>
        <v/>
      </c>
      <c r="V2707" s="9" t="str">
        <f>IFERROR(IF($M2707="","",$M2707&amp;"・"&amp;INDEX(リスト!$F:$F,MATCH($L2707,リスト!$E:$E,0))),"")</f>
        <v/>
      </c>
    </row>
    <row r="2708" spans="15:22" ht="18" customHeight="1" x14ac:dyDescent="0.55000000000000004">
      <c r="O2708" s="9" t="str">
        <f>IFERROR(IF($B2708="","",INDEX(所属情報!$E:$E,MATCH($A2708,所属情報!$A:$A,0))),"")</f>
        <v/>
      </c>
      <c r="P2708" s="9" t="str">
        <f t="shared" si="126"/>
        <v/>
      </c>
      <c r="Q2708" s="9" t="str">
        <f t="shared" si="127"/>
        <v/>
      </c>
      <c r="R2708" s="9" t="str">
        <f t="shared" si="128"/>
        <v/>
      </c>
      <c r="S2708" s="9" t="str">
        <f>IFERROR(IF($F2708="","",INDEX(リスト!$G:$G,MATCH($F2708,リスト!$E:$E,0))),"")</f>
        <v/>
      </c>
      <c r="T2708" s="9" t="str">
        <f>IFERROR(IF($K2708="","",INDEX(リスト!$J:$J,MATCH($K2708,リスト!$I:$I,0))),"")</f>
        <v/>
      </c>
      <c r="U2708" s="9" t="str">
        <f>IF($B2708="","",RIGHT($G2708*1000+200+COUNTIF($G$2:$G2708,$G2708),9))</f>
        <v/>
      </c>
      <c r="V2708" s="9" t="str">
        <f>IFERROR(IF($M2708="","",$M2708&amp;"・"&amp;INDEX(リスト!$F:$F,MATCH($L2708,リスト!$E:$E,0))),"")</f>
        <v/>
      </c>
    </row>
    <row r="2709" spans="15:22" ht="18" customHeight="1" x14ac:dyDescent="0.55000000000000004">
      <c r="O2709" s="9" t="str">
        <f>IFERROR(IF($B2709="","",INDEX(所属情報!$E:$E,MATCH($A2709,所属情報!$A:$A,0))),"")</f>
        <v/>
      </c>
      <c r="P2709" s="9" t="str">
        <f t="shared" si="126"/>
        <v/>
      </c>
      <c r="Q2709" s="9" t="str">
        <f t="shared" si="127"/>
        <v/>
      </c>
      <c r="R2709" s="9" t="str">
        <f t="shared" si="128"/>
        <v/>
      </c>
      <c r="S2709" s="9" t="str">
        <f>IFERROR(IF($F2709="","",INDEX(リスト!$G:$G,MATCH($F2709,リスト!$E:$E,0))),"")</f>
        <v/>
      </c>
      <c r="T2709" s="9" t="str">
        <f>IFERROR(IF($K2709="","",INDEX(リスト!$J:$J,MATCH($K2709,リスト!$I:$I,0))),"")</f>
        <v/>
      </c>
      <c r="U2709" s="9" t="str">
        <f>IF($B2709="","",RIGHT($G2709*1000+200+COUNTIF($G$2:$G2709,$G2709),9))</f>
        <v/>
      </c>
      <c r="V2709" s="9" t="str">
        <f>IFERROR(IF($M2709="","",$M2709&amp;"・"&amp;INDEX(リスト!$F:$F,MATCH($L2709,リスト!$E:$E,0))),"")</f>
        <v/>
      </c>
    </row>
    <row r="2710" spans="15:22" ht="18" customHeight="1" x14ac:dyDescent="0.55000000000000004">
      <c r="O2710" s="9" t="str">
        <f>IFERROR(IF($B2710="","",INDEX(所属情報!$E:$E,MATCH($A2710,所属情報!$A:$A,0))),"")</f>
        <v/>
      </c>
      <c r="P2710" s="9" t="str">
        <f t="shared" si="126"/>
        <v/>
      </c>
      <c r="Q2710" s="9" t="str">
        <f t="shared" si="127"/>
        <v/>
      </c>
      <c r="R2710" s="9" t="str">
        <f t="shared" si="128"/>
        <v/>
      </c>
      <c r="S2710" s="9" t="str">
        <f>IFERROR(IF($F2710="","",INDEX(リスト!$G:$G,MATCH($F2710,リスト!$E:$E,0))),"")</f>
        <v/>
      </c>
      <c r="T2710" s="9" t="str">
        <f>IFERROR(IF($K2710="","",INDEX(リスト!$J:$J,MATCH($K2710,リスト!$I:$I,0))),"")</f>
        <v/>
      </c>
      <c r="U2710" s="9" t="str">
        <f>IF($B2710="","",RIGHT($G2710*1000+200+COUNTIF($G$2:$G2710,$G2710),9))</f>
        <v/>
      </c>
      <c r="V2710" s="9" t="str">
        <f>IFERROR(IF($M2710="","",$M2710&amp;"・"&amp;INDEX(リスト!$F:$F,MATCH($L2710,リスト!$E:$E,0))),"")</f>
        <v/>
      </c>
    </row>
    <row r="2711" spans="15:22" ht="18" customHeight="1" x14ac:dyDescent="0.55000000000000004">
      <c r="O2711" s="9" t="str">
        <f>IFERROR(IF($B2711="","",INDEX(所属情報!$E:$E,MATCH($A2711,所属情報!$A:$A,0))),"")</f>
        <v/>
      </c>
      <c r="P2711" s="9" t="str">
        <f t="shared" si="126"/>
        <v/>
      </c>
      <c r="Q2711" s="9" t="str">
        <f t="shared" si="127"/>
        <v/>
      </c>
      <c r="R2711" s="9" t="str">
        <f t="shared" si="128"/>
        <v/>
      </c>
      <c r="S2711" s="9" t="str">
        <f>IFERROR(IF($F2711="","",INDEX(リスト!$G:$G,MATCH($F2711,リスト!$E:$E,0))),"")</f>
        <v/>
      </c>
      <c r="T2711" s="9" t="str">
        <f>IFERROR(IF($K2711="","",INDEX(リスト!$J:$J,MATCH($K2711,リスト!$I:$I,0))),"")</f>
        <v/>
      </c>
      <c r="U2711" s="9" t="str">
        <f>IF($B2711="","",RIGHT($G2711*1000+200+COUNTIF($G$2:$G2711,$G2711),9))</f>
        <v/>
      </c>
      <c r="V2711" s="9" t="str">
        <f>IFERROR(IF($M2711="","",$M2711&amp;"・"&amp;INDEX(リスト!$F:$F,MATCH($L2711,リスト!$E:$E,0))),"")</f>
        <v/>
      </c>
    </row>
    <row r="2712" spans="15:22" ht="18" customHeight="1" x14ac:dyDescent="0.55000000000000004">
      <c r="O2712" s="9" t="str">
        <f>IFERROR(IF($B2712="","",INDEX(所属情報!$E:$E,MATCH($A2712,所属情報!$A:$A,0))),"")</f>
        <v/>
      </c>
      <c r="P2712" s="9" t="str">
        <f t="shared" si="126"/>
        <v/>
      </c>
      <c r="Q2712" s="9" t="str">
        <f t="shared" si="127"/>
        <v/>
      </c>
      <c r="R2712" s="9" t="str">
        <f t="shared" si="128"/>
        <v/>
      </c>
      <c r="S2712" s="9" t="str">
        <f>IFERROR(IF($F2712="","",INDEX(リスト!$G:$G,MATCH($F2712,リスト!$E:$E,0))),"")</f>
        <v/>
      </c>
      <c r="T2712" s="9" t="str">
        <f>IFERROR(IF($K2712="","",INDEX(リスト!$J:$J,MATCH($K2712,リスト!$I:$I,0))),"")</f>
        <v/>
      </c>
      <c r="U2712" s="9" t="str">
        <f>IF($B2712="","",RIGHT($G2712*1000+200+COUNTIF($G$2:$G2712,$G2712),9))</f>
        <v/>
      </c>
      <c r="V2712" s="9" t="str">
        <f>IFERROR(IF($M2712="","",$M2712&amp;"・"&amp;INDEX(リスト!$F:$F,MATCH($L2712,リスト!$E:$E,0))),"")</f>
        <v/>
      </c>
    </row>
    <row r="2713" spans="15:22" ht="18" customHeight="1" x14ac:dyDescent="0.55000000000000004">
      <c r="O2713" s="9" t="str">
        <f>IFERROR(IF($B2713="","",INDEX(所属情報!$E:$E,MATCH($A2713,所属情報!$A:$A,0))),"")</f>
        <v/>
      </c>
      <c r="P2713" s="9" t="str">
        <f t="shared" si="126"/>
        <v/>
      </c>
      <c r="Q2713" s="9" t="str">
        <f t="shared" si="127"/>
        <v/>
      </c>
      <c r="R2713" s="9" t="str">
        <f t="shared" si="128"/>
        <v/>
      </c>
      <c r="S2713" s="9" t="str">
        <f>IFERROR(IF($F2713="","",INDEX(リスト!$G:$G,MATCH($F2713,リスト!$E:$E,0))),"")</f>
        <v/>
      </c>
      <c r="T2713" s="9" t="str">
        <f>IFERROR(IF($K2713="","",INDEX(リスト!$J:$J,MATCH($K2713,リスト!$I:$I,0))),"")</f>
        <v/>
      </c>
      <c r="U2713" s="9" t="str">
        <f>IF($B2713="","",RIGHT($G2713*1000+200+COUNTIF($G$2:$G2713,$G2713),9))</f>
        <v/>
      </c>
      <c r="V2713" s="9" t="str">
        <f>IFERROR(IF($M2713="","",$M2713&amp;"・"&amp;INDEX(リスト!$F:$F,MATCH($L2713,リスト!$E:$E,0))),"")</f>
        <v/>
      </c>
    </row>
    <row r="2714" spans="15:22" ht="18" customHeight="1" x14ac:dyDescent="0.55000000000000004">
      <c r="O2714" s="9" t="str">
        <f>IFERROR(IF($B2714="","",INDEX(所属情報!$E:$E,MATCH($A2714,所属情報!$A:$A,0))),"")</f>
        <v/>
      </c>
      <c r="P2714" s="9" t="str">
        <f t="shared" si="126"/>
        <v/>
      </c>
      <c r="Q2714" s="9" t="str">
        <f t="shared" si="127"/>
        <v/>
      </c>
      <c r="R2714" s="9" t="str">
        <f t="shared" si="128"/>
        <v/>
      </c>
      <c r="S2714" s="9" t="str">
        <f>IFERROR(IF($F2714="","",INDEX(リスト!$G:$G,MATCH($F2714,リスト!$E:$E,0))),"")</f>
        <v/>
      </c>
      <c r="T2714" s="9" t="str">
        <f>IFERROR(IF($K2714="","",INDEX(リスト!$J:$J,MATCH($K2714,リスト!$I:$I,0))),"")</f>
        <v/>
      </c>
      <c r="U2714" s="9" t="str">
        <f>IF($B2714="","",RIGHT($G2714*1000+200+COUNTIF($G$2:$G2714,$G2714),9))</f>
        <v/>
      </c>
      <c r="V2714" s="9" t="str">
        <f>IFERROR(IF($M2714="","",$M2714&amp;"・"&amp;INDEX(リスト!$F:$F,MATCH($L2714,リスト!$E:$E,0))),"")</f>
        <v/>
      </c>
    </row>
    <row r="2715" spans="15:22" ht="18" customHeight="1" x14ac:dyDescent="0.55000000000000004">
      <c r="O2715" s="9" t="str">
        <f>IFERROR(IF($B2715="","",INDEX(所属情報!$E:$E,MATCH($A2715,所属情報!$A:$A,0))),"")</f>
        <v/>
      </c>
      <c r="P2715" s="9" t="str">
        <f t="shared" si="126"/>
        <v/>
      </c>
      <c r="Q2715" s="9" t="str">
        <f t="shared" si="127"/>
        <v/>
      </c>
      <c r="R2715" s="9" t="str">
        <f t="shared" si="128"/>
        <v/>
      </c>
      <c r="S2715" s="9" t="str">
        <f>IFERROR(IF($F2715="","",INDEX(リスト!$G:$G,MATCH($F2715,リスト!$E:$E,0))),"")</f>
        <v/>
      </c>
      <c r="T2715" s="9" t="str">
        <f>IFERROR(IF($K2715="","",INDEX(リスト!$J:$J,MATCH($K2715,リスト!$I:$I,0))),"")</f>
        <v/>
      </c>
      <c r="U2715" s="9" t="str">
        <f>IF($B2715="","",RIGHT($G2715*1000+200+COUNTIF($G$2:$G2715,$G2715),9))</f>
        <v/>
      </c>
      <c r="V2715" s="9" t="str">
        <f>IFERROR(IF($M2715="","",$M2715&amp;"・"&amp;INDEX(リスト!$F:$F,MATCH($L2715,リスト!$E:$E,0))),"")</f>
        <v/>
      </c>
    </row>
    <row r="2716" spans="15:22" ht="18" customHeight="1" x14ac:dyDescent="0.55000000000000004">
      <c r="O2716" s="9" t="str">
        <f>IFERROR(IF($B2716="","",INDEX(所属情報!$E:$E,MATCH($A2716,所属情報!$A:$A,0))),"")</f>
        <v/>
      </c>
      <c r="P2716" s="9" t="str">
        <f t="shared" si="126"/>
        <v/>
      </c>
      <c r="Q2716" s="9" t="str">
        <f t="shared" si="127"/>
        <v/>
      </c>
      <c r="R2716" s="9" t="str">
        <f t="shared" si="128"/>
        <v/>
      </c>
      <c r="S2716" s="9" t="str">
        <f>IFERROR(IF($F2716="","",INDEX(リスト!$G:$G,MATCH($F2716,リスト!$E:$E,0))),"")</f>
        <v/>
      </c>
      <c r="T2716" s="9" t="str">
        <f>IFERROR(IF($K2716="","",INDEX(リスト!$J:$J,MATCH($K2716,リスト!$I:$I,0))),"")</f>
        <v/>
      </c>
      <c r="U2716" s="9" t="str">
        <f>IF($B2716="","",RIGHT($G2716*1000+200+COUNTIF($G$2:$G2716,$G2716),9))</f>
        <v/>
      </c>
      <c r="V2716" s="9" t="str">
        <f>IFERROR(IF($M2716="","",$M2716&amp;"・"&amp;INDEX(リスト!$F:$F,MATCH($L2716,リスト!$E:$E,0))),"")</f>
        <v/>
      </c>
    </row>
    <row r="2717" spans="15:22" ht="18" customHeight="1" x14ac:dyDescent="0.55000000000000004">
      <c r="O2717" s="9" t="str">
        <f>IFERROR(IF($B2717="","",INDEX(所属情報!$E:$E,MATCH($A2717,所属情報!$A:$A,0))),"")</f>
        <v/>
      </c>
      <c r="P2717" s="9" t="str">
        <f t="shared" si="126"/>
        <v/>
      </c>
      <c r="Q2717" s="9" t="str">
        <f t="shared" si="127"/>
        <v/>
      </c>
      <c r="R2717" s="9" t="str">
        <f t="shared" si="128"/>
        <v/>
      </c>
      <c r="S2717" s="9" t="str">
        <f>IFERROR(IF($F2717="","",INDEX(リスト!$G:$G,MATCH($F2717,リスト!$E:$E,0))),"")</f>
        <v/>
      </c>
      <c r="T2717" s="9" t="str">
        <f>IFERROR(IF($K2717="","",INDEX(リスト!$J:$J,MATCH($K2717,リスト!$I:$I,0))),"")</f>
        <v/>
      </c>
      <c r="U2717" s="9" t="str">
        <f>IF($B2717="","",RIGHT($G2717*1000+200+COUNTIF($G$2:$G2717,$G2717),9))</f>
        <v/>
      </c>
      <c r="V2717" s="9" t="str">
        <f>IFERROR(IF($M2717="","",$M2717&amp;"・"&amp;INDEX(リスト!$F:$F,MATCH($L2717,リスト!$E:$E,0))),"")</f>
        <v/>
      </c>
    </row>
    <row r="2718" spans="15:22" ht="18" customHeight="1" x14ac:dyDescent="0.55000000000000004">
      <c r="O2718" s="9" t="str">
        <f>IFERROR(IF($B2718="","",INDEX(所属情報!$E:$E,MATCH($A2718,所属情報!$A:$A,0))),"")</f>
        <v/>
      </c>
      <c r="P2718" s="9" t="str">
        <f t="shared" si="126"/>
        <v/>
      </c>
      <c r="Q2718" s="9" t="str">
        <f t="shared" si="127"/>
        <v/>
      </c>
      <c r="R2718" s="9" t="str">
        <f t="shared" si="128"/>
        <v/>
      </c>
      <c r="S2718" s="9" t="str">
        <f>IFERROR(IF($F2718="","",INDEX(リスト!$G:$G,MATCH($F2718,リスト!$E:$E,0))),"")</f>
        <v/>
      </c>
      <c r="T2718" s="9" t="str">
        <f>IFERROR(IF($K2718="","",INDEX(リスト!$J:$J,MATCH($K2718,リスト!$I:$I,0))),"")</f>
        <v/>
      </c>
      <c r="U2718" s="9" t="str">
        <f>IF($B2718="","",RIGHT($G2718*1000+200+COUNTIF($G$2:$G2718,$G2718),9))</f>
        <v/>
      </c>
      <c r="V2718" s="9" t="str">
        <f>IFERROR(IF($M2718="","",$M2718&amp;"・"&amp;INDEX(リスト!$F:$F,MATCH($L2718,リスト!$E:$E,0))),"")</f>
        <v/>
      </c>
    </row>
    <row r="2719" spans="15:22" ht="18" customHeight="1" x14ac:dyDescent="0.55000000000000004">
      <c r="O2719" s="9" t="str">
        <f>IFERROR(IF($B2719="","",INDEX(所属情報!$E:$E,MATCH($A2719,所属情報!$A:$A,0))),"")</f>
        <v/>
      </c>
      <c r="P2719" s="9" t="str">
        <f t="shared" si="126"/>
        <v/>
      </c>
      <c r="Q2719" s="9" t="str">
        <f t="shared" si="127"/>
        <v/>
      </c>
      <c r="R2719" s="9" t="str">
        <f t="shared" si="128"/>
        <v/>
      </c>
      <c r="S2719" s="9" t="str">
        <f>IFERROR(IF($F2719="","",INDEX(リスト!$G:$G,MATCH($F2719,リスト!$E:$E,0))),"")</f>
        <v/>
      </c>
      <c r="T2719" s="9" t="str">
        <f>IFERROR(IF($K2719="","",INDEX(リスト!$J:$J,MATCH($K2719,リスト!$I:$I,0))),"")</f>
        <v/>
      </c>
      <c r="U2719" s="9" t="str">
        <f>IF($B2719="","",RIGHT($G2719*1000+200+COUNTIF($G$2:$G2719,$G2719),9))</f>
        <v/>
      </c>
      <c r="V2719" s="9" t="str">
        <f>IFERROR(IF($M2719="","",$M2719&amp;"・"&amp;INDEX(リスト!$F:$F,MATCH($L2719,リスト!$E:$E,0))),"")</f>
        <v/>
      </c>
    </row>
    <row r="2720" spans="15:22" ht="18" customHeight="1" x14ac:dyDescent="0.55000000000000004">
      <c r="O2720" s="9" t="str">
        <f>IFERROR(IF($B2720="","",INDEX(所属情報!$E:$E,MATCH($A2720,所属情報!$A:$A,0))),"")</f>
        <v/>
      </c>
      <c r="P2720" s="9" t="str">
        <f t="shared" si="126"/>
        <v/>
      </c>
      <c r="Q2720" s="9" t="str">
        <f t="shared" si="127"/>
        <v/>
      </c>
      <c r="R2720" s="9" t="str">
        <f t="shared" si="128"/>
        <v/>
      </c>
      <c r="S2720" s="9" t="str">
        <f>IFERROR(IF($F2720="","",INDEX(リスト!$G:$G,MATCH($F2720,リスト!$E:$E,0))),"")</f>
        <v/>
      </c>
      <c r="T2720" s="9" t="str">
        <f>IFERROR(IF($K2720="","",INDEX(リスト!$J:$J,MATCH($K2720,リスト!$I:$I,0))),"")</f>
        <v/>
      </c>
      <c r="U2720" s="9" t="str">
        <f>IF($B2720="","",RIGHT($G2720*1000+200+COUNTIF($G$2:$G2720,$G2720),9))</f>
        <v/>
      </c>
      <c r="V2720" s="9" t="str">
        <f>IFERROR(IF($M2720="","",$M2720&amp;"・"&amp;INDEX(リスト!$F:$F,MATCH($L2720,リスト!$E:$E,0))),"")</f>
        <v/>
      </c>
    </row>
    <row r="2721" spans="15:22" ht="18" customHeight="1" x14ac:dyDescent="0.55000000000000004">
      <c r="O2721" s="9" t="str">
        <f>IFERROR(IF($B2721="","",INDEX(所属情報!$E:$E,MATCH($A2721,所属情報!$A:$A,0))),"")</f>
        <v/>
      </c>
      <c r="P2721" s="9" t="str">
        <f t="shared" si="126"/>
        <v/>
      </c>
      <c r="Q2721" s="9" t="str">
        <f t="shared" si="127"/>
        <v/>
      </c>
      <c r="R2721" s="9" t="str">
        <f t="shared" si="128"/>
        <v/>
      </c>
      <c r="S2721" s="9" t="str">
        <f>IFERROR(IF($F2721="","",INDEX(リスト!$G:$G,MATCH($F2721,リスト!$E:$E,0))),"")</f>
        <v/>
      </c>
      <c r="T2721" s="9" t="str">
        <f>IFERROR(IF($K2721="","",INDEX(リスト!$J:$J,MATCH($K2721,リスト!$I:$I,0))),"")</f>
        <v/>
      </c>
      <c r="U2721" s="9" t="str">
        <f>IF($B2721="","",RIGHT($G2721*1000+200+COUNTIF($G$2:$G2721,$G2721),9))</f>
        <v/>
      </c>
      <c r="V2721" s="9" t="str">
        <f>IFERROR(IF($M2721="","",$M2721&amp;"・"&amp;INDEX(リスト!$F:$F,MATCH($L2721,リスト!$E:$E,0))),"")</f>
        <v/>
      </c>
    </row>
    <row r="2722" spans="15:22" ht="18" customHeight="1" x14ac:dyDescent="0.55000000000000004">
      <c r="O2722" s="9" t="str">
        <f>IFERROR(IF($B2722="","",INDEX(所属情報!$E:$E,MATCH($A2722,所属情報!$A:$A,0))),"")</f>
        <v/>
      </c>
      <c r="P2722" s="9" t="str">
        <f t="shared" si="126"/>
        <v/>
      </c>
      <c r="Q2722" s="9" t="str">
        <f t="shared" si="127"/>
        <v/>
      </c>
      <c r="R2722" s="9" t="str">
        <f t="shared" si="128"/>
        <v/>
      </c>
      <c r="S2722" s="9" t="str">
        <f>IFERROR(IF($F2722="","",INDEX(リスト!$G:$G,MATCH($F2722,リスト!$E:$E,0))),"")</f>
        <v/>
      </c>
      <c r="T2722" s="9" t="str">
        <f>IFERROR(IF($K2722="","",INDEX(リスト!$J:$J,MATCH($K2722,リスト!$I:$I,0))),"")</f>
        <v/>
      </c>
      <c r="U2722" s="9" t="str">
        <f>IF($B2722="","",RIGHT($G2722*1000+200+COUNTIF($G$2:$G2722,$G2722),9))</f>
        <v/>
      </c>
      <c r="V2722" s="9" t="str">
        <f>IFERROR(IF($M2722="","",$M2722&amp;"・"&amp;INDEX(リスト!$F:$F,MATCH($L2722,リスト!$E:$E,0))),"")</f>
        <v/>
      </c>
    </row>
    <row r="2723" spans="15:22" ht="18" customHeight="1" x14ac:dyDescent="0.55000000000000004">
      <c r="O2723" s="9" t="str">
        <f>IFERROR(IF($B2723="","",INDEX(所属情報!$E:$E,MATCH($A2723,所属情報!$A:$A,0))),"")</f>
        <v/>
      </c>
      <c r="P2723" s="9" t="str">
        <f t="shared" si="126"/>
        <v/>
      </c>
      <c r="Q2723" s="9" t="str">
        <f t="shared" si="127"/>
        <v/>
      </c>
      <c r="R2723" s="9" t="str">
        <f t="shared" si="128"/>
        <v/>
      </c>
      <c r="S2723" s="9" t="str">
        <f>IFERROR(IF($F2723="","",INDEX(リスト!$G:$G,MATCH($F2723,リスト!$E:$E,0))),"")</f>
        <v/>
      </c>
      <c r="T2723" s="9" t="str">
        <f>IFERROR(IF($K2723="","",INDEX(リスト!$J:$J,MATCH($K2723,リスト!$I:$I,0))),"")</f>
        <v/>
      </c>
      <c r="U2723" s="9" t="str">
        <f>IF($B2723="","",RIGHT($G2723*1000+200+COUNTIF($G$2:$G2723,$G2723),9))</f>
        <v/>
      </c>
      <c r="V2723" s="9" t="str">
        <f>IFERROR(IF($M2723="","",$M2723&amp;"・"&amp;INDEX(リスト!$F:$F,MATCH($L2723,リスト!$E:$E,0))),"")</f>
        <v/>
      </c>
    </row>
    <row r="2724" spans="15:22" ht="18" customHeight="1" x14ac:dyDescent="0.55000000000000004">
      <c r="O2724" s="9" t="str">
        <f>IFERROR(IF($B2724="","",INDEX(所属情報!$E:$E,MATCH($A2724,所属情報!$A:$A,0))),"")</f>
        <v/>
      </c>
      <c r="P2724" s="9" t="str">
        <f t="shared" si="126"/>
        <v/>
      </c>
      <c r="Q2724" s="9" t="str">
        <f t="shared" si="127"/>
        <v/>
      </c>
      <c r="R2724" s="9" t="str">
        <f t="shared" si="128"/>
        <v/>
      </c>
      <c r="S2724" s="9" t="str">
        <f>IFERROR(IF($F2724="","",INDEX(リスト!$G:$G,MATCH($F2724,リスト!$E:$E,0))),"")</f>
        <v/>
      </c>
      <c r="T2724" s="9" t="str">
        <f>IFERROR(IF($K2724="","",INDEX(リスト!$J:$J,MATCH($K2724,リスト!$I:$I,0))),"")</f>
        <v/>
      </c>
      <c r="U2724" s="9" t="str">
        <f>IF($B2724="","",RIGHT($G2724*1000+200+COUNTIF($G$2:$G2724,$G2724),9))</f>
        <v/>
      </c>
      <c r="V2724" s="9" t="str">
        <f>IFERROR(IF($M2724="","",$M2724&amp;"・"&amp;INDEX(リスト!$F:$F,MATCH($L2724,リスト!$E:$E,0))),"")</f>
        <v/>
      </c>
    </row>
    <row r="2725" spans="15:22" ht="18" customHeight="1" x14ac:dyDescent="0.55000000000000004">
      <c r="O2725" s="9" t="str">
        <f>IFERROR(IF($B2725="","",INDEX(所属情報!$E:$E,MATCH($A2725,所属情報!$A:$A,0))),"")</f>
        <v/>
      </c>
      <c r="P2725" s="9" t="str">
        <f t="shared" si="126"/>
        <v/>
      </c>
      <c r="Q2725" s="9" t="str">
        <f t="shared" si="127"/>
        <v/>
      </c>
      <c r="R2725" s="9" t="str">
        <f t="shared" si="128"/>
        <v/>
      </c>
      <c r="S2725" s="9" t="str">
        <f>IFERROR(IF($F2725="","",INDEX(リスト!$G:$G,MATCH($F2725,リスト!$E:$E,0))),"")</f>
        <v/>
      </c>
      <c r="T2725" s="9" t="str">
        <f>IFERROR(IF($K2725="","",INDEX(リスト!$J:$J,MATCH($K2725,リスト!$I:$I,0))),"")</f>
        <v/>
      </c>
      <c r="U2725" s="9" t="str">
        <f>IF($B2725="","",RIGHT($G2725*1000+200+COUNTIF($G$2:$G2725,$G2725),9))</f>
        <v/>
      </c>
      <c r="V2725" s="9" t="str">
        <f>IFERROR(IF($M2725="","",$M2725&amp;"・"&amp;INDEX(リスト!$F:$F,MATCH($L2725,リスト!$E:$E,0))),"")</f>
        <v/>
      </c>
    </row>
    <row r="2726" spans="15:22" ht="18" customHeight="1" x14ac:dyDescent="0.55000000000000004">
      <c r="O2726" s="9" t="str">
        <f>IFERROR(IF($B2726="","",INDEX(所属情報!$E:$E,MATCH($A2726,所属情報!$A:$A,0))),"")</f>
        <v/>
      </c>
      <c r="P2726" s="9" t="str">
        <f t="shared" si="126"/>
        <v/>
      </c>
      <c r="Q2726" s="9" t="str">
        <f t="shared" si="127"/>
        <v/>
      </c>
      <c r="R2726" s="9" t="str">
        <f t="shared" si="128"/>
        <v/>
      </c>
      <c r="S2726" s="9" t="str">
        <f>IFERROR(IF($F2726="","",INDEX(リスト!$G:$G,MATCH($F2726,リスト!$E:$E,0))),"")</f>
        <v/>
      </c>
      <c r="T2726" s="9" t="str">
        <f>IFERROR(IF($K2726="","",INDEX(リスト!$J:$J,MATCH($K2726,リスト!$I:$I,0))),"")</f>
        <v/>
      </c>
      <c r="U2726" s="9" t="str">
        <f>IF($B2726="","",RIGHT($G2726*1000+200+COUNTIF($G$2:$G2726,$G2726),9))</f>
        <v/>
      </c>
      <c r="V2726" s="9" t="str">
        <f>IFERROR(IF($M2726="","",$M2726&amp;"・"&amp;INDEX(リスト!$F:$F,MATCH($L2726,リスト!$E:$E,0))),"")</f>
        <v/>
      </c>
    </row>
    <row r="2727" spans="15:22" ht="18" customHeight="1" x14ac:dyDescent="0.55000000000000004">
      <c r="O2727" s="9" t="str">
        <f>IFERROR(IF($B2727="","",INDEX(所属情報!$E:$E,MATCH($A2727,所属情報!$A:$A,0))),"")</f>
        <v/>
      </c>
      <c r="P2727" s="9" t="str">
        <f t="shared" si="126"/>
        <v/>
      </c>
      <c r="Q2727" s="9" t="str">
        <f t="shared" si="127"/>
        <v/>
      </c>
      <c r="R2727" s="9" t="str">
        <f t="shared" si="128"/>
        <v/>
      </c>
      <c r="S2727" s="9" t="str">
        <f>IFERROR(IF($F2727="","",INDEX(リスト!$G:$G,MATCH($F2727,リスト!$E:$E,0))),"")</f>
        <v/>
      </c>
      <c r="T2727" s="9" t="str">
        <f>IFERROR(IF($K2727="","",INDEX(リスト!$J:$J,MATCH($K2727,リスト!$I:$I,0))),"")</f>
        <v/>
      </c>
      <c r="U2727" s="9" t="str">
        <f>IF($B2727="","",RIGHT($G2727*1000+200+COUNTIF($G$2:$G2727,$G2727),9))</f>
        <v/>
      </c>
      <c r="V2727" s="9" t="str">
        <f>IFERROR(IF($M2727="","",$M2727&amp;"・"&amp;INDEX(リスト!$F:$F,MATCH($L2727,リスト!$E:$E,0))),"")</f>
        <v/>
      </c>
    </row>
    <row r="2728" spans="15:22" ht="18" customHeight="1" x14ac:dyDescent="0.55000000000000004">
      <c r="O2728" s="9" t="str">
        <f>IFERROR(IF($B2728="","",INDEX(所属情報!$E:$E,MATCH($A2728,所属情報!$A:$A,0))),"")</f>
        <v/>
      </c>
      <c r="P2728" s="9" t="str">
        <f t="shared" si="126"/>
        <v/>
      </c>
      <c r="Q2728" s="9" t="str">
        <f t="shared" si="127"/>
        <v/>
      </c>
      <c r="R2728" s="9" t="str">
        <f t="shared" si="128"/>
        <v/>
      </c>
      <c r="S2728" s="9" t="str">
        <f>IFERROR(IF($F2728="","",INDEX(リスト!$G:$G,MATCH($F2728,リスト!$E:$E,0))),"")</f>
        <v/>
      </c>
      <c r="T2728" s="9" t="str">
        <f>IFERROR(IF($K2728="","",INDEX(リスト!$J:$J,MATCH($K2728,リスト!$I:$I,0))),"")</f>
        <v/>
      </c>
      <c r="U2728" s="9" t="str">
        <f>IF($B2728="","",RIGHT($G2728*1000+200+COUNTIF($G$2:$G2728,$G2728),9))</f>
        <v/>
      </c>
      <c r="V2728" s="9" t="str">
        <f>IFERROR(IF($M2728="","",$M2728&amp;"・"&amp;INDEX(リスト!$F:$F,MATCH($L2728,リスト!$E:$E,0))),"")</f>
        <v/>
      </c>
    </row>
    <row r="2729" spans="15:22" ht="18" customHeight="1" x14ac:dyDescent="0.55000000000000004">
      <c r="O2729" s="9" t="str">
        <f>IFERROR(IF($B2729="","",INDEX(所属情報!$E:$E,MATCH($A2729,所属情報!$A:$A,0))),"")</f>
        <v/>
      </c>
      <c r="P2729" s="9" t="str">
        <f t="shared" si="126"/>
        <v/>
      </c>
      <c r="Q2729" s="9" t="str">
        <f t="shared" si="127"/>
        <v/>
      </c>
      <c r="R2729" s="9" t="str">
        <f t="shared" si="128"/>
        <v/>
      </c>
      <c r="S2729" s="9" t="str">
        <f>IFERROR(IF($F2729="","",INDEX(リスト!$G:$G,MATCH($F2729,リスト!$E:$E,0))),"")</f>
        <v/>
      </c>
      <c r="T2729" s="9" t="str">
        <f>IFERROR(IF($K2729="","",INDEX(リスト!$J:$J,MATCH($K2729,リスト!$I:$I,0))),"")</f>
        <v/>
      </c>
      <c r="U2729" s="9" t="str">
        <f>IF($B2729="","",RIGHT($G2729*1000+200+COUNTIF($G$2:$G2729,$G2729),9))</f>
        <v/>
      </c>
      <c r="V2729" s="9" t="str">
        <f>IFERROR(IF($M2729="","",$M2729&amp;"・"&amp;INDEX(リスト!$F:$F,MATCH($L2729,リスト!$E:$E,0))),"")</f>
        <v/>
      </c>
    </row>
    <row r="2730" spans="15:22" ht="18" customHeight="1" x14ac:dyDescent="0.55000000000000004">
      <c r="O2730" s="9" t="str">
        <f>IFERROR(IF($B2730="","",INDEX(所属情報!$E:$E,MATCH($A2730,所属情報!$A:$A,0))),"")</f>
        <v/>
      </c>
      <c r="P2730" s="9" t="str">
        <f t="shared" si="126"/>
        <v/>
      </c>
      <c r="Q2730" s="9" t="str">
        <f t="shared" si="127"/>
        <v/>
      </c>
      <c r="R2730" s="9" t="str">
        <f t="shared" si="128"/>
        <v/>
      </c>
      <c r="S2730" s="9" t="str">
        <f>IFERROR(IF($F2730="","",INDEX(リスト!$G:$G,MATCH($F2730,リスト!$E:$E,0))),"")</f>
        <v/>
      </c>
      <c r="T2730" s="9" t="str">
        <f>IFERROR(IF($K2730="","",INDEX(リスト!$J:$J,MATCH($K2730,リスト!$I:$I,0))),"")</f>
        <v/>
      </c>
      <c r="U2730" s="9" t="str">
        <f>IF($B2730="","",RIGHT($G2730*1000+200+COUNTIF($G$2:$G2730,$G2730),9))</f>
        <v/>
      </c>
      <c r="V2730" s="9" t="str">
        <f>IFERROR(IF($M2730="","",$M2730&amp;"・"&amp;INDEX(リスト!$F:$F,MATCH($L2730,リスト!$E:$E,0))),"")</f>
        <v/>
      </c>
    </row>
    <row r="2731" spans="15:22" ht="18" customHeight="1" x14ac:dyDescent="0.55000000000000004">
      <c r="O2731" s="9" t="str">
        <f>IFERROR(IF($B2731="","",INDEX(所属情報!$E:$E,MATCH($A2731,所属情報!$A:$A,0))),"")</f>
        <v/>
      </c>
      <c r="P2731" s="9" t="str">
        <f t="shared" si="126"/>
        <v/>
      </c>
      <c r="Q2731" s="9" t="str">
        <f t="shared" si="127"/>
        <v/>
      </c>
      <c r="R2731" s="9" t="str">
        <f t="shared" si="128"/>
        <v/>
      </c>
      <c r="S2731" s="9" t="str">
        <f>IFERROR(IF($F2731="","",INDEX(リスト!$G:$G,MATCH($F2731,リスト!$E:$E,0))),"")</f>
        <v/>
      </c>
      <c r="T2731" s="9" t="str">
        <f>IFERROR(IF($K2731="","",INDEX(リスト!$J:$J,MATCH($K2731,リスト!$I:$I,0))),"")</f>
        <v/>
      </c>
      <c r="U2731" s="9" t="str">
        <f>IF($B2731="","",RIGHT($G2731*1000+200+COUNTIF($G$2:$G2731,$G2731),9))</f>
        <v/>
      </c>
      <c r="V2731" s="9" t="str">
        <f>IFERROR(IF($M2731="","",$M2731&amp;"・"&amp;INDEX(リスト!$F:$F,MATCH($L2731,リスト!$E:$E,0))),"")</f>
        <v/>
      </c>
    </row>
    <row r="2732" spans="15:22" ht="18" customHeight="1" x14ac:dyDescent="0.55000000000000004">
      <c r="O2732" s="9" t="str">
        <f>IFERROR(IF($B2732="","",INDEX(所属情報!$E:$E,MATCH($A2732,所属情報!$A:$A,0))),"")</f>
        <v/>
      </c>
      <c r="P2732" s="9" t="str">
        <f t="shared" si="126"/>
        <v/>
      </c>
      <c r="Q2732" s="9" t="str">
        <f t="shared" si="127"/>
        <v/>
      </c>
      <c r="R2732" s="9" t="str">
        <f t="shared" si="128"/>
        <v/>
      </c>
      <c r="S2732" s="9" t="str">
        <f>IFERROR(IF($F2732="","",INDEX(リスト!$G:$G,MATCH($F2732,リスト!$E:$E,0))),"")</f>
        <v/>
      </c>
      <c r="T2732" s="9" t="str">
        <f>IFERROR(IF($K2732="","",INDEX(リスト!$J:$J,MATCH($K2732,リスト!$I:$I,0))),"")</f>
        <v/>
      </c>
      <c r="U2732" s="9" t="str">
        <f>IF($B2732="","",RIGHT($G2732*1000+200+COUNTIF($G$2:$G2732,$G2732),9))</f>
        <v/>
      </c>
      <c r="V2732" s="9" t="str">
        <f>IFERROR(IF($M2732="","",$M2732&amp;"・"&amp;INDEX(リスト!$F:$F,MATCH($L2732,リスト!$E:$E,0))),"")</f>
        <v/>
      </c>
    </row>
    <row r="2733" spans="15:22" ht="18" customHeight="1" x14ac:dyDescent="0.55000000000000004">
      <c r="O2733" s="9" t="str">
        <f>IFERROR(IF($B2733="","",INDEX(所属情報!$E:$E,MATCH($A2733,所属情報!$A:$A,0))),"")</f>
        <v/>
      </c>
      <c r="P2733" s="9" t="str">
        <f t="shared" si="126"/>
        <v/>
      </c>
      <c r="Q2733" s="9" t="str">
        <f t="shared" si="127"/>
        <v/>
      </c>
      <c r="R2733" s="9" t="str">
        <f t="shared" si="128"/>
        <v/>
      </c>
      <c r="S2733" s="9" t="str">
        <f>IFERROR(IF($F2733="","",INDEX(リスト!$G:$G,MATCH($F2733,リスト!$E:$E,0))),"")</f>
        <v/>
      </c>
      <c r="T2733" s="9" t="str">
        <f>IFERROR(IF($K2733="","",INDEX(リスト!$J:$J,MATCH($K2733,リスト!$I:$I,0))),"")</f>
        <v/>
      </c>
      <c r="U2733" s="9" t="str">
        <f>IF($B2733="","",RIGHT($G2733*1000+200+COUNTIF($G$2:$G2733,$G2733),9))</f>
        <v/>
      </c>
      <c r="V2733" s="9" t="str">
        <f>IFERROR(IF($M2733="","",$M2733&amp;"・"&amp;INDEX(リスト!$F:$F,MATCH($L2733,リスト!$E:$E,0))),"")</f>
        <v/>
      </c>
    </row>
    <row r="2734" spans="15:22" ht="18" customHeight="1" x14ac:dyDescent="0.55000000000000004">
      <c r="O2734" s="9" t="str">
        <f>IFERROR(IF($B2734="","",INDEX(所属情報!$E:$E,MATCH($A2734,所属情報!$A:$A,0))),"")</f>
        <v/>
      </c>
      <c r="P2734" s="9" t="str">
        <f t="shared" si="126"/>
        <v/>
      </c>
      <c r="Q2734" s="9" t="str">
        <f t="shared" si="127"/>
        <v/>
      </c>
      <c r="R2734" s="9" t="str">
        <f t="shared" si="128"/>
        <v/>
      </c>
      <c r="S2734" s="9" t="str">
        <f>IFERROR(IF($F2734="","",INDEX(リスト!$G:$G,MATCH($F2734,リスト!$E:$E,0))),"")</f>
        <v/>
      </c>
      <c r="T2734" s="9" t="str">
        <f>IFERROR(IF($K2734="","",INDEX(リスト!$J:$J,MATCH($K2734,リスト!$I:$I,0))),"")</f>
        <v/>
      </c>
      <c r="U2734" s="9" t="str">
        <f>IF($B2734="","",RIGHT($G2734*1000+200+COUNTIF($G$2:$G2734,$G2734),9))</f>
        <v/>
      </c>
      <c r="V2734" s="9" t="str">
        <f>IFERROR(IF($M2734="","",$M2734&amp;"・"&amp;INDEX(リスト!$F:$F,MATCH($L2734,リスト!$E:$E,0))),"")</f>
        <v/>
      </c>
    </row>
    <row r="2735" spans="15:22" ht="18" customHeight="1" x14ac:dyDescent="0.55000000000000004">
      <c r="O2735" s="9" t="str">
        <f>IFERROR(IF($B2735="","",INDEX(所属情報!$E:$E,MATCH($A2735,所属情報!$A:$A,0))),"")</f>
        <v/>
      </c>
      <c r="P2735" s="9" t="str">
        <f t="shared" si="126"/>
        <v/>
      </c>
      <c r="Q2735" s="9" t="str">
        <f t="shared" si="127"/>
        <v/>
      </c>
      <c r="R2735" s="9" t="str">
        <f t="shared" si="128"/>
        <v/>
      </c>
      <c r="S2735" s="9" t="str">
        <f>IFERROR(IF($F2735="","",INDEX(リスト!$G:$G,MATCH($F2735,リスト!$E:$E,0))),"")</f>
        <v/>
      </c>
      <c r="T2735" s="9" t="str">
        <f>IFERROR(IF($K2735="","",INDEX(リスト!$J:$J,MATCH($K2735,リスト!$I:$I,0))),"")</f>
        <v/>
      </c>
      <c r="U2735" s="9" t="str">
        <f>IF($B2735="","",RIGHT($G2735*1000+200+COUNTIF($G$2:$G2735,$G2735),9))</f>
        <v/>
      </c>
      <c r="V2735" s="9" t="str">
        <f>IFERROR(IF($M2735="","",$M2735&amp;"・"&amp;INDEX(リスト!$F:$F,MATCH($L2735,リスト!$E:$E,0))),"")</f>
        <v/>
      </c>
    </row>
    <row r="2736" spans="15:22" ht="18" customHeight="1" x14ac:dyDescent="0.55000000000000004">
      <c r="O2736" s="9" t="str">
        <f>IFERROR(IF($B2736="","",INDEX(所属情報!$E:$E,MATCH($A2736,所属情報!$A:$A,0))),"")</f>
        <v/>
      </c>
      <c r="P2736" s="9" t="str">
        <f t="shared" si="126"/>
        <v/>
      </c>
      <c r="Q2736" s="9" t="str">
        <f t="shared" si="127"/>
        <v/>
      </c>
      <c r="R2736" s="9" t="str">
        <f t="shared" si="128"/>
        <v/>
      </c>
      <c r="S2736" s="9" t="str">
        <f>IFERROR(IF($F2736="","",INDEX(リスト!$G:$G,MATCH($F2736,リスト!$E:$E,0))),"")</f>
        <v/>
      </c>
      <c r="T2736" s="9" t="str">
        <f>IFERROR(IF($K2736="","",INDEX(リスト!$J:$J,MATCH($K2736,リスト!$I:$I,0))),"")</f>
        <v/>
      </c>
      <c r="U2736" s="9" t="str">
        <f>IF($B2736="","",RIGHT($G2736*1000+200+COUNTIF($G$2:$G2736,$G2736),9))</f>
        <v/>
      </c>
      <c r="V2736" s="9" t="str">
        <f>IFERROR(IF($M2736="","",$M2736&amp;"・"&amp;INDEX(リスト!$F:$F,MATCH($L2736,リスト!$E:$E,0))),"")</f>
        <v/>
      </c>
    </row>
    <row r="2737" spans="15:22" ht="18" customHeight="1" x14ac:dyDescent="0.55000000000000004">
      <c r="O2737" s="9" t="str">
        <f>IFERROR(IF($B2737="","",INDEX(所属情報!$E:$E,MATCH($A2737,所属情報!$A:$A,0))),"")</f>
        <v/>
      </c>
      <c r="P2737" s="9" t="str">
        <f t="shared" si="126"/>
        <v/>
      </c>
      <c r="Q2737" s="9" t="str">
        <f t="shared" si="127"/>
        <v/>
      </c>
      <c r="R2737" s="9" t="str">
        <f t="shared" si="128"/>
        <v/>
      </c>
      <c r="S2737" s="9" t="str">
        <f>IFERROR(IF($F2737="","",INDEX(リスト!$G:$G,MATCH($F2737,リスト!$E:$E,0))),"")</f>
        <v/>
      </c>
      <c r="T2737" s="9" t="str">
        <f>IFERROR(IF($K2737="","",INDEX(リスト!$J:$J,MATCH($K2737,リスト!$I:$I,0))),"")</f>
        <v/>
      </c>
      <c r="U2737" s="9" t="str">
        <f>IF($B2737="","",RIGHT($G2737*1000+200+COUNTIF($G$2:$G2737,$G2737),9))</f>
        <v/>
      </c>
      <c r="V2737" s="9" t="str">
        <f>IFERROR(IF($M2737="","",$M2737&amp;"・"&amp;INDEX(リスト!$F:$F,MATCH($L2737,リスト!$E:$E,0))),"")</f>
        <v/>
      </c>
    </row>
    <row r="2738" spans="15:22" ht="18" customHeight="1" x14ac:dyDescent="0.55000000000000004">
      <c r="O2738" s="9" t="str">
        <f>IFERROR(IF($B2738="","",INDEX(所属情報!$E:$E,MATCH($A2738,所属情報!$A:$A,0))),"")</f>
        <v/>
      </c>
      <c r="P2738" s="9" t="str">
        <f t="shared" si="126"/>
        <v/>
      </c>
      <c r="Q2738" s="9" t="str">
        <f t="shared" si="127"/>
        <v/>
      </c>
      <c r="R2738" s="9" t="str">
        <f t="shared" si="128"/>
        <v/>
      </c>
      <c r="S2738" s="9" t="str">
        <f>IFERROR(IF($F2738="","",INDEX(リスト!$G:$G,MATCH($F2738,リスト!$E:$E,0))),"")</f>
        <v/>
      </c>
      <c r="T2738" s="9" t="str">
        <f>IFERROR(IF($K2738="","",INDEX(リスト!$J:$J,MATCH($K2738,リスト!$I:$I,0))),"")</f>
        <v/>
      </c>
      <c r="U2738" s="9" t="str">
        <f>IF($B2738="","",RIGHT($G2738*1000+200+COUNTIF($G$2:$G2738,$G2738),9))</f>
        <v/>
      </c>
      <c r="V2738" s="9" t="str">
        <f>IFERROR(IF($M2738="","",$M2738&amp;"・"&amp;INDEX(リスト!$F:$F,MATCH($L2738,リスト!$E:$E,0))),"")</f>
        <v/>
      </c>
    </row>
    <row r="2739" spans="15:22" ht="18" customHeight="1" x14ac:dyDescent="0.55000000000000004">
      <c r="O2739" s="9" t="str">
        <f>IFERROR(IF($B2739="","",INDEX(所属情報!$E:$E,MATCH($A2739,所属情報!$A:$A,0))),"")</f>
        <v/>
      </c>
      <c r="P2739" s="9" t="str">
        <f t="shared" si="126"/>
        <v/>
      </c>
      <c r="Q2739" s="9" t="str">
        <f t="shared" si="127"/>
        <v/>
      </c>
      <c r="R2739" s="9" t="str">
        <f t="shared" si="128"/>
        <v/>
      </c>
      <c r="S2739" s="9" t="str">
        <f>IFERROR(IF($F2739="","",INDEX(リスト!$G:$G,MATCH($F2739,リスト!$E:$E,0))),"")</f>
        <v/>
      </c>
      <c r="T2739" s="9" t="str">
        <f>IFERROR(IF($K2739="","",INDEX(リスト!$J:$J,MATCH($K2739,リスト!$I:$I,0))),"")</f>
        <v/>
      </c>
      <c r="U2739" s="9" t="str">
        <f>IF($B2739="","",RIGHT($G2739*1000+200+COUNTIF($G$2:$G2739,$G2739),9))</f>
        <v/>
      </c>
      <c r="V2739" s="9" t="str">
        <f>IFERROR(IF($M2739="","",$M2739&amp;"・"&amp;INDEX(リスト!$F:$F,MATCH($L2739,リスト!$E:$E,0))),"")</f>
        <v/>
      </c>
    </row>
    <row r="2740" spans="15:22" ht="18" customHeight="1" x14ac:dyDescent="0.55000000000000004">
      <c r="O2740" s="9" t="str">
        <f>IFERROR(IF($B2740="","",INDEX(所属情報!$E:$E,MATCH($A2740,所属情報!$A:$A,0))),"")</f>
        <v/>
      </c>
      <c r="P2740" s="9" t="str">
        <f t="shared" si="126"/>
        <v/>
      </c>
      <c r="Q2740" s="9" t="str">
        <f t="shared" si="127"/>
        <v/>
      </c>
      <c r="R2740" s="9" t="str">
        <f t="shared" si="128"/>
        <v/>
      </c>
      <c r="S2740" s="9" t="str">
        <f>IFERROR(IF($F2740="","",INDEX(リスト!$G:$G,MATCH($F2740,リスト!$E:$E,0))),"")</f>
        <v/>
      </c>
      <c r="T2740" s="9" t="str">
        <f>IFERROR(IF($K2740="","",INDEX(リスト!$J:$J,MATCH($K2740,リスト!$I:$I,0))),"")</f>
        <v/>
      </c>
      <c r="U2740" s="9" t="str">
        <f>IF($B2740="","",RIGHT($G2740*1000+200+COUNTIF($G$2:$G2740,$G2740),9))</f>
        <v/>
      </c>
      <c r="V2740" s="9" t="str">
        <f>IFERROR(IF($M2740="","",$M2740&amp;"・"&amp;INDEX(リスト!$F:$F,MATCH($L2740,リスト!$E:$E,0))),"")</f>
        <v/>
      </c>
    </row>
    <row r="2741" spans="15:22" ht="18" customHeight="1" x14ac:dyDescent="0.55000000000000004">
      <c r="O2741" s="9" t="str">
        <f>IFERROR(IF($B2741="","",INDEX(所属情報!$E:$E,MATCH($A2741,所属情報!$A:$A,0))),"")</f>
        <v/>
      </c>
      <c r="P2741" s="9" t="str">
        <f t="shared" si="126"/>
        <v/>
      </c>
      <c r="Q2741" s="9" t="str">
        <f t="shared" si="127"/>
        <v/>
      </c>
      <c r="R2741" s="9" t="str">
        <f t="shared" si="128"/>
        <v/>
      </c>
      <c r="S2741" s="9" t="str">
        <f>IFERROR(IF($F2741="","",INDEX(リスト!$G:$G,MATCH($F2741,リスト!$E:$E,0))),"")</f>
        <v/>
      </c>
      <c r="T2741" s="9" t="str">
        <f>IFERROR(IF($K2741="","",INDEX(リスト!$J:$J,MATCH($K2741,リスト!$I:$I,0))),"")</f>
        <v/>
      </c>
      <c r="U2741" s="9" t="str">
        <f>IF($B2741="","",RIGHT($G2741*1000+200+COUNTIF($G$2:$G2741,$G2741),9))</f>
        <v/>
      </c>
      <c r="V2741" s="9" t="str">
        <f>IFERROR(IF($M2741="","",$M2741&amp;"・"&amp;INDEX(リスト!$F:$F,MATCH($L2741,リスト!$E:$E,0))),"")</f>
        <v/>
      </c>
    </row>
    <row r="2742" spans="15:22" ht="18" customHeight="1" x14ac:dyDescent="0.55000000000000004">
      <c r="O2742" s="9" t="str">
        <f>IFERROR(IF($B2742="","",INDEX(所属情報!$E:$E,MATCH($A2742,所属情報!$A:$A,0))),"")</f>
        <v/>
      </c>
      <c r="P2742" s="9" t="str">
        <f t="shared" si="126"/>
        <v/>
      </c>
      <c r="Q2742" s="9" t="str">
        <f t="shared" si="127"/>
        <v/>
      </c>
      <c r="R2742" s="9" t="str">
        <f t="shared" si="128"/>
        <v/>
      </c>
      <c r="S2742" s="9" t="str">
        <f>IFERROR(IF($F2742="","",INDEX(リスト!$G:$G,MATCH($F2742,リスト!$E:$E,0))),"")</f>
        <v/>
      </c>
      <c r="T2742" s="9" t="str">
        <f>IFERROR(IF($K2742="","",INDEX(リスト!$J:$J,MATCH($K2742,リスト!$I:$I,0))),"")</f>
        <v/>
      </c>
      <c r="U2742" s="9" t="str">
        <f>IF($B2742="","",RIGHT($G2742*1000+200+COUNTIF($G$2:$G2742,$G2742),9))</f>
        <v/>
      </c>
      <c r="V2742" s="9" t="str">
        <f>IFERROR(IF($M2742="","",$M2742&amp;"・"&amp;INDEX(リスト!$F:$F,MATCH($L2742,リスト!$E:$E,0))),"")</f>
        <v/>
      </c>
    </row>
    <row r="2743" spans="15:22" ht="18" customHeight="1" x14ac:dyDescent="0.55000000000000004">
      <c r="O2743" s="9" t="str">
        <f>IFERROR(IF($B2743="","",INDEX(所属情報!$E:$E,MATCH($A2743,所属情報!$A:$A,0))),"")</f>
        <v/>
      </c>
      <c r="P2743" s="9" t="str">
        <f t="shared" si="126"/>
        <v/>
      </c>
      <c r="Q2743" s="9" t="str">
        <f t="shared" si="127"/>
        <v/>
      </c>
      <c r="R2743" s="9" t="str">
        <f t="shared" si="128"/>
        <v/>
      </c>
      <c r="S2743" s="9" t="str">
        <f>IFERROR(IF($F2743="","",INDEX(リスト!$G:$G,MATCH($F2743,リスト!$E:$E,0))),"")</f>
        <v/>
      </c>
      <c r="T2743" s="9" t="str">
        <f>IFERROR(IF($K2743="","",INDEX(リスト!$J:$J,MATCH($K2743,リスト!$I:$I,0))),"")</f>
        <v/>
      </c>
      <c r="U2743" s="9" t="str">
        <f>IF($B2743="","",RIGHT($G2743*1000+200+COUNTIF($G$2:$G2743,$G2743),9))</f>
        <v/>
      </c>
      <c r="V2743" s="9" t="str">
        <f>IFERROR(IF($M2743="","",$M2743&amp;"・"&amp;INDEX(リスト!$F:$F,MATCH($L2743,リスト!$E:$E,0))),"")</f>
        <v/>
      </c>
    </row>
    <row r="2744" spans="15:22" ht="18" customHeight="1" x14ac:dyDescent="0.55000000000000004">
      <c r="O2744" s="9" t="str">
        <f>IFERROR(IF($B2744="","",INDEX(所属情報!$E:$E,MATCH($A2744,所属情報!$A:$A,0))),"")</f>
        <v/>
      </c>
      <c r="P2744" s="9" t="str">
        <f t="shared" si="126"/>
        <v/>
      </c>
      <c r="Q2744" s="9" t="str">
        <f t="shared" si="127"/>
        <v/>
      </c>
      <c r="R2744" s="9" t="str">
        <f t="shared" si="128"/>
        <v/>
      </c>
      <c r="S2744" s="9" t="str">
        <f>IFERROR(IF($F2744="","",INDEX(リスト!$G:$G,MATCH($F2744,リスト!$E:$E,0))),"")</f>
        <v/>
      </c>
      <c r="T2744" s="9" t="str">
        <f>IFERROR(IF($K2744="","",INDEX(リスト!$J:$J,MATCH($K2744,リスト!$I:$I,0))),"")</f>
        <v/>
      </c>
      <c r="U2744" s="9" t="str">
        <f>IF($B2744="","",RIGHT($G2744*1000+200+COUNTIF($G$2:$G2744,$G2744),9))</f>
        <v/>
      </c>
      <c r="V2744" s="9" t="str">
        <f>IFERROR(IF($M2744="","",$M2744&amp;"・"&amp;INDEX(リスト!$F:$F,MATCH($L2744,リスト!$E:$E,0))),"")</f>
        <v/>
      </c>
    </row>
    <row r="2745" spans="15:22" ht="18" customHeight="1" x14ac:dyDescent="0.55000000000000004">
      <c r="O2745" s="9" t="str">
        <f>IFERROR(IF($B2745="","",INDEX(所属情報!$E:$E,MATCH($A2745,所属情報!$A:$A,0))),"")</f>
        <v/>
      </c>
      <c r="P2745" s="9" t="str">
        <f t="shared" si="126"/>
        <v/>
      </c>
      <c r="Q2745" s="9" t="str">
        <f t="shared" si="127"/>
        <v/>
      </c>
      <c r="R2745" s="9" t="str">
        <f t="shared" si="128"/>
        <v/>
      </c>
      <c r="S2745" s="9" t="str">
        <f>IFERROR(IF($F2745="","",INDEX(リスト!$G:$G,MATCH($F2745,リスト!$E:$E,0))),"")</f>
        <v/>
      </c>
      <c r="T2745" s="9" t="str">
        <f>IFERROR(IF($K2745="","",INDEX(リスト!$J:$J,MATCH($K2745,リスト!$I:$I,0))),"")</f>
        <v/>
      </c>
      <c r="U2745" s="9" t="str">
        <f>IF($B2745="","",RIGHT($G2745*1000+200+COUNTIF($G$2:$G2745,$G2745),9))</f>
        <v/>
      </c>
      <c r="V2745" s="9" t="str">
        <f>IFERROR(IF($M2745="","",$M2745&amp;"・"&amp;INDEX(リスト!$F:$F,MATCH($L2745,リスト!$E:$E,0))),"")</f>
        <v/>
      </c>
    </row>
    <row r="2746" spans="15:22" ht="18" customHeight="1" x14ac:dyDescent="0.55000000000000004">
      <c r="O2746" s="9" t="str">
        <f>IFERROR(IF($B2746="","",INDEX(所属情報!$E:$E,MATCH($A2746,所属情報!$A:$A,0))),"")</f>
        <v/>
      </c>
      <c r="P2746" s="9" t="str">
        <f t="shared" si="126"/>
        <v/>
      </c>
      <c r="Q2746" s="9" t="str">
        <f t="shared" si="127"/>
        <v/>
      </c>
      <c r="R2746" s="9" t="str">
        <f t="shared" si="128"/>
        <v/>
      </c>
      <c r="S2746" s="9" t="str">
        <f>IFERROR(IF($F2746="","",INDEX(リスト!$G:$G,MATCH($F2746,リスト!$E:$E,0))),"")</f>
        <v/>
      </c>
      <c r="T2746" s="9" t="str">
        <f>IFERROR(IF($K2746="","",INDEX(リスト!$J:$J,MATCH($K2746,リスト!$I:$I,0))),"")</f>
        <v/>
      </c>
      <c r="U2746" s="9" t="str">
        <f>IF($B2746="","",RIGHT($G2746*1000+200+COUNTIF($G$2:$G2746,$G2746),9))</f>
        <v/>
      </c>
      <c r="V2746" s="9" t="str">
        <f>IFERROR(IF($M2746="","",$M2746&amp;"・"&amp;INDEX(リスト!$F:$F,MATCH($L2746,リスト!$E:$E,0))),"")</f>
        <v/>
      </c>
    </row>
    <row r="2747" spans="15:22" ht="18" customHeight="1" x14ac:dyDescent="0.55000000000000004">
      <c r="O2747" s="9" t="str">
        <f>IFERROR(IF($B2747="","",INDEX(所属情報!$E:$E,MATCH($A2747,所属情報!$A:$A,0))),"")</f>
        <v/>
      </c>
      <c r="P2747" s="9" t="str">
        <f t="shared" si="126"/>
        <v/>
      </c>
      <c r="Q2747" s="9" t="str">
        <f t="shared" si="127"/>
        <v/>
      </c>
      <c r="R2747" s="9" t="str">
        <f t="shared" si="128"/>
        <v/>
      </c>
      <c r="S2747" s="9" t="str">
        <f>IFERROR(IF($F2747="","",INDEX(リスト!$G:$G,MATCH($F2747,リスト!$E:$E,0))),"")</f>
        <v/>
      </c>
      <c r="T2747" s="9" t="str">
        <f>IFERROR(IF($K2747="","",INDEX(リスト!$J:$J,MATCH($K2747,リスト!$I:$I,0))),"")</f>
        <v/>
      </c>
      <c r="U2747" s="9" t="str">
        <f>IF($B2747="","",RIGHT($G2747*1000+200+COUNTIF($G$2:$G2747,$G2747),9))</f>
        <v/>
      </c>
      <c r="V2747" s="9" t="str">
        <f>IFERROR(IF($M2747="","",$M2747&amp;"・"&amp;INDEX(リスト!$F:$F,MATCH($L2747,リスト!$E:$E,0))),"")</f>
        <v/>
      </c>
    </row>
    <row r="2748" spans="15:22" ht="18" customHeight="1" x14ac:dyDescent="0.55000000000000004">
      <c r="O2748" s="9" t="str">
        <f>IFERROR(IF($B2748="","",INDEX(所属情報!$E:$E,MATCH($A2748,所属情報!$A:$A,0))),"")</f>
        <v/>
      </c>
      <c r="P2748" s="9" t="str">
        <f t="shared" si="126"/>
        <v/>
      </c>
      <c r="Q2748" s="9" t="str">
        <f t="shared" si="127"/>
        <v/>
      </c>
      <c r="R2748" s="9" t="str">
        <f t="shared" si="128"/>
        <v/>
      </c>
      <c r="S2748" s="9" t="str">
        <f>IFERROR(IF($F2748="","",INDEX(リスト!$G:$G,MATCH($F2748,リスト!$E:$E,0))),"")</f>
        <v/>
      </c>
      <c r="T2748" s="9" t="str">
        <f>IFERROR(IF($K2748="","",INDEX(リスト!$J:$J,MATCH($K2748,リスト!$I:$I,0))),"")</f>
        <v/>
      </c>
      <c r="U2748" s="9" t="str">
        <f>IF($B2748="","",RIGHT($G2748*1000+200+COUNTIF($G$2:$G2748,$G2748),9))</f>
        <v/>
      </c>
      <c r="V2748" s="9" t="str">
        <f>IFERROR(IF($M2748="","",$M2748&amp;"・"&amp;INDEX(リスト!$F:$F,MATCH($L2748,リスト!$E:$E,0))),"")</f>
        <v/>
      </c>
    </row>
    <row r="2749" spans="15:22" ht="18" customHeight="1" x14ac:dyDescent="0.55000000000000004">
      <c r="O2749" s="9" t="str">
        <f>IFERROR(IF($B2749="","",INDEX(所属情報!$E:$E,MATCH($A2749,所属情報!$A:$A,0))),"")</f>
        <v/>
      </c>
      <c r="P2749" s="9" t="str">
        <f t="shared" si="126"/>
        <v/>
      </c>
      <c r="Q2749" s="9" t="str">
        <f t="shared" si="127"/>
        <v/>
      </c>
      <c r="R2749" s="9" t="str">
        <f t="shared" si="128"/>
        <v/>
      </c>
      <c r="S2749" s="9" t="str">
        <f>IFERROR(IF($F2749="","",INDEX(リスト!$G:$G,MATCH($F2749,リスト!$E:$E,0))),"")</f>
        <v/>
      </c>
      <c r="T2749" s="9" t="str">
        <f>IFERROR(IF($K2749="","",INDEX(リスト!$J:$J,MATCH($K2749,リスト!$I:$I,0))),"")</f>
        <v/>
      </c>
      <c r="U2749" s="9" t="str">
        <f>IF($B2749="","",RIGHT($G2749*1000+200+COUNTIF($G$2:$G2749,$G2749),9))</f>
        <v/>
      </c>
      <c r="V2749" s="9" t="str">
        <f>IFERROR(IF($M2749="","",$M2749&amp;"・"&amp;INDEX(リスト!$F:$F,MATCH($L2749,リスト!$E:$E,0))),"")</f>
        <v/>
      </c>
    </row>
    <row r="2750" spans="15:22" ht="18" customHeight="1" x14ac:dyDescent="0.55000000000000004">
      <c r="O2750" s="9" t="str">
        <f>IFERROR(IF($B2750="","",INDEX(所属情報!$E:$E,MATCH($A2750,所属情報!$A:$A,0))),"")</f>
        <v/>
      </c>
      <c r="P2750" s="9" t="str">
        <f t="shared" si="126"/>
        <v/>
      </c>
      <c r="Q2750" s="9" t="str">
        <f t="shared" si="127"/>
        <v/>
      </c>
      <c r="R2750" s="9" t="str">
        <f t="shared" si="128"/>
        <v/>
      </c>
      <c r="S2750" s="9" t="str">
        <f>IFERROR(IF($F2750="","",INDEX(リスト!$G:$G,MATCH($F2750,リスト!$E:$E,0))),"")</f>
        <v/>
      </c>
      <c r="T2750" s="9" t="str">
        <f>IFERROR(IF($K2750="","",INDEX(リスト!$J:$J,MATCH($K2750,リスト!$I:$I,0))),"")</f>
        <v/>
      </c>
      <c r="U2750" s="9" t="str">
        <f>IF($B2750="","",RIGHT($G2750*1000+200+COUNTIF($G$2:$G2750,$G2750),9))</f>
        <v/>
      </c>
      <c r="V2750" s="9" t="str">
        <f>IFERROR(IF($M2750="","",$M2750&amp;"・"&amp;INDEX(リスト!$F:$F,MATCH($L2750,リスト!$E:$E,0))),"")</f>
        <v/>
      </c>
    </row>
    <row r="2751" spans="15:22" ht="18" customHeight="1" x14ac:dyDescent="0.55000000000000004">
      <c r="O2751" s="9" t="str">
        <f>IFERROR(IF($B2751="","",INDEX(所属情報!$E:$E,MATCH($A2751,所属情報!$A:$A,0))),"")</f>
        <v/>
      </c>
      <c r="P2751" s="9" t="str">
        <f t="shared" si="126"/>
        <v/>
      </c>
      <c r="Q2751" s="9" t="str">
        <f t="shared" si="127"/>
        <v/>
      </c>
      <c r="R2751" s="9" t="str">
        <f t="shared" si="128"/>
        <v/>
      </c>
      <c r="S2751" s="9" t="str">
        <f>IFERROR(IF($F2751="","",INDEX(リスト!$G:$G,MATCH($F2751,リスト!$E:$E,0))),"")</f>
        <v/>
      </c>
      <c r="T2751" s="9" t="str">
        <f>IFERROR(IF($K2751="","",INDEX(リスト!$J:$J,MATCH($K2751,リスト!$I:$I,0))),"")</f>
        <v/>
      </c>
      <c r="U2751" s="9" t="str">
        <f>IF($B2751="","",RIGHT($G2751*1000+200+COUNTIF($G$2:$G2751,$G2751),9))</f>
        <v/>
      </c>
      <c r="V2751" s="9" t="str">
        <f>IFERROR(IF($M2751="","",$M2751&amp;"・"&amp;INDEX(リスト!$F:$F,MATCH($L2751,リスト!$E:$E,0))),"")</f>
        <v/>
      </c>
    </row>
    <row r="2752" spans="15:22" ht="18" customHeight="1" x14ac:dyDescent="0.55000000000000004">
      <c r="O2752" s="9" t="str">
        <f>IFERROR(IF($B2752="","",INDEX(所属情報!$E:$E,MATCH($A2752,所属情報!$A:$A,0))),"")</f>
        <v/>
      </c>
      <c r="P2752" s="9" t="str">
        <f t="shared" si="126"/>
        <v/>
      </c>
      <c r="Q2752" s="9" t="str">
        <f t="shared" si="127"/>
        <v/>
      </c>
      <c r="R2752" s="9" t="str">
        <f t="shared" si="128"/>
        <v/>
      </c>
      <c r="S2752" s="9" t="str">
        <f>IFERROR(IF($F2752="","",INDEX(リスト!$G:$G,MATCH($F2752,リスト!$E:$E,0))),"")</f>
        <v/>
      </c>
      <c r="T2752" s="9" t="str">
        <f>IFERROR(IF($K2752="","",INDEX(リスト!$J:$J,MATCH($K2752,リスト!$I:$I,0))),"")</f>
        <v/>
      </c>
      <c r="U2752" s="9" t="str">
        <f>IF($B2752="","",RIGHT($G2752*1000+200+COUNTIF($G$2:$G2752,$G2752),9))</f>
        <v/>
      </c>
      <c r="V2752" s="9" t="str">
        <f>IFERROR(IF($M2752="","",$M2752&amp;"・"&amp;INDEX(リスト!$F:$F,MATCH($L2752,リスト!$E:$E,0))),"")</f>
        <v/>
      </c>
    </row>
    <row r="2753" spans="15:22" ht="18" customHeight="1" x14ac:dyDescent="0.55000000000000004">
      <c r="O2753" s="9" t="str">
        <f>IFERROR(IF($B2753="","",INDEX(所属情報!$E:$E,MATCH($A2753,所属情報!$A:$A,0))),"")</f>
        <v/>
      </c>
      <c r="P2753" s="9" t="str">
        <f t="shared" si="126"/>
        <v/>
      </c>
      <c r="Q2753" s="9" t="str">
        <f t="shared" si="127"/>
        <v/>
      </c>
      <c r="R2753" s="9" t="str">
        <f t="shared" si="128"/>
        <v/>
      </c>
      <c r="S2753" s="9" t="str">
        <f>IFERROR(IF($F2753="","",INDEX(リスト!$G:$G,MATCH($F2753,リスト!$E:$E,0))),"")</f>
        <v/>
      </c>
      <c r="T2753" s="9" t="str">
        <f>IFERROR(IF($K2753="","",INDEX(リスト!$J:$J,MATCH($K2753,リスト!$I:$I,0))),"")</f>
        <v/>
      </c>
      <c r="U2753" s="9" t="str">
        <f>IF($B2753="","",RIGHT($G2753*1000+200+COUNTIF($G$2:$G2753,$G2753),9))</f>
        <v/>
      </c>
      <c r="V2753" s="9" t="str">
        <f>IFERROR(IF($M2753="","",$M2753&amp;"・"&amp;INDEX(リスト!$F:$F,MATCH($L2753,リスト!$E:$E,0))),"")</f>
        <v/>
      </c>
    </row>
    <row r="2754" spans="15:22" ht="18" customHeight="1" x14ac:dyDescent="0.55000000000000004">
      <c r="O2754" s="9" t="str">
        <f>IFERROR(IF($B2754="","",INDEX(所属情報!$E:$E,MATCH($A2754,所属情報!$A:$A,0))),"")</f>
        <v/>
      </c>
      <c r="P2754" s="9" t="str">
        <f t="shared" si="126"/>
        <v/>
      </c>
      <c r="Q2754" s="9" t="str">
        <f t="shared" si="127"/>
        <v/>
      </c>
      <c r="R2754" s="9" t="str">
        <f t="shared" si="128"/>
        <v/>
      </c>
      <c r="S2754" s="9" t="str">
        <f>IFERROR(IF($F2754="","",INDEX(リスト!$G:$G,MATCH($F2754,リスト!$E:$E,0))),"")</f>
        <v/>
      </c>
      <c r="T2754" s="9" t="str">
        <f>IFERROR(IF($K2754="","",INDEX(リスト!$J:$J,MATCH($K2754,リスト!$I:$I,0))),"")</f>
        <v/>
      </c>
      <c r="U2754" s="9" t="str">
        <f>IF($B2754="","",RIGHT($G2754*1000+200+COUNTIF($G$2:$G2754,$G2754),9))</f>
        <v/>
      </c>
      <c r="V2754" s="9" t="str">
        <f>IFERROR(IF($M2754="","",$M2754&amp;"・"&amp;INDEX(リスト!$F:$F,MATCH($L2754,リスト!$E:$E,0))),"")</f>
        <v/>
      </c>
    </row>
    <row r="2755" spans="15:22" ht="18" customHeight="1" x14ac:dyDescent="0.55000000000000004">
      <c r="O2755" s="9" t="str">
        <f>IFERROR(IF($B2755="","",INDEX(所属情報!$E:$E,MATCH($A2755,所属情報!$A:$A,0))),"")</f>
        <v/>
      </c>
      <c r="P2755" s="9" t="str">
        <f t="shared" ref="P2755:P2818" si="129">IF($C2755="","",IF($E2755="",$C2755,$C2755&amp;" ("&amp;$E2755&amp;")"))</f>
        <v/>
      </c>
      <c r="Q2755" s="9" t="str">
        <f t="shared" ref="Q2755:Q2818" si="130">IF($D2755="","",ASC($D2755))</f>
        <v/>
      </c>
      <c r="R2755" s="9" t="str">
        <f t="shared" ref="R2755:R2818" si="131">IF($I2755="","",UPPER($I2755)&amp;" "&amp;UPPER(LEFT($J2755,1))&amp;LOWER(RIGHT($J2755,LEN($J2755)-1))&amp;" ("&amp;MID($G2755,3,2)&amp;")")</f>
        <v/>
      </c>
      <c r="S2755" s="9" t="str">
        <f>IFERROR(IF($F2755="","",INDEX(リスト!$G:$G,MATCH($F2755,リスト!$E:$E,0))),"")</f>
        <v/>
      </c>
      <c r="T2755" s="9" t="str">
        <f>IFERROR(IF($K2755="","",INDEX(リスト!$J:$J,MATCH($K2755,リスト!$I:$I,0))),"")</f>
        <v/>
      </c>
      <c r="U2755" s="9" t="str">
        <f>IF($B2755="","",RIGHT($G2755*1000+200+COUNTIF($G$2:$G2755,$G2755),9))</f>
        <v/>
      </c>
      <c r="V2755" s="9" t="str">
        <f>IFERROR(IF($M2755="","",$M2755&amp;"・"&amp;INDEX(リスト!$F:$F,MATCH($L2755,リスト!$E:$E,0))),"")</f>
        <v/>
      </c>
    </row>
    <row r="2756" spans="15:22" ht="18" customHeight="1" x14ac:dyDescent="0.55000000000000004">
      <c r="O2756" s="9" t="str">
        <f>IFERROR(IF($B2756="","",INDEX(所属情報!$E:$E,MATCH($A2756,所属情報!$A:$A,0))),"")</f>
        <v/>
      </c>
      <c r="P2756" s="9" t="str">
        <f t="shared" si="129"/>
        <v/>
      </c>
      <c r="Q2756" s="9" t="str">
        <f t="shared" si="130"/>
        <v/>
      </c>
      <c r="R2756" s="9" t="str">
        <f t="shared" si="131"/>
        <v/>
      </c>
      <c r="S2756" s="9" t="str">
        <f>IFERROR(IF($F2756="","",INDEX(リスト!$G:$G,MATCH($F2756,リスト!$E:$E,0))),"")</f>
        <v/>
      </c>
      <c r="T2756" s="9" t="str">
        <f>IFERROR(IF($K2756="","",INDEX(リスト!$J:$J,MATCH($K2756,リスト!$I:$I,0))),"")</f>
        <v/>
      </c>
      <c r="U2756" s="9" t="str">
        <f>IF($B2756="","",RIGHT($G2756*1000+200+COUNTIF($G$2:$G2756,$G2756),9))</f>
        <v/>
      </c>
      <c r="V2756" s="9" t="str">
        <f>IFERROR(IF($M2756="","",$M2756&amp;"・"&amp;INDEX(リスト!$F:$F,MATCH($L2756,リスト!$E:$E,0))),"")</f>
        <v/>
      </c>
    </row>
    <row r="2757" spans="15:22" ht="18" customHeight="1" x14ac:dyDescent="0.55000000000000004">
      <c r="O2757" s="9" t="str">
        <f>IFERROR(IF($B2757="","",INDEX(所属情報!$E:$E,MATCH($A2757,所属情報!$A:$A,0))),"")</f>
        <v/>
      </c>
      <c r="P2757" s="9" t="str">
        <f t="shared" si="129"/>
        <v/>
      </c>
      <c r="Q2757" s="9" t="str">
        <f t="shared" si="130"/>
        <v/>
      </c>
      <c r="R2757" s="9" t="str">
        <f t="shared" si="131"/>
        <v/>
      </c>
      <c r="S2757" s="9" t="str">
        <f>IFERROR(IF($F2757="","",INDEX(リスト!$G:$G,MATCH($F2757,リスト!$E:$E,0))),"")</f>
        <v/>
      </c>
      <c r="T2757" s="9" t="str">
        <f>IFERROR(IF($K2757="","",INDEX(リスト!$J:$J,MATCH($K2757,リスト!$I:$I,0))),"")</f>
        <v/>
      </c>
      <c r="U2757" s="9" t="str">
        <f>IF($B2757="","",RIGHT($G2757*1000+200+COUNTIF($G$2:$G2757,$G2757),9))</f>
        <v/>
      </c>
      <c r="V2757" s="9" t="str">
        <f>IFERROR(IF($M2757="","",$M2757&amp;"・"&amp;INDEX(リスト!$F:$F,MATCH($L2757,リスト!$E:$E,0))),"")</f>
        <v/>
      </c>
    </row>
    <row r="2758" spans="15:22" ht="18" customHeight="1" x14ac:dyDescent="0.55000000000000004">
      <c r="O2758" s="9" t="str">
        <f>IFERROR(IF($B2758="","",INDEX(所属情報!$E:$E,MATCH($A2758,所属情報!$A:$A,0))),"")</f>
        <v/>
      </c>
      <c r="P2758" s="9" t="str">
        <f t="shared" si="129"/>
        <v/>
      </c>
      <c r="Q2758" s="9" t="str">
        <f t="shared" si="130"/>
        <v/>
      </c>
      <c r="R2758" s="9" t="str">
        <f t="shared" si="131"/>
        <v/>
      </c>
      <c r="S2758" s="9" t="str">
        <f>IFERROR(IF($F2758="","",INDEX(リスト!$G:$G,MATCH($F2758,リスト!$E:$E,0))),"")</f>
        <v/>
      </c>
      <c r="T2758" s="9" t="str">
        <f>IFERROR(IF($K2758="","",INDEX(リスト!$J:$J,MATCH($K2758,リスト!$I:$I,0))),"")</f>
        <v/>
      </c>
      <c r="U2758" s="9" t="str">
        <f>IF($B2758="","",RIGHT($G2758*1000+200+COUNTIF($G$2:$G2758,$G2758),9))</f>
        <v/>
      </c>
      <c r="V2758" s="9" t="str">
        <f>IFERROR(IF($M2758="","",$M2758&amp;"・"&amp;INDEX(リスト!$F:$F,MATCH($L2758,リスト!$E:$E,0))),"")</f>
        <v/>
      </c>
    </row>
    <row r="2759" spans="15:22" ht="18" customHeight="1" x14ac:dyDescent="0.55000000000000004">
      <c r="O2759" s="9" t="str">
        <f>IFERROR(IF($B2759="","",INDEX(所属情報!$E:$E,MATCH($A2759,所属情報!$A:$A,0))),"")</f>
        <v/>
      </c>
      <c r="P2759" s="9" t="str">
        <f t="shared" si="129"/>
        <v/>
      </c>
      <c r="Q2759" s="9" t="str">
        <f t="shared" si="130"/>
        <v/>
      </c>
      <c r="R2759" s="9" t="str">
        <f t="shared" si="131"/>
        <v/>
      </c>
      <c r="S2759" s="9" t="str">
        <f>IFERROR(IF($F2759="","",INDEX(リスト!$G:$G,MATCH($F2759,リスト!$E:$E,0))),"")</f>
        <v/>
      </c>
      <c r="T2759" s="9" t="str">
        <f>IFERROR(IF($K2759="","",INDEX(リスト!$J:$J,MATCH($K2759,リスト!$I:$I,0))),"")</f>
        <v/>
      </c>
      <c r="U2759" s="9" t="str">
        <f>IF($B2759="","",RIGHT($G2759*1000+200+COUNTIF($G$2:$G2759,$G2759),9))</f>
        <v/>
      </c>
      <c r="V2759" s="9" t="str">
        <f>IFERROR(IF($M2759="","",$M2759&amp;"・"&amp;INDEX(リスト!$F:$F,MATCH($L2759,リスト!$E:$E,0))),"")</f>
        <v/>
      </c>
    </row>
    <row r="2760" spans="15:22" ht="18" customHeight="1" x14ac:dyDescent="0.55000000000000004">
      <c r="O2760" s="9" t="str">
        <f>IFERROR(IF($B2760="","",INDEX(所属情報!$E:$E,MATCH($A2760,所属情報!$A:$A,0))),"")</f>
        <v/>
      </c>
      <c r="P2760" s="9" t="str">
        <f t="shared" si="129"/>
        <v/>
      </c>
      <c r="Q2760" s="9" t="str">
        <f t="shared" si="130"/>
        <v/>
      </c>
      <c r="R2760" s="9" t="str">
        <f t="shared" si="131"/>
        <v/>
      </c>
      <c r="S2760" s="9" t="str">
        <f>IFERROR(IF($F2760="","",INDEX(リスト!$G:$G,MATCH($F2760,リスト!$E:$E,0))),"")</f>
        <v/>
      </c>
      <c r="T2760" s="9" t="str">
        <f>IFERROR(IF($K2760="","",INDEX(リスト!$J:$J,MATCH($K2760,リスト!$I:$I,0))),"")</f>
        <v/>
      </c>
      <c r="U2760" s="9" t="str">
        <f>IF($B2760="","",RIGHT($G2760*1000+200+COUNTIF($G$2:$G2760,$G2760),9))</f>
        <v/>
      </c>
      <c r="V2760" s="9" t="str">
        <f>IFERROR(IF($M2760="","",$M2760&amp;"・"&amp;INDEX(リスト!$F:$F,MATCH($L2760,リスト!$E:$E,0))),"")</f>
        <v/>
      </c>
    </row>
    <row r="2761" spans="15:22" ht="18" customHeight="1" x14ac:dyDescent="0.55000000000000004">
      <c r="O2761" s="9" t="str">
        <f>IFERROR(IF($B2761="","",INDEX(所属情報!$E:$E,MATCH($A2761,所属情報!$A:$A,0))),"")</f>
        <v/>
      </c>
      <c r="P2761" s="9" t="str">
        <f t="shared" si="129"/>
        <v/>
      </c>
      <c r="Q2761" s="9" t="str">
        <f t="shared" si="130"/>
        <v/>
      </c>
      <c r="R2761" s="9" t="str">
        <f t="shared" si="131"/>
        <v/>
      </c>
      <c r="S2761" s="9" t="str">
        <f>IFERROR(IF($F2761="","",INDEX(リスト!$G:$G,MATCH($F2761,リスト!$E:$E,0))),"")</f>
        <v/>
      </c>
      <c r="T2761" s="9" t="str">
        <f>IFERROR(IF($K2761="","",INDEX(リスト!$J:$J,MATCH($K2761,リスト!$I:$I,0))),"")</f>
        <v/>
      </c>
      <c r="U2761" s="9" t="str">
        <f>IF($B2761="","",RIGHT($G2761*1000+200+COUNTIF($G$2:$G2761,$G2761),9))</f>
        <v/>
      </c>
      <c r="V2761" s="9" t="str">
        <f>IFERROR(IF($M2761="","",$M2761&amp;"・"&amp;INDEX(リスト!$F:$F,MATCH($L2761,リスト!$E:$E,0))),"")</f>
        <v/>
      </c>
    </row>
    <row r="2762" spans="15:22" ht="18" customHeight="1" x14ac:dyDescent="0.55000000000000004">
      <c r="O2762" s="9" t="str">
        <f>IFERROR(IF($B2762="","",INDEX(所属情報!$E:$E,MATCH($A2762,所属情報!$A:$A,0))),"")</f>
        <v/>
      </c>
      <c r="P2762" s="9" t="str">
        <f t="shared" si="129"/>
        <v/>
      </c>
      <c r="Q2762" s="9" t="str">
        <f t="shared" si="130"/>
        <v/>
      </c>
      <c r="R2762" s="9" t="str">
        <f t="shared" si="131"/>
        <v/>
      </c>
      <c r="S2762" s="9" t="str">
        <f>IFERROR(IF($F2762="","",INDEX(リスト!$G:$G,MATCH($F2762,リスト!$E:$E,0))),"")</f>
        <v/>
      </c>
      <c r="T2762" s="9" t="str">
        <f>IFERROR(IF($K2762="","",INDEX(リスト!$J:$J,MATCH($K2762,リスト!$I:$I,0))),"")</f>
        <v/>
      </c>
      <c r="U2762" s="9" t="str">
        <f>IF($B2762="","",RIGHT($G2762*1000+200+COUNTIF($G$2:$G2762,$G2762),9))</f>
        <v/>
      </c>
      <c r="V2762" s="9" t="str">
        <f>IFERROR(IF($M2762="","",$M2762&amp;"・"&amp;INDEX(リスト!$F:$F,MATCH($L2762,リスト!$E:$E,0))),"")</f>
        <v/>
      </c>
    </row>
    <row r="2763" spans="15:22" ht="18" customHeight="1" x14ac:dyDescent="0.55000000000000004">
      <c r="O2763" s="9" t="str">
        <f>IFERROR(IF($B2763="","",INDEX(所属情報!$E:$E,MATCH($A2763,所属情報!$A:$A,0))),"")</f>
        <v/>
      </c>
      <c r="P2763" s="9" t="str">
        <f t="shared" si="129"/>
        <v/>
      </c>
      <c r="Q2763" s="9" t="str">
        <f t="shared" si="130"/>
        <v/>
      </c>
      <c r="R2763" s="9" t="str">
        <f t="shared" si="131"/>
        <v/>
      </c>
      <c r="S2763" s="9" t="str">
        <f>IFERROR(IF($F2763="","",INDEX(リスト!$G:$G,MATCH($F2763,リスト!$E:$E,0))),"")</f>
        <v/>
      </c>
      <c r="T2763" s="9" t="str">
        <f>IFERROR(IF($K2763="","",INDEX(リスト!$J:$J,MATCH($K2763,リスト!$I:$I,0))),"")</f>
        <v/>
      </c>
      <c r="U2763" s="9" t="str">
        <f>IF($B2763="","",RIGHT($G2763*1000+200+COUNTIF($G$2:$G2763,$G2763),9))</f>
        <v/>
      </c>
      <c r="V2763" s="9" t="str">
        <f>IFERROR(IF($M2763="","",$M2763&amp;"・"&amp;INDEX(リスト!$F:$F,MATCH($L2763,リスト!$E:$E,0))),"")</f>
        <v/>
      </c>
    </row>
    <row r="2764" spans="15:22" ht="18" customHeight="1" x14ac:dyDescent="0.55000000000000004">
      <c r="O2764" s="9" t="str">
        <f>IFERROR(IF($B2764="","",INDEX(所属情報!$E:$E,MATCH($A2764,所属情報!$A:$A,0))),"")</f>
        <v/>
      </c>
      <c r="P2764" s="9" t="str">
        <f t="shared" si="129"/>
        <v/>
      </c>
      <c r="Q2764" s="9" t="str">
        <f t="shared" si="130"/>
        <v/>
      </c>
      <c r="R2764" s="9" t="str">
        <f t="shared" si="131"/>
        <v/>
      </c>
      <c r="S2764" s="9" t="str">
        <f>IFERROR(IF($F2764="","",INDEX(リスト!$G:$G,MATCH($F2764,リスト!$E:$E,0))),"")</f>
        <v/>
      </c>
      <c r="T2764" s="9" t="str">
        <f>IFERROR(IF($K2764="","",INDEX(リスト!$J:$J,MATCH($K2764,リスト!$I:$I,0))),"")</f>
        <v/>
      </c>
      <c r="U2764" s="9" t="str">
        <f>IF($B2764="","",RIGHT($G2764*1000+200+COUNTIF($G$2:$G2764,$G2764),9))</f>
        <v/>
      </c>
      <c r="V2764" s="9" t="str">
        <f>IFERROR(IF($M2764="","",$M2764&amp;"・"&amp;INDEX(リスト!$F:$F,MATCH($L2764,リスト!$E:$E,0))),"")</f>
        <v/>
      </c>
    </row>
    <row r="2765" spans="15:22" ht="18" customHeight="1" x14ac:dyDescent="0.55000000000000004">
      <c r="O2765" s="9" t="str">
        <f>IFERROR(IF($B2765="","",INDEX(所属情報!$E:$E,MATCH($A2765,所属情報!$A:$A,0))),"")</f>
        <v/>
      </c>
      <c r="P2765" s="9" t="str">
        <f t="shared" si="129"/>
        <v/>
      </c>
      <c r="Q2765" s="9" t="str">
        <f t="shared" si="130"/>
        <v/>
      </c>
      <c r="R2765" s="9" t="str">
        <f t="shared" si="131"/>
        <v/>
      </c>
      <c r="S2765" s="9" t="str">
        <f>IFERROR(IF($F2765="","",INDEX(リスト!$G:$G,MATCH($F2765,リスト!$E:$E,0))),"")</f>
        <v/>
      </c>
      <c r="T2765" s="9" t="str">
        <f>IFERROR(IF($K2765="","",INDEX(リスト!$J:$J,MATCH($K2765,リスト!$I:$I,0))),"")</f>
        <v/>
      </c>
      <c r="U2765" s="9" t="str">
        <f>IF($B2765="","",RIGHT($G2765*1000+200+COUNTIF($G$2:$G2765,$G2765),9))</f>
        <v/>
      </c>
      <c r="V2765" s="9" t="str">
        <f>IFERROR(IF($M2765="","",$M2765&amp;"・"&amp;INDEX(リスト!$F:$F,MATCH($L2765,リスト!$E:$E,0))),"")</f>
        <v/>
      </c>
    </row>
    <row r="2766" spans="15:22" ht="18" customHeight="1" x14ac:dyDescent="0.55000000000000004">
      <c r="O2766" s="9" t="str">
        <f>IFERROR(IF($B2766="","",INDEX(所属情報!$E:$E,MATCH($A2766,所属情報!$A:$A,0))),"")</f>
        <v/>
      </c>
      <c r="P2766" s="9" t="str">
        <f t="shared" si="129"/>
        <v/>
      </c>
      <c r="Q2766" s="9" t="str">
        <f t="shared" si="130"/>
        <v/>
      </c>
      <c r="R2766" s="9" t="str">
        <f t="shared" si="131"/>
        <v/>
      </c>
      <c r="S2766" s="9" t="str">
        <f>IFERROR(IF($F2766="","",INDEX(リスト!$G:$G,MATCH($F2766,リスト!$E:$E,0))),"")</f>
        <v/>
      </c>
      <c r="T2766" s="9" t="str">
        <f>IFERROR(IF($K2766="","",INDEX(リスト!$J:$J,MATCH($K2766,リスト!$I:$I,0))),"")</f>
        <v/>
      </c>
      <c r="U2766" s="9" t="str">
        <f>IF($B2766="","",RIGHT($G2766*1000+200+COUNTIF($G$2:$G2766,$G2766),9))</f>
        <v/>
      </c>
      <c r="V2766" s="9" t="str">
        <f>IFERROR(IF($M2766="","",$M2766&amp;"・"&amp;INDEX(リスト!$F:$F,MATCH($L2766,リスト!$E:$E,0))),"")</f>
        <v/>
      </c>
    </row>
    <row r="2767" spans="15:22" ht="18" customHeight="1" x14ac:dyDescent="0.55000000000000004">
      <c r="O2767" s="9" t="str">
        <f>IFERROR(IF($B2767="","",INDEX(所属情報!$E:$E,MATCH($A2767,所属情報!$A:$A,0))),"")</f>
        <v/>
      </c>
      <c r="P2767" s="9" t="str">
        <f t="shared" si="129"/>
        <v/>
      </c>
      <c r="Q2767" s="9" t="str">
        <f t="shared" si="130"/>
        <v/>
      </c>
      <c r="R2767" s="9" t="str">
        <f t="shared" si="131"/>
        <v/>
      </c>
      <c r="S2767" s="9" t="str">
        <f>IFERROR(IF($F2767="","",INDEX(リスト!$G:$G,MATCH($F2767,リスト!$E:$E,0))),"")</f>
        <v/>
      </c>
      <c r="T2767" s="9" t="str">
        <f>IFERROR(IF($K2767="","",INDEX(リスト!$J:$J,MATCH($K2767,リスト!$I:$I,0))),"")</f>
        <v/>
      </c>
      <c r="U2767" s="9" t="str">
        <f>IF($B2767="","",RIGHT($G2767*1000+200+COUNTIF($G$2:$G2767,$G2767),9))</f>
        <v/>
      </c>
      <c r="V2767" s="9" t="str">
        <f>IFERROR(IF($M2767="","",$M2767&amp;"・"&amp;INDEX(リスト!$F:$F,MATCH($L2767,リスト!$E:$E,0))),"")</f>
        <v/>
      </c>
    </row>
    <row r="2768" spans="15:22" ht="18" customHeight="1" x14ac:dyDescent="0.55000000000000004">
      <c r="O2768" s="9" t="str">
        <f>IFERROR(IF($B2768="","",INDEX(所属情報!$E:$E,MATCH($A2768,所属情報!$A:$A,0))),"")</f>
        <v/>
      </c>
      <c r="P2768" s="9" t="str">
        <f t="shared" si="129"/>
        <v/>
      </c>
      <c r="Q2768" s="9" t="str">
        <f t="shared" si="130"/>
        <v/>
      </c>
      <c r="R2768" s="9" t="str">
        <f t="shared" si="131"/>
        <v/>
      </c>
      <c r="S2768" s="9" t="str">
        <f>IFERROR(IF($F2768="","",INDEX(リスト!$G:$G,MATCH($F2768,リスト!$E:$E,0))),"")</f>
        <v/>
      </c>
      <c r="T2768" s="9" t="str">
        <f>IFERROR(IF($K2768="","",INDEX(リスト!$J:$J,MATCH($K2768,リスト!$I:$I,0))),"")</f>
        <v/>
      </c>
      <c r="U2768" s="9" t="str">
        <f>IF($B2768="","",RIGHT($G2768*1000+200+COUNTIF($G$2:$G2768,$G2768),9))</f>
        <v/>
      </c>
      <c r="V2768" s="9" t="str">
        <f>IFERROR(IF($M2768="","",$M2768&amp;"・"&amp;INDEX(リスト!$F:$F,MATCH($L2768,リスト!$E:$E,0))),"")</f>
        <v/>
      </c>
    </row>
    <row r="2769" spans="15:22" ht="18" customHeight="1" x14ac:dyDescent="0.55000000000000004">
      <c r="O2769" s="9" t="str">
        <f>IFERROR(IF($B2769="","",INDEX(所属情報!$E:$E,MATCH($A2769,所属情報!$A:$A,0))),"")</f>
        <v/>
      </c>
      <c r="P2769" s="9" t="str">
        <f t="shared" si="129"/>
        <v/>
      </c>
      <c r="Q2769" s="9" t="str">
        <f t="shared" si="130"/>
        <v/>
      </c>
      <c r="R2769" s="9" t="str">
        <f t="shared" si="131"/>
        <v/>
      </c>
      <c r="S2769" s="9" t="str">
        <f>IFERROR(IF($F2769="","",INDEX(リスト!$G:$G,MATCH($F2769,リスト!$E:$E,0))),"")</f>
        <v/>
      </c>
      <c r="T2769" s="9" t="str">
        <f>IFERROR(IF($K2769="","",INDEX(リスト!$J:$J,MATCH($K2769,リスト!$I:$I,0))),"")</f>
        <v/>
      </c>
      <c r="U2769" s="9" t="str">
        <f>IF($B2769="","",RIGHT($G2769*1000+200+COUNTIF($G$2:$G2769,$G2769),9))</f>
        <v/>
      </c>
      <c r="V2769" s="9" t="str">
        <f>IFERROR(IF($M2769="","",$M2769&amp;"・"&amp;INDEX(リスト!$F:$F,MATCH($L2769,リスト!$E:$E,0))),"")</f>
        <v/>
      </c>
    </row>
    <row r="2770" spans="15:22" ht="18" customHeight="1" x14ac:dyDescent="0.55000000000000004">
      <c r="O2770" s="9" t="str">
        <f>IFERROR(IF($B2770="","",INDEX(所属情報!$E:$E,MATCH($A2770,所属情報!$A:$A,0))),"")</f>
        <v/>
      </c>
      <c r="P2770" s="9" t="str">
        <f t="shared" si="129"/>
        <v/>
      </c>
      <c r="Q2770" s="9" t="str">
        <f t="shared" si="130"/>
        <v/>
      </c>
      <c r="R2770" s="9" t="str">
        <f t="shared" si="131"/>
        <v/>
      </c>
      <c r="S2770" s="9" t="str">
        <f>IFERROR(IF($F2770="","",INDEX(リスト!$G:$G,MATCH($F2770,リスト!$E:$E,0))),"")</f>
        <v/>
      </c>
      <c r="T2770" s="9" t="str">
        <f>IFERROR(IF($K2770="","",INDEX(リスト!$J:$J,MATCH($K2770,リスト!$I:$I,0))),"")</f>
        <v/>
      </c>
      <c r="U2770" s="9" t="str">
        <f>IF($B2770="","",RIGHT($G2770*1000+200+COUNTIF($G$2:$G2770,$G2770),9))</f>
        <v/>
      </c>
      <c r="V2770" s="9" t="str">
        <f>IFERROR(IF($M2770="","",$M2770&amp;"・"&amp;INDEX(リスト!$F:$F,MATCH($L2770,リスト!$E:$E,0))),"")</f>
        <v/>
      </c>
    </row>
    <row r="2771" spans="15:22" ht="18" customHeight="1" x14ac:dyDescent="0.55000000000000004">
      <c r="O2771" s="9" t="str">
        <f>IFERROR(IF($B2771="","",INDEX(所属情報!$E:$E,MATCH($A2771,所属情報!$A:$A,0))),"")</f>
        <v/>
      </c>
      <c r="P2771" s="9" t="str">
        <f t="shared" si="129"/>
        <v/>
      </c>
      <c r="Q2771" s="9" t="str">
        <f t="shared" si="130"/>
        <v/>
      </c>
      <c r="R2771" s="9" t="str">
        <f t="shared" si="131"/>
        <v/>
      </c>
      <c r="S2771" s="9" t="str">
        <f>IFERROR(IF($F2771="","",INDEX(リスト!$G:$G,MATCH($F2771,リスト!$E:$E,0))),"")</f>
        <v/>
      </c>
      <c r="T2771" s="9" t="str">
        <f>IFERROR(IF($K2771="","",INDEX(リスト!$J:$J,MATCH($K2771,リスト!$I:$I,0))),"")</f>
        <v/>
      </c>
      <c r="U2771" s="9" t="str">
        <f>IF($B2771="","",RIGHT($G2771*1000+200+COUNTIF($G$2:$G2771,$G2771),9))</f>
        <v/>
      </c>
      <c r="V2771" s="9" t="str">
        <f>IFERROR(IF($M2771="","",$M2771&amp;"・"&amp;INDEX(リスト!$F:$F,MATCH($L2771,リスト!$E:$E,0))),"")</f>
        <v/>
      </c>
    </row>
    <row r="2772" spans="15:22" ht="18" customHeight="1" x14ac:dyDescent="0.55000000000000004">
      <c r="O2772" s="9" t="str">
        <f>IFERROR(IF($B2772="","",INDEX(所属情報!$E:$E,MATCH($A2772,所属情報!$A:$A,0))),"")</f>
        <v/>
      </c>
      <c r="P2772" s="9" t="str">
        <f t="shared" si="129"/>
        <v/>
      </c>
      <c r="Q2772" s="9" t="str">
        <f t="shared" si="130"/>
        <v/>
      </c>
      <c r="R2772" s="9" t="str">
        <f t="shared" si="131"/>
        <v/>
      </c>
      <c r="S2772" s="9" t="str">
        <f>IFERROR(IF($F2772="","",INDEX(リスト!$G:$G,MATCH($F2772,リスト!$E:$E,0))),"")</f>
        <v/>
      </c>
      <c r="T2772" s="9" t="str">
        <f>IFERROR(IF($K2772="","",INDEX(リスト!$J:$J,MATCH($K2772,リスト!$I:$I,0))),"")</f>
        <v/>
      </c>
      <c r="U2772" s="9" t="str">
        <f>IF($B2772="","",RIGHT($G2772*1000+200+COUNTIF($G$2:$G2772,$G2772),9))</f>
        <v/>
      </c>
      <c r="V2772" s="9" t="str">
        <f>IFERROR(IF($M2772="","",$M2772&amp;"・"&amp;INDEX(リスト!$F:$F,MATCH($L2772,リスト!$E:$E,0))),"")</f>
        <v/>
      </c>
    </row>
    <row r="2773" spans="15:22" ht="18" customHeight="1" x14ac:dyDescent="0.55000000000000004">
      <c r="O2773" s="9" t="str">
        <f>IFERROR(IF($B2773="","",INDEX(所属情報!$E:$E,MATCH($A2773,所属情報!$A:$A,0))),"")</f>
        <v/>
      </c>
      <c r="P2773" s="9" t="str">
        <f t="shared" si="129"/>
        <v/>
      </c>
      <c r="Q2773" s="9" t="str">
        <f t="shared" si="130"/>
        <v/>
      </c>
      <c r="R2773" s="9" t="str">
        <f t="shared" si="131"/>
        <v/>
      </c>
      <c r="S2773" s="9" t="str">
        <f>IFERROR(IF($F2773="","",INDEX(リスト!$G:$G,MATCH($F2773,リスト!$E:$E,0))),"")</f>
        <v/>
      </c>
      <c r="T2773" s="9" t="str">
        <f>IFERROR(IF($K2773="","",INDEX(リスト!$J:$J,MATCH($K2773,リスト!$I:$I,0))),"")</f>
        <v/>
      </c>
      <c r="U2773" s="9" t="str">
        <f>IF($B2773="","",RIGHT($G2773*1000+200+COUNTIF($G$2:$G2773,$G2773),9))</f>
        <v/>
      </c>
      <c r="V2773" s="9" t="str">
        <f>IFERROR(IF($M2773="","",$M2773&amp;"・"&amp;INDEX(リスト!$F:$F,MATCH($L2773,リスト!$E:$E,0))),"")</f>
        <v/>
      </c>
    </row>
    <row r="2774" spans="15:22" ht="18" customHeight="1" x14ac:dyDescent="0.55000000000000004">
      <c r="O2774" s="9" t="str">
        <f>IFERROR(IF($B2774="","",INDEX(所属情報!$E:$E,MATCH($A2774,所属情報!$A:$A,0))),"")</f>
        <v/>
      </c>
      <c r="P2774" s="9" t="str">
        <f t="shared" si="129"/>
        <v/>
      </c>
      <c r="Q2774" s="9" t="str">
        <f t="shared" si="130"/>
        <v/>
      </c>
      <c r="R2774" s="9" t="str">
        <f t="shared" si="131"/>
        <v/>
      </c>
      <c r="S2774" s="9" t="str">
        <f>IFERROR(IF($F2774="","",INDEX(リスト!$G:$G,MATCH($F2774,リスト!$E:$E,0))),"")</f>
        <v/>
      </c>
      <c r="T2774" s="9" t="str">
        <f>IFERROR(IF($K2774="","",INDEX(リスト!$J:$J,MATCH($K2774,リスト!$I:$I,0))),"")</f>
        <v/>
      </c>
      <c r="U2774" s="9" t="str">
        <f>IF($B2774="","",RIGHT($G2774*1000+200+COUNTIF($G$2:$G2774,$G2774),9))</f>
        <v/>
      </c>
      <c r="V2774" s="9" t="str">
        <f>IFERROR(IF($M2774="","",$M2774&amp;"・"&amp;INDEX(リスト!$F:$F,MATCH($L2774,リスト!$E:$E,0))),"")</f>
        <v/>
      </c>
    </row>
    <row r="2775" spans="15:22" ht="18" customHeight="1" x14ac:dyDescent="0.55000000000000004">
      <c r="O2775" s="9" t="str">
        <f>IFERROR(IF($B2775="","",INDEX(所属情報!$E:$E,MATCH($A2775,所属情報!$A:$A,0))),"")</f>
        <v/>
      </c>
      <c r="P2775" s="9" t="str">
        <f t="shared" si="129"/>
        <v/>
      </c>
      <c r="Q2775" s="9" t="str">
        <f t="shared" si="130"/>
        <v/>
      </c>
      <c r="R2775" s="9" t="str">
        <f t="shared" si="131"/>
        <v/>
      </c>
      <c r="S2775" s="9" t="str">
        <f>IFERROR(IF($F2775="","",INDEX(リスト!$G:$G,MATCH($F2775,リスト!$E:$E,0))),"")</f>
        <v/>
      </c>
      <c r="T2775" s="9" t="str">
        <f>IFERROR(IF($K2775="","",INDEX(リスト!$J:$J,MATCH($K2775,リスト!$I:$I,0))),"")</f>
        <v/>
      </c>
      <c r="U2775" s="9" t="str">
        <f>IF($B2775="","",RIGHT($G2775*1000+200+COUNTIF($G$2:$G2775,$G2775),9))</f>
        <v/>
      </c>
      <c r="V2775" s="9" t="str">
        <f>IFERROR(IF($M2775="","",$M2775&amp;"・"&amp;INDEX(リスト!$F:$F,MATCH($L2775,リスト!$E:$E,0))),"")</f>
        <v/>
      </c>
    </row>
    <row r="2776" spans="15:22" ht="18" customHeight="1" x14ac:dyDescent="0.55000000000000004">
      <c r="O2776" s="9" t="str">
        <f>IFERROR(IF($B2776="","",INDEX(所属情報!$E:$E,MATCH($A2776,所属情報!$A:$A,0))),"")</f>
        <v/>
      </c>
      <c r="P2776" s="9" t="str">
        <f t="shared" si="129"/>
        <v/>
      </c>
      <c r="Q2776" s="9" t="str">
        <f t="shared" si="130"/>
        <v/>
      </c>
      <c r="R2776" s="9" t="str">
        <f t="shared" si="131"/>
        <v/>
      </c>
      <c r="S2776" s="9" t="str">
        <f>IFERROR(IF($F2776="","",INDEX(リスト!$G:$G,MATCH($F2776,リスト!$E:$E,0))),"")</f>
        <v/>
      </c>
      <c r="T2776" s="9" t="str">
        <f>IFERROR(IF($K2776="","",INDEX(リスト!$J:$J,MATCH($K2776,リスト!$I:$I,0))),"")</f>
        <v/>
      </c>
      <c r="U2776" s="9" t="str">
        <f>IF($B2776="","",RIGHT($G2776*1000+200+COUNTIF($G$2:$G2776,$G2776),9))</f>
        <v/>
      </c>
      <c r="V2776" s="9" t="str">
        <f>IFERROR(IF($M2776="","",$M2776&amp;"・"&amp;INDEX(リスト!$F:$F,MATCH($L2776,リスト!$E:$E,0))),"")</f>
        <v/>
      </c>
    </row>
    <row r="2777" spans="15:22" ht="18" customHeight="1" x14ac:dyDescent="0.55000000000000004">
      <c r="O2777" s="9" t="str">
        <f>IFERROR(IF($B2777="","",INDEX(所属情報!$E:$E,MATCH($A2777,所属情報!$A:$A,0))),"")</f>
        <v/>
      </c>
      <c r="P2777" s="9" t="str">
        <f t="shared" si="129"/>
        <v/>
      </c>
      <c r="Q2777" s="9" t="str">
        <f t="shared" si="130"/>
        <v/>
      </c>
      <c r="R2777" s="9" t="str">
        <f t="shared" si="131"/>
        <v/>
      </c>
      <c r="S2777" s="9" t="str">
        <f>IFERROR(IF($F2777="","",INDEX(リスト!$G:$G,MATCH($F2777,リスト!$E:$E,0))),"")</f>
        <v/>
      </c>
      <c r="T2777" s="9" t="str">
        <f>IFERROR(IF($K2777="","",INDEX(リスト!$J:$J,MATCH($K2777,リスト!$I:$I,0))),"")</f>
        <v/>
      </c>
      <c r="U2777" s="9" t="str">
        <f>IF($B2777="","",RIGHT($G2777*1000+200+COUNTIF($G$2:$G2777,$G2777),9))</f>
        <v/>
      </c>
      <c r="V2777" s="9" t="str">
        <f>IFERROR(IF($M2777="","",$M2777&amp;"・"&amp;INDEX(リスト!$F:$F,MATCH($L2777,リスト!$E:$E,0))),"")</f>
        <v/>
      </c>
    </row>
    <row r="2778" spans="15:22" ht="18" customHeight="1" x14ac:dyDescent="0.55000000000000004">
      <c r="O2778" s="9" t="str">
        <f>IFERROR(IF($B2778="","",INDEX(所属情報!$E:$E,MATCH($A2778,所属情報!$A:$A,0))),"")</f>
        <v/>
      </c>
      <c r="P2778" s="9" t="str">
        <f t="shared" si="129"/>
        <v/>
      </c>
      <c r="Q2778" s="9" t="str">
        <f t="shared" si="130"/>
        <v/>
      </c>
      <c r="R2778" s="9" t="str">
        <f t="shared" si="131"/>
        <v/>
      </c>
      <c r="S2778" s="9" t="str">
        <f>IFERROR(IF($F2778="","",INDEX(リスト!$G:$G,MATCH($F2778,リスト!$E:$E,0))),"")</f>
        <v/>
      </c>
      <c r="T2778" s="9" t="str">
        <f>IFERROR(IF($K2778="","",INDEX(リスト!$J:$J,MATCH($K2778,リスト!$I:$I,0))),"")</f>
        <v/>
      </c>
      <c r="U2778" s="9" t="str">
        <f>IF($B2778="","",RIGHT($G2778*1000+200+COUNTIF($G$2:$G2778,$G2778),9))</f>
        <v/>
      </c>
      <c r="V2778" s="9" t="str">
        <f>IFERROR(IF($M2778="","",$M2778&amp;"・"&amp;INDEX(リスト!$F:$F,MATCH($L2778,リスト!$E:$E,0))),"")</f>
        <v/>
      </c>
    </row>
    <row r="2779" spans="15:22" ht="18" customHeight="1" x14ac:dyDescent="0.55000000000000004">
      <c r="O2779" s="9" t="str">
        <f>IFERROR(IF($B2779="","",INDEX(所属情報!$E:$E,MATCH($A2779,所属情報!$A:$A,0))),"")</f>
        <v/>
      </c>
      <c r="P2779" s="9" t="str">
        <f t="shared" si="129"/>
        <v/>
      </c>
      <c r="Q2779" s="9" t="str">
        <f t="shared" si="130"/>
        <v/>
      </c>
      <c r="R2779" s="9" t="str">
        <f t="shared" si="131"/>
        <v/>
      </c>
      <c r="S2779" s="9" t="str">
        <f>IFERROR(IF($F2779="","",INDEX(リスト!$G:$G,MATCH($F2779,リスト!$E:$E,0))),"")</f>
        <v/>
      </c>
      <c r="T2779" s="9" t="str">
        <f>IFERROR(IF($K2779="","",INDEX(リスト!$J:$J,MATCH($K2779,リスト!$I:$I,0))),"")</f>
        <v/>
      </c>
      <c r="U2779" s="9" t="str">
        <f>IF($B2779="","",RIGHT($G2779*1000+200+COUNTIF($G$2:$G2779,$G2779),9))</f>
        <v/>
      </c>
      <c r="V2779" s="9" t="str">
        <f>IFERROR(IF($M2779="","",$M2779&amp;"・"&amp;INDEX(リスト!$F:$F,MATCH($L2779,リスト!$E:$E,0))),"")</f>
        <v/>
      </c>
    </row>
    <row r="2780" spans="15:22" ht="18" customHeight="1" x14ac:dyDescent="0.55000000000000004">
      <c r="O2780" s="9" t="str">
        <f>IFERROR(IF($B2780="","",INDEX(所属情報!$E:$E,MATCH($A2780,所属情報!$A:$A,0))),"")</f>
        <v/>
      </c>
      <c r="P2780" s="9" t="str">
        <f t="shared" si="129"/>
        <v/>
      </c>
      <c r="Q2780" s="9" t="str">
        <f t="shared" si="130"/>
        <v/>
      </c>
      <c r="R2780" s="9" t="str">
        <f t="shared" si="131"/>
        <v/>
      </c>
      <c r="S2780" s="9" t="str">
        <f>IFERROR(IF($F2780="","",INDEX(リスト!$G:$G,MATCH($F2780,リスト!$E:$E,0))),"")</f>
        <v/>
      </c>
      <c r="T2780" s="9" t="str">
        <f>IFERROR(IF($K2780="","",INDEX(リスト!$J:$J,MATCH($K2780,リスト!$I:$I,0))),"")</f>
        <v/>
      </c>
      <c r="U2780" s="9" t="str">
        <f>IF($B2780="","",RIGHT($G2780*1000+200+COUNTIF($G$2:$G2780,$G2780),9))</f>
        <v/>
      </c>
      <c r="V2780" s="9" t="str">
        <f>IFERROR(IF($M2780="","",$M2780&amp;"・"&amp;INDEX(リスト!$F:$F,MATCH($L2780,リスト!$E:$E,0))),"")</f>
        <v/>
      </c>
    </row>
    <row r="2781" spans="15:22" ht="18" customHeight="1" x14ac:dyDescent="0.55000000000000004">
      <c r="O2781" s="9" t="str">
        <f>IFERROR(IF($B2781="","",INDEX(所属情報!$E:$E,MATCH($A2781,所属情報!$A:$A,0))),"")</f>
        <v/>
      </c>
      <c r="P2781" s="9" t="str">
        <f t="shared" si="129"/>
        <v/>
      </c>
      <c r="Q2781" s="9" t="str">
        <f t="shared" si="130"/>
        <v/>
      </c>
      <c r="R2781" s="9" t="str">
        <f t="shared" si="131"/>
        <v/>
      </c>
      <c r="S2781" s="9" t="str">
        <f>IFERROR(IF($F2781="","",INDEX(リスト!$G:$G,MATCH($F2781,リスト!$E:$E,0))),"")</f>
        <v/>
      </c>
      <c r="T2781" s="9" t="str">
        <f>IFERROR(IF($K2781="","",INDEX(リスト!$J:$J,MATCH($K2781,リスト!$I:$I,0))),"")</f>
        <v/>
      </c>
      <c r="U2781" s="9" t="str">
        <f>IF($B2781="","",RIGHT($G2781*1000+200+COUNTIF($G$2:$G2781,$G2781),9))</f>
        <v/>
      </c>
      <c r="V2781" s="9" t="str">
        <f>IFERROR(IF($M2781="","",$M2781&amp;"・"&amp;INDEX(リスト!$F:$F,MATCH($L2781,リスト!$E:$E,0))),"")</f>
        <v/>
      </c>
    </row>
    <row r="2782" spans="15:22" ht="18" customHeight="1" x14ac:dyDescent="0.55000000000000004">
      <c r="O2782" s="9" t="str">
        <f>IFERROR(IF($B2782="","",INDEX(所属情報!$E:$E,MATCH($A2782,所属情報!$A:$A,0))),"")</f>
        <v/>
      </c>
      <c r="P2782" s="9" t="str">
        <f t="shared" si="129"/>
        <v/>
      </c>
      <c r="Q2782" s="9" t="str">
        <f t="shared" si="130"/>
        <v/>
      </c>
      <c r="R2782" s="9" t="str">
        <f t="shared" si="131"/>
        <v/>
      </c>
      <c r="S2782" s="9" t="str">
        <f>IFERROR(IF($F2782="","",INDEX(リスト!$G:$G,MATCH($F2782,リスト!$E:$E,0))),"")</f>
        <v/>
      </c>
      <c r="T2782" s="9" t="str">
        <f>IFERROR(IF($K2782="","",INDEX(リスト!$J:$J,MATCH($K2782,リスト!$I:$I,0))),"")</f>
        <v/>
      </c>
      <c r="U2782" s="9" t="str">
        <f>IF($B2782="","",RIGHT($G2782*1000+200+COUNTIF($G$2:$G2782,$G2782),9))</f>
        <v/>
      </c>
      <c r="V2782" s="9" t="str">
        <f>IFERROR(IF($M2782="","",$M2782&amp;"・"&amp;INDEX(リスト!$F:$F,MATCH($L2782,リスト!$E:$E,0))),"")</f>
        <v/>
      </c>
    </row>
    <row r="2783" spans="15:22" ht="18" customHeight="1" x14ac:dyDescent="0.55000000000000004">
      <c r="O2783" s="9" t="str">
        <f>IFERROR(IF($B2783="","",INDEX(所属情報!$E:$E,MATCH($A2783,所属情報!$A:$A,0))),"")</f>
        <v/>
      </c>
      <c r="P2783" s="9" t="str">
        <f t="shared" si="129"/>
        <v/>
      </c>
      <c r="Q2783" s="9" t="str">
        <f t="shared" si="130"/>
        <v/>
      </c>
      <c r="R2783" s="9" t="str">
        <f t="shared" si="131"/>
        <v/>
      </c>
      <c r="S2783" s="9" t="str">
        <f>IFERROR(IF($F2783="","",INDEX(リスト!$G:$G,MATCH($F2783,リスト!$E:$E,0))),"")</f>
        <v/>
      </c>
      <c r="T2783" s="9" t="str">
        <f>IFERROR(IF($K2783="","",INDEX(リスト!$J:$J,MATCH($K2783,リスト!$I:$I,0))),"")</f>
        <v/>
      </c>
      <c r="U2783" s="9" t="str">
        <f>IF($B2783="","",RIGHT($G2783*1000+200+COUNTIF($G$2:$G2783,$G2783),9))</f>
        <v/>
      </c>
      <c r="V2783" s="9" t="str">
        <f>IFERROR(IF($M2783="","",$M2783&amp;"・"&amp;INDEX(リスト!$F:$F,MATCH($L2783,リスト!$E:$E,0))),"")</f>
        <v/>
      </c>
    </row>
    <row r="2784" spans="15:22" ht="18" customHeight="1" x14ac:dyDescent="0.55000000000000004">
      <c r="O2784" s="9" t="str">
        <f>IFERROR(IF($B2784="","",INDEX(所属情報!$E:$E,MATCH($A2784,所属情報!$A:$A,0))),"")</f>
        <v/>
      </c>
      <c r="P2784" s="9" t="str">
        <f t="shared" si="129"/>
        <v/>
      </c>
      <c r="Q2784" s="9" t="str">
        <f t="shared" si="130"/>
        <v/>
      </c>
      <c r="R2784" s="9" t="str">
        <f t="shared" si="131"/>
        <v/>
      </c>
      <c r="S2784" s="9" t="str">
        <f>IFERROR(IF($F2784="","",INDEX(リスト!$G:$G,MATCH($F2784,リスト!$E:$E,0))),"")</f>
        <v/>
      </c>
      <c r="T2784" s="9" t="str">
        <f>IFERROR(IF($K2784="","",INDEX(リスト!$J:$J,MATCH($K2784,リスト!$I:$I,0))),"")</f>
        <v/>
      </c>
      <c r="U2784" s="9" t="str">
        <f>IF($B2784="","",RIGHT($G2784*1000+200+COUNTIF($G$2:$G2784,$G2784),9))</f>
        <v/>
      </c>
      <c r="V2784" s="9" t="str">
        <f>IFERROR(IF($M2784="","",$M2784&amp;"・"&amp;INDEX(リスト!$F:$F,MATCH($L2784,リスト!$E:$E,0))),"")</f>
        <v/>
      </c>
    </row>
    <row r="2785" spans="15:22" ht="18" customHeight="1" x14ac:dyDescent="0.55000000000000004">
      <c r="O2785" s="9" t="str">
        <f>IFERROR(IF($B2785="","",INDEX(所属情報!$E:$E,MATCH($A2785,所属情報!$A:$A,0))),"")</f>
        <v/>
      </c>
      <c r="P2785" s="9" t="str">
        <f t="shared" si="129"/>
        <v/>
      </c>
      <c r="Q2785" s="9" t="str">
        <f t="shared" si="130"/>
        <v/>
      </c>
      <c r="R2785" s="9" t="str">
        <f t="shared" si="131"/>
        <v/>
      </c>
      <c r="S2785" s="9" t="str">
        <f>IFERROR(IF($F2785="","",INDEX(リスト!$G:$G,MATCH($F2785,リスト!$E:$E,0))),"")</f>
        <v/>
      </c>
      <c r="T2785" s="9" t="str">
        <f>IFERROR(IF($K2785="","",INDEX(リスト!$J:$J,MATCH($K2785,リスト!$I:$I,0))),"")</f>
        <v/>
      </c>
      <c r="U2785" s="9" t="str">
        <f>IF($B2785="","",RIGHT($G2785*1000+200+COUNTIF($G$2:$G2785,$G2785),9))</f>
        <v/>
      </c>
      <c r="V2785" s="9" t="str">
        <f>IFERROR(IF($M2785="","",$M2785&amp;"・"&amp;INDEX(リスト!$F:$F,MATCH($L2785,リスト!$E:$E,0))),"")</f>
        <v/>
      </c>
    </row>
    <row r="2786" spans="15:22" ht="18" customHeight="1" x14ac:dyDescent="0.55000000000000004">
      <c r="O2786" s="9" t="str">
        <f>IFERROR(IF($B2786="","",INDEX(所属情報!$E:$E,MATCH($A2786,所属情報!$A:$A,0))),"")</f>
        <v/>
      </c>
      <c r="P2786" s="9" t="str">
        <f t="shared" si="129"/>
        <v/>
      </c>
      <c r="Q2786" s="9" t="str">
        <f t="shared" si="130"/>
        <v/>
      </c>
      <c r="R2786" s="9" t="str">
        <f t="shared" si="131"/>
        <v/>
      </c>
      <c r="S2786" s="9" t="str">
        <f>IFERROR(IF($F2786="","",INDEX(リスト!$G:$G,MATCH($F2786,リスト!$E:$E,0))),"")</f>
        <v/>
      </c>
      <c r="T2786" s="9" t="str">
        <f>IFERROR(IF($K2786="","",INDEX(リスト!$J:$J,MATCH($K2786,リスト!$I:$I,0))),"")</f>
        <v/>
      </c>
      <c r="U2786" s="9" t="str">
        <f>IF($B2786="","",RIGHT($G2786*1000+200+COUNTIF($G$2:$G2786,$G2786),9))</f>
        <v/>
      </c>
      <c r="V2786" s="9" t="str">
        <f>IFERROR(IF($M2786="","",$M2786&amp;"・"&amp;INDEX(リスト!$F:$F,MATCH($L2786,リスト!$E:$E,0))),"")</f>
        <v/>
      </c>
    </row>
    <row r="2787" spans="15:22" ht="18" customHeight="1" x14ac:dyDescent="0.55000000000000004">
      <c r="O2787" s="9" t="str">
        <f>IFERROR(IF($B2787="","",INDEX(所属情報!$E:$E,MATCH($A2787,所属情報!$A:$A,0))),"")</f>
        <v/>
      </c>
      <c r="P2787" s="9" t="str">
        <f t="shared" si="129"/>
        <v/>
      </c>
      <c r="Q2787" s="9" t="str">
        <f t="shared" si="130"/>
        <v/>
      </c>
      <c r="R2787" s="9" t="str">
        <f t="shared" si="131"/>
        <v/>
      </c>
      <c r="S2787" s="9" t="str">
        <f>IFERROR(IF($F2787="","",INDEX(リスト!$G:$G,MATCH($F2787,リスト!$E:$E,0))),"")</f>
        <v/>
      </c>
      <c r="T2787" s="9" t="str">
        <f>IFERROR(IF($K2787="","",INDEX(リスト!$J:$J,MATCH($K2787,リスト!$I:$I,0))),"")</f>
        <v/>
      </c>
      <c r="U2787" s="9" t="str">
        <f>IF($B2787="","",RIGHT($G2787*1000+200+COUNTIF($G$2:$G2787,$G2787),9))</f>
        <v/>
      </c>
      <c r="V2787" s="9" t="str">
        <f>IFERROR(IF($M2787="","",$M2787&amp;"・"&amp;INDEX(リスト!$F:$F,MATCH($L2787,リスト!$E:$E,0))),"")</f>
        <v/>
      </c>
    </row>
    <row r="2788" spans="15:22" ht="18" customHeight="1" x14ac:dyDescent="0.55000000000000004">
      <c r="O2788" s="9" t="str">
        <f>IFERROR(IF($B2788="","",INDEX(所属情報!$E:$E,MATCH($A2788,所属情報!$A:$A,0))),"")</f>
        <v/>
      </c>
      <c r="P2788" s="9" t="str">
        <f t="shared" si="129"/>
        <v/>
      </c>
      <c r="Q2788" s="9" t="str">
        <f t="shared" si="130"/>
        <v/>
      </c>
      <c r="R2788" s="9" t="str">
        <f t="shared" si="131"/>
        <v/>
      </c>
      <c r="S2788" s="9" t="str">
        <f>IFERROR(IF($F2788="","",INDEX(リスト!$G:$G,MATCH($F2788,リスト!$E:$E,0))),"")</f>
        <v/>
      </c>
      <c r="T2788" s="9" t="str">
        <f>IFERROR(IF($K2788="","",INDEX(リスト!$J:$J,MATCH($K2788,リスト!$I:$I,0))),"")</f>
        <v/>
      </c>
      <c r="U2788" s="9" t="str">
        <f>IF($B2788="","",RIGHT($G2788*1000+200+COUNTIF($G$2:$G2788,$G2788),9))</f>
        <v/>
      </c>
      <c r="V2788" s="9" t="str">
        <f>IFERROR(IF($M2788="","",$M2788&amp;"・"&amp;INDEX(リスト!$F:$F,MATCH($L2788,リスト!$E:$E,0))),"")</f>
        <v/>
      </c>
    </row>
    <row r="2789" spans="15:22" ht="18" customHeight="1" x14ac:dyDescent="0.55000000000000004">
      <c r="O2789" s="9" t="str">
        <f>IFERROR(IF($B2789="","",INDEX(所属情報!$E:$E,MATCH($A2789,所属情報!$A:$A,0))),"")</f>
        <v/>
      </c>
      <c r="P2789" s="9" t="str">
        <f t="shared" si="129"/>
        <v/>
      </c>
      <c r="Q2789" s="9" t="str">
        <f t="shared" si="130"/>
        <v/>
      </c>
      <c r="R2789" s="9" t="str">
        <f t="shared" si="131"/>
        <v/>
      </c>
      <c r="S2789" s="9" t="str">
        <f>IFERROR(IF($F2789="","",INDEX(リスト!$G:$G,MATCH($F2789,リスト!$E:$E,0))),"")</f>
        <v/>
      </c>
      <c r="T2789" s="9" t="str">
        <f>IFERROR(IF($K2789="","",INDEX(リスト!$J:$J,MATCH($K2789,リスト!$I:$I,0))),"")</f>
        <v/>
      </c>
      <c r="U2789" s="9" t="str">
        <f>IF($B2789="","",RIGHT($G2789*1000+200+COUNTIF($G$2:$G2789,$G2789),9))</f>
        <v/>
      </c>
      <c r="V2789" s="9" t="str">
        <f>IFERROR(IF($M2789="","",$M2789&amp;"・"&amp;INDEX(リスト!$F:$F,MATCH($L2789,リスト!$E:$E,0))),"")</f>
        <v/>
      </c>
    </row>
    <row r="2790" spans="15:22" ht="18" customHeight="1" x14ac:dyDescent="0.55000000000000004">
      <c r="O2790" s="9" t="str">
        <f>IFERROR(IF($B2790="","",INDEX(所属情報!$E:$E,MATCH($A2790,所属情報!$A:$A,0))),"")</f>
        <v/>
      </c>
      <c r="P2790" s="9" t="str">
        <f t="shared" si="129"/>
        <v/>
      </c>
      <c r="Q2790" s="9" t="str">
        <f t="shared" si="130"/>
        <v/>
      </c>
      <c r="R2790" s="9" t="str">
        <f t="shared" si="131"/>
        <v/>
      </c>
      <c r="S2790" s="9" t="str">
        <f>IFERROR(IF($F2790="","",INDEX(リスト!$G:$G,MATCH($F2790,リスト!$E:$E,0))),"")</f>
        <v/>
      </c>
      <c r="T2790" s="9" t="str">
        <f>IFERROR(IF($K2790="","",INDEX(リスト!$J:$J,MATCH($K2790,リスト!$I:$I,0))),"")</f>
        <v/>
      </c>
      <c r="U2790" s="9" t="str">
        <f>IF($B2790="","",RIGHT($G2790*1000+200+COUNTIF($G$2:$G2790,$G2790),9))</f>
        <v/>
      </c>
      <c r="V2790" s="9" t="str">
        <f>IFERROR(IF($M2790="","",$M2790&amp;"・"&amp;INDEX(リスト!$F:$F,MATCH($L2790,リスト!$E:$E,0))),"")</f>
        <v/>
      </c>
    </row>
    <row r="2791" spans="15:22" ht="18" customHeight="1" x14ac:dyDescent="0.55000000000000004">
      <c r="O2791" s="9" t="str">
        <f>IFERROR(IF($B2791="","",INDEX(所属情報!$E:$E,MATCH($A2791,所属情報!$A:$A,0))),"")</f>
        <v/>
      </c>
      <c r="P2791" s="9" t="str">
        <f t="shared" si="129"/>
        <v/>
      </c>
      <c r="Q2791" s="9" t="str">
        <f t="shared" si="130"/>
        <v/>
      </c>
      <c r="R2791" s="9" t="str">
        <f t="shared" si="131"/>
        <v/>
      </c>
      <c r="S2791" s="9" t="str">
        <f>IFERROR(IF($F2791="","",INDEX(リスト!$G:$G,MATCH($F2791,リスト!$E:$E,0))),"")</f>
        <v/>
      </c>
      <c r="T2791" s="9" t="str">
        <f>IFERROR(IF($K2791="","",INDEX(リスト!$J:$J,MATCH($K2791,リスト!$I:$I,0))),"")</f>
        <v/>
      </c>
      <c r="U2791" s="9" t="str">
        <f>IF($B2791="","",RIGHT($G2791*1000+200+COUNTIF($G$2:$G2791,$G2791),9))</f>
        <v/>
      </c>
      <c r="V2791" s="9" t="str">
        <f>IFERROR(IF($M2791="","",$M2791&amp;"・"&amp;INDEX(リスト!$F:$F,MATCH($L2791,リスト!$E:$E,0))),"")</f>
        <v/>
      </c>
    </row>
    <row r="2792" spans="15:22" ht="18" customHeight="1" x14ac:dyDescent="0.55000000000000004">
      <c r="O2792" s="9" t="str">
        <f>IFERROR(IF($B2792="","",INDEX(所属情報!$E:$E,MATCH($A2792,所属情報!$A:$A,0))),"")</f>
        <v/>
      </c>
      <c r="P2792" s="9" t="str">
        <f t="shared" si="129"/>
        <v/>
      </c>
      <c r="Q2792" s="9" t="str">
        <f t="shared" si="130"/>
        <v/>
      </c>
      <c r="R2792" s="9" t="str">
        <f t="shared" si="131"/>
        <v/>
      </c>
      <c r="S2792" s="9" t="str">
        <f>IFERROR(IF($F2792="","",INDEX(リスト!$G:$G,MATCH($F2792,リスト!$E:$E,0))),"")</f>
        <v/>
      </c>
      <c r="T2792" s="9" t="str">
        <f>IFERROR(IF($K2792="","",INDEX(リスト!$J:$J,MATCH($K2792,リスト!$I:$I,0))),"")</f>
        <v/>
      </c>
      <c r="U2792" s="9" t="str">
        <f>IF($B2792="","",RIGHT($G2792*1000+200+COUNTIF($G$2:$G2792,$G2792),9))</f>
        <v/>
      </c>
      <c r="V2792" s="9" t="str">
        <f>IFERROR(IF($M2792="","",$M2792&amp;"・"&amp;INDEX(リスト!$F:$F,MATCH($L2792,リスト!$E:$E,0))),"")</f>
        <v/>
      </c>
    </row>
    <row r="2793" spans="15:22" ht="18" customHeight="1" x14ac:dyDescent="0.55000000000000004">
      <c r="O2793" s="9" t="str">
        <f>IFERROR(IF($B2793="","",INDEX(所属情報!$E:$E,MATCH($A2793,所属情報!$A:$A,0))),"")</f>
        <v/>
      </c>
      <c r="P2793" s="9" t="str">
        <f t="shared" si="129"/>
        <v/>
      </c>
      <c r="Q2793" s="9" t="str">
        <f t="shared" si="130"/>
        <v/>
      </c>
      <c r="R2793" s="9" t="str">
        <f t="shared" si="131"/>
        <v/>
      </c>
      <c r="S2793" s="9" t="str">
        <f>IFERROR(IF($F2793="","",INDEX(リスト!$G:$G,MATCH($F2793,リスト!$E:$E,0))),"")</f>
        <v/>
      </c>
      <c r="T2793" s="9" t="str">
        <f>IFERROR(IF($K2793="","",INDEX(リスト!$J:$J,MATCH($K2793,リスト!$I:$I,0))),"")</f>
        <v/>
      </c>
      <c r="U2793" s="9" t="str">
        <f>IF($B2793="","",RIGHT($G2793*1000+200+COUNTIF($G$2:$G2793,$G2793),9))</f>
        <v/>
      </c>
      <c r="V2793" s="9" t="str">
        <f>IFERROR(IF($M2793="","",$M2793&amp;"・"&amp;INDEX(リスト!$F:$F,MATCH($L2793,リスト!$E:$E,0))),"")</f>
        <v/>
      </c>
    </row>
    <row r="2794" spans="15:22" ht="18" customHeight="1" x14ac:dyDescent="0.55000000000000004">
      <c r="O2794" s="9" t="str">
        <f>IFERROR(IF($B2794="","",INDEX(所属情報!$E:$E,MATCH($A2794,所属情報!$A:$A,0))),"")</f>
        <v/>
      </c>
      <c r="P2794" s="9" t="str">
        <f t="shared" si="129"/>
        <v/>
      </c>
      <c r="Q2794" s="9" t="str">
        <f t="shared" si="130"/>
        <v/>
      </c>
      <c r="R2794" s="9" t="str">
        <f t="shared" si="131"/>
        <v/>
      </c>
      <c r="S2794" s="9" t="str">
        <f>IFERROR(IF($F2794="","",INDEX(リスト!$G:$G,MATCH($F2794,リスト!$E:$E,0))),"")</f>
        <v/>
      </c>
      <c r="T2794" s="9" t="str">
        <f>IFERROR(IF($K2794="","",INDEX(リスト!$J:$J,MATCH($K2794,リスト!$I:$I,0))),"")</f>
        <v/>
      </c>
      <c r="U2794" s="9" t="str">
        <f>IF($B2794="","",RIGHT($G2794*1000+200+COUNTIF($G$2:$G2794,$G2794),9))</f>
        <v/>
      </c>
      <c r="V2794" s="9" t="str">
        <f>IFERROR(IF($M2794="","",$M2794&amp;"・"&amp;INDEX(リスト!$F:$F,MATCH($L2794,リスト!$E:$E,0))),"")</f>
        <v/>
      </c>
    </row>
    <row r="2795" spans="15:22" ht="18" customHeight="1" x14ac:dyDescent="0.55000000000000004">
      <c r="O2795" s="9" t="str">
        <f>IFERROR(IF($B2795="","",INDEX(所属情報!$E:$E,MATCH($A2795,所属情報!$A:$A,0))),"")</f>
        <v/>
      </c>
      <c r="P2795" s="9" t="str">
        <f t="shared" si="129"/>
        <v/>
      </c>
      <c r="Q2795" s="9" t="str">
        <f t="shared" si="130"/>
        <v/>
      </c>
      <c r="R2795" s="9" t="str">
        <f t="shared" si="131"/>
        <v/>
      </c>
      <c r="S2795" s="9" t="str">
        <f>IFERROR(IF($F2795="","",INDEX(リスト!$G:$G,MATCH($F2795,リスト!$E:$E,0))),"")</f>
        <v/>
      </c>
      <c r="T2795" s="9" t="str">
        <f>IFERROR(IF($K2795="","",INDEX(リスト!$J:$J,MATCH($K2795,リスト!$I:$I,0))),"")</f>
        <v/>
      </c>
      <c r="U2795" s="9" t="str">
        <f>IF($B2795="","",RIGHT($G2795*1000+200+COUNTIF($G$2:$G2795,$G2795),9))</f>
        <v/>
      </c>
      <c r="V2795" s="9" t="str">
        <f>IFERROR(IF($M2795="","",$M2795&amp;"・"&amp;INDEX(リスト!$F:$F,MATCH($L2795,リスト!$E:$E,0))),"")</f>
        <v/>
      </c>
    </row>
    <row r="2796" spans="15:22" ht="18" customHeight="1" x14ac:dyDescent="0.55000000000000004">
      <c r="O2796" s="9" t="str">
        <f>IFERROR(IF($B2796="","",INDEX(所属情報!$E:$E,MATCH($A2796,所属情報!$A:$A,0))),"")</f>
        <v/>
      </c>
      <c r="P2796" s="9" t="str">
        <f t="shared" si="129"/>
        <v/>
      </c>
      <c r="Q2796" s="9" t="str">
        <f t="shared" si="130"/>
        <v/>
      </c>
      <c r="R2796" s="9" t="str">
        <f t="shared" si="131"/>
        <v/>
      </c>
      <c r="S2796" s="9" t="str">
        <f>IFERROR(IF($F2796="","",INDEX(リスト!$G:$G,MATCH($F2796,リスト!$E:$E,0))),"")</f>
        <v/>
      </c>
      <c r="T2796" s="9" t="str">
        <f>IFERROR(IF($K2796="","",INDEX(リスト!$J:$J,MATCH($K2796,リスト!$I:$I,0))),"")</f>
        <v/>
      </c>
      <c r="U2796" s="9" t="str">
        <f>IF($B2796="","",RIGHT($G2796*1000+200+COUNTIF($G$2:$G2796,$G2796),9))</f>
        <v/>
      </c>
      <c r="V2796" s="9" t="str">
        <f>IFERROR(IF($M2796="","",$M2796&amp;"・"&amp;INDEX(リスト!$F:$F,MATCH($L2796,リスト!$E:$E,0))),"")</f>
        <v/>
      </c>
    </row>
    <row r="2797" spans="15:22" ht="18" customHeight="1" x14ac:dyDescent="0.55000000000000004">
      <c r="O2797" s="9" t="str">
        <f>IFERROR(IF($B2797="","",INDEX(所属情報!$E:$E,MATCH($A2797,所属情報!$A:$A,0))),"")</f>
        <v/>
      </c>
      <c r="P2797" s="9" t="str">
        <f t="shared" si="129"/>
        <v/>
      </c>
      <c r="Q2797" s="9" t="str">
        <f t="shared" si="130"/>
        <v/>
      </c>
      <c r="R2797" s="9" t="str">
        <f t="shared" si="131"/>
        <v/>
      </c>
      <c r="S2797" s="9" t="str">
        <f>IFERROR(IF($F2797="","",INDEX(リスト!$G:$G,MATCH($F2797,リスト!$E:$E,0))),"")</f>
        <v/>
      </c>
      <c r="T2797" s="9" t="str">
        <f>IFERROR(IF($K2797="","",INDEX(リスト!$J:$J,MATCH($K2797,リスト!$I:$I,0))),"")</f>
        <v/>
      </c>
      <c r="U2797" s="9" t="str">
        <f>IF($B2797="","",RIGHT($G2797*1000+200+COUNTIF($G$2:$G2797,$G2797),9))</f>
        <v/>
      </c>
      <c r="V2797" s="9" t="str">
        <f>IFERROR(IF($M2797="","",$M2797&amp;"・"&amp;INDEX(リスト!$F:$F,MATCH($L2797,リスト!$E:$E,0))),"")</f>
        <v/>
      </c>
    </row>
    <row r="2798" spans="15:22" ht="18" customHeight="1" x14ac:dyDescent="0.55000000000000004">
      <c r="O2798" s="9" t="str">
        <f>IFERROR(IF($B2798="","",INDEX(所属情報!$E:$E,MATCH($A2798,所属情報!$A:$A,0))),"")</f>
        <v/>
      </c>
      <c r="P2798" s="9" t="str">
        <f t="shared" si="129"/>
        <v/>
      </c>
      <c r="Q2798" s="9" t="str">
        <f t="shared" si="130"/>
        <v/>
      </c>
      <c r="R2798" s="9" t="str">
        <f t="shared" si="131"/>
        <v/>
      </c>
      <c r="S2798" s="9" t="str">
        <f>IFERROR(IF($F2798="","",INDEX(リスト!$G:$G,MATCH($F2798,リスト!$E:$E,0))),"")</f>
        <v/>
      </c>
      <c r="T2798" s="9" t="str">
        <f>IFERROR(IF($K2798="","",INDEX(リスト!$J:$J,MATCH($K2798,リスト!$I:$I,0))),"")</f>
        <v/>
      </c>
      <c r="U2798" s="9" t="str">
        <f>IF($B2798="","",RIGHT($G2798*1000+200+COUNTIF($G$2:$G2798,$G2798),9))</f>
        <v/>
      </c>
      <c r="V2798" s="9" t="str">
        <f>IFERROR(IF($M2798="","",$M2798&amp;"・"&amp;INDEX(リスト!$F:$F,MATCH($L2798,リスト!$E:$E,0))),"")</f>
        <v/>
      </c>
    </row>
    <row r="2799" spans="15:22" ht="18" customHeight="1" x14ac:dyDescent="0.55000000000000004">
      <c r="O2799" s="9" t="str">
        <f>IFERROR(IF($B2799="","",INDEX(所属情報!$E:$E,MATCH($A2799,所属情報!$A:$A,0))),"")</f>
        <v/>
      </c>
      <c r="P2799" s="9" t="str">
        <f t="shared" si="129"/>
        <v/>
      </c>
      <c r="Q2799" s="9" t="str">
        <f t="shared" si="130"/>
        <v/>
      </c>
      <c r="R2799" s="9" t="str">
        <f t="shared" si="131"/>
        <v/>
      </c>
      <c r="S2799" s="9" t="str">
        <f>IFERROR(IF($F2799="","",INDEX(リスト!$G:$G,MATCH($F2799,リスト!$E:$E,0))),"")</f>
        <v/>
      </c>
      <c r="T2799" s="9" t="str">
        <f>IFERROR(IF($K2799="","",INDEX(リスト!$J:$J,MATCH($K2799,リスト!$I:$I,0))),"")</f>
        <v/>
      </c>
      <c r="U2799" s="9" t="str">
        <f>IF($B2799="","",RIGHT($G2799*1000+200+COUNTIF($G$2:$G2799,$G2799),9))</f>
        <v/>
      </c>
      <c r="V2799" s="9" t="str">
        <f>IFERROR(IF($M2799="","",$M2799&amp;"・"&amp;INDEX(リスト!$F:$F,MATCH($L2799,リスト!$E:$E,0))),"")</f>
        <v/>
      </c>
    </row>
    <row r="2800" spans="15:22" ht="18" customHeight="1" x14ac:dyDescent="0.55000000000000004">
      <c r="O2800" s="9" t="str">
        <f>IFERROR(IF($B2800="","",INDEX(所属情報!$E:$E,MATCH($A2800,所属情報!$A:$A,0))),"")</f>
        <v/>
      </c>
      <c r="P2800" s="9" t="str">
        <f t="shared" si="129"/>
        <v/>
      </c>
      <c r="Q2800" s="9" t="str">
        <f t="shared" si="130"/>
        <v/>
      </c>
      <c r="R2800" s="9" t="str">
        <f t="shared" si="131"/>
        <v/>
      </c>
      <c r="S2800" s="9" t="str">
        <f>IFERROR(IF($F2800="","",INDEX(リスト!$G:$G,MATCH($F2800,リスト!$E:$E,0))),"")</f>
        <v/>
      </c>
      <c r="T2800" s="9" t="str">
        <f>IFERROR(IF($K2800="","",INDEX(リスト!$J:$J,MATCH($K2800,リスト!$I:$I,0))),"")</f>
        <v/>
      </c>
      <c r="U2800" s="9" t="str">
        <f>IF($B2800="","",RIGHT($G2800*1000+200+COUNTIF($G$2:$G2800,$G2800),9))</f>
        <v/>
      </c>
      <c r="V2800" s="9" t="str">
        <f>IFERROR(IF($M2800="","",$M2800&amp;"・"&amp;INDEX(リスト!$F:$F,MATCH($L2800,リスト!$E:$E,0))),"")</f>
        <v/>
      </c>
    </row>
    <row r="2801" spans="15:22" ht="18" customHeight="1" x14ac:dyDescent="0.55000000000000004">
      <c r="O2801" s="9" t="str">
        <f>IFERROR(IF($B2801="","",INDEX(所属情報!$E:$E,MATCH($A2801,所属情報!$A:$A,0))),"")</f>
        <v/>
      </c>
      <c r="P2801" s="9" t="str">
        <f t="shared" si="129"/>
        <v/>
      </c>
      <c r="Q2801" s="9" t="str">
        <f t="shared" si="130"/>
        <v/>
      </c>
      <c r="R2801" s="9" t="str">
        <f t="shared" si="131"/>
        <v/>
      </c>
      <c r="S2801" s="9" t="str">
        <f>IFERROR(IF($F2801="","",INDEX(リスト!$G:$G,MATCH($F2801,リスト!$E:$E,0))),"")</f>
        <v/>
      </c>
      <c r="T2801" s="9" t="str">
        <f>IFERROR(IF($K2801="","",INDEX(リスト!$J:$J,MATCH($K2801,リスト!$I:$I,0))),"")</f>
        <v/>
      </c>
      <c r="U2801" s="9" t="str">
        <f>IF($B2801="","",RIGHT($G2801*1000+200+COUNTIF($G$2:$G2801,$G2801),9))</f>
        <v/>
      </c>
      <c r="V2801" s="9" t="str">
        <f>IFERROR(IF($M2801="","",$M2801&amp;"・"&amp;INDEX(リスト!$F:$F,MATCH($L2801,リスト!$E:$E,0))),"")</f>
        <v/>
      </c>
    </row>
    <row r="2802" spans="15:22" ht="18" customHeight="1" x14ac:dyDescent="0.55000000000000004">
      <c r="O2802" s="9" t="str">
        <f>IFERROR(IF($B2802="","",INDEX(所属情報!$E:$E,MATCH($A2802,所属情報!$A:$A,0))),"")</f>
        <v/>
      </c>
      <c r="P2802" s="9" t="str">
        <f t="shared" si="129"/>
        <v/>
      </c>
      <c r="Q2802" s="9" t="str">
        <f t="shared" si="130"/>
        <v/>
      </c>
      <c r="R2802" s="9" t="str">
        <f t="shared" si="131"/>
        <v/>
      </c>
      <c r="S2802" s="9" t="str">
        <f>IFERROR(IF($F2802="","",INDEX(リスト!$G:$G,MATCH($F2802,リスト!$E:$E,0))),"")</f>
        <v/>
      </c>
      <c r="T2802" s="9" t="str">
        <f>IFERROR(IF($K2802="","",INDEX(リスト!$J:$J,MATCH($K2802,リスト!$I:$I,0))),"")</f>
        <v/>
      </c>
      <c r="U2802" s="9" t="str">
        <f>IF($B2802="","",RIGHT($G2802*1000+200+COUNTIF($G$2:$G2802,$G2802),9))</f>
        <v/>
      </c>
      <c r="V2802" s="9" t="str">
        <f>IFERROR(IF($M2802="","",$M2802&amp;"・"&amp;INDEX(リスト!$F:$F,MATCH($L2802,リスト!$E:$E,0))),"")</f>
        <v/>
      </c>
    </row>
    <row r="2803" spans="15:22" ht="18" customHeight="1" x14ac:dyDescent="0.55000000000000004">
      <c r="O2803" s="9" t="str">
        <f>IFERROR(IF($B2803="","",INDEX(所属情報!$E:$E,MATCH($A2803,所属情報!$A:$A,0))),"")</f>
        <v/>
      </c>
      <c r="P2803" s="9" t="str">
        <f t="shared" si="129"/>
        <v/>
      </c>
      <c r="Q2803" s="9" t="str">
        <f t="shared" si="130"/>
        <v/>
      </c>
      <c r="R2803" s="9" t="str">
        <f t="shared" si="131"/>
        <v/>
      </c>
      <c r="S2803" s="9" t="str">
        <f>IFERROR(IF($F2803="","",INDEX(リスト!$G:$G,MATCH($F2803,リスト!$E:$E,0))),"")</f>
        <v/>
      </c>
      <c r="T2803" s="9" t="str">
        <f>IFERROR(IF($K2803="","",INDEX(リスト!$J:$J,MATCH($K2803,リスト!$I:$I,0))),"")</f>
        <v/>
      </c>
      <c r="U2803" s="9" t="str">
        <f>IF($B2803="","",RIGHT($G2803*1000+200+COUNTIF($G$2:$G2803,$G2803),9))</f>
        <v/>
      </c>
      <c r="V2803" s="9" t="str">
        <f>IFERROR(IF($M2803="","",$M2803&amp;"・"&amp;INDEX(リスト!$F:$F,MATCH($L2803,リスト!$E:$E,0))),"")</f>
        <v/>
      </c>
    </row>
    <row r="2804" spans="15:22" ht="18" customHeight="1" x14ac:dyDescent="0.55000000000000004">
      <c r="O2804" s="9" t="str">
        <f>IFERROR(IF($B2804="","",INDEX(所属情報!$E:$E,MATCH($A2804,所属情報!$A:$A,0))),"")</f>
        <v/>
      </c>
      <c r="P2804" s="9" t="str">
        <f t="shared" si="129"/>
        <v/>
      </c>
      <c r="Q2804" s="9" t="str">
        <f t="shared" si="130"/>
        <v/>
      </c>
      <c r="R2804" s="9" t="str">
        <f t="shared" si="131"/>
        <v/>
      </c>
      <c r="S2804" s="9" t="str">
        <f>IFERROR(IF($F2804="","",INDEX(リスト!$G:$G,MATCH($F2804,リスト!$E:$E,0))),"")</f>
        <v/>
      </c>
      <c r="T2804" s="9" t="str">
        <f>IFERROR(IF($K2804="","",INDEX(リスト!$J:$J,MATCH($K2804,リスト!$I:$I,0))),"")</f>
        <v/>
      </c>
      <c r="U2804" s="9" t="str">
        <f>IF($B2804="","",RIGHT($G2804*1000+200+COUNTIF($G$2:$G2804,$G2804),9))</f>
        <v/>
      </c>
      <c r="V2804" s="9" t="str">
        <f>IFERROR(IF($M2804="","",$M2804&amp;"・"&amp;INDEX(リスト!$F:$F,MATCH($L2804,リスト!$E:$E,0))),"")</f>
        <v/>
      </c>
    </row>
    <row r="2805" spans="15:22" ht="18" customHeight="1" x14ac:dyDescent="0.55000000000000004">
      <c r="O2805" s="9" t="str">
        <f>IFERROR(IF($B2805="","",INDEX(所属情報!$E:$E,MATCH($A2805,所属情報!$A:$A,0))),"")</f>
        <v/>
      </c>
      <c r="P2805" s="9" t="str">
        <f t="shared" si="129"/>
        <v/>
      </c>
      <c r="Q2805" s="9" t="str">
        <f t="shared" si="130"/>
        <v/>
      </c>
      <c r="R2805" s="9" t="str">
        <f t="shared" si="131"/>
        <v/>
      </c>
      <c r="S2805" s="9" t="str">
        <f>IFERROR(IF($F2805="","",INDEX(リスト!$G:$G,MATCH($F2805,リスト!$E:$E,0))),"")</f>
        <v/>
      </c>
      <c r="T2805" s="9" t="str">
        <f>IFERROR(IF($K2805="","",INDEX(リスト!$J:$J,MATCH($K2805,リスト!$I:$I,0))),"")</f>
        <v/>
      </c>
      <c r="U2805" s="9" t="str">
        <f>IF($B2805="","",RIGHT($G2805*1000+200+COUNTIF($G$2:$G2805,$G2805),9))</f>
        <v/>
      </c>
      <c r="V2805" s="9" t="str">
        <f>IFERROR(IF($M2805="","",$M2805&amp;"・"&amp;INDEX(リスト!$F:$F,MATCH($L2805,リスト!$E:$E,0))),"")</f>
        <v/>
      </c>
    </row>
    <row r="2806" spans="15:22" ht="18" customHeight="1" x14ac:dyDescent="0.55000000000000004">
      <c r="O2806" s="9" t="str">
        <f>IFERROR(IF($B2806="","",INDEX(所属情報!$E:$E,MATCH($A2806,所属情報!$A:$A,0))),"")</f>
        <v/>
      </c>
      <c r="P2806" s="9" t="str">
        <f t="shared" si="129"/>
        <v/>
      </c>
      <c r="Q2806" s="9" t="str">
        <f t="shared" si="130"/>
        <v/>
      </c>
      <c r="R2806" s="9" t="str">
        <f t="shared" si="131"/>
        <v/>
      </c>
      <c r="S2806" s="9" t="str">
        <f>IFERROR(IF($F2806="","",INDEX(リスト!$G:$G,MATCH($F2806,リスト!$E:$E,0))),"")</f>
        <v/>
      </c>
      <c r="T2806" s="9" t="str">
        <f>IFERROR(IF($K2806="","",INDEX(リスト!$J:$J,MATCH($K2806,リスト!$I:$I,0))),"")</f>
        <v/>
      </c>
      <c r="U2806" s="9" t="str">
        <f>IF($B2806="","",RIGHT($G2806*1000+200+COUNTIF($G$2:$G2806,$G2806),9))</f>
        <v/>
      </c>
      <c r="V2806" s="9" t="str">
        <f>IFERROR(IF($M2806="","",$M2806&amp;"・"&amp;INDEX(リスト!$F:$F,MATCH($L2806,リスト!$E:$E,0))),"")</f>
        <v/>
      </c>
    </row>
    <row r="2807" spans="15:22" ht="18" customHeight="1" x14ac:dyDescent="0.55000000000000004">
      <c r="O2807" s="9" t="str">
        <f>IFERROR(IF($B2807="","",INDEX(所属情報!$E:$E,MATCH($A2807,所属情報!$A:$A,0))),"")</f>
        <v/>
      </c>
      <c r="P2807" s="9" t="str">
        <f t="shared" si="129"/>
        <v/>
      </c>
      <c r="Q2807" s="9" t="str">
        <f t="shared" si="130"/>
        <v/>
      </c>
      <c r="R2807" s="9" t="str">
        <f t="shared" si="131"/>
        <v/>
      </c>
      <c r="S2807" s="9" t="str">
        <f>IFERROR(IF($F2807="","",INDEX(リスト!$G:$G,MATCH($F2807,リスト!$E:$E,0))),"")</f>
        <v/>
      </c>
      <c r="T2807" s="9" t="str">
        <f>IFERROR(IF($K2807="","",INDEX(リスト!$J:$J,MATCH($K2807,リスト!$I:$I,0))),"")</f>
        <v/>
      </c>
      <c r="U2807" s="9" t="str">
        <f>IF($B2807="","",RIGHT($G2807*1000+200+COUNTIF($G$2:$G2807,$G2807),9))</f>
        <v/>
      </c>
      <c r="V2807" s="9" t="str">
        <f>IFERROR(IF($M2807="","",$M2807&amp;"・"&amp;INDEX(リスト!$F:$F,MATCH($L2807,リスト!$E:$E,0))),"")</f>
        <v/>
      </c>
    </row>
    <row r="2808" spans="15:22" ht="18" customHeight="1" x14ac:dyDescent="0.55000000000000004">
      <c r="O2808" s="9" t="str">
        <f>IFERROR(IF($B2808="","",INDEX(所属情報!$E:$E,MATCH($A2808,所属情報!$A:$A,0))),"")</f>
        <v/>
      </c>
      <c r="P2808" s="9" t="str">
        <f t="shared" si="129"/>
        <v/>
      </c>
      <c r="Q2808" s="9" t="str">
        <f t="shared" si="130"/>
        <v/>
      </c>
      <c r="R2808" s="9" t="str">
        <f t="shared" si="131"/>
        <v/>
      </c>
      <c r="S2808" s="9" t="str">
        <f>IFERROR(IF($F2808="","",INDEX(リスト!$G:$G,MATCH($F2808,リスト!$E:$E,0))),"")</f>
        <v/>
      </c>
      <c r="T2808" s="9" t="str">
        <f>IFERROR(IF($K2808="","",INDEX(リスト!$J:$J,MATCH($K2808,リスト!$I:$I,0))),"")</f>
        <v/>
      </c>
      <c r="U2808" s="9" t="str">
        <f>IF($B2808="","",RIGHT($G2808*1000+200+COUNTIF($G$2:$G2808,$G2808),9))</f>
        <v/>
      </c>
      <c r="V2808" s="9" t="str">
        <f>IFERROR(IF($M2808="","",$M2808&amp;"・"&amp;INDEX(リスト!$F:$F,MATCH($L2808,リスト!$E:$E,0))),"")</f>
        <v/>
      </c>
    </row>
    <row r="2809" spans="15:22" ht="18" customHeight="1" x14ac:dyDescent="0.55000000000000004">
      <c r="O2809" s="9" t="str">
        <f>IFERROR(IF($B2809="","",INDEX(所属情報!$E:$E,MATCH($A2809,所属情報!$A:$A,0))),"")</f>
        <v/>
      </c>
      <c r="P2809" s="9" t="str">
        <f t="shared" si="129"/>
        <v/>
      </c>
      <c r="Q2809" s="9" t="str">
        <f t="shared" si="130"/>
        <v/>
      </c>
      <c r="R2809" s="9" t="str">
        <f t="shared" si="131"/>
        <v/>
      </c>
      <c r="S2809" s="9" t="str">
        <f>IFERROR(IF($F2809="","",INDEX(リスト!$G:$G,MATCH($F2809,リスト!$E:$E,0))),"")</f>
        <v/>
      </c>
      <c r="T2809" s="9" t="str">
        <f>IFERROR(IF($K2809="","",INDEX(リスト!$J:$J,MATCH($K2809,リスト!$I:$I,0))),"")</f>
        <v/>
      </c>
      <c r="U2809" s="9" t="str">
        <f>IF($B2809="","",RIGHT($G2809*1000+200+COUNTIF($G$2:$G2809,$G2809),9))</f>
        <v/>
      </c>
      <c r="V2809" s="9" t="str">
        <f>IFERROR(IF($M2809="","",$M2809&amp;"・"&amp;INDEX(リスト!$F:$F,MATCH($L2809,リスト!$E:$E,0))),"")</f>
        <v/>
      </c>
    </row>
    <row r="2810" spans="15:22" ht="18" customHeight="1" x14ac:dyDescent="0.55000000000000004">
      <c r="O2810" s="9" t="str">
        <f>IFERROR(IF($B2810="","",INDEX(所属情報!$E:$E,MATCH($A2810,所属情報!$A:$A,0))),"")</f>
        <v/>
      </c>
      <c r="P2810" s="9" t="str">
        <f t="shared" si="129"/>
        <v/>
      </c>
      <c r="Q2810" s="9" t="str">
        <f t="shared" si="130"/>
        <v/>
      </c>
      <c r="R2810" s="9" t="str">
        <f t="shared" si="131"/>
        <v/>
      </c>
      <c r="S2810" s="9" t="str">
        <f>IFERROR(IF($F2810="","",INDEX(リスト!$G:$G,MATCH($F2810,リスト!$E:$E,0))),"")</f>
        <v/>
      </c>
      <c r="T2810" s="9" t="str">
        <f>IFERROR(IF($K2810="","",INDEX(リスト!$J:$J,MATCH($K2810,リスト!$I:$I,0))),"")</f>
        <v/>
      </c>
      <c r="U2810" s="9" t="str">
        <f>IF($B2810="","",RIGHT($G2810*1000+200+COUNTIF($G$2:$G2810,$G2810),9))</f>
        <v/>
      </c>
      <c r="V2810" s="9" t="str">
        <f>IFERROR(IF($M2810="","",$M2810&amp;"・"&amp;INDEX(リスト!$F:$F,MATCH($L2810,リスト!$E:$E,0))),"")</f>
        <v/>
      </c>
    </row>
    <row r="2811" spans="15:22" ht="18" customHeight="1" x14ac:dyDescent="0.55000000000000004">
      <c r="O2811" s="9" t="str">
        <f>IFERROR(IF($B2811="","",INDEX(所属情報!$E:$E,MATCH($A2811,所属情報!$A:$A,0))),"")</f>
        <v/>
      </c>
      <c r="P2811" s="9" t="str">
        <f t="shared" si="129"/>
        <v/>
      </c>
      <c r="Q2811" s="9" t="str">
        <f t="shared" si="130"/>
        <v/>
      </c>
      <c r="R2811" s="9" t="str">
        <f t="shared" si="131"/>
        <v/>
      </c>
      <c r="S2811" s="9" t="str">
        <f>IFERROR(IF($F2811="","",INDEX(リスト!$G:$G,MATCH($F2811,リスト!$E:$E,0))),"")</f>
        <v/>
      </c>
      <c r="T2811" s="9" t="str">
        <f>IFERROR(IF($K2811="","",INDEX(リスト!$J:$J,MATCH($K2811,リスト!$I:$I,0))),"")</f>
        <v/>
      </c>
      <c r="U2811" s="9" t="str">
        <f>IF($B2811="","",RIGHT($G2811*1000+200+COUNTIF($G$2:$G2811,$G2811),9))</f>
        <v/>
      </c>
      <c r="V2811" s="9" t="str">
        <f>IFERROR(IF($M2811="","",$M2811&amp;"・"&amp;INDEX(リスト!$F:$F,MATCH($L2811,リスト!$E:$E,0))),"")</f>
        <v/>
      </c>
    </row>
    <row r="2812" spans="15:22" ht="18" customHeight="1" x14ac:dyDescent="0.55000000000000004">
      <c r="O2812" s="9" t="str">
        <f>IFERROR(IF($B2812="","",INDEX(所属情報!$E:$E,MATCH($A2812,所属情報!$A:$A,0))),"")</f>
        <v/>
      </c>
      <c r="P2812" s="9" t="str">
        <f t="shared" si="129"/>
        <v/>
      </c>
      <c r="Q2812" s="9" t="str">
        <f t="shared" si="130"/>
        <v/>
      </c>
      <c r="R2812" s="9" t="str">
        <f t="shared" si="131"/>
        <v/>
      </c>
      <c r="S2812" s="9" t="str">
        <f>IFERROR(IF($F2812="","",INDEX(リスト!$G:$G,MATCH($F2812,リスト!$E:$E,0))),"")</f>
        <v/>
      </c>
      <c r="T2812" s="9" t="str">
        <f>IFERROR(IF($K2812="","",INDEX(リスト!$J:$J,MATCH($K2812,リスト!$I:$I,0))),"")</f>
        <v/>
      </c>
      <c r="U2812" s="9" t="str">
        <f>IF($B2812="","",RIGHT($G2812*1000+200+COUNTIF($G$2:$G2812,$G2812),9))</f>
        <v/>
      </c>
      <c r="V2812" s="9" t="str">
        <f>IFERROR(IF($M2812="","",$M2812&amp;"・"&amp;INDEX(リスト!$F:$F,MATCH($L2812,リスト!$E:$E,0))),"")</f>
        <v/>
      </c>
    </row>
    <row r="2813" spans="15:22" ht="18" customHeight="1" x14ac:dyDescent="0.55000000000000004">
      <c r="O2813" s="9" t="str">
        <f>IFERROR(IF($B2813="","",INDEX(所属情報!$E:$E,MATCH($A2813,所属情報!$A:$A,0))),"")</f>
        <v/>
      </c>
      <c r="P2813" s="9" t="str">
        <f t="shared" si="129"/>
        <v/>
      </c>
      <c r="Q2813" s="9" t="str">
        <f t="shared" si="130"/>
        <v/>
      </c>
      <c r="R2813" s="9" t="str">
        <f t="shared" si="131"/>
        <v/>
      </c>
      <c r="S2813" s="9" t="str">
        <f>IFERROR(IF($F2813="","",INDEX(リスト!$G:$G,MATCH($F2813,リスト!$E:$E,0))),"")</f>
        <v/>
      </c>
      <c r="T2813" s="9" t="str">
        <f>IFERROR(IF($K2813="","",INDEX(リスト!$J:$J,MATCH($K2813,リスト!$I:$I,0))),"")</f>
        <v/>
      </c>
      <c r="U2813" s="9" t="str">
        <f>IF($B2813="","",RIGHT($G2813*1000+200+COUNTIF($G$2:$G2813,$G2813),9))</f>
        <v/>
      </c>
      <c r="V2813" s="9" t="str">
        <f>IFERROR(IF($M2813="","",$M2813&amp;"・"&amp;INDEX(リスト!$F:$F,MATCH($L2813,リスト!$E:$E,0))),"")</f>
        <v/>
      </c>
    </row>
    <row r="2814" spans="15:22" ht="18" customHeight="1" x14ac:dyDescent="0.55000000000000004">
      <c r="O2814" s="9" t="str">
        <f>IFERROR(IF($B2814="","",INDEX(所属情報!$E:$E,MATCH($A2814,所属情報!$A:$A,0))),"")</f>
        <v/>
      </c>
      <c r="P2814" s="9" t="str">
        <f t="shared" si="129"/>
        <v/>
      </c>
      <c r="Q2814" s="9" t="str">
        <f t="shared" si="130"/>
        <v/>
      </c>
      <c r="R2814" s="9" t="str">
        <f t="shared" si="131"/>
        <v/>
      </c>
      <c r="S2814" s="9" t="str">
        <f>IFERROR(IF($F2814="","",INDEX(リスト!$G:$G,MATCH($F2814,リスト!$E:$E,0))),"")</f>
        <v/>
      </c>
      <c r="T2814" s="9" t="str">
        <f>IFERROR(IF($K2814="","",INDEX(リスト!$J:$J,MATCH($K2814,リスト!$I:$I,0))),"")</f>
        <v/>
      </c>
      <c r="U2814" s="9" t="str">
        <f>IF($B2814="","",RIGHT($G2814*1000+200+COUNTIF($G$2:$G2814,$G2814),9))</f>
        <v/>
      </c>
      <c r="V2814" s="9" t="str">
        <f>IFERROR(IF($M2814="","",$M2814&amp;"・"&amp;INDEX(リスト!$F:$F,MATCH($L2814,リスト!$E:$E,0))),"")</f>
        <v/>
      </c>
    </row>
    <row r="2815" spans="15:22" ht="18" customHeight="1" x14ac:dyDescent="0.55000000000000004">
      <c r="O2815" s="9" t="str">
        <f>IFERROR(IF($B2815="","",INDEX(所属情報!$E:$E,MATCH($A2815,所属情報!$A:$A,0))),"")</f>
        <v/>
      </c>
      <c r="P2815" s="9" t="str">
        <f t="shared" si="129"/>
        <v/>
      </c>
      <c r="Q2815" s="9" t="str">
        <f t="shared" si="130"/>
        <v/>
      </c>
      <c r="R2815" s="9" t="str">
        <f t="shared" si="131"/>
        <v/>
      </c>
      <c r="S2815" s="9" t="str">
        <f>IFERROR(IF($F2815="","",INDEX(リスト!$G:$G,MATCH($F2815,リスト!$E:$E,0))),"")</f>
        <v/>
      </c>
      <c r="T2815" s="9" t="str">
        <f>IFERROR(IF($K2815="","",INDEX(リスト!$J:$J,MATCH($K2815,リスト!$I:$I,0))),"")</f>
        <v/>
      </c>
      <c r="U2815" s="9" t="str">
        <f>IF($B2815="","",RIGHT($G2815*1000+200+COUNTIF($G$2:$G2815,$G2815),9))</f>
        <v/>
      </c>
      <c r="V2815" s="9" t="str">
        <f>IFERROR(IF($M2815="","",$M2815&amp;"・"&amp;INDEX(リスト!$F:$F,MATCH($L2815,リスト!$E:$E,0))),"")</f>
        <v/>
      </c>
    </row>
    <row r="2816" spans="15:22" ht="18" customHeight="1" x14ac:dyDescent="0.55000000000000004">
      <c r="O2816" s="9" t="str">
        <f>IFERROR(IF($B2816="","",INDEX(所属情報!$E:$E,MATCH($A2816,所属情報!$A:$A,0))),"")</f>
        <v/>
      </c>
      <c r="P2816" s="9" t="str">
        <f t="shared" si="129"/>
        <v/>
      </c>
      <c r="Q2816" s="9" t="str">
        <f t="shared" si="130"/>
        <v/>
      </c>
      <c r="R2816" s="9" t="str">
        <f t="shared" si="131"/>
        <v/>
      </c>
      <c r="S2816" s="9" t="str">
        <f>IFERROR(IF($F2816="","",INDEX(リスト!$G:$G,MATCH($F2816,リスト!$E:$E,0))),"")</f>
        <v/>
      </c>
      <c r="T2816" s="9" t="str">
        <f>IFERROR(IF($K2816="","",INDEX(リスト!$J:$J,MATCH($K2816,リスト!$I:$I,0))),"")</f>
        <v/>
      </c>
      <c r="U2816" s="9" t="str">
        <f>IF($B2816="","",RIGHT($G2816*1000+200+COUNTIF($G$2:$G2816,$G2816),9))</f>
        <v/>
      </c>
      <c r="V2816" s="9" t="str">
        <f>IFERROR(IF($M2816="","",$M2816&amp;"・"&amp;INDEX(リスト!$F:$F,MATCH($L2816,リスト!$E:$E,0))),"")</f>
        <v/>
      </c>
    </row>
    <row r="2817" spans="15:22" ht="18" customHeight="1" x14ac:dyDescent="0.55000000000000004">
      <c r="O2817" s="9" t="str">
        <f>IFERROR(IF($B2817="","",INDEX(所属情報!$E:$E,MATCH($A2817,所属情報!$A:$A,0))),"")</f>
        <v/>
      </c>
      <c r="P2817" s="9" t="str">
        <f t="shared" si="129"/>
        <v/>
      </c>
      <c r="Q2817" s="9" t="str">
        <f t="shared" si="130"/>
        <v/>
      </c>
      <c r="R2817" s="9" t="str">
        <f t="shared" si="131"/>
        <v/>
      </c>
      <c r="S2817" s="9" t="str">
        <f>IFERROR(IF($F2817="","",INDEX(リスト!$G:$G,MATCH($F2817,リスト!$E:$E,0))),"")</f>
        <v/>
      </c>
      <c r="T2817" s="9" t="str">
        <f>IFERROR(IF($K2817="","",INDEX(リスト!$J:$J,MATCH($K2817,リスト!$I:$I,0))),"")</f>
        <v/>
      </c>
      <c r="U2817" s="9" t="str">
        <f>IF($B2817="","",RIGHT($G2817*1000+200+COUNTIF($G$2:$G2817,$G2817),9))</f>
        <v/>
      </c>
      <c r="V2817" s="9" t="str">
        <f>IFERROR(IF($M2817="","",$M2817&amp;"・"&amp;INDEX(リスト!$F:$F,MATCH($L2817,リスト!$E:$E,0))),"")</f>
        <v/>
      </c>
    </row>
    <row r="2818" spans="15:22" ht="18" customHeight="1" x14ac:dyDescent="0.55000000000000004">
      <c r="O2818" s="9" t="str">
        <f>IFERROR(IF($B2818="","",INDEX(所属情報!$E:$E,MATCH($A2818,所属情報!$A:$A,0))),"")</f>
        <v/>
      </c>
      <c r="P2818" s="9" t="str">
        <f t="shared" si="129"/>
        <v/>
      </c>
      <c r="Q2818" s="9" t="str">
        <f t="shared" si="130"/>
        <v/>
      </c>
      <c r="R2818" s="9" t="str">
        <f t="shared" si="131"/>
        <v/>
      </c>
      <c r="S2818" s="9" t="str">
        <f>IFERROR(IF($F2818="","",INDEX(リスト!$G:$G,MATCH($F2818,リスト!$E:$E,0))),"")</f>
        <v/>
      </c>
      <c r="T2818" s="9" t="str">
        <f>IFERROR(IF($K2818="","",INDEX(リスト!$J:$J,MATCH($K2818,リスト!$I:$I,0))),"")</f>
        <v/>
      </c>
      <c r="U2818" s="9" t="str">
        <f>IF($B2818="","",RIGHT($G2818*1000+200+COUNTIF($G$2:$G2818,$G2818),9))</f>
        <v/>
      </c>
      <c r="V2818" s="9" t="str">
        <f>IFERROR(IF($M2818="","",$M2818&amp;"・"&amp;INDEX(リスト!$F:$F,MATCH($L2818,リスト!$E:$E,0))),"")</f>
        <v/>
      </c>
    </row>
    <row r="2819" spans="15:22" ht="18" customHeight="1" x14ac:dyDescent="0.55000000000000004">
      <c r="O2819" s="9" t="str">
        <f>IFERROR(IF($B2819="","",INDEX(所属情報!$E:$E,MATCH($A2819,所属情報!$A:$A,0))),"")</f>
        <v/>
      </c>
      <c r="P2819" s="9" t="str">
        <f t="shared" ref="P2819:P2882" si="132">IF($C2819="","",IF($E2819="",$C2819,$C2819&amp;" ("&amp;$E2819&amp;")"))</f>
        <v/>
      </c>
      <c r="Q2819" s="9" t="str">
        <f t="shared" ref="Q2819:Q2882" si="133">IF($D2819="","",ASC($D2819))</f>
        <v/>
      </c>
      <c r="R2819" s="9" t="str">
        <f t="shared" ref="R2819:R2882" si="134">IF($I2819="","",UPPER($I2819)&amp;" "&amp;UPPER(LEFT($J2819,1))&amp;LOWER(RIGHT($J2819,LEN($J2819)-1))&amp;" ("&amp;MID($G2819,3,2)&amp;")")</f>
        <v/>
      </c>
      <c r="S2819" s="9" t="str">
        <f>IFERROR(IF($F2819="","",INDEX(リスト!$G:$G,MATCH($F2819,リスト!$E:$E,0))),"")</f>
        <v/>
      </c>
      <c r="T2819" s="9" t="str">
        <f>IFERROR(IF($K2819="","",INDEX(リスト!$J:$J,MATCH($K2819,リスト!$I:$I,0))),"")</f>
        <v/>
      </c>
      <c r="U2819" s="9" t="str">
        <f>IF($B2819="","",RIGHT($G2819*1000+200+COUNTIF($G$2:$G2819,$G2819),9))</f>
        <v/>
      </c>
      <c r="V2819" s="9" t="str">
        <f>IFERROR(IF($M2819="","",$M2819&amp;"・"&amp;INDEX(リスト!$F:$F,MATCH($L2819,リスト!$E:$E,0))),"")</f>
        <v/>
      </c>
    </row>
    <row r="2820" spans="15:22" ht="18" customHeight="1" x14ac:dyDescent="0.55000000000000004">
      <c r="O2820" s="9" t="str">
        <f>IFERROR(IF($B2820="","",INDEX(所属情報!$E:$E,MATCH($A2820,所属情報!$A:$A,0))),"")</f>
        <v/>
      </c>
      <c r="P2820" s="9" t="str">
        <f t="shared" si="132"/>
        <v/>
      </c>
      <c r="Q2820" s="9" t="str">
        <f t="shared" si="133"/>
        <v/>
      </c>
      <c r="R2820" s="9" t="str">
        <f t="shared" si="134"/>
        <v/>
      </c>
      <c r="S2820" s="9" t="str">
        <f>IFERROR(IF($F2820="","",INDEX(リスト!$G:$G,MATCH($F2820,リスト!$E:$E,0))),"")</f>
        <v/>
      </c>
      <c r="T2820" s="9" t="str">
        <f>IFERROR(IF($K2820="","",INDEX(リスト!$J:$J,MATCH($K2820,リスト!$I:$I,0))),"")</f>
        <v/>
      </c>
      <c r="U2820" s="9" t="str">
        <f>IF($B2820="","",RIGHT($G2820*1000+200+COUNTIF($G$2:$G2820,$G2820),9))</f>
        <v/>
      </c>
      <c r="V2820" s="9" t="str">
        <f>IFERROR(IF($M2820="","",$M2820&amp;"・"&amp;INDEX(リスト!$F:$F,MATCH($L2820,リスト!$E:$E,0))),"")</f>
        <v/>
      </c>
    </row>
    <row r="2821" spans="15:22" ht="18" customHeight="1" x14ac:dyDescent="0.55000000000000004">
      <c r="O2821" s="9" t="str">
        <f>IFERROR(IF($B2821="","",INDEX(所属情報!$E:$E,MATCH($A2821,所属情報!$A:$A,0))),"")</f>
        <v/>
      </c>
      <c r="P2821" s="9" t="str">
        <f t="shared" si="132"/>
        <v/>
      </c>
      <c r="Q2821" s="9" t="str">
        <f t="shared" si="133"/>
        <v/>
      </c>
      <c r="R2821" s="9" t="str">
        <f t="shared" si="134"/>
        <v/>
      </c>
      <c r="S2821" s="9" t="str">
        <f>IFERROR(IF($F2821="","",INDEX(リスト!$G:$G,MATCH($F2821,リスト!$E:$E,0))),"")</f>
        <v/>
      </c>
      <c r="T2821" s="9" t="str">
        <f>IFERROR(IF($K2821="","",INDEX(リスト!$J:$J,MATCH($K2821,リスト!$I:$I,0))),"")</f>
        <v/>
      </c>
      <c r="U2821" s="9" t="str">
        <f>IF($B2821="","",RIGHT($G2821*1000+200+COUNTIF($G$2:$G2821,$G2821),9))</f>
        <v/>
      </c>
      <c r="V2821" s="9" t="str">
        <f>IFERROR(IF($M2821="","",$M2821&amp;"・"&amp;INDEX(リスト!$F:$F,MATCH($L2821,リスト!$E:$E,0))),"")</f>
        <v/>
      </c>
    </row>
    <row r="2822" spans="15:22" ht="18" customHeight="1" x14ac:dyDescent="0.55000000000000004">
      <c r="O2822" s="9" t="str">
        <f>IFERROR(IF($B2822="","",INDEX(所属情報!$E:$E,MATCH($A2822,所属情報!$A:$A,0))),"")</f>
        <v/>
      </c>
      <c r="P2822" s="9" t="str">
        <f t="shared" si="132"/>
        <v/>
      </c>
      <c r="Q2822" s="9" t="str">
        <f t="shared" si="133"/>
        <v/>
      </c>
      <c r="R2822" s="9" t="str">
        <f t="shared" si="134"/>
        <v/>
      </c>
      <c r="S2822" s="9" t="str">
        <f>IFERROR(IF($F2822="","",INDEX(リスト!$G:$G,MATCH($F2822,リスト!$E:$E,0))),"")</f>
        <v/>
      </c>
      <c r="T2822" s="9" t="str">
        <f>IFERROR(IF($K2822="","",INDEX(リスト!$J:$J,MATCH($K2822,リスト!$I:$I,0))),"")</f>
        <v/>
      </c>
      <c r="U2822" s="9" t="str">
        <f>IF($B2822="","",RIGHT($G2822*1000+200+COUNTIF($G$2:$G2822,$G2822),9))</f>
        <v/>
      </c>
      <c r="V2822" s="9" t="str">
        <f>IFERROR(IF($M2822="","",$M2822&amp;"・"&amp;INDEX(リスト!$F:$F,MATCH($L2822,リスト!$E:$E,0))),"")</f>
        <v/>
      </c>
    </row>
    <row r="2823" spans="15:22" ht="18" customHeight="1" x14ac:dyDescent="0.55000000000000004">
      <c r="O2823" s="9" t="str">
        <f>IFERROR(IF($B2823="","",INDEX(所属情報!$E:$E,MATCH($A2823,所属情報!$A:$A,0))),"")</f>
        <v/>
      </c>
      <c r="P2823" s="9" t="str">
        <f t="shared" si="132"/>
        <v/>
      </c>
      <c r="Q2823" s="9" t="str">
        <f t="shared" si="133"/>
        <v/>
      </c>
      <c r="R2823" s="9" t="str">
        <f t="shared" si="134"/>
        <v/>
      </c>
      <c r="S2823" s="9" t="str">
        <f>IFERROR(IF($F2823="","",INDEX(リスト!$G:$G,MATCH($F2823,リスト!$E:$E,0))),"")</f>
        <v/>
      </c>
      <c r="T2823" s="9" t="str">
        <f>IFERROR(IF($K2823="","",INDEX(リスト!$J:$J,MATCH($K2823,リスト!$I:$I,0))),"")</f>
        <v/>
      </c>
      <c r="U2823" s="9" t="str">
        <f>IF($B2823="","",RIGHT($G2823*1000+200+COUNTIF($G$2:$G2823,$G2823),9))</f>
        <v/>
      </c>
      <c r="V2823" s="9" t="str">
        <f>IFERROR(IF($M2823="","",$M2823&amp;"・"&amp;INDEX(リスト!$F:$F,MATCH($L2823,リスト!$E:$E,0))),"")</f>
        <v/>
      </c>
    </row>
    <row r="2824" spans="15:22" ht="18" customHeight="1" x14ac:dyDescent="0.55000000000000004">
      <c r="O2824" s="9" t="str">
        <f>IFERROR(IF($B2824="","",INDEX(所属情報!$E:$E,MATCH($A2824,所属情報!$A:$A,0))),"")</f>
        <v/>
      </c>
      <c r="P2824" s="9" t="str">
        <f t="shared" si="132"/>
        <v/>
      </c>
      <c r="Q2824" s="9" t="str">
        <f t="shared" si="133"/>
        <v/>
      </c>
      <c r="R2824" s="9" t="str">
        <f t="shared" si="134"/>
        <v/>
      </c>
      <c r="S2824" s="9" t="str">
        <f>IFERROR(IF($F2824="","",INDEX(リスト!$G:$G,MATCH($F2824,リスト!$E:$E,0))),"")</f>
        <v/>
      </c>
      <c r="T2824" s="9" t="str">
        <f>IFERROR(IF($K2824="","",INDEX(リスト!$J:$J,MATCH($K2824,リスト!$I:$I,0))),"")</f>
        <v/>
      </c>
      <c r="U2824" s="9" t="str">
        <f>IF($B2824="","",RIGHT($G2824*1000+200+COUNTIF($G$2:$G2824,$G2824),9))</f>
        <v/>
      </c>
      <c r="V2824" s="9" t="str">
        <f>IFERROR(IF($M2824="","",$M2824&amp;"・"&amp;INDEX(リスト!$F:$F,MATCH($L2824,リスト!$E:$E,0))),"")</f>
        <v/>
      </c>
    </row>
    <row r="2825" spans="15:22" ht="18" customHeight="1" x14ac:dyDescent="0.55000000000000004">
      <c r="O2825" s="9" t="str">
        <f>IFERROR(IF($B2825="","",INDEX(所属情報!$E:$E,MATCH($A2825,所属情報!$A:$A,0))),"")</f>
        <v/>
      </c>
      <c r="P2825" s="9" t="str">
        <f t="shared" si="132"/>
        <v/>
      </c>
      <c r="Q2825" s="9" t="str">
        <f t="shared" si="133"/>
        <v/>
      </c>
      <c r="R2825" s="9" t="str">
        <f t="shared" si="134"/>
        <v/>
      </c>
      <c r="S2825" s="9" t="str">
        <f>IFERROR(IF($F2825="","",INDEX(リスト!$G:$G,MATCH($F2825,リスト!$E:$E,0))),"")</f>
        <v/>
      </c>
      <c r="T2825" s="9" t="str">
        <f>IFERROR(IF($K2825="","",INDEX(リスト!$J:$J,MATCH($K2825,リスト!$I:$I,0))),"")</f>
        <v/>
      </c>
      <c r="U2825" s="9" t="str">
        <f>IF($B2825="","",RIGHT($G2825*1000+200+COUNTIF($G$2:$G2825,$G2825),9))</f>
        <v/>
      </c>
      <c r="V2825" s="9" t="str">
        <f>IFERROR(IF($M2825="","",$M2825&amp;"・"&amp;INDEX(リスト!$F:$F,MATCH($L2825,リスト!$E:$E,0))),"")</f>
        <v/>
      </c>
    </row>
    <row r="2826" spans="15:22" ht="18" customHeight="1" x14ac:dyDescent="0.55000000000000004">
      <c r="O2826" s="9" t="str">
        <f>IFERROR(IF($B2826="","",INDEX(所属情報!$E:$E,MATCH($A2826,所属情報!$A:$A,0))),"")</f>
        <v/>
      </c>
      <c r="P2826" s="9" t="str">
        <f t="shared" si="132"/>
        <v/>
      </c>
      <c r="Q2826" s="9" t="str">
        <f t="shared" si="133"/>
        <v/>
      </c>
      <c r="R2826" s="9" t="str">
        <f t="shared" si="134"/>
        <v/>
      </c>
      <c r="S2826" s="9" t="str">
        <f>IFERROR(IF($F2826="","",INDEX(リスト!$G:$G,MATCH($F2826,リスト!$E:$E,0))),"")</f>
        <v/>
      </c>
      <c r="T2826" s="9" t="str">
        <f>IFERROR(IF($K2826="","",INDEX(リスト!$J:$J,MATCH($K2826,リスト!$I:$I,0))),"")</f>
        <v/>
      </c>
      <c r="U2826" s="9" t="str">
        <f>IF($B2826="","",RIGHT($G2826*1000+200+COUNTIF($G$2:$G2826,$G2826),9))</f>
        <v/>
      </c>
      <c r="V2826" s="9" t="str">
        <f>IFERROR(IF($M2826="","",$M2826&amp;"・"&amp;INDEX(リスト!$F:$F,MATCH($L2826,リスト!$E:$E,0))),"")</f>
        <v/>
      </c>
    </row>
    <row r="2827" spans="15:22" ht="18" customHeight="1" x14ac:dyDescent="0.55000000000000004">
      <c r="O2827" s="9" t="str">
        <f>IFERROR(IF($B2827="","",INDEX(所属情報!$E:$E,MATCH($A2827,所属情報!$A:$A,0))),"")</f>
        <v/>
      </c>
      <c r="P2827" s="9" t="str">
        <f t="shared" si="132"/>
        <v/>
      </c>
      <c r="Q2827" s="9" t="str">
        <f t="shared" si="133"/>
        <v/>
      </c>
      <c r="R2827" s="9" t="str">
        <f t="shared" si="134"/>
        <v/>
      </c>
      <c r="S2827" s="9" t="str">
        <f>IFERROR(IF($F2827="","",INDEX(リスト!$G:$G,MATCH($F2827,リスト!$E:$E,0))),"")</f>
        <v/>
      </c>
      <c r="T2827" s="9" t="str">
        <f>IFERROR(IF($K2827="","",INDEX(リスト!$J:$J,MATCH($K2827,リスト!$I:$I,0))),"")</f>
        <v/>
      </c>
      <c r="U2827" s="9" t="str">
        <f>IF($B2827="","",RIGHT($G2827*1000+200+COUNTIF($G$2:$G2827,$G2827),9))</f>
        <v/>
      </c>
      <c r="V2827" s="9" t="str">
        <f>IFERROR(IF($M2827="","",$M2827&amp;"・"&amp;INDEX(リスト!$F:$F,MATCH($L2827,リスト!$E:$E,0))),"")</f>
        <v/>
      </c>
    </row>
    <row r="2828" spans="15:22" ht="18" customHeight="1" x14ac:dyDescent="0.55000000000000004">
      <c r="O2828" s="9" t="str">
        <f>IFERROR(IF($B2828="","",INDEX(所属情報!$E:$E,MATCH($A2828,所属情報!$A:$A,0))),"")</f>
        <v/>
      </c>
      <c r="P2828" s="9" t="str">
        <f t="shared" si="132"/>
        <v/>
      </c>
      <c r="Q2828" s="9" t="str">
        <f t="shared" si="133"/>
        <v/>
      </c>
      <c r="R2828" s="9" t="str">
        <f t="shared" si="134"/>
        <v/>
      </c>
      <c r="S2828" s="9" t="str">
        <f>IFERROR(IF($F2828="","",INDEX(リスト!$G:$G,MATCH($F2828,リスト!$E:$E,0))),"")</f>
        <v/>
      </c>
      <c r="T2828" s="9" t="str">
        <f>IFERROR(IF($K2828="","",INDEX(リスト!$J:$J,MATCH($K2828,リスト!$I:$I,0))),"")</f>
        <v/>
      </c>
      <c r="U2828" s="9" t="str">
        <f>IF($B2828="","",RIGHT($G2828*1000+200+COUNTIF($G$2:$G2828,$G2828),9))</f>
        <v/>
      </c>
      <c r="V2828" s="9" t="str">
        <f>IFERROR(IF($M2828="","",$M2828&amp;"・"&amp;INDEX(リスト!$F:$F,MATCH($L2828,リスト!$E:$E,0))),"")</f>
        <v/>
      </c>
    </row>
    <row r="2829" spans="15:22" ht="18" customHeight="1" x14ac:dyDescent="0.55000000000000004">
      <c r="O2829" s="9" t="str">
        <f>IFERROR(IF($B2829="","",INDEX(所属情報!$E:$E,MATCH($A2829,所属情報!$A:$A,0))),"")</f>
        <v/>
      </c>
      <c r="P2829" s="9" t="str">
        <f t="shared" si="132"/>
        <v/>
      </c>
      <c r="Q2829" s="9" t="str">
        <f t="shared" si="133"/>
        <v/>
      </c>
      <c r="R2829" s="9" t="str">
        <f t="shared" si="134"/>
        <v/>
      </c>
      <c r="S2829" s="9" t="str">
        <f>IFERROR(IF($F2829="","",INDEX(リスト!$G:$G,MATCH($F2829,リスト!$E:$E,0))),"")</f>
        <v/>
      </c>
      <c r="T2829" s="9" t="str">
        <f>IFERROR(IF($K2829="","",INDEX(リスト!$J:$J,MATCH($K2829,リスト!$I:$I,0))),"")</f>
        <v/>
      </c>
      <c r="U2829" s="9" t="str">
        <f>IF($B2829="","",RIGHT($G2829*1000+200+COUNTIF($G$2:$G2829,$G2829),9))</f>
        <v/>
      </c>
      <c r="V2829" s="9" t="str">
        <f>IFERROR(IF($M2829="","",$M2829&amp;"・"&amp;INDEX(リスト!$F:$F,MATCH($L2829,リスト!$E:$E,0))),"")</f>
        <v/>
      </c>
    </row>
    <row r="2830" spans="15:22" ht="18" customHeight="1" x14ac:dyDescent="0.55000000000000004">
      <c r="O2830" s="9" t="str">
        <f>IFERROR(IF($B2830="","",INDEX(所属情報!$E:$E,MATCH($A2830,所属情報!$A:$A,0))),"")</f>
        <v/>
      </c>
      <c r="P2830" s="9" t="str">
        <f t="shared" si="132"/>
        <v/>
      </c>
      <c r="Q2830" s="9" t="str">
        <f t="shared" si="133"/>
        <v/>
      </c>
      <c r="R2830" s="9" t="str">
        <f t="shared" si="134"/>
        <v/>
      </c>
      <c r="S2830" s="9" t="str">
        <f>IFERROR(IF($F2830="","",INDEX(リスト!$G:$G,MATCH($F2830,リスト!$E:$E,0))),"")</f>
        <v/>
      </c>
      <c r="T2830" s="9" t="str">
        <f>IFERROR(IF($K2830="","",INDEX(リスト!$J:$J,MATCH($K2830,リスト!$I:$I,0))),"")</f>
        <v/>
      </c>
      <c r="U2830" s="9" t="str">
        <f>IF($B2830="","",RIGHT($G2830*1000+200+COUNTIF($G$2:$G2830,$G2830),9))</f>
        <v/>
      </c>
      <c r="V2830" s="9" t="str">
        <f>IFERROR(IF($M2830="","",$M2830&amp;"・"&amp;INDEX(リスト!$F:$F,MATCH($L2830,リスト!$E:$E,0))),"")</f>
        <v/>
      </c>
    </row>
    <row r="2831" spans="15:22" ht="18" customHeight="1" x14ac:dyDescent="0.55000000000000004">
      <c r="O2831" s="9" t="str">
        <f>IFERROR(IF($B2831="","",INDEX(所属情報!$E:$E,MATCH($A2831,所属情報!$A:$A,0))),"")</f>
        <v/>
      </c>
      <c r="P2831" s="9" t="str">
        <f t="shared" si="132"/>
        <v/>
      </c>
      <c r="Q2831" s="9" t="str">
        <f t="shared" si="133"/>
        <v/>
      </c>
      <c r="R2831" s="9" t="str">
        <f t="shared" si="134"/>
        <v/>
      </c>
      <c r="S2831" s="9" t="str">
        <f>IFERROR(IF($F2831="","",INDEX(リスト!$G:$G,MATCH($F2831,リスト!$E:$E,0))),"")</f>
        <v/>
      </c>
      <c r="T2831" s="9" t="str">
        <f>IFERROR(IF($K2831="","",INDEX(リスト!$J:$J,MATCH($K2831,リスト!$I:$I,0))),"")</f>
        <v/>
      </c>
      <c r="U2831" s="9" t="str">
        <f>IF($B2831="","",RIGHT($G2831*1000+200+COUNTIF($G$2:$G2831,$G2831),9))</f>
        <v/>
      </c>
      <c r="V2831" s="9" t="str">
        <f>IFERROR(IF($M2831="","",$M2831&amp;"・"&amp;INDEX(リスト!$F:$F,MATCH($L2831,リスト!$E:$E,0))),"")</f>
        <v/>
      </c>
    </row>
    <row r="2832" spans="15:22" ht="18" customHeight="1" x14ac:dyDescent="0.55000000000000004">
      <c r="O2832" s="9" t="str">
        <f>IFERROR(IF($B2832="","",INDEX(所属情報!$E:$E,MATCH($A2832,所属情報!$A:$A,0))),"")</f>
        <v/>
      </c>
      <c r="P2832" s="9" t="str">
        <f t="shared" si="132"/>
        <v/>
      </c>
      <c r="Q2832" s="9" t="str">
        <f t="shared" si="133"/>
        <v/>
      </c>
      <c r="R2832" s="9" t="str">
        <f t="shared" si="134"/>
        <v/>
      </c>
      <c r="S2832" s="9" t="str">
        <f>IFERROR(IF($F2832="","",INDEX(リスト!$G:$G,MATCH($F2832,リスト!$E:$E,0))),"")</f>
        <v/>
      </c>
      <c r="T2832" s="9" t="str">
        <f>IFERROR(IF($K2832="","",INDEX(リスト!$J:$J,MATCH($K2832,リスト!$I:$I,0))),"")</f>
        <v/>
      </c>
      <c r="U2832" s="9" t="str">
        <f>IF($B2832="","",RIGHT($G2832*1000+200+COUNTIF($G$2:$G2832,$G2832),9))</f>
        <v/>
      </c>
      <c r="V2832" s="9" t="str">
        <f>IFERROR(IF($M2832="","",$M2832&amp;"・"&amp;INDEX(リスト!$F:$F,MATCH($L2832,リスト!$E:$E,0))),"")</f>
        <v/>
      </c>
    </row>
    <row r="2833" spans="15:22" ht="18" customHeight="1" x14ac:dyDescent="0.55000000000000004">
      <c r="O2833" s="9" t="str">
        <f>IFERROR(IF($B2833="","",INDEX(所属情報!$E:$E,MATCH($A2833,所属情報!$A:$A,0))),"")</f>
        <v/>
      </c>
      <c r="P2833" s="9" t="str">
        <f t="shared" si="132"/>
        <v/>
      </c>
      <c r="Q2833" s="9" t="str">
        <f t="shared" si="133"/>
        <v/>
      </c>
      <c r="R2833" s="9" t="str">
        <f t="shared" si="134"/>
        <v/>
      </c>
      <c r="S2833" s="9" t="str">
        <f>IFERROR(IF($F2833="","",INDEX(リスト!$G:$G,MATCH($F2833,リスト!$E:$E,0))),"")</f>
        <v/>
      </c>
      <c r="T2833" s="9" t="str">
        <f>IFERROR(IF($K2833="","",INDEX(リスト!$J:$J,MATCH($K2833,リスト!$I:$I,0))),"")</f>
        <v/>
      </c>
      <c r="U2833" s="9" t="str">
        <f>IF($B2833="","",RIGHT($G2833*1000+200+COUNTIF($G$2:$G2833,$G2833),9))</f>
        <v/>
      </c>
      <c r="V2833" s="9" t="str">
        <f>IFERROR(IF($M2833="","",$M2833&amp;"・"&amp;INDEX(リスト!$F:$F,MATCH($L2833,リスト!$E:$E,0))),"")</f>
        <v/>
      </c>
    </row>
    <row r="2834" spans="15:22" ht="18" customHeight="1" x14ac:dyDescent="0.55000000000000004">
      <c r="O2834" s="9" t="str">
        <f>IFERROR(IF($B2834="","",INDEX(所属情報!$E:$E,MATCH($A2834,所属情報!$A:$A,0))),"")</f>
        <v/>
      </c>
      <c r="P2834" s="9" t="str">
        <f t="shared" si="132"/>
        <v/>
      </c>
      <c r="Q2834" s="9" t="str">
        <f t="shared" si="133"/>
        <v/>
      </c>
      <c r="R2834" s="9" t="str">
        <f t="shared" si="134"/>
        <v/>
      </c>
      <c r="S2834" s="9" t="str">
        <f>IFERROR(IF($F2834="","",INDEX(リスト!$G:$G,MATCH($F2834,リスト!$E:$E,0))),"")</f>
        <v/>
      </c>
      <c r="T2834" s="9" t="str">
        <f>IFERROR(IF($K2834="","",INDEX(リスト!$J:$J,MATCH($K2834,リスト!$I:$I,0))),"")</f>
        <v/>
      </c>
      <c r="U2834" s="9" t="str">
        <f>IF($B2834="","",RIGHT($G2834*1000+200+COUNTIF($G$2:$G2834,$G2834),9))</f>
        <v/>
      </c>
      <c r="V2834" s="9" t="str">
        <f>IFERROR(IF($M2834="","",$M2834&amp;"・"&amp;INDEX(リスト!$F:$F,MATCH($L2834,リスト!$E:$E,0))),"")</f>
        <v/>
      </c>
    </row>
    <row r="2835" spans="15:22" ht="18" customHeight="1" x14ac:dyDescent="0.55000000000000004">
      <c r="O2835" s="9" t="str">
        <f>IFERROR(IF($B2835="","",INDEX(所属情報!$E:$E,MATCH($A2835,所属情報!$A:$A,0))),"")</f>
        <v/>
      </c>
      <c r="P2835" s="9" t="str">
        <f t="shared" si="132"/>
        <v/>
      </c>
      <c r="Q2835" s="9" t="str">
        <f t="shared" si="133"/>
        <v/>
      </c>
      <c r="R2835" s="9" t="str">
        <f t="shared" si="134"/>
        <v/>
      </c>
      <c r="S2835" s="9" t="str">
        <f>IFERROR(IF($F2835="","",INDEX(リスト!$G:$G,MATCH($F2835,リスト!$E:$E,0))),"")</f>
        <v/>
      </c>
      <c r="T2835" s="9" t="str">
        <f>IFERROR(IF($K2835="","",INDEX(リスト!$J:$J,MATCH($K2835,リスト!$I:$I,0))),"")</f>
        <v/>
      </c>
      <c r="U2835" s="9" t="str">
        <f>IF($B2835="","",RIGHT($G2835*1000+200+COUNTIF($G$2:$G2835,$G2835),9))</f>
        <v/>
      </c>
      <c r="V2835" s="9" t="str">
        <f>IFERROR(IF($M2835="","",$M2835&amp;"・"&amp;INDEX(リスト!$F:$F,MATCH($L2835,リスト!$E:$E,0))),"")</f>
        <v/>
      </c>
    </row>
    <row r="2836" spans="15:22" ht="18" customHeight="1" x14ac:dyDescent="0.55000000000000004">
      <c r="O2836" s="9" t="str">
        <f>IFERROR(IF($B2836="","",INDEX(所属情報!$E:$E,MATCH($A2836,所属情報!$A:$A,0))),"")</f>
        <v/>
      </c>
      <c r="P2836" s="9" t="str">
        <f t="shared" si="132"/>
        <v/>
      </c>
      <c r="Q2836" s="9" t="str">
        <f t="shared" si="133"/>
        <v/>
      </c>
      <c r="R2836" s="9" t="str">
        <f t="shared" si="134"/>
        <v/>
      </c>
      <c r="S2836" s="9" t="str">
        <f>IFERROR(IF($F2836="","",INDEX(リスト!$G:$G,MATCH($F2836,リスト!$E:$E,0))),"")</f>
        <v/>
      </c>
      <c r="T2836" s="9" t="str">
        <f>IFERROR(IF($K2836="","",INDEX(リスト!$J:$J,MATCH($K2836,リスト!$I:$I,0))),"")</f>
        <v/>
      </c>
      <c r="U2836" s="9" t="str">
        <f>IF($B2836="","",RIGHT($G2836*1000+200+COUNTIF($G$2:$G2836,$G2836),9))</f>
        <v/>
      </c>
      <c r="V2836" s="9" t="str">
        <f>IFERROR(IF($M2836="","",$M2836&amp;"・"&amp;INDEX(リスト!$F:$F,MATCH($L2836,リスト!$E:$E,0))),"")</f>
        <v/>
      </c>
    </row>
    <row r="2837" spans="15:22" ht="18" customHeight="1" x14ac:dyDescent="0.55000000000000004">
      <c r="O2837" s="9" t="str">
        <f>IFERROR(IF($B2837="","",INDEX(所属情報!$E:$E,MATCH($A2837,所属情報!$A:$A,0))),"")</f>
        <v/>
      </c>
      <c r="P2837" s="9" t="str">
        <f t="shared" si="132"/>
        <v/>
      </c>
      <c r="Q2837" s="9" t="str">
        <f t="shared" si="133"/>
        <v/>
      </c>
      <c r="R2837" s="9" t="str">
        <f t="shared" si="134"/>
        <v/>
      </c>
      <c r="S2837" s="9" t="str">
        <f>IFERROR(IF($F2837="","",INDEX(リスト!$G:$G,MATCH($F2837,リスト!$E:$E,0))),"")</f>
        <v/>
      </c>
      <c r="T2837" s="9" t="str">
        <f>IFERROR(IF($K2837="","",INDEX(リスト!$J:$J,MATCH($K2837,リスト!$I:$I,0))),"")</f>
        <v/>
      </c>
      <c r="U2837" s="9" t="str">
        <f>IF($B2837="","",RIGHT($G2837*1000+200+COUNTIF($G$2:$G2837,$G2837),9))</f>
        <v/>
      </c>
      <c r="V2837" s="9" t="str">
        <f>IFERROR(IF($M2837="","",$M2837&amp;"・"&amp;INDEX(リスト!$F:$F,MATCH($L2837,リスト!$E:$E,0))),"")</f>
        <v/>
      </c>
    </row>
    <row r="2838" spans="15:22" ht="18" customHeight="1" x14ac:dyDescent="0.55000000000000004">
      <c r="O2838" s="9" t="str">
        <f>IFERROR(IF($B2838="","",INDEX(所属情報!$E:$E,MATCH($A2838,所属情報!$A:$A,0))),"")</f>
        <v/>
      </c>
      <c r="P2838" s="9" t="str">
        <f t="shared" si="132"/>
        <v/>
      </c>
      <c r="Q2838" s="9" t="str">
        <f t="shared" si="133"/>
        <v/>
      </c>
      <c r="R2838" s="9" t="str">
        <f t="shared" si="134"/>
        <v/>
      </c>
      <c r="S2838" s="9" t="str">
        <f>IFERROR(IF($F2838="","",INDEX(リスト!$G:$G,MATCH($F2838,リスト!$E:$E,0))),"")</f>
        <v/>
      </c>
      <c r="T2838" s="9" t="str">
        <f>IFERROR(IF($K2838="","",INDEX(リスト!$J:$J,MATCH($K2838,リスト!$I:$I,0))),"")</f>
        <v/>
      </c>
      <c r="U2838" s="9" t="str">
        <f>IF($B2838="","",RIGHT($G2838*1000+200+COUNTIF($G$2:$G2838,$G2838),9))</f>
        <v/>
      </c>
      <c r="V2838" s="9" t="str">
        <f>IFERROR(IF($M2838="","",$M2838&amp;"・"&amp;INDEX(リスト!$F:$F,MATCH($L2838,リスト!$E:$E,0))),"")</f>
        <v/>
      </c>
    </row>
    <row r="2839" spans="15:22" ht="18" customHeight="1" x14ac:dyDescent="0.55000000000000004">
      <c r="O2839" s="9" t="str">
        <f>IFERROR(IF($B2839="","",INDEX(所属情報!$E:$E,MATCH($A2839,所属情報!$A:$A,0))),"")</f>
        <v/>
      </c>
      <c r="P2839" s="9" t="str">
        <f t="shared" si="132"/>
        <v/>
      </c>
      <c r="Q2839" s="9" t="str">
        <f t="shared" si="133"/>
        <v/>
      </c>
      <c r="R2839" s="9" t="str">
        <f t="shared" si="134"/>
        <v/>
      </c>
      <c r="S2839" s="9" t="str">
        <f>IFERROR(IF($F2839="","",INDEX(リスト!$G:$G,MATCH($F2839,リスト!$E:$E,0))),"")</f>
        <v/>
      </c>
      <c r="T2839" s="9" t="str">
        <f>IFERROR(IF($K2839="","",INDEX(リスト!$J:$J,MATCH($K2839,リスト!$I:$I,0))),"")</f>
        <v/>
      </c>
      <c r="U2839" s="9" t="str">
        <f>IF($B2839="","",RIGHT($G2839*1000+200+COUNTIF($G$2:$G2839,$G2839),9))</f>
        <v/>
      </c>
      <c r="V2839" s="9" t="str">
        <f>IFERROR(IF($M2839="","",$M2839&amp;"・"&amp;INDEX(リスト!$F:$F,MATCH($L2839,リスト!$E:$E,0))),"")</f>
        <v/>
      </c>
    </row>
    <row r="2840" spans="15:22" ht="18" customHeight="1" x14ac:dyDescent="0.55000000000000004">
      <c r="O2840" s="9" t="str">
        <f>IFERROR(IF($B2840="","",INDEX(所属情報!$E:$E,MATCH($A2840,所属情報!$A:$A,0))),"")</f>
        <v/>
      </c>
      <c r="P2840" s="9" t="str">
        <f t="shared" si="132"/>
        <v/>
      </c>
      <c r="Q2840" s="9" t="str">
        <f t="shared" si="133"/>
        <v/>
      </c>
      <c r="R2840" s="9" t="str">
        <f t="shared" si="134"/>
        <v/>
      </c>
      <c r="S2840" s="9" t="str">
        <f>IFERROR(IF($F2840="","",INDEX(リスト!$G:$G,MATCH($F2840,リスト!$E:$E,0))),"")</f>
        <v/>
      </c>
      <c r="T2840" s="9" t="str">
        <f>IFERROR(IF($K2840="","",INDEX(リスト!$J:$J,MATCH($K2840,リスト!$I:$I,0))),"")</f>
        <v/>
      </c>
      <c r="U2840" s="9" t="str">
        <f>IF($B2840="","",RIGHT($G2840*1000+200+COUNTIF($G$2:$G2840,$G2840),9))</f>
        <v/>
      </c>
      <c r="V2840" s="9" t="str">
        <f>IFERROR(IF($M2840="","",$M2840&amp;"・"&amp;INDEX(リスト!$F:$F,MATCH($L2840,リスト!$E:$E,0))),"")</f>
        <v/>
      </c>
    </row>
    <row r="2841" spans="15:22" ht="18" customHeight="1" x14ac:dyDescent="0.55000000000000004">
      <c r="O2841" s="9" t="str">
        <f>IFERROR(IF($B2841="","",INDEX(所属情報!$E:$E,MATCH($A2841,所属情報!$A:$A,0))),"")</f>
        <v/>
      </c>
      <c r="P2841" s="9" t="str">
        <f t="shared" si="132"/>
        <v/>
      </c>
      <c r="Q2841" s="9" t="str">
        <f t="shared" si="133"/>
        <v/>
      </c>
      <c r="R2841" s="9" t="str">
        <f t="shared" si="134"/>
        <v/>
      </c>
      <c r="S2841" s="9" t="str">
        <f>IFERROR(IF($F2841="","",INDEX(リスト!$G:$G,MATCH($F2841,リスト!$E:$E,0))),"")</f>
        <v/>
      </c>
      <c r="T2841" s="9" t="str">
        <f>IFERROR(IF($K2841="","",INDEX(リスト!$J:$J,MATCH($K2841,リスト!$I:$I,0))),"")</f>
        <v/>
      </c>
      <c r="U2841" s="9" t="str">
        <f>IF($B2841="","",RIGHT($G2841*1000+200+COUNTIF($G$2:$G2841,$G2841),9))</f>
        <v/>
      </c>
      <c r="V2841" s="9" t="str">
        <f>IFERROR(IF($M2841="","",$M2841&amp;"・"&amp;INDEX(リスト!$F:$F,MATCH($L2841,リスト!$E:$E,0))),"")</f>
        <v/>
      </c>
    </row>
    <row r="2842" spans="15:22" ht="18" customHeight="1" x14ac:dyDescent="0.55000000000000004">
      <c r="O2842" s="9" t="str">
        <f>IFERROR(IF($B2842="","",INDEX(所属情報!$E:$E,MATCH($A2842,所属情報!$A:$A,0))),"")</f>
        <v/>
      </c>
      <c r="P2842" s="9" t="str">
        <f t="shared" si="132"/>
        <v/>
      </c>
      <c r="Q2842" s="9" t="str">
        <f t="shared" si="133"/>
        <v/>
      </c>
      <c r="R2842" s="9" t="str">
        <f t="shared" si="134"/>
        <v/>
      </c>
      <c r="S2842" s="9" t="str">
        <f>IFERROR(IF($F2842="","",INDEX(リスト!$G:$G,MATCH($F2842,リスト!$E:$E,0))),"")</f>
        <v/>
      </c>
      <c r="T2842" s="9" t="str">
        <f>IFERROR(IF($K2842="","",INDEX(リスト!$J:$J,MATCH($K2842,リスト!$I:$I,0))),"")</f>
        <v/>
      </c>
      <c r="U2842" s="9" t="str">
        <f>IF($B2842="","",RIGHT($G2842*1000+200+COUNTIF($G$2:$G2842,$G2842),9))</f>
        <v/>
      </c>
      <c r="V2842" s="9" t="str">
        <f>IFERROR(IF($M2842="","",$M2842&amp;"・"&amp;INDEX(リスト!$F:$F,MATCH($L2842,リスト!$E:$E,0))),"")</f>
        <v/>
      </c>
    </row>
    <row r="2843" spans="15:22" ht="18" customHeight="1" x14ac:dyDescent="0.55000000000000004">
      <c r="O2843" s="9" t="str">
        <f>IFERROR(IF($B2843="","",INDEX(所属情報!$E:$E,MATCH($A2843,所属情報!$A:$A,0))),"")</f>
        <v/>
      </c>
      <c r="P2843" s="9" t="str">
        <f t="shared" si="132"/>
        <v/>
      </c>
      <c r="Q2843" s="9" t="str">
        <f t="shared" si="133"/>
        <v/>
      </c>
      <c r="R2843" s="9" t="str">
        <f t="shared" si="134"/>
        <v/>
      </c>
      <c r="S2843" s="9" t="str">
        <f>IFERROR(IF($F2843="","",INDEX(リスト!$G:$G,MATCH($F2843,リスト!$E:$E,0))),"")</f>
        <v/>
      </c>
      <c r="T2843" s="9" t="str">
        <f>IFERROR(IF($K2843="","",INDEX(リスト!$J:$J,MATCH($K2843,リスト!$I:$I,0))),"")</f>
        <v/>
      </c>
      <c r="U2843" s="9" t="str">
        <f>IF($B2843="","",RIGHT($G2843*1000+200+COUNTIF($G$2:$G2843,$G2843),9))</f>
        <v/>
      </c>
      <c r="V2843" s="9" t="str">
        <f>IFERROR(IF($M2843="","",$M2843&amp;"・"&amp;INDEX(リスト!$F:$F,MATCH($L2843,リスト!$E:$E,0))),"")</f>
        <v/>
      </c>
    </row>
    <row r="2844" spans="15:22" ht="18" customHeight="1" x14ac:dyDescent="0.55000000000000004">
      <c r="O2844" s="9" t="str">
        <f>IFERROR(IF($B2844="","",INDEX(所属情報!$E:$E,MATCH($A2844,所属情報!$A:$A,0))),"")</f>
        <v/>
      </c>
      <c r="P2844" s="9" t="str">
        <f t="shared" si="132"/>
        <v/>
      </c>
      <c r="Q2844" s="9" t="str">
        <f t="shared" si="133"/>
        <v/>
      </c>
      <c r="R2844" s="9" t="str">
        <f t="shared" si="134"/>
        <v/>
      </c>
      <c r="S2844" s="9" t="str">
        <f>IFERROR(IF($F2844="","",INDEX(リスト!$G:$G,MATCH($F2844,リスト!$E:$E,0))),"")</f>
        <v/>
      </c>
      <c r="T2844" s="9" t="str">
        <f>IFERROR(IF($K2844="","",INDEX(リスト!$J:$J,MATCH($K2844,リスト!$I:$I,0))),"")</f>
        <v/>
      </c>
      <c r="U2844" s="9" t="str">
        <f>IF($B2844="","",RIGHT($G2844*1000+200+COUNTIF($G$2:$G2844,$G2844),9))</f>
        <v/>
      </c>
      <c r="V2844" s="9" t="str">
        <f>IFERROR(IF($M2844="","",$M2844&amp;"・"&amp;INDEX(リスト!$F:$F,MATCH($L2844,リスト!$E:$E,0))),"")</f>
        <v/>
      </c>
    </row>
    <row r="2845" spans="15:22" ht="18" customHeight="1" x14ac:dyDescent="0.55000000000000004">
      <c r="O2845" s="9" t="str">
        <f>IFERROR(IF($B2845="","",INDEX(所属情報!$E:$E,MATCH($A2845,所属情報!$A:$A,0))),"")</f>
        <v/>
      </c>
      <c r="P2845" s="9" t="str">
        <f t="shared" si="132"/>
        <v/>
      </c>
      <c r="Q2845" s="9" t="str">
        <f t="shared" si="133"/>
        <v/>
      </c>
      <c r="R2845" s="9" t="str">
        <f t="shared" si="134"/>
        <v/>
      </c>
      <c r="S2845" s="9" t="str">
        <f>IFERROR(IF($F2845="","",INDEX(リスト!$G:$G,MATCH($F2845,リスト!$E:$E,0))),"")</f>
        <v/>
      </c>
      <c r="T2845" s="9" t="str">
        <f>IFERROR(IF($K2845="","",INDEX(リスト!$J:$J,MATCH($K2845,リスト!$I:$I,0))),"")</f>
        <v/>
      </c>
      <c r="U2845" s="9" t="str">
        <f>IF($B2845="","",RIGHT($G2845*1000+200+COUNTIF($G$2:$G2845,$G2845),9))</f>
        <v/>
      </c>
      <c r="V2845" s="9" t="str">
        <f>IFERROR(IF($M2845="","",$M2845&amp;"・"&amp;INDEX(リスト!$F:$F,MATCH($L2845,リスト!$E:$E,0))),"")</f>
        <v/>
      </c>
    </row>
    <row r="2846" spans="15:22" ht="18" customHeight="1" x14ac:dyDescent="0.55000000000000004">
      <c r="O2846" s="9" t="str">
        <f>IFERROR(IF($B2846="","",INDEX(所属情報!$E:$E,MATCH($A2846,所属情報!$A:$A,0))),"")</f>
        <v/>
      </c>
      <c r="P2846" s="9" t="str">
        <f t="shared" si="132"/>
        <v/>
      </c>
      <c r="Q2846" s="9" t="str">
        <f t="shared" si="133"/>
        <v/>
      </c>
      <c r="R2846" s="9" t="str">
        <f t="shared" si="134"/>
        <v/>
      </c>
      <c r="S2846" s="9" t="str">
        <f>IFERROR(IF($F2846="","",INDEX(リスト!$G:$G,MATCH($F2846,リスト!$E:$E,0))),"")</f>
        <v/>
      </c>
      <c r="T2846" s="9" t="str">
        <f>IFERROR(IF($K2846="","",INDEX(リスト!$J:$J,MATCH($K2846,リスト!$I:$I,0))),"")</f>
        <v/>
      </c>
      <c r="U2846" s="9" t="str">
        <f>IF($B2846="","",RIGHT($G2846*1000+200+COUNTIF($G$2:$G2846,$G2846),9))</f>
        <v/>
      </c>
      <c r="V2846" s="9" t="str">
        <f>IFERROR(IF($M2846="","",$M2846&amp;"・"&amp;INDEX(リスト!$F:$F,MATCH($L2846,リスト!$E:$E,0))),"")</f>
        <v/>
      </c>
    </row>
    <row r="2847" spans="15:22" ht="18" customHeight="1" x14ac:dyDescent="0.55000000000000004">
      <c r="O2847" s="9" t="str">
        <f>IFERROR(IF($B2847="","",INDEX(所属情報!$E:$E,MATCH($A2847,所属情報!$A:$A,0))),"")</f>
        <v/>
      </c>
      <c r="P2847" s="9" t="str">
        <f t="shared" si="132"/>
        <v/>
      </c>
      <c r="Q2847" s="9" t="str">
        <f t="shared" si="133"/>
        <v/>
      </c>
      <c r="R2847" s="9" t="str">
        <f t="shared" si="134"/>
        <v/>
      </c>
      <c r="S2847" s="9" t="str">
        <f>IFERROR(IF($F2847="","",INDEX(リスト!$G:$G,MATCH($F2847,リスト!$E:$E,0))),"")</f>
        <v/>
      </c>
      <c r="T2847" s="9" t="str">
        <f>IFERROR(IF($K2847="","",INDEX(リスト!$J:$J,MATCH($K2847,リスト!$I:$I,0))),"")</f>
        <v/>
      </c>
      <c r="U2847" s="9" t="str">
        <f>IF($B2847="","",RIGHT($G2847*1000+200+COUNTIF($G$2:$G2847,$G2847),9))</f>
        <v/>
      </c>
      <c r="V2847" s="9" t="str">
        <f>IFERROR(IF($M2847="","",$M2847&amp;"・"&amp;INDEX(リスト!$F:$F,MATCH($L2847,リスト!$E:$E,0))),"")</f>
        <v/>
      </c>
    </row>
    <row r="2848" spans="15:22" ht="18" customHeight="1" x14ac:dyDescent="0.55000000000000004">
      <c r="O2848" s="9" t="str">
        <f>IFERROR(IF($B2848="","",INDEX(所属情報!$E:$E,MATCH($A2848,所属情報!$A:$A,0))),"")</f>
        <v/>
      </c>
      <c r="P2848" s="9" t="str">
        <f t="shared" si="132"/>
        <v/>
      </c>
      <c r="Q2848" s="9" t="str">
        <f t="shared" si="133"/>
        <v/>
      </c>
      <c r="R2848" s="9" t="str">
        <f t="shared" si="134"/>
        <v/>
      </c>
      <c r="S2848" s="9" t="str">
        <f>IFERROR(IF($F2848="","",INDEX(リスト!$G:$G,MATCH($F2848,リスト!$E:$E,0))),"")</f>
        <v/>
      </c>
      <c r="T2848" s="9" t="str">
        <f>IFERROR(IF($K2848="","",INDEX(リスト!$J:$J,MATCH($K2848,リスト!$I:$I,0))),"")</f>
        <v/>
      </c>
      <c r="U2848" s="9" t="str">
        <f>IF($B2848="","",RIGHT($G2848*1000+200+COUNTIF($G$2:$G2848,$G2848),9))</f>
        <v/>
      </c>
      <c r="V2848" s="9" t="str">
        <f>IFERROR(IF($M2848="","",$M2848&amp;"・"&amp;INDEX(リスト!$F:$F,MATCH($L2848,リスト!$E:$E,0))),"")</f>
        <v/>
      </c>
    </row>
    <row r="2849" spans="15:22" ht="18" customHeight="1" x14ac:dyDescent="0.55000000000000004">
      <c r="O2849" s="9" t="str">
        <f>IFERROR(IF($B2849="","",INDEX(所属情報!$E:$E,MATCH($A2849,所属情報!$A:$A,0))),"")</f>
        <v/>
      </c>
      <c r="P2849" s="9" t="str">
        <f t="shared" si="132"/>
        <v/>
      </c>
      <c r="Q2849" s="9" t="str">
        <f t="shared" si="133"/>
        <v/>
      </c>
      <c r="R2849" s="9" t="str">
        <f t="shared" si="134"/>
        <v/>
      </c>
      <c r="S2849" s="9" t="str">
        <f>IFERROR(IF($F2849="","",INDEX(リスト!$G:$G,MATCH($F2849,リスト!$E:$E,0))),"")</f>
        <v/>
      </c>
      <c r="T2849" s="9" t="str">
        <f>IFERROR(IF($K2849="","",INDEX(リスト!$J:$J,MATCH($K2849,リスト!$I:$I,0))),"")</f>
        <v/>
      </c>
      <c r="U2849" s="9" t="str">
        <f>IF($B2849="","",RIGHT($G2849*1000+200+COUNTIF($G$2:$G2849,$G2849),9))</f>
        <v/>
      </c>
      <c r="V2849" s="9" t="str">
        <f>IFERROR(IF($M2849="","",$M2849&amp;"・"&amp;INDEX(リスト!$F:$F,MATCH($L2849,リスト!$E:$E,0))),"")</f>
        <v/>
      </c>
    </row>
    <row r="2850" spans="15:22" ht="18" customHeight="1" x14ac:dyDescent="0.55000000000000004">
      <c r="O2850" s="9" t="str">
        <f>IFERROR(IF($B2850="","",INDEX(所属情報!$E:$E,MATCH($A2850,所属情報!$A:$A,0))),"")</f>
        <v/>
      </c>
      <c r="P2850" s="9" t="str">
        <f t="shared" si="132"/>
        <v/>
      </c>
      <c r="Q2850" s="9" t="str">
        <f t="shared" si="133"/>
        <v/>
      </c>
      <c r="R2850" s="9" t="str">
        <f t="shared" si="134"/>
        <v/>
      </c>
      <c r="S2850" s="9" t="str">
        <f>IFERROR(IF($F2850="","",INDEX(リスト!$G:$G,MATCH($F2850,リスト!$E:$E,0))),"")</f>
        <v/>
      </c>
      <c r="T2850" s="9" t="str">
        <f>IFERROR(IF($K2850="","",INDEX(リスト!$J:$J,MATCH($K2850,リスト!$I:$I,0))),"")</f>
        <v/>
      </c>
      <c r="U2850" s="9" t="str">
        <f>IF($B2850="","",RIGHT($G2850*1000+200+COUNTIF($G$2:$G2850,$G2850),9))</f>
        <v/>
      </c>
      <c r="V2850" s="9" t="str">
        <f>IFERROR(IF($M2850="","",$M2850&amp;"・"&amp;INDEX(リスト!$F:$F,MATCH($L2850,リスト!$E:$E,0))),"")</f>
        <v/>
      </c>
    </row>
    <row r="2851" spans="15:22" ht="18" customHeight="1" x14ac:dyDescent="0.55000000000000004">
      <c r="O2851" s="9" t="str">
        <f>IFERROR(IF($B2851="","",INDEX(所属情報!$E:$E,MATCH($A2851,所属情報!$A:$A,0))),"")</f>
        <v/>
      </c>
      <c r="P2851" s="9" t="str">
        <f t="shared" si="132"/>
        <v/>
      </c>
      <c r="Q2851" s="9" t="str">
        <f t="shared" si="133"/>
        <v/>
      </c>
      <c r="R2851" s="9" t="str">
        <f t="shared" si="134"/>
        <v/>
      </c>
      <c r="S2851" s="9" t="str">
        <f>IFERROR(IF($F2851="","",INDEX(リスト!$G:$G,MATCH($F2851,リスト!$E:$E,0))),"")</f>
        <v/>
      </c>
      <c r="T2851" s="9" t="str">
        <f>IFERROR(IF($K2851="","",INDEX(リスト!$J:$J,MATCH($K2851,リスト!$I:$I,0))),"")</f>
        <v/>
      </c>
      <c r="U2851" s="9" t="str">
        <f>IF($B2851="","",RIGHT($G2851*1000+200+COUNTIF($G$2:$G2851,$G2851),9))</f>
        <v/>
      </c>
      <c r="V2851" s="9" t="str">
        <f>IFERROR(IF($M2851="","",$M2851&amp;"・"&amp;INDEX(リスト!$F:$F,MATCH($L2851,リスト!$E:$E,0))),"")</f>
        <v/>
      </c>
    </row>
    <row r="2852" spans="15:22" ht="18" customHeight="1" x14ac:dyDescent="0.55000000000000004">
      <c r="O2852" s="9" t="str">
        <f>IFERROR(IF($B2852="","",INDEX(所属情報!$E:$E,MATCH($A2852,所属情報!$A:$A,0))),"")</f>
        <v/>
      </c>
      <c r="P2852" s="9" t="str">
        <f t="shared" si="132"/>
        <v/>
      </c>
      <c r="Q2852" s="9" t="str">
        <f t="shared" si="133"/>
        <v/>
      </c>
      <c r="R2852" s="9" t="str">
        <f t="shared" si="134"/>
        <v/>
      </c>
      <c r="S2852" s="9" t="str">
        <f>IFERROR(IF($F2852="","",INDEX(リスト!$G:$G,MATCH($F2852,リスト!$E:$E,0))),"")</f>
        <v/>
      </c>
      <c r="T2852" s="9" t="str">
        <f>IFERROR(IF($K2852="","",INDEX(リスト!$J:$J,MATCH($K2852,リスト!$I:$I,0))),"")</f>
        <v/>
      </c>
      <c r="U2852" s="9" t="str">
        <f>IF($B2852="","",RIGHT($G2852*1000+200+COUNTIF($G$2:$G2852,$G2852),9))</f>
        <v/>
      </c>
      <c r="V2852" s="9" t="str">
        <f>IFERROR(IF($M2852="","",$M2852&amp;"・"&amp;INDEX(リスト!$F:$F,MATCH($L2852,リスト!$E:$E,0))),"")</f>
        <v/>
      </c>
    </row>
    <row r="2853" spans="15:22" ht="18" customHeight="1" x14ac:dyDescent="0.55000000000000004">
      <c r="O2853" s="9" t="str">
        <f>IFERROR(IF($B2853="","",INDEX(所属情報!$E:$E,MATCH($A2853,所属情報!$A:$A,0))),"")</f>
        <v/>
      </c>
      <c r="P2853" s="9" t="str">
        <f t="shared" si="132"/>
        <v/>
      </c>
      <c r="Q2853" s="9" t="str">
        <f t="shared" si="133"/>
        <v/>
      </c>
      <c r="R2853" s="9" t="str">
        <f t="shared" si="134"/>
        <v/>
      </c>
      <c r="S2853" s="9" t="str">
        <f>IFERROR(IF($F2853="","",INDEX(リスト!$G:$G,MATCH($F2853,リスト!$E:$E,0))),"")</f>
        <v/>
      </c>
      <c r="T2853" s="9" t="str">
        <f>IFERROR(IF($K2853="","",INDEX(リスト!$J:$J,MATCH($K2853,リスト!$I:$I,0))),"")</f>
        <v/>
      </c>
      <c r="U2853" s="9" t="str">
        <f>IF($B2853="","",RIGHT($G2853*1000+200+COUNTIF($G$2:$G2853,$G2853),9))</f>
        <v/>
      </c>
      <c r="V2853" s="9" t="str">
        <f>IFERROR(IF($M2853="","",$M2853&amp;"・"&amp;INDEX(リスト!$F:$F,MATCH($L2853,リスト!$E:$E,0))),"")</f>
        <v/>
      </c>
    </row>
    <row r="2854" spans="15:22" ht="18" customHeight="1" x14ac:dyDescent="0.55000000000000004">
      <c r="O2854" s="9" t="str">
        <f>IFERROR(IF($B2854="","",INDEX(所属情報!$E:$E,MATCH($A2854,所属情報!$A:$A,0))),"")</f>
        <v/>
      </c>
      <c r="P2854" s="9" t="str">
        <f t="shared" si="132"/>
        <v/>
      </c>
      <c r="Q2854" s="9" t="str">
        <f t="shared" si="133"/>
        <v/>
      </c>
      <c r="R2854" s="9" t="str">
        <f t="shared" si="134"/>
        <v/>
      </c>
      <c r="S2854" s="9" t="str">
        <f>IFERROR(IF($F2854="","",INDEX(リスト!$G:$G,MATCH($F2854,リスト!$E:$E,0))),"")</f>
        <v/>
      </c>
      <c r="T2854" s="9" t="str">
        <f>IFERROR(IF($K2854="","",INDEX(リスト!$J:$J,MATCH($K2854,リスト!$I:$I,0))),"")</f>
        <v/>
      </c>
      <c r="U2854" s="9" t="str">
        <f>IF($B2854="","",RIGHT($G2854*1000+200+COUNTIF($G$2:$G2854,$G2854),9))</f>
        <v/>
      </c>
      <c r="V2854" s="9" t="str">
        <f>IFERROR(IF($M2854="","",$M2854&amp;"・"&amp;INDEX(リスト!$F:$F,MATCH($L2854,リスト!$E:$E,0))),"")</f>
        <v/>
      </c>
    </row>
    <row r="2855" spans="15:22" ht="18" customHeight="1" x14ac:dyDescent="0.55000000000000004">
      <c r="O2855" s="9" t="str">
        <f>IFERROR(IF($B2855="","",INDEX(所属情報!$E:$E,MATCH($A2855,所属情報!$A:$A,0))),"")</f>
        <v/>
      </c>
      <c r="P2855" s="9" t="str">
        <f t="shared" si="132"/>
        <v/>
      </c>
      <c r="Q2855" s="9" t="str">
        <f t="shared" si="133"/>
        <v/>
      </c>
      <c r="R2855" s="9" t="str">
        <f t="shared" si="134"/>
        <v/>
      </c>
      <c r="S2855" s="9" t="str">
        <f>IFERROR(IF($F2855="","",INDEX(リスト!$G:$G,MATCH($F2855,リスト!$E:$E,0))),"")</f>
        <v/>
      </c>
      <c r="T2855" s="9" t="str">
        <f>IFERROR(IF($K2855="","",INDEX(リスト!$J:$J,MATCH($K2855,リスト!$I:$I,0))),"")</f>
        <v/>
      </c>
      <c r="U2855" s="9" t="str">
        <f>IF($B2855="","",RIGHT($G2855*1000+200+COUNTIF($G$2:$G2855,$G2855),9))</f>
        <v/>
      </c>
      <c r="V2855" s="9" t="str">
        <f>IFERROR(IF($M2855="","",$M2855&amp;"・"&amp;INDEX(リスト!$F:$F,MATCH($L2855,リスト!$E:$E,0))),"")</f>
        <v/>
      </c>
    </row>
    <row r="2856" spans="15:22" ht="18" customHeight="1" x14ac:dyDescent="0.55000000000000004">
      <c r="O2856" s="9" t="str">
        <f>IFERROR(IF($B2856="","",INDEX(所属情報!$E:$E,MATCH($A2856,所属情報!$A:$A,0))),"")</f>
        <v/>
      </c>
      <c r="P2856" s="9" t="str">
        <f t="shared" si="132"/>
        <v/>
      </c>
      <c r="Q2856" s="9" t="str">
        <f t="shared" si="133"/>
        <v/>
      </c>
      <c r="R2856" s="9" t="str">
        <f t="shared" si="134"/>
        <v/>
      </c>
      <c r="S2856" s="9" t="str">
        <f>IFERROR(IF($F2856="","",INDEX(リスト!$G:$G,MATCH($F2856,リスト!$E:$E,0))),"")</f>
        <v/>
      </c>
      <c r="T2856" s="9" t="str">
        <f>IFERROR(IF($K2856="","",INDEX(リスト!$J:$J,MATCH($K2856,リスト!$I:$I,0))),"")</f>
        <v/>
      </c>
      <c r="U2856" s="9" t="str">
        <f>IF($B2856="","",RIGHT($G2856*1000+200+COUNTIF($G$2:$G2856,$G2856),9))</f>
        <v/>
      </c>
      <c r="V2856" s="9" t="str">
        <f>IFERROR(IF($M2856="","",$M2856&amp;"・"&amp;INDEX(リスト!$F:$F,MATCH($L2856,リスト!$E:$E,0))),"")</f>
        <v/>
      </c>
    </row>
    <row r="2857" spans="15:22" ht="18" customHeight="1" x14ac:dyDescent="0.55000000000000004">
      <c r="O2857" s="9" t="str">
        <f>IFERROR(IF($B2857="","",INDEX(所属情報!$E:$E,MATCH($A2857,所属情報!$A:$A,0))),"")</f>
        <v/>
      </c>
      <c r="P2857" s="9" t="str">
        <f t="shared" si="132"/>
        <v/>
      </c>
      <c r="Q2857" s="9" t="str">
        <f t="shared" si="133"/>
        <v/>
      </c>
      <c r="R2857" s="9" t="str">
        <f t="shared" si="134"/>
        <v/>
      </c>
      <c r="S2857" s="9" t="str">
        <f>IFERROR(IF($F2857="","",INDEX(リスト!$G:$G,MATCH($F2857,リスト!$E:$E,0))),"")</f>
        <v/>
      </c>
      <c r="T2857" s="9" t="str">
        <f>IFERROR(IF($K2857="","",INDEX(リスト!$J:$J,MATCH($K2857,リスト!$I:$I,0))),"")</f>
        <v/>
      </c>
      <c r="U2857" s="9" t="str">
        <f>IF($B2857="","",RIGHT($G2857*1000+200+COUNTIF($G$2:$G2857,$G2857),9))</f>
        <v/>
      </c>
      <c r="V2857" s="9" t="str">
        <f>IFERROR(IF($M2857="","",$M2857&amp;"・"&amp;INDEX(リスト!$F:$F,MATCH($L2857,リスト!$E:$E,0))),"")</f>
        <v/>
      </c>
    </row>
    <row r="2858" spans="15:22" ht="18" customHeight="1" x14ac:dyDescent="0.55000000000000004">
      <c r="O2858" s="9" t="str">
        <f>IFERROR(IF($B2858="","",INDEX(所属情報!$E:$E,MATCH($A2858,所属情報!$A:$A,0))),"")</f>
        <v/>
      </c>
      <c r="P2858" s="9" t="str">
        <f t="shared" si="132"/>
        <v/>
      </c>
      <c r="Q2858" s="9" t="str">
        <f t="shared" si="133"/>
        <v/>
      </c>
      <c r="R2858" s="9" t="str">
        <f t="shared" si="134"/>
        <v/>
      </c>
      <c r="S2858" s="9" t="str">
        <f>IFERROR(IF($F2858="","",INDEX(リスト!$G:$G,MATCH($F2858,リスト!$E:$E,0))),"")</f>
        <v/>
      </c>
      <c r="T2858" s="9" t="str">
        <f>IFERROR(IF($K2858="","",INDEX(リスト!$J:$J,MATCH($K2858,リスト!$I:$I,0))),"")</f>
        <v/>
      </c>
      <c r="U2858" s="9" t="str">
        <f>IF($B2858="","",RIGHT($G2858*1000+200+COUNTIF($G$2:$G2858,$G2858),9))</f>
        <v/>
      </c>
      <c r="V2858" s="9" t="str">
        <f>IFERROR(IF($M2858="","",$M2858&amp;"・"&amp;INDEX(リスト!$F:$F,MATCH($L2858,リスト!$E:$E,0))),"")</f>
        <v/>
      </c>
    </row>
    <row r="2859" spans="15:22" ht="18" customHeight="1" x14ac:dyDescent="0.55000000000000004">
      <c r="O2859" s="9" t="str">
        <f>IFERROR(IF($B2859="","",INDEX(所属情報!$E:$E,MATCH($A2859,所属情報!$A:$A,0))),"")</f>
        <v/>
      </c>
      <c r="P2859" s="9" t="str">
        <f t="shared" si="132"/>
        <v/>
      </c>
      <c r="Q2859" s="9" t="str">
        <f t="shared" si="133"/>
        <v/>
      </c>
      <c r="R2859" s="9" t="str">
        <f t="shared" si="134"/>
        <v/>
      </c>
      <c r="S2859" s="9" t="str">
        <f>IFERROR(IF($F2859="","",INDEX(リスト!$G:$G,MATCH($F2859,リスト!$E:$E,0))),"")</f>
        <v/>
      </c>
      <c r="T2859" s="9" t="str">
        <f>IFERROR(IF($K2859="","",INDEX(リスト!$J:$J,MATCH($K2859,リスト!$I:$I,0))),"")</f>
        <v/>
      </c>
      <c r="U2859" s="9" t="str">
        <f>IF($B2859="","",RIGHT($G2859*1000+200+COUNTIF($G$2:$G2859,$G2859),9))</f>
        <v/>
      </c>
      <c r="V2859" s="9" t="str">
        <f>IFERROR(IF($M2859="","",$M2859&amp;"・"&amp;INDEX(リスト!$F:$F,MATCH($L2859,リスト!$E:$E,0))),"")</f>
        <v/>
      </c>
    </row>
    <row r="2860" spans="15:22" ht="18" customHeight="1" x14ac:dyDescent="0.55000000000000004">
      <c r="O2860" s="9" t="str">
        <f>IFERROR(IF($B2860="","",INDEX(所属情報!$E:$E,MATCH($A2860,所属情報!$A:$A,0))),"")</f>
        <v/>
      </c>
      <c r="P2860" s="9" t="str">
        <f t="shared" si="132"/>
        <v/>
      </c>
      <c r="Q2860" s="9" t="str">
        <f t="shared" si="133"/>
        <v/>
      </c>
      <c r="R2860" s="9" t="str">
        <f t="shared" si="134"/>
        <v/>
      </c>
      <c r="S2860" s="9" t="str">
        <f>IFERROR(IF($F2860="","",INDEX(リスト!$G:$G,MATCH($F2860,リスト!$E:$E,0))),"")</f>
        <v/>
      </c>
      <c r="T2860" s="9" t="str">
        <f>IFERROR(IF($K2860="","",INDEX(リスト!$J:$J,MATCH($K2860,リスト!$I:$I,0))),"")</f>
        <v/>
      </c>
      <c r="U2860" s="9" t="str">
        <f>IF($B2860="","",RIGHT($G2860*1000+200+COUNTIF($G$2:$G2860,$G2860),9))</f>
        <v/>
      </c>
      <c r="V2860" s="9" t="str">
        <f>IFERROR(IF($M2860="","",$M2860&amp;"・"&amp;INDEX(リスト!$F:$F,MATCH($L2860,リスト!$E:$E,0))),"")</f>
        <v/>
      </c>
    </row>
    <row r="2861" spans="15:22" ht="18" customHeight="1" x14ac:dyDescent="0.55000000000000004">
      <c r="O2861" s="9" t="str">
        <f>IFERROR(IF($B2861="","",INDEX(所属情報!$E:$E,MATCH($A2861,所属情報!$A:$A,0))),"")</f>
        <v/>
      </c>
      <c r="P2861" s="9" t="str">
        <f t="shared" si="132"/>
        <v/>
      </c>
      <c r="Q2861" s="9" t="str">
        <f t="shared" si="133"/>
        <v/>
      </c>
      <c r="R2861" s="9" t="str">
        <f t="shared" si="134"/>
        <v/>
      </c>
      <c r="S2861" s="9" t="str">
        <f>IFERROR(IF($F2861="","",INDEX(リスト!$G:$G,MATCH($F2861,リスト!$E:$E,0))),"")</f>
        <v/>
      </c>
      <c r="T2861" s="9" t="str">
        <f>IFERROR(IF($K2861="","",INDEX(リスト!$J:$J,MATCH($K2861,リスト!$I:$I,0))),"")</f>
        <v/>
      </c>
      <c r="U2861" s="9" t="str">
        <f>IF($B2861="","",RIGHT($G2861*1000+200+COUNTIF($G$2:$G2861,$G2861),9))</f>
        <v/>
      </c>
      <c r="V2861" s="9" t="str">
        <f>IFERROR(IF($M2861="","",$M2861&amp;"・"&amp;INDEX(リスト!$F:$F,MATCH($L2861,リスト!$E:$E,0))),"")</f>
        <v/>
      </c>
    </row>
    <row r="2862" spans="15:22" ht="18" customHeight="1" x14ac:dyDescent="0.55000000000000004">
      <c r="O2862" s="9" t="str">
        <f>IFERROR(IF($B2862="","",INDEX(所属情報!$E:$E,MATCH($A2862,所属情報!$A:$A,0))),"")</f>
        <v/>
      </c>
      <c r="P2862" s="9" t="str">
        <f t="shared" si="132"/>
        <v/>
      </c>
      <c r="Q2862" s="9" t="str">
        <f t="shared" si="133"/>
        <v/>
      </c>
      <c r="R2862" s="9" t="str">
        <f t="shared" si="134"/>
        <v/>
      </c>
      <c r="S2862" s="9" t="str">
        <f>IFERROR(IF($F2862="","",INDEX(リスト!$G:$G,MATCH($F2862,リスト!$E:$E,0))),"")</f>
        <v/>
      </c>
      <c r="T2862" s="9" t="str">
        <f>IFERROR(IF($K2862="","",INDEX(リスト!$J:$J,MATCH($K2862,リスト!$I:$I,0))),"")</f>
        <v/>
      </c>
      <c r="U2862" s="9" t="str">
        <f>IF($B2862="","",RIGHT($G2862*1000+200+COUNTIF($G$2:$G2862,$G2862),9))</f>
        <v/>
      </c>
      <c r="V2862" s="9" t="str">
        <f>IFERROR(IF($M2862="","",$M2862&amp;"・"&amp;INDEX(リスト!$F:$F,MATCH($L2862,リスト!$E:$E,0))),"")</f>
        <v/>
      </c>
    </row>
    <row r="2863" spans="15:22" ht="18" customHeight="1" x14ac:dyDescent="0.55000000000000004">
      <c r="O2863" s="9" t="str">
        <f>IFERROR(IF($B2863="","",INDEX(所属情報!$E:$E,MATCH($A2863,所属情報!$A:$A,0))),"")</f>
        <v/>
      </c>
      <c r="P2863" s="9" t="str">
        <f t="shared" si="132"/>
        <v/>
      </c>
      <c r="Q2863" s="9" t="str">
        <f t="shared" si="133"/>
        <v/>
      </c>
      <c r="R2863" s="9" t="str">
        <f t="shared" si="134"/>
        <v/>
      </c>
      <c r="S2863" s="9" t="str">
        <f>IFERROR(IF($F2863="","",INDEX(リスト!$G:$G,MATCH($F2863,リスト!$E:$E,0))),"")</f>
        <v/>
      </c>
      <c r="T2863" s="9" t="str">
        <f>IFERROR(IF($K2863="","",INDEX(リスト!$J:$J,MATCH($K2863,リスト!$I:$I,0))),"")</f>
        <v/>
      </c>
      <c r="U2863" s="9" t="str">
        <f>IF($B2863="","",RIGHT($G2863*1000+200+COUNTIF($G$2:$G2863,$G2863),9))</f>
        <v/>
      </c>
      <c r="V2863" s="9" t="str">
        <f>IFERROR(IF($M2863="","",$M2863&amp;"・"&amp;INDEX(リスト!$F:$F,MATCH($L2863,リスト!$E:$E,0))),"")</f>
        <v/>
      </c>
    </row>
    <row r="2864" spans="15:22" ht="18" customHeight="1" x14ac:dyDescent="0.55000000000000004">
      <c r="O2864" s="9" t="str">
        <f>IFERROR(IF($B2864="","",INDEX(所属情報!$E:$E,MATCH($A2864,所属情報!$A:$A,0))),"")</f>
        <v/>
      </c>
      <c r="P2864" s="9" t="str">
        <f t="shared" si="132"/>
        <v/>
      </c>
      <c r="Q2864" s="9" t="str">
        <f t="shared" si="133"/>
        <v/>
      </c>
      <c r="R2864" s="9" t="str">
        <f t="shared" si="134"/>
        <v/>
      </c>
      <c r="S2864" s="9" t="str">
        <f>IFERROR(IF($F2864="","",INDEX(リスト!$G:$G,MATCH($F2864,リスト!$E:$E,0))),"")</f>
        <v/>
      </c>
      <c r="T2864" s="9" t="str">
        <f>IFERROR(IF($K2864="","",INDEX(リスト!$J:$J,MATCH($K2864,リスト!$I:$I,0))),"")</f>
        <v/>
      </c>
      <c r="U2864" s="9" t="str">
        <f>IF($B2864="","",RIGHT($G2864*1000+200+COUNTIF($G$2:$G2864,$G2864),9))</f>
        <v/>
      </c>
      <c r="V2864" s="9" t="str">
        <f>IFERROR(IF($M2864="","",$M2864&amp;"・"&amp;INDEX(リスト!$F:$F,MATCH($L2864,リスト!$E:$E,0))),"")</f>
        <v/>
      </c>
    </row>
    <row r="2865" spans="15:22" ht="18" customHeight="1" x14ac:dyDescent="0.55000000000000004">
      <c r="O2865" s="9" t="str">
        <f>IFERROR(IF($B2865="","",INDEX(所属情報!$E:$E,MATCH($A2865,所属情報!$A:$A,0))),"")</f>
        <v/>
      </c>
      <c r="P2865" s="9" t="str">
        <f t="shared" si="132"/>
        <v/>
      </c>
      <c r="Q2865" s="9" t="str">
        <f t="shared" si="133"/>
        <v/>
      </c>
      <c r="R2865" s="9" t="str">
        <f t="shared" si="134"/>
        <v/>
      </c>
      <c r="S2865" s="9" t="str">
        <f>IFERROR(IF($F2865="","",INDEX(リスト!$G:$G,MATCH($F2865,リスト!$E:$E,0))),"")</f>
        <v/>
      </c>
      <c r="T2865" s="9" t="str">
        <f>IFERROR(IF($K2865="","",INDEX(リスト!$J:$J,MATCH($K2865,リスト!$I:$I,0))),"")</f>
        <v/>
      </c>
      <c r="U2865" s="9" t="str">
        <f>IF($B2865="","",RIGHT($G2865*1000+200+COUNTIF($G$2:$G2865,$G2865),9))</f>
        <v/>
      </c>
      <c r="V2865" s="9" t="str">
        <f>IFERROR(IF($M2865="","",$M2865&amp;"・"&amp;INDEX(リスト!$F:$F,MATCH($L2865,リスト!$E:$E,0))),"")</f>
        <v/>
      </c>
    </row>
    <row r="2866" spans="15:22" ht="18" customHeight="1" x14ac:dyDescent="0.55000000000000004">
      <c r="O2866" s="9" t="str">
        <f>IFERROR(IF($B2866="","",INDEX(所属情報!$E:$E,MATCH($A2866,所属情報!$A:$A,0))),"")</f>
        <v/>
      </c>
      <c r="P2866" s="9" t="str">
        <f t="shared" si="132"/>
        <v/>
      </c>
      <c r="Q2866" s="9" t="str">
        <f t="shared" si="133"/>
        <v/>
      </c>
      <c r="R2866" s="9" t="str">
        <f t="shared" si="134"/>
        <v/>
      </c>
      <c r="S2866" s="9" t="str">
        <f>IFERROR(IF($F2866="","",INDEX(リスト!$G:$G,MATCH($F2866,リスト!$E:$E,0))),"")</f>
        <v/>
      </c>
      <c r="T2866" s="9" t="str">
        <f>IFERROR(IF($K2866="","",INDEX(リスト!$J:$J,MATCH($K2866,リスト!$I:$I,0))),"")</f>
        <v/>
      </c>
      <c r="U2866" s="9" t="str">
        <f>IF($B2866="","",RIGHT($G2866*1000+200+COUNTIF($G$2:$G2866,$G2866),9))</f>
        <v/>
      </c>
      <c r="V2866" s="9" t="str">
        <f>IFERROR(IF($M2866="","",$M2866&amp;"・"&amp;INDEX(リスト!$F:$F,MATCH($L2866,リスト!$E:$E,0))),"")</f>
        <v/>
      </c>
    </row>
    <row r="2867" spans="15:22" ht="18" customHeight="1" x14ac:dyDescent="0.55000000000000004">
      <c r="O2867" s="9" t="str">
        <f>IFERROR(IF($B2867="","",INDEX(所属情報!$E:$E,MATCH($A2867,所属情報!$A:$A,0))),"")</f>
        <v/>
      </c>
      <c r="P2867" s="9" t="str">
        <f t="shared" si="132"/>
        <v/>
      </c>
      <c r="Q2867" s="9" t="str">
        <f t="shared" si="133"/>
        <v/>
      </c>
      <c r="R2867" s="9" t="str">
        <f t="shared" si="134"/>
        <v/>
      </c>
      <c r="S2867" s="9" t="str">
        <f>IFERROR(IF($F2867="","",INDEX(リスト!$G:$G,MATCH($F2867,リスト!$E:$E,0))),"")</f>
        <v/>
      </c>
      <c r="T2867" s="9" t="str">
        <f>IFERROR(IF($K2867="","",INDEX(リスト!$J:$J,MATCH($K2867,リスト!$I:$I,0))),"")</f>
        <v/>
      </c>
      <c r="U2867" s="9" t="str">
        <f>IF($B2867="","",RIGHT($G2867*1000+200+COUNTIF($G$2:$G2867,$G2867),9))</f>
        <v/>
      </c>
      <c r="V2867" s="9" t="str">
        <f>IFERROR(IF($M2867="","",$M2867&amp;"・"&amp;INDEX(リスト!$F:$F,MATCH($L2867,リスト!$E:$E,0))),"")</f>
        <v/>
      </c>
    </row>
    <row r="2868" spans="15:22" ht="18" customHeight="1" x14ac:dyDescent="0.55000000000000004">
      <c r="O2868" s="9" t="str">
        <f>IFERROR(IF($B2868="","",INDEX(所属情報!$E:$E,MATCH($A2868,所属情報!$A:$A,0))),"")</f>
        <v/>
      </c>
      <c r="P2868" s="9" t="str">
        <f t="shared" si="132"/>
        <v/>
      </c>
      <c r="Q2868" s="9" t="str">
        <f t="shared" si="133"/>
        <v/>
      </c>
      <c r="R2868" s="9" t="str">
        <f t="shared" si="134"/>
        <v/>
      </c>
      <c r="S2868" s="9" t="str">
        <f>IFERROR(IF($F2868="","",INDEX(リスト!$G:$G,MATCH($F2868,リスト!$E:$E,0))),"")</f>
        <v/>
      </c>
      <c r="T2868" s="9" t="str">
        <f>IFERROR(IF($K2868="","",INDEX(リスト!$J:$J,MATCH($K2868,リスト!$I:$I,0))),"")</f>
        <v/>
      </c>
      <c r="U2868" s="9" t="str">
        <f>IF($B2868="","",RIGHT($G2868*1000+200+COUNTIF($G$2:$G2868,$G2868),9))</f>
        <v/>
      </c>
      <c r="V2868" s="9" t="str">
        <f>IFERROR(IF($M2868="","",$M2868&amp;"・"&amp;INDEX(リスト!$F:$F,MATCH($L2868,リスト!$E:$E,0))),"")</f>
        <v/>
      </c>
    </row>
    <row r="2869" spans="15:22" ht="18" customHeight="1" x14ac:dyDescent="0.55000000000000004">
      <c r="O2869" s="9" t="str">
        <f>IFERROR(IF($B2869="","",INDEX(所属情報!$E:$E,MATCH($A2869,所属情報!$A:$A,0))),"")</f>
        <v/>
      </c>
      <c r="P2869" s="9" t="str">
        <f t="shared" si="132"/>
        <v/>
      </c>
      <c r="Q2869" s="9" t="str">
        <f t="shared" si="133"/>
        <v/>
      </c>
      <c r="R2869" s="9" t="str">
        <f t="shared" si="134"/>
        <v/>
      </c>
      <c r="S2869" s="9" t="str">
        <f>IFERROR(IF($F2869="","",INDEX(リスト!$G:$G,MATCH($F2869,リスト!$E:$E,0))),"")</f>
        <v/>
      </c>
      <c r="T2869" s="9" t="str">
        <f>IFERROR(IF($K2869="","",INDEX(リスト!$J:$J,MATCH($K2869,リスト!$I:$I,0))),"")</f>
        <v/>
      </c>
      <c r="U2869" s="9" t="str">
        <f>IF($B2869="","",RIGHT($G2869*1000+200+COUNTIF($G$2:$G2869,$G2869),9))</f>
        <v/>
      </c>
      <c r="V2869" s="9" t="str">
        <f>IFERROR(IF($M2869="","",$M2869&amp;"・"&amp;INDEX(リスト!$F:$F,MATCH($L2869,リスト!$E:$E,0))),"")</f>
        <v/>
      </c>
    </row>
    <row r="2870" spans="15:22" ht="18" customHeight="1" x14ac:dyDescent="0.55000000000000004">
      <c r="O2870" s="9" t="str">
        <f>IFERROR(IF($B2870="","",INDEX(所属情報!$E:$E,MATCH($A2870,所属情報!$A:$A,0))),"")</f>
        <v/>
      </c>
      <c r="P2870" s="9" t="str">
        <f t="shared" si="132"/>
        <v/>
      </c>
      <c r="Q2870" s="9" t="str">
        <f t="shared" si="133"/>
        <v/>
      </c>
      <c r="R2870" s="9" t="str">
        <f t="shared" si="134"/>
        <v/>
      </c>
      <c r="S2870" s="9" t="str">
        <f>IFERROR(IF($F2870="","",INDEX(リスト!$G:$G,MATCH($F2870,リスト!$E:$E,0))),"")</f>
        <v/>
      </c>
      <c r="T2870" s="9" t="str">
        <f>IFERROR(IF($K2870="","",INDEX(リスト!$J:$J,MATCH($K2870,リスト!$I:$I,0))),"")</f>
        <v/>
      </c>
      <c r="U2870" s="9" t="str">
        <f>IF($B2870="","",RIGHT($G2870*1000+200+COUNTIF($G$2:$G2870,$G2870),9))</f>
        <v/>
      </c>
      <c r="V2870" s="9" t="str">
        <f>IFERROR(IF($M2870="","",$M2870&amp;"・"&amp;INDEX(リスト!$F:$F,MATCH($L2870,リスト!$E:$E,0))),"")</f>
        <v/>
      </c>
    </row>
    <row r="2871" spans="15:22" ht="18" customHeight="1" x14ac:dyDescent="0.55000000000000004">
      <c r="O2871" s="9" t="str">
        <f>IFERROR(IF($B2871="","",INDEX(所属情報!$E:$E,MATCH($A2871,所属情報!$A:$A,0))),"")</f>
        <v/>
      </c>
      <c r="P2871" s="9" t="str">
        <f t="shared" si="132"/>
        <v/>
      </c>
      <c r="Q2871" s="9" t="str">
        <f t="shared" si="133"/>
        <v/>
      </c>
      <c r="R2871" s="9" t="str">
        <f t="shared" si="134"/>
        <v/>
      </c>
      <c r="S2871" s="9" t="str">
        <f>IFERROR(IF($F2871="","",INDEX(リスト!$G:$G,MATCH($F2871,リスト!$E:$E,0))),"")</f>
        <v/>
      </c>
      <c r="T2871" s="9" t="str">
        <f>IFERROR(IF($K2871="","",INDEX(リスト!$J:$J,MATCH($K2871,リスト!$I:$I,0))),"")</f>
        <v/>
      </c>
      <c r="U2871" s="9" t="str">
        <f>IF($B2871="","",RIGHT($G2871*1000+200+COUNTIF($G$2:$G2871,$G2871),9))</f>
        <v/>
      </c>
      <c r="V2871" s="9" t="str">
        <f>IFERROR(IF($M2871="","",$M2871&amp;"・"&amp;INDEX(リスト!$F:$F,MATCH($L2871,リスト!$E:$E,0))),"")</f>
        <v/>
      </c>
    </row>
    <row r="2872" spans="15:22" ht="18" customHeight="1" x14ac:dyDescent="0.55000000000000004">
      <c r="O2872" s="9" t="str">
        <f>IFERROR(IF($B2872="","",INDEX(所属情報!$E:$E,MATCH($A2872,所属情報!$A:$A,0))),"")</f>
        <v/>
      </c>
      <c r="P2872" s="9" t="str">
        <f t="shared" si="132"/>
        <v/>
      </c>
      <c r="Q2872" s="9" t="str">
        <f t="shared" si="133"/>
        <v/>
      </c>
      <c r="R2872" s="9" t="str">
        <f t="shared" si="134"/>
        <v/>
      </c>
      <c r="S2872" s="9" t="str">
        <f>IFERROR(IF($F2872="","",INDEX(リスト!$G:$G,MATCH($F2872,リスト!$E:$E,0))),"")</f>
        <v/>
      </c>
      <c r="T2872" s="9" t="str">
        <f>IFERROR(IF($K2872="","",INDEX(リスト!$J:$J,MATCH($K2872,リスト!$I:$I,0))),"")</f>
        <v/>
      </c>
      <c r="U2872" s="9" t="str">
        <f>IF($B2872="","",RIGHT($G2872*1000+200+COUNTIF($G$2:$G2872,$G2872),9))</f>
        <v/>
      </c>
      <c r="V2872" s="9" t="str">
        <f>IFERROR(IF($M2872="","",$M2872&amp;"・"&amp;INDEX(リスト!$F:$F,MATCH($L2872,リスト!$E:$E,0))),"")</f>
        <v/>
      </c>
    </row>
    <row r="2873" spans="15:22" ht="18" customHeight="1" x14ac:dyDescent="0.55000000000000004">
      <c r="O2873" s="9" t="str">
        <f>IFERROR(IF($B2873="","",INDEX(所属情報!$E:$E,MATCH($A2873,所属情報!$A:$A,0))),"")</f>
        <v/>
      </c>
      <c r="P2873" s="9" t="str">
        <f t="shared" si="132"/>
        <v/>
      </c>
      <c r="Q2873" s="9" t="str">
        <f t="shared" si="133"/>
        <v/>
      </c>
      <c r="R2873" s="9" t="str">
        <f t="shared" si="134"/>
        <v/>
      </c>
      <c r="S2873" s="9" t="str">
        <f>IFERROR(IF($F2873="","",INDEX(リスト!$G:$G,MATCH($F2873,リスト!$E:$E,0))),"")</f>
        <v/>
      </c>
      <c r="T2873" s="9" t="str">
        <f>IFERROR(IF($K2873="","",INDEX(リスト!$J:$J,MATCH($K2873,リスト!$I:$I,0))),"")</f>
        <v/>
      </c>
      <c r="U2873" s="9" t="str">
        <f>IF($B2873="","",RIGHT($G2873*1000+200+COUNTIF($G$2:$G2873,$G2873),9))</f>
        <v/>
      </c>
      <c r="V2873" s="9" t="str">
        <f>IFERROR(IF($M2873="","",$M2873&amp;"・"&amp;INDEX(リスト!$F:$F,MATCH($L2873,リスト!$E:$E,0))),"")</f>
        <v/>
      </c>
    </row>
    <row r="2874" spans="15:22" ht="18" customHeight="1" x14ac:dyDescent="0.55000000000000004">
      <c r="O2874" s="9" t="str">
        <f>IFERROR(IF($B2874="","",INDEX(所属情報!$E:$E,MATCH($A2874,所属情報!$A:$A,0))),"")</f>
        <v/>
      </c>
      <c r="P2874" s="9" t="str">
        <f t="shared" si="132"/>
        <v/>
      </c>
      <c r="Q2874" s="9" t="str">
        <f t="shared" si="133"/>
        <v/>
      </c>
      <c r="R2874" s="9" t="str">
        <f t="shared" si="134"/>
        <v/>
      </c>
      <c r="S2874" s="9" t="str">
        <f>IFERROR(IF($F2874="","",INDEX(リスト!$G:$G,MATCH($F2874,リスト!$E:$E,0))),"")</f>
        <v/>
      </c>
      <c r="T2874" s="9" t="str">
        <f>IFERROR(IF($K2874="","",INDEX(リスト!$J:$J,MATCH($K2874,リスト!$I:$I,0))),"")</f>
        <v/>
      </c>
      <c r="U2874" s="9" t="str">
        <f>IF($B2874="","",RIGHT($G2874*1000+200+COUNTIF($G$2:$G2874,$G2874),9))</f>
        <v/>
      </c>
      <c r="V2874" s="9" t="str">
        <f>IFERROR(IF($M2874="","",$M2874&amp;"・"&amp;INDEX(リスト!$F:$F,MATCH($L2874,リスト!$E:$E,0))),"")</f>
        <v/>
      </c>
    </row>
    <row r="2875" spans="15:22" ht="18" customHeight="1" x14ac:dyDescent="0.55000000000000004">
      <c r="O2875" s="9" t="str">
        <f>IFERROR(IF($B2875="","",INDEX(所属情報!$E:$E,MATCH($A2875,所属情報!$A:$A,0))),"")</f>
        <v/>
      </c>
      <c r="P2875" s="9" t="str">
        <f t="shared" si="132"/>
        <v/>
      </c>
      <c r="Q2875" s="9" t="str">
        <f t="shared" si="133"/>
        <v/>
      </c>
      <c r="R2875" s="9" t="str">
        <f t="shared" si="134"/>
        <v/>
      </c>
      <c r="S2875" s="9" t="str">
        <f>IFERROR(IF($F2875="","",INDEX(リスト!$G:$G,MATCH($F2875,リスト!$E:$E,0))),"")</f>
        <v/>
      </c>
      <c r="T2875" s="9" t="str">
        <f>IFERROR(IF($K2875="","",INDEX(リスト!$J:$J,MATCH($K2875,リスト!$I:$I,0))),"")</f>
        <v/>
      </c>
      <c r="U2875" s="9" t="str">
        <f>IF($B2875="","",RIGHT($G2875*1000+200+COUNTIF($G$2:$G2875,$G2875),9))</f>
        <v/>
      </c>
      <c r="V2875" s="9" t="str">
        <f>IFERROR(IF($M2875="","",$M2875&amp;"・"&amp;INDEX(リスト!$F:$F,MATCH($L2875,リスト!$E:$E,0))),"")</f>
        <v/>
      </c>
    </row>
    <row r="2876" spans="15:22" ht="18" customHeight="1" x14ac:dyDescent="0.55000000000000004">
      <c r="O2876" s="9" t="str">
        <f>IFERROR(IF($B2876="","",INDEX(所属情報!$E:$E,MATCH($A2876,所属情報!$A:$A,0))),"")</f>
        <v/>
      </c>
      <c r="P2876" s="9" t="str">
        <f t="shared" si="132"/>
        <v/>
      </c>
      <c r="Q2876" s="9" t="str">
        <f t="shared" si="133"/>
        <v/>
      </c>
      <c r="R2876" s="9" t="str">
        <f t="shared" si="134"/>
        <v/>
      </c>
      <c r="S2876" s="9" t="str">
        <f>IFERROR(IF($F2876="","",INDEX(リスト!$G:$G,MATCH($F2876,リスト!$E:$E,0))),"")</f>
        <v/>
      </c>
      <c r="T2876" s="9" t="str">
        <f>IFERROR(IF($K2876="","",INDEX(リスト!$J:$J,MATCH($K2876,リスト!$I:$I,0))),"")</f>
        <v/>
      </c>
      <c r="U2876" s="9" t="str">
        <f>IF($B2876="","",RIGHT($G2876*1000+200+COUNTIF($G$2:$G2876,$G2876),9))</f>
        <v/>
      </c>
      <c r="V2876" s="9" t="str">
        <f>IFERROR(IF($M2876="","",$M2876&amp;"・"&amp;INDEX(リスト!$F:$F,MATCH($L2876,リスト!$E:$E,0))),"")</f>
        <v/>
      </c>
    </row>
    <row r="2877" spans="15:22" ht="18" customHeight="1" x14ac:dyDescent="0.55000000000000004">
      <c r="O2877" s="9" t="str">
        <f>IFERROR(IF($B2877="","",INDEX(所属情報!$E:$E,MATCH($A2877,所属情報!$A:$A,0))),"")</f>
        <v/>
      </c>
      <c r="P2877" s="9" t="str">
        <f t="shared" si="132"/>
        <v/>
      </c>
      <c r="Q2877" s="9" t="str">
        <f t="shared" si="133"/>
        <v/>
      </c>
      <c r="R2877" s="9" t="str">
        <f t="shared" si="134"/>
        <v/>
      </c>
      <c r="S2877" s="9" t="str">
        <f>IFERROR(IF($F2877="","",INDEX(リスト!$G:$G,MATCH($F2877,リスト!$E:$E,0))),"")</f>
        <v/>
      </c>
      <c r="T2877" s="9" t="str">
        <f>IFERROR(IF($K2877="","",INDEX(リスト!$J:$J,MATCH($K2877,リスト!$I:$I,0))),"")</f>
        <v/>
      </c>
      <c r="U2877" s="9" t="str">
        <f>IF($B2877="","",RIGHT($G2877*1000+200+COUNTIF($G$2:$G2877,$G2877),9))</f>
        <v/>
      </c>
      <c r="V2877" s="9" t="str">
        <f>IFERROR(IF($M2877="","",$M2877&amp;"・"&amp;INDEX(リスト!$F:$F,MATCH($L2877,リスト!$E:$E,0))),"")</f>
        <v/>
      </c>
    </row>
    <row r="2878" spans="15:22" ht="18" customHeight="1" x14ac:dyDescent="0.55000000000000004">
      <c r="O2878" s="9" t="str">
        <f>IFERROR(IF($B2878="","",INDEX(所属情報!$E:$E,MATCH($A2878,所属情報!$A:$A,0))),"")</f>
        <v/>
      </c>
      <c r="P2878" s="9" t="str">
        <f t="shared" si="132"/>
        <v/>
      </c>
      <c r="Q2878" s="9" t="str">
        <f t="shared" si="133"/>
        <v/>
      </c>
      <c r="R2878" s="9" t="str">
        <f t="shared" si="134"/>
        <v/>
      </c>
      <c r="S2878" s="9" t="str">
        <f>IFERROR(IF($F2878="","",INDEX(リスト!$G:$G,MATCH($F2878,リスト!$E:$E,0))),"")</f>
        <v/>
      </c>
      <c r="T2878" s="9" t="str">
        <f>IFERROR(IF($K2878="","",INDEX(リスト!$J:$J,MATCH($K2878,リスト!$I:$I,0))),"")</f>
        <v/>
      </c>
      <c r="U2878" s="9" t="str">
        <f>IF($B2878="","",RIGHT($G2878*1000+200+COUNTIF($G$2:$G2878,$G2878),9))</f>
        <v/>
      </c>
      <c r="V2878" s="9" t="str">
        <f>IFERROR(IF($M2878="","",$M2878&amp;"・"&amp;INDEX(リスト!$F:$F,MATCH($L2878,リスト!$E:$E,0))),"")</f>
        <v/>
      </c>
    </row>
    <row r="2879" spans="15:22" ht="18" customHeight="1" x14ac:dyDescent="0.55000000000000004">
      <c r="O2879" s="9" t="str">
        <f>IFERROR(IF($B2879="","",INDEX(所属情報!$E:$E,MATCH($A2879,所属情報!$A:$A,0))),"")</f>
        <v/>
      </c>
      <c r="P2879" s="9" t="str">
        <f t="shared" si="132"/>
        <v/>
      </c>
      <c r="Q2879" s="9" t="str">
        <f t="shared" si="133"/>
        <v/>
      </c>
      <c r="R2879" s="9" t="str">
        <f t="shared" si="134"/>
        <v/>
      </c>
      <c r="S2879" s="9" t="str">
        <f>IFERROR(IF($F2879="","",INDEX(リスト!$G:$G,MATCH($F2879,リスト!$E:$E,0))),"")</f>
        <v/>
      </c>
      <c r="T2879" s="9" t="str">
        <f>IFERROR(IF($K2879="","",INDEX(リスト!$J:$J,MATCH($K2879,リスト!$I:$I,0))),"")</f>
        <v/>
      </c>
      <c r="U2879" s="9" t="str">
        <f>IF($B2879="","",RIGHT($G2879*1000+200+COUNTIF($G$2:$G2879,$G2879),9))</f>
        <v/>
      </c>
      <c r="V2879" s="9" t="str">
        <f>IFERROR(IF($M2879="","",$M2879&amp;"・"&amp;INDEX(リスト!$F:$F,MATCH($L2879,リスト!$E:$E,0))),"")</f>
        <v/>
      </c>
    </row>
    <row r="2880" spans="15:22" ht="18" customHeight="1" x14ac:dyDescent="0.55000000000000004">
      <c r="O2880" s="9" t="str">
        <f>IFERROR(IF($B2880="","",INDEX(所属情報!$E:$E,MATCH($A2880,所属情報!$A:$A,0))),"")</f>
        <v/>
      </c>
      <c r="P2880" s="9" t="str">
        <f t="shared" si="132"/>
        <v/>
      </c>
      <c r="Q2880" s="9" t="str">
        <f t="shared" si="133"/>
        <v/>
      </c>
      <c r="R2880" s="9" t="str">
        <f t="shared" si="134"/>
        <v/>
      </c>
      <c r="S2880" s="9" t="str">
        <f>IFERROR(IF($F2880="","",INDEX(リスト!$G:$G,MATCH($F2880,リスト!$E:$E,0))),"")</f>
        <v/>
      </c>
      <c r="T2880" s="9" t="str">
        <f>IFERROR(IF($K2880="","",INDEX(リスト!$J:$J,MATCH($K2880,リスト!$I:$I,0))),"")</f>
        <v/>
      </c>
      <c r="U2880" s="9" t="str">
        <f>IF($B2880="","",RIGHT($G2880*1000+200+COUNTIF($G$2:$G2880,$G2880),9))</f>
        <v/>
      </c>
      <c r="V2880" s="9" t="str">
        <f>IFERROR(IF($M2880="","",$M2880&amp;"・"&amp;INDEX(リスト!$F:$F,MATCH($L2880,リスト!$E:$E,0))),"")</f>
        <v/>
      </c>
    </row>
    <row r="2881" spans="15:22" ht="18" customHeight="1" x14ac:dyDescent="0.55000000000000004">
      <c r="O2881" s="9" t="str">
        <f>IFERROR(IF($B2881="","",INDEX(所属情報!$E:$E,MATCH($A2881,所属情報!$A:$A,0))),"")</f>
        <v/>
      </c>
      <c r="P2881" s="9" t="str">
        <f t="shared" si="132"/>
        <v/>
      </c>
      <c r="Q2881" s="9" t="str">
        <f t="shared" si="133"/>
        <v/>
      </c>
      <c r="R2881" s="9" t="str">
        <f t="shared" si="134"/>
        <v/>
      </c>
      <c r="S2881" s="9" t="str">
        <f>IFERROR(IF($F2881="","",INDEX(リスト!$G:$G,MATCH($F2881,リスト!$E:$E,0))),"")</f>
        <v/>
      </c>
      <c r="T2881" s="9" t="str">
        <f>IFERROR(IF($K2881="","",INDEX(リスト!$J:$J,MATCH($K2881,リスト!$I:$I,0))),"")</f>
        <v/>
      </c>
      <c r="U2881" s="9" t="str">
        <f>IF($B2881="","",RIGHT($G2881*1000+200+COUNTIF($G$2:$G2881,$G2881),9))</f>
        <v/>
      </c>
      <c r="V2881" s="9" t="str">
        <f>IFERROR(IF($M2881="","",$M2881&amp;"・"&amp;INDEX(リスト!$F:$F,MATCH($L2881,リスト!$E:$E,0))),"")</f>
        <v/>
      </c>
    </row>
    <row r="2882" spans="15:22" ht="18" customHeight="1" x14ac:dyDescent="0.55000000000000004">
      <c r="O2882" s="9" t="str">
        <f>IFERROR(IF($B2882="","",INDEX(所属情報!$E:$E,MATCH($A2882,所属情報!$A:$A,0))),"")</f>
        <v/>
      </c>
      <c r="P2882" s="9" t="str">
        <f t="shared" si="132"/>
        <v/>
      </c>
      <c r="Q2882" s="9" t="str">
        <f t="shared" si="133"/>
        <v/>
      </c>
      <c r="R2882" s="9" t="str">
        <f t="shared" si="134"/>
        <v/>
      </c>
      <c r="S2882" s="9" t="str">
        <f>IFERROR(IF($F2882="","",INDEX(リスト!$G:$G,MATCH($F2882,リスト!$E:$E,0))),"")</f>
        <v/>
      </c>
      <c r="T2882" s="9" t="str">
        <f>IFERROR(IF($K2882="","",INDEX(リスト!$J:$J,MATCH($K2882,リスト!$I:$I,0))),"")</f>
        <v/>
      </c>
      <c r="U2882" s="9" t="str">
        <f>IF($B2882="","",RIGHT($G2882*1000+200+COUNTIF($G$2:$G2882,$G2882),9))</f>
        <v/>
      </c>
      <c r="V2882" s="9" t="str">
        <f>IFERROR(IF($M2882="","",$M2882&amp;"・"&amp;INDEX(リスト!$F:$F,MATCH($L2882,リスト!$E:$E,0))),"")</f>
        <v/>
      </c>
    </row>
    <row r="2883" spans="15:22" ht="18" customHeight="1" x14ac:dyDescent="0.55000000000000004">
      <c r="O2883" s="9" t="str">
        <f>IFERROR(IF($B2883="","",INDEX(所属情報!$E:$E,MATCH($A2883,所属情報!$A:$A,0))),"")</f>
        <v/>
      </c>
      <c r="P2883" s="9" t="str">
        <f t="shared" ref="P2883:P2946" si="135">IF($C2883="","",IF($E2883="",$C2883,$C2883&amp;" ("&amp;$E2883&amp;")"))</f>
        <v/>
      </c>
      <c r="Q2883" s="9" t="str">
        <f t="shared" ref="Q2883:Q2946" si="136">IF($D2883="","",ASC($D2883))</f>
        <v/>
      </c>
      <c r="R2883" s="9" t="str">
        <f t="shared" ref="R2883:R2946" si="137">IF($I2883="","",UPPER($I2883)&amp;" "&amp;UPPER(LEFT($J2883,1))&amp;LOWER(RIGHT($J2883,LEN($J2883)-1))&amp;" ("&amp;MID($G2883,3,2)&amp;")")</f>
        <v/>
      </c>
      <c r="S2883" s="9" t="str">
        <f>IFERROR(IF($F2883="","",INDEX(リスト!$G:$G,MATCH($F2883,リスト!$E:$E,0))),"")</f>
        <v/>
      </c>
      <c r="T2883" s="9" t="str">
        <f>IFERROR(IF($K2883="","",INDEX(リスト!$J:$J,MATCH($K2883,リスト!$I:$I,0))),"")</f>
        <v/>
      </c>
      <c r="U2883" s="9" t="str">
        <f>IF($B2883="","",RIGHT($G2883*1000+200+COUNTIF($G$2:$G2883,$G2883),9))</f>
        <v/>
      </c>
      <c r="V2883" s="9" t="str">
        <f>IFERROR(IF($M2883="","",$M2883&amp;"・"&amp;INDEX(リスト!$F:$F,MATCH($L2883,リスト!$E:$E,0))),"")</f>
        <v/>
      </c>
    </row>
    <row r="2884" spans="15:22" ht="18" customHeight="1" x14ac:dyDescent="0.55000000000000004">
      <c r="O2884" s="9" t="str">
        <f>IFERROR(IF($B2884="","",INDEX(所属情報!$E:$E,MATCH($A2884,所属情報!$A:$A,0))),"")</f>
        <v/>
      </c>
      <c r="P2884" s="9" t="str">
        <f t="shared" si="135"/>
        <v/>
      </c>
      <c r="Q2884" s="9" t="str">
        <f t="shared" si="136"/>
        <v/>
      </c>
      <c r="R2884" s="9" t="str">
        <f t="shared" si="137"/>
        <v/>
      </c>
      <c r="S2884" s="9" t="str">
        <f>IFERROR(IF($F2884="","",INDEX(リスト!$G:$G,MATCH($F2884,リスト!$E:$E,0))),"")</f>
        <v/>
      </c>
      <c r="T2884" s="9" t="str">
        <f>IFERROR(IF($K2884="","",INDEX(リスト!$J:$J,MATCH($K2884,リスト!$I:$I,0))),"")</f>
        <v/>
      </c>
      <c r="U2884" s="9" t="str">
        <f>IF($B2884="","",RIGHT($G2884*1000+200+COUNTIF($G$2:$G2884,$G2884),9))</f>
        <v/>
      </c>
      <c r="V2884" s="9" t="str">
        <f>IFERROR(IF($M2884="","",$M2884&amp;"・"&amp;INDEX(リスト!$F:$F,MATCH($L2884,リスト!$E:$E,0))),"")</f>
        <v/>
      </c>
    </row>
    <row r="2885" spans="15:22" ht="18" customHeight="1" x14ac:dyDescent="0.55000000000000004">
      <c r="O2885" s="9" t="str">
        <f>IFERROR(IF($B2885="","",INDEX(所属情報!$E:$E,MATCH($A2885,所属情報!$A:$A,0))),"")</f>
        <v/>
      </c>
      <c r="P2885" s="9" t="str">
        <f t="shared" si="135"/>
        <v/>
      </c>
      <c r="Q2885" s="9" t="str">
        <f t="shared" si="136"/>
        <v/>
      </c>
      <c r="R2885" s="9" t="str">
        <f t="shared" si="137"/>
        <v/>
      </c>
      <c r="S2885" s="9" t="str">
        <f>IFERROR(IF($F2885="","",INDEX(リスト!$G:$G,MATCH($F2885,リスト!$E:$E,0))),"")</f>
        <v/>
      </c>
      <c r="T2885" s="9" t="str">
        <f>IFERROR(IF($K2885="","",INDEX(リスト!$J:$J,MATCH($K2885,リスト!$I:$I,0))),"")</f>
        <v/>
      </c>
      <c r="U2885" s="9" t="str">
        <f>IF($B2885="","",RIGHT($G2885*1000+200+COUNTIF($G$2:$G2885,$G2885),9))</f>
        <v/>
      </c>
      <c r="V2885" s="9" t="str">
        <f>IFERROR(IF($M2885="","",$M2885&amp;"・"&amp;INDEX(リスト!$F:$F,MATCH($L2885,リスト!$E:$E,0))),"")</f>
        <v/>
      </c>
    </row>
    <row r="2886" spans="15:22" ht="18" customHeight="1" x14ac:dyDescent="0.55000000000000004">
      <c r="O2886" s="9" t="str">
        <f>IFERROR(IF($B2886="","",INDEX(所属情報!$E:$E,MATCH($A2886,所属情報!$A:$A,0))),"")</f>
        <v/>
      </c>
      <c r="P2886" s="9" t="str">
        <f t="shared" si="135"/>
        <v/>
      </c>
      <c r="Q2886" s="9" t="str">
        <f t="shared" si="136"/>
        <v/>
      </c>
      <c r="R2886" s="9" t="str">
        <f t="shared" si="137"/>
        <v/>
      </c>
      <c r="S2886" s="9" t="str">
        <f>IFERROR(IF($F2886="","",INDEX(リスト!$G:$G,MATCH($F2886,リスト!$E:$E,0))),"")</f>
        <v/>
      </c>
      <c r="T2886" s="9" t="str">
        <f>IFERROR(IF($K2886="","",INDEX(リスト!$J:$J,MATCH($K2886,リスト!$I:$I,0))),"")</f>
        <v/>
      </c>
      <c r="U2886" s="9" t="str">
        <f>IF($B2886="","",RIGHT($G2886*1000+200+COUNTIF($G$2:$G2886,$G2886),9))</f>
        <v/>
      </c>
      <c r="V2886" s="9" t="str">
        <f>IFERROR(IF($M2886="","",$M2886&amp;"・"&amp;INDEX(リスト!$F:$F,MATCH($L2886,リスト!$E:$E,0))),"")</f>
        <v/>
      </c>
    </row>
    <row r="2887" spans="15:22" ht="18" customHeight="1" x14ac:dyDescent="0.55000000000000004">
      <c r="O2887" s="9" t="str">
        <f>IFERROR(IF($B2887="","",INDEX(所属情報!$E:$E,MATCH($A2887,所属情報!$A:$A,0))),"")</f>
        <v/>
      </c>
      <c r="P2887" s="9" t="str">
        <f t="shared" si="135"/>
        <v/>
      </c>
      <c r="Q2887" s="9" t="str">
        <f t="shared" si="136"/>
        <v/>
      </c>
      <c r="R2887" s="9" t="str">
        <f t="shared" si="137"/>
        <v/>
      </c>
      <c r="S2887" s="9" t="str">
        <f>IFERROR(IF($F2887="","",INDEX(リスト!$G:$G,MATCH($F2887,リスト!$E:$E,0))),"")</f>
        <v/>
      </c>
      <c r="T2887" s="9" t="str">
        <f>IFERROR(IF($K2887="","",INDEX(リスト!$J:$J,MATCH($K2887,リスト!$I:$I,0))),"")</f>
        <v/>
      </c>
      <c r="U2887" s="9" t="str">
        <f>IF($B2887="","",RIGHT($G2887*1000+200+COUNTIF($G$2:$G2887,$G2887),9))</f>
        <v/>
      </c>
      <c r="V2887" s="9" t="str">
        <f>IFERROR(IF($M2887="","",$M2887&amp;"・"&amp;INDEX(リスト!$F:$F,MATCH($L2887,リスト!$E:$E,0))),"")</f>
        <v/>
      </c>
    </row>
    <row r="2888" spans="15:22" ht="18" customHeight="1" x14ac:dyDescent="0.55000000000000004">
      <c r="O2888" s="9" t="str">
        <f>IFERROR(IF($B2888="","",INDEX(所属情報!$E:$E,MATCH($A2888,所属情報!$A:$A,0))),"")</f>
        <v/>
      </c>
      <c r="P2888" s="9" t="str">
        <f t="shared" si="135"/>
        <v/>
      </c>
      <c r="Q2888" s="9" t="str">
        <f t="shared" si="136"/>
        <v/>
      </c>
      <c r="R2888" s="9" t="str">
        <f t="shared" si="137"/>
        <v/>
      </c>
      <c r="S2888" s="9" t="str">
        <f>IFERROR(IF($F2888="","",INDEX(リスト!$G:$G,MATCH($F2888,リスト!$E:$E,0))),"")</f>
        <v/>
      </c>
      <c r="T2888" s="9" t="str">
        <f>IFERROR(IF($K2888="","",INDEX(リスト!$J:$J,MATCH($K2888,リスト!$I:$I,0))),"")</f>
        <v/>
      </c>
      <c r="U2888" s="9" t="str">
        <f>IF($B2888="","",RIGHT($G2888*1000+200+COUNTIF($G$2:$G2888,$G2888),9))</f>
        <v/>
      </c>
      <c r="V2888" s="9" t="str">
        <f>IFERROR(IF($M2888="","",$M2888&amp;"・"&amp;INDEX(リスト!$F:$F,MATCH($L2888,リスト!$E:$E,0))),"")</f>
        <v/>
      </c>
    </row>
    <row r="2889" spans="15:22" ht="18" customHeight="1" x14ac:dyDescent="0.55000000000000004">
      <c r="O2889" s="9" t="str">
        <f>IFERROR(IF($B2889="","",INDEX(所属情報!$E:$E,MATCH($A2889,所属情報!$A:$A,0))),"")</f>
        <v/>
      </c>
      <c r="P2889" s="9" t="str">
        <f t="shared" si="135"/>
        <v/>
      </c>
      <c r="Q2889" s="9" t="str">
        <f t="shared" si="136"/>
        <v/>
      </c>
      <c r="R2889" s="9" t="str">
        <f t="shared" si="137"/>
        <v/>
      </c>
      <c r="S2889" s="9" t="str">
        <f>IFERROR(IF($F2889="","",INDEX(リスト!$G:$G,MATCH($F2889,リスト!$E:$E,0))),"")</f>
        <v/>
      </c>
      <c r="T2889" s="9" t="str">
        <f>IFERROR(IF($K2889="","",INDEX(リスト!$J:$J,MATCH($K2889,リスト!$I:$I,0))),"")</f>
        <v/>
      </c>
      <c r="U2889" s="9" t="str">
        <f>IF($B2889="","",RIGHT($G2889*1000+200+COUNTIF($G$2:$G2889,$G2889),9))</f>
        <v/>
      </c>
      <c r="V2889" s="9" t="str">
        <f>IFERROR(IF($M2889="","",$M2889&amp;"・"&amp;INDEX(リスト!$F:$F,MATCH($L2889,リスト!$E:$E,0))),"")</f>
        <v/>
      </c>
    </row>
    <row r="2890" spans="15:22" ht="18" customHeight="1" x14ac:dyDescent="0.55000000000000004">
      <c r="O2890" s="9" t="str">
        <f>IFERROR(IF($B2890="","",INDEX(所属情報!$E:$E,MATCH($A2890,所属情報!$A:$A,0))),"")</f>
        <v/>
      </c>
      <c r="P2890" s="9" t="str">
        <f t="shared" si="135"/>
        <v/>
      </c>
      <c r="Q2890" s="9" t="str">
        <f t="shared" si="136"/>
        <v/>
      </c>
      <c r="R2890" s="9" t="str">
        <f t="shared" si="137"/>
        <v/>
      </c>
      <c r="S2890" s="9" t="str">
        <f>IFERROR(IF($F2890="","",INDEX(リスト!$G:$G,MATCH($F2890,リスト!$E:$E,0))),"")</f>
        <v/>
      </c>
      <c r="T2890" s="9" t="str">
        <f>IFERROR(IF($K2890="","",INDEX(リスト!$J:$J,MATCH($K2890,リスト!$I:$I,0))),"")</f>
        <v/>
      </c>
      <c r="U2890" s="9" t="str">
        <f>IF($B2890="","",RIGHT($G2890*1000+200+COUNTIF($G$2:$G2890,$G2890),9))</f>
        <v/>
      </c>
      <c r="V2890" s="9" t="str">
        <f>IFERROR(IF($M2890="","",$M2890&amp;"・"&amp;INDEX(リスト!$F:$F,MATCH($L2890,リスト!$E:$E,0))),"")</f>
        <v/>
      </c>
    </row>
    <row r="2891" spans="15:22" ht="18" customHeight="1" x14ac:dyDescent="0.55000000000000004">
      <c r="O2891" s="9" t="str">
        <f>IFERROR(IF($B2891="","",INDEX(所属情報!$E:$E,MATCH($A2891,所属情報!$A:$A,0))),"")</f>
        <v/>
      </c>
      <c r="P2891" s="9" t="str">
        <f t="shared" si="135"/>
        <v/>
      </c>
      <c r="Q2891" s="9" t="str">
        <f t="shared" si="136"/>
        <v/>
      </c>
      <c r="R2891" s="9" t="str">
        <f t="shared" si="137"/>
        <v/>
      </c>
      <c r="S2891" s="9" t="str">
        <f>IFERROR(IF($F2891="","",INDEX(リスト!$G:$G,MATCH($F2891,リスト!$E:$E,0))),"")</f>
        <v/>
      </c>
      <c r="T2891" s="9" t="str">
        <f>IFERROR(IF($K2891="","",INDEX(リスト!$J:$J,MATCH($K2891,リスト!$I:$I,0))),"")</f>
        <v/>
      </c>
      <c r="U2891" s="9" t="str">
        <f>IF($B2891="","",RIGHT($G2891*1000+200+COUNTIF($G$2:$G2891,$G2891),9))</f>
        <v/>
      </c>
      <c r="V2891" s="9" t="str">
        <f>IFERROR(IF($M2891="","",$M2891&amp;"・"&amp;INDEX(リスト!$F:$F,MATCH($L2891,リスト!$E:$E,0))),"")</f>
        <v/>
      </c>
    </row>
    <row r="2892" spans="15:22" ht="18" customHeight="1" x14ac:dyDescent="0.55000000000000004">
      <c r="O2892" s="9" t="str">
        <f>IFERROR(IF($B2892="","",INDEX(所属情報!$E:$E,MATCH($A2892,所属情報!$A:$A,0))),"")</f>
        <v/>
      </c>
      <c r="P2892" s="9" t="str">
        <f t="shared" si="135"/>
        <v/>
      </c>
      <c r="Q2892" s="9" t="str">
        <f t="shared" si="136"/>
        <v/>
      </c>
      <c r="R2892" s="9" t="str">
        <f t="shared" si="137"/>
        <v/>
      </c>
      <c r="S2892" s="9" t="str">
        <f>IFERROR(IF($F2892="","",INDEX(リスト!$G:$G,MATCH($F2892,リスト!$E:$E,0))),"")</f>
        <v/>
      </c>
      <c r="T2892" s="9" t="str">
        <f>IFERROR(IF($K2892="","",INDEX(リスト!$J:$J,MATCH($K2892,リスト!$I:$I,0))),"")</f>
        <v/>
      </c>
      <c r="U2892" s="9" t="str">
        <f>IF($B2892="","",RIGHT($G2892*1000+200+COUNTIF($G$2:$G2892,$G2892),9))</f>
        <v/>
      </c>
      <c r="V2892" s="9" t="str">
        <f>IFERROR(IF($M2892="","",$M2892&amp;"・"&amp;INDEX(リスト!$F:$F,MATCH($L2892,リスト!$E:$E,0))),"")</f>
        <v/>
      </c>
    </row>
    <row r="2893" spans="15:22" ht="18" customHeight="1" x14ac:dyDescent="0.55000000000000004">
      <c r="O2893" s="9" t="str">
        <f>IFERROR(IF($B2893="","",INDEX(所属情報!$E:$E,MATCH($A2893,所属情報!$A:$A,0))),"")</f>
        <v/>
      </c>
      <c r="P2893" s="9" t="str">
        <f t="shared" si="135"/>
        <v/>
      </c>
      <c r="Q2893" s="9" t="str">
        <f t="shared" si="136"/>
        <v/>
      </c>
      <c r="R2893" s="9" t="str">
        <f t="shared" si="137"/>
        <v/>
      </c>
      <c r="S2893" s="9" t="str">
        <f>IFERROR(IF($F2893="","",INDEX(リスト!$G:$G,MATCH($F2893,リスト!$E:$E,0))),"")</f>
        <v/>
      </c>
      <c r="T2893" s="9" t="str">
        <f>IFERROR(IF($K2893="","",INDEX(リスト!$J:$J,MATCH($K2893,リスト!$I:$I,0))),"")</f>
        <v/>
      </c>
      <c r="U2893" s="9" t="str">
        <f>IF($B2893="","",RIGHT($G2893*1000+200+COUNTIF($G$2:$G2893,$G2893),9))</f>
        <v/>
      </c>
      <c r="V2893" s="9" t="str">
        <f>IFERROR(IF($M2893="","",$M2893&amp;"・"&amp;INDEX(リスト!$F:$F,MATCH($L2893,リスト!$E:$E,0))),"")</f>
        <v/>
      </c>
    </row>
    <row r="2894" spans="15:22" ht="18" customHeight="1" x14ac:dyDescent="0.55000000000000004">
      <c r="O2894" s="9" t="str">
        <f>IFERROR(IF($B2894="","",INDEX(所属情報!$E:$E,MATCH($A2894,所属情報!$A:$A,0))),"")</f>
        <v/>
      </c>
      <c r="P2894" s="9" t="str">
        <f t="shared" si="135"/>
        <v/>
      </c>
      <c r="Q2894" s="9" t="str">
        <f t="shared" si="136"/>
        <v/>
      </c>
      <c r="R2894" s="9" t="str">
        <f t="shared" si="137"/>
        <v/>
      </c>
      <c r="S2894" s="9" t="str">
        <f>IFERROR(IF($F2894="","",INDEX(リスト!$G:$G,MATCH($F2894,リスト!$E:$E,0))),"")</f>
        <v/>
      </c>
      <c r="T2894" s="9" t="str">
        <f>IFERROR(IF($K2894="","",INDEX(リスト!$J:$J,MATCH($K2894,リスト!$I:$I,0))),"")</f>
        <v/>
      </c>
      <c r="U2894" s="9" t="str">
        <f>IF($B2894="","",RIGHT($G2894*1000+200+COUNTIF($G$2:$G2894,$G2894),9))</f>
        <v/>
      </c>
      <c r="V2894" s="9" t="str">
        <f>IFERROR(IF($M2894="","",$M2894&amp;"・"&amp;INDEX(リスト!$F:$F,MATCH($L2894,リスト!$E:$E,0))),"")</f>
        <v/>
      </c>
    </row>
    <row r="2895" spans="15:22" ht="18" customHeight="1" x14ac:dyDescent="0.55000000000000004">
      <c r="O2895" s="9" t="str">
        <f>IFERROR(IF($B2895="","",INDEX(所属情報!$E:$E,MATCH($A2895,所属情報!$A:$A,0))),"")</f>
        <v/>
      </c>
      <c r="P2895" s="9" t="str">
        <f t="shared" si="135"/>
        <v/>
      </c>
      <c r="Q2895" s="9" t="str">
        <f t="shared" si="136"/>
        <v/>
      </c>
      <c r="R2895" s="9" t="str">
        <f t="shared" si="137"/>
        <v/>
      </c>
      <c r="S2895" s="9" t="str">
        <f>IFERROR(IF($F2895="","",INDEX(リスト!$G:$G,MATCH($F2895,リスト!$E:$E,0))),"")</f>
        <v/>
      </c>
      <c r="T2895" s="9" t="str">
        <f>IFERROR(IF($K2895="","",INDEX(リスト!$J:$J,MATCH($K2895,リスト!$I:$I,0))),"")</f>
        <v/>
      </c>
      <c r="U2895" s="9" t="str">
        <f>IF($B2895="","",RIGHT($G2895*1000+200+COUNTIF($G$2:$G2895,$G2895),9))</f>
        <v/>
      </c>
      <c r="V2895" s="9" t="str">
        <f>IFERROR(IF($M2895="","",$M2895&amp;"・"&amp;INDEX(リスト!$F:$F,MATCH($L2895,リスト!$E:$E,0))),"")</f>
        <v/>
      </c>
    </row>
    <row r="2896" spans="15:22" ht="18" customHeight="1" x14ac:dyDescent="0.55000000000000004">
      <c r="O2896" s="9" t="str">
        <f>IFERROR(IF($B2896="","",INDEX(所属情報!$E:$E,MATCH($A2896,所属情報!$A:$A,0))),"")</f>
        <v/>
      </c>
      <c r="P2896" s="9" t="str">
        <f t="shared" si="135"/>
        <v/>
      </c>
      <c r="Q2896" s="9" t="str">
        <f t="shared" si="136"/>
        <v/>
      </c>
      <c r="R2896" s="9" t="str">
        <f t="shared" si="137"/>
        <v/>
      </c>
      <c r="S2896" s="9" t="str">
        <f>IFERROR(IF($F2896="","",INDEX(リスト!$G:$G,MATCH($F2896,リスト!$E:$E,0))),"")</f>
        <v/>
      </c>
      <c r="T2896" s="9" t="str">
        <f>IFERROR(IF($K2896="","",INDEX(リスト!$J:$J,MATCH($K2896,リスト!$I:$I,0))),"")</f>
        <v/>
      </c>
      <c r="U2896" s="9" t="str">
        <f>IF($B2896="","",RIGHT($G2896*1000+200+COUNTIF($G$2:$G2896,$G2896),9))</f>
        <v/>
      </c>
      <c r="V2896" s="9" t="str">
        <f>IFERROR(IF($M2896="","",$M2896&amp;"・"&amp;INDEX(リスト!$F:$F,MATCH($L2896,リスト!$E:$E,0))),"")</f>
        <v/>
      </c>
    </row>
    <row r="2897" spans="15:22" ht="18" customHeight="1" x14ac:dyDescent="0.55000000000000004">
      <c r="O2897" s="9" t="str">
        <f>IFERROR(IF($B2897="","",INDEX(所属情報!$E:$E,MATCH($A2897,所属情報!$A:$A,0))),"")</f>
        <v/>
      </c>
      <c r="P2897" s="9" t="str">
        <f t="shared" si="135"/>
        <v/>
      </c>
      <c r="Q2897" s="9" t="str">
        <f t="shared" si="136"/>
        <v/>
      </c>
      <c r="R2897" s="9" t="str">
        <f t="shared" si="137"/>
        <v/>
      </c>
      <c r="S2897" s="9" t="str">
        <f>IFERROR(IF($F2897="","",INDEX(リスト!$G:$G,MATCH($F2897,リスト!$E:$E,0))),"")</f>
        <v/>
      </c>
      <c r="T2897" s="9" t="str">
        <f>IFERROR(IF($K2897="","",INDEX(リスト!$J:$J,MATCH($K2897,リスト!$I:$I,0))),"")</f>
        <v/>
      </c>
      <c r="U2897" s="9" t="str">
        <f>IF($B2897="","",RIGHT($G2897*1000+200+COUNTIF($G$2:$G2897,$G2897),9))</f>
        <v/>
      </c>
      <c r="V2897" s="9" t="str">
        <f>IFERROR(IF($M2897="","",$M2897&amp;"・"&amp;INDEX(リスト!$F:$F,MATCH($L2897,リスト!$E:$E,0))),"")</f>
        <v/>
      </c>
    </row>
    <row r="2898" spans="15:22" ht="18" customHeight="1" x14ac:dyDescent="0.55000000000000004">
      <c r="O2898" s="9" t="str">
        <f>IFERROR(IF($B2898="","",INDEX(所属情報!$E:$E,MATCH($A2898,所属情報!$A:$A,0))),"")</f>
        <v/>
      </c>
      <c r="P2898" s="9" t="str">
        <f t="shared" si="135"/>
        <v/>
      </c>
      <c r="Q2898" s="9" t="str">
        <f t="shared" si="136"/>
        <v/>
      </c>
      <c r="R2898" s="9" t="str">
        <f t="shared" si="137"/>
        <v/>
      </c>
      <c r="S2898" s="9" t="str">
        <f>IFERROR(IF($F2898="","",INDEX(リスト!$G:$G,MATCH($F2898,リスト!$E:$E,0))),"")</f>
        <v/>
      </c>
      <c r="T2898" s="9" t="str">
        <f>IFERROR(IF($K2898="","",INDEX(リスト!$J:$J,MATCH($K2898,リスト!$I:$I,0))),"")</f>
        <v/>
      </c>
      <c r="U2898" s="9" t="str">
        <f>IF($B2898="","",RIGHT($G2898*1000+200+COUNTIF($G$2:$G2898,$G2898),9))</f>
        <v/>
      </c>
      <c r="V2898" s="9" t="str">
        <f>IFERROR(IF($M2898="","",$M2898&amp;"・"&amp;INDEX(リスト!$F:$F,MATCH($L2898,リスト!$E:$E,0))),"")</f>
        <v/>
      </c>
    </row>
    <row r="2899" spans="15:22" ht="18" customHeight="1" x14ac:dyDescent="0.55000000000000004">
      <c r="O2899" s="9" t="str">
        <f>IFERROR(IF($B2899="","",INDEX(所属情報!$E:$E,MATCH($A2899,所属情報!$A:$A,0))),"")</f>
        <v/>
      </c>
      <c r="P2899" s="9" t="str">
        <f t="shared" si="135"/>
        <v/>
      </c>
      <c r="Q2899" s="9" t="str">
        <f t="shared" si="136"/>
        <v/>
      </c>
      <c r="R2899" s="9" t="str">
        <f t="shared" si="137"/>
        <v/>
      </c>
      <c r="S2899" s="9" t="str">
        <f>IFERROR(IF($F2899="","",INDEX(リスト!$G:$G,MATCH($F2899,リスト!$E:$E,0))),"")</f>
        <v/>
      </c>
      <c r="T2899" s="9" t="str">
        <f>IFERROR(IF($K2899="","",INDEX(リスト!$J:$J,MATCH($K2899,リスト!$I:$I,0))),"")</f>
        <v/>
      </c>
      <c r="U2899" s="9" t="str">
        <f>IF($B2899="","",RIGHT($G2899*1000+200+COUNTIF($G$2:$G2899,$G2899),9))</f>
        <v/>
      </c>
      <c r="V2899" s="9" t="str">
        <f>IFERROR(IF($M2899="","",$M2899&amp;"・"&amp;INDEX(リスト!$F:$F,MATCH($L2899,リスト!$E:$E,0))),"")</f>
        <v/>
      </c>
    </row>
    <row r="2900" spans="15:22" ht="18" customHeight="1" x14ac:dyDescent="0.55000000000000004">
      <c r="O2900" s="9" t="str">
        <f>IFERROR(IF($B2900="","",INDEX(所属情報!$E:$E,MATCH($A2900,所属情報!$A:$A,0))),"")</f>
        <v/>
      </c>
      <c r="P2900" s="9" t="str">
        <f t="shared" si="135"/>
        <v/>
      </c>
      <c r="Q2900" s="9" t="str">
        <f t="shared" si="136"/>
        <v/>
      </c>
      <c r="R2900" s="9" t="str">
        <f t="shared" si="137"/>
        <v/>
      </c>
      <c r="S2900" s="9" t="str">
        <f>IFERROR(IF($F2900="","",INDEX(リスト!$G:$G,MATCH($F2900,リスト!$E:$E,0))),"")</f>
        <v/>
      </c>
      <c r="T2900" s="9" t="str">
        <f>IFERROR(IF($K2900="","",INDEX(リスト!$J:$J,MATCH($K2900,リスト!$I:$I,0))),"")</f>
        <v/>
      </c>
      <c r="U2900" s="9" t="str">
        <f>IF($B2900="","",RIGHT($G2900*1000+200+COUNTIF($G$2:$G2900,$G2900),9))</f>
        <v/>
      </c>
      <c r="V2900" s="9" t="str">
        <f>IFERROR(IF($M2900="","",$M2900&amp;"・"&amp;INDEX(リスト!$F:$F,MATCH($L2900,リスト!$E:$E,0))),"")</f>
        <v/>
      </c>
    </row>
    <row r="2901" spans="15:22" ht="18" customHeight="1" x14ac:dyDescent="0.55000000000000004">
      <c r="O2901" s="9" t="str">
        <f>IFERROR(IF($B2901="","",INDEX(所属情報!$E:$E,MATCH($A2901,所属情報!$A:$A,0))),"")</f>
        <v/>
      </c>
      <c r="P2901" s="9" t="str">
        <f t="shared" si="135"/>
        <v/>
      </c>
      <c r="Q2901" s="9" t="str">
        <f t="shared" si="136"/>
        <v/>
      </c>
      <c r="R2901" s="9" t="str">
        <f t="shared" si="137"/>
        <v/>
      </c>
      <c r="S2901" s="9" t="str">
        <f>IFERROR(IF($F2901="","",INDEX(リスト!$G:$G,MATCH($F2901,リスト!$E:$E,0))),"")</f>
        <v/>
      </c>
      <c r="T2901" s="9" t="str">
        <f>IFERROR(IF($K2901="","",INDEX(リスト!$J:$J,MATCH($K2901,リスト!$I:$I,0))),"")</f>
        <v/>
      </c>
      <c r="U2901" s="9" t="str">
        <f>IF($B2901="","",RIGHT($G2901*1000+200+COUNTIF($G$2:$G2901,$G2901),9))</f>
        <v/>
      </c>
      <c r="V2901" s="9" t="str">
        <f>IFERROR(IF($M2901="","",$M2901&amp;"・"&amp;INDEX(リスト!$F:$F,MATCH($L2901,リスト!$E:$E,0))),"")</f>
        <v/>
      </c>
    </row>
    <row r="2902" spans="15:22" ht="18" customHeight="1" x14ac:dyDescent="0.55000000000000004">
      <c r="O2902" s="9" t="str">
        <f>IFERROR(IF($B2902="","",INDEX(所属情報!$E:$E,MATCH($A2902,所属情報!$A:$A,0))),"")</f>
        <v/>
      </c>
      <c r="P2902" s="9" t="str">
        <f t="shared" si="135"/>
        <v/>
      </c>
      <c r="Q2902" s="9" t="str">
        <f t="shared" si="136"/>
        <v/>
      </c>
      <c r="R2902" s="9" t="str">
        <f t="shared" si="137"/>
        <v/>
      </c>
      <c r="S2902" s="9" t="str">
        <f>IFERROR(IF($F2902="","",INDEX(リスト!$G:$G,MATCH($F2902,リスト!$E:$E,0))),"")</f>
        <v/>
      </c>
      <c r="T2902" s="9" t="str">
        <f>IFERROR(IF($K2902="","",INDEX(リスト!$J:$J,MATCH($K2902,リスト!$I:$I,0))),"")</f>
        <v/>
      </c>
      <c r="U2902" s="9" t="str">
        <f>IF($B2902="","",RIGHT($G2902*1000+200+COUNTIF($G$2:$G2902,$G2902),9))</f>
        <v/>
      </c>
      <c r="V2902" s="9" t="str">
        <f>IFERROR(IF($M2902="","",$M2902&amp;"・"&amp;INDEX(リスト!$F:$F,MATCH($L2902,リスト!$E:$E,0))),"")</f>
        <v/>
      </c>
    </row>
    <row r="2903" spans="15:22" ht="18" customHeight="1" x14ac:dyDescent="0.55000000000000004">
      <c r="O2903" s="9" t="str">
        <f>IFERROR(IF($B2903="","",INDEX(所属情報!$E:$E,MATCH($A2903,所属情報!$A:$A,0))),"")</f>
        <v/>
      </c>
      <c r="P2903" s="9" t="str">
        <f t="shared" si="135"/>
        <v/>
      </c>
      <c r="Q2903" s="9" t="str">
        <f t="shared" si="136"/>
        <v/>
      </c>
      <c r="R2903" s="9" t="str">
        <f t="shared" si="137"/>
        <v/>
      </c>
      <c r="S2903" s="9" t="str">
        <f>IFERROR(IF($F2903="","",INDEX(リスト!$G:$G,MATCH($F2903,リスト!$E:$E,0))),"")</f>
        <v/>
      </c>
      <c r="T2903" s="9" t="str">
        <f>IFERROR(IF($K2903="","",INDEX(リスト!$J:$J,MATCH($K2903,リスト!$I:$I,0))),"")</f>
        <v/>
      </c>
      <c r="U2903" s="9" t="str">
        <f>IF($B2903="","",RIGHT($G2903*1000+200+COUNTIF($G$2:$G2903,$G2903),9))</f>
        <v/>
      </c>
      <c r="V2903" s="9" t="str">
        <f>IFERROR(IF($M2903="","",$M2903&amp;"・"&amp;INDEX(リスト!$F:$F,MATCH($L2903,リスト!$E:$E,0))),"")</f>
        <v/>
      </c>
    </row>
    <row r="2904" spans="15:22" ht="18" customHeight="1" x14ac:dyDescent="0.55000000000000004">
      <c r="O2904" s="9" t="str">
        <f>IFERROR(IF($B2904="","",INDEX(所属情報!$E:$E,MATCH($A2904,所属情報!$A:$A,0))),"")</f>
        <v/>
      </c>
      <c r="P2904" s="9" t="str">
        <f t="shared" si="135"/>
        <v/>
      </c>
      <c r="Q2904" s="9" t="str">
        <f t="shared" si="136"/>
        <v/>
      </c>
      <c r="R2904" s="9" t="str">
        <f t="shared" si="137"/>
        <v/>
      </c>
      <c r="S2904" s="9" t="str">
        <f>IFERROR(IF($F2904="","",INDEX(リスト!$G:$G,MATCH($F2904,リスト!$E:$E,0))),"")</f>
        <v/>
      </c>
      <c r="T2904" s="9" t="str">
        <f>IFERROR(IF($K2904="","",INDEX(リスト!$J:$J,MATCH($K2904,リスト!$I:$I,0))),"")</f>
        <v/>
      </c>
      <c r="U2904" s="9" t="str">
        <f>IF($B2904="","",RIGHT($G2904*1000+200+COUNTIF($G$2:$G2904,$G2904),9))</f>
        <v/>
      </c>
      <c r="V2904" s="9" t="str">
        <f>IFERROR(IF($M2904="","",$M2904&amp;"・"&amp;INDEX(リスト!$F:$F,MATCH($L2904,リスト!$E:$E,0))),"")</f>
        <v/>
      </c>
    </row>
    <row r="2905" spans="15:22" ht="18" customHeight="1" x14ac:dyDescent="0.55000000000000004">
      <c r="O2905" s="9" t="str">
        <f>IFERROR(IF($B2905="","",INDEX(所属情報!$E:$E,MATCH($A2905,所属情報!$A:$A,0))),"")</f>
        <v/>
      </c>
      <c r="P2905" s="9" t="str">
        <f t="shared" si="135"/>
        <v/>
      </c>
      <c r="Q2905" s="9" t="str">
        <f t="shared" si="136"/>
        <v/>
      </c>
      <c r="R2905" s="9" t="str">
        <f t="shared" si="137"/>
        <v/>
      </c>
      <c r="S2905" s="9" t="str">
        <f>IFERROR(IF($F2905="","",INDEX(リスト!$G:$G,MATCH($F2905,リスト!$E:$E,0))),"")</f>
        <v/>
      </c>
      <c r="T2905" s="9" t="str">
        <f>IFERROR(IF($K2905="","",INDEX(リスト!$J:$J,MATCH($K2905,リスト!$I:$I,0))),"")</f>
        <v/>
      </c>
      <c r="U2905" s="9" t="str">
        <f>IF($B2905="","",RIGHT($G2905*1000+200+COUNTIF($G$2:$G2905,$G2905),9))</f>
        <v/>
      </c>
      <c r="V2905" s="9" t="str">
        <f>IFERROR(IF($M2905="","",$M2905&amp;"・"&amp;INDEX(リスト!$F:$F,MATCH($L2905,リスト!$E:$E,0))),"")</f>
        <v/>
      </c>
    </row>
    <row r="2906" spans="15:22" ht="18" customHeight="1" x14ac:dyDescent="0.55000000000000004">
      <c r="O2906" s="9" t="str">
        <f>IFERROR(IF($B2906="","",INDEX(所属情報!$E:$E,MATCH($A2906,所属情報!$A:$A,0))),"")</f>
        <v/>
      </c>
      <c r="P2906" s="9" t="str">
        <f t="shared" si="135"/>
        <v/>
      </c>
      <c r="Q2906" s="9" t="str">
        <f t="shared" si="136"/>
        <v/>
      </c>
      <c r="R2906" s="9" t="str">
        <f t="shared" si="137"/>
        <v/>
      </c>
      <c r="S2906" s="9" t="str">
        <f>IFERROR(IF($F2906="","",INDEX(リスト!$G:$G,MATCH($F2906,リスト!$E:$E,0))),"")</f>
        <v/>
      </c>
      <c r="T2906" s="9" t="str">
        <f>IFERROR(IF($K2906="","",INDEX(リスト!$J:$J,MATCH($K2906,リスト!$I:$I,0))),"")</f>
        <v/>
      </c>
      <c r="U2906" s="9" t="str">
        <f>IF($B2906="","",RIGHT($G2906*1000+200+COUNTIF($G$2:$G2906,$G2906),9))</f>
        <v/>
      </c>
      <c r="V2906" s="9" t="str">
        <f>IFERROR(IF($M2906="","",$M2906&amp;"・"&amp;INDEX(リスト!$F:$F,MATCH($L2906,リスト!$E:$E,0))),"")</f>
        <v/>
      </c>
    </row>
    <row r="2907" spans="15:22" ht="18" customHeight="1" x14ac:dyDescent="0.55000000000000004">
      <c r="O2907" s="9" t="str">
        <f>IFERROR(IF($B2907="","",INDEX(所属情報!$E:$E,MATCH($A2907,所属情報!$A:$A,0))),"")</f>
        <v/>
      </c>
      <c r="P2907" s="9" t="str">
        <f t="shared" si="135"/>
        <v/>
      </c>
      <c r="Q2907" s="9" t="str">
        <f t="shared" si="136"/>
        <v/>
      </c>
      <c r="R2907" s="9" t="str">
        <f t="shared" si="137"/>
        <v/>
      </c>
      <c r="S2907" s="9" t="str">
        <f>IFERROR(IF($F2907="","",INDEX(リスト!$G:$G,MATCH($F2907,リスト!$E:$E,0))),"")</f>
        <v/>
      </c>
      <c r="T2907" s="9" t="str">
        <f>IFERROR(IF($K2907="","",INDEX(リスト!$J:$J,MATCH($K2907,リスト!$I:$I,0))),"")</f>
        <v/>
      </c>
      <c r="U2907" s="9" t="str">
        <f>IF($B2907="","",RIGHT($G2907*1000+200+COUNTIF($G$2:$G2907,$G2907),9))</f>
        <v/>
      </c>
      <c r="V2907" s="9" t="str">
        <f>IFERROR(IF($M2907="","",$M2907&amp;"・"&amp;INDEX(リスト!$F:$F,MATCH($L2907,リスト!$E:$E,0))),"")</f>
        <v/>
      </c>
    </row>
    <row r="2908" spans="15:22" ht="18" customHeight="1" x14ac:dyDescent="0.55000000000000004">
      <c r="O2908" s="9" t="str">
        <f>IFERROR(IF($B2908="","",INDEX(所属情報!$E:$E,MATCH($A2908,所属情報!$A:$A,0))),"")</f>
        <v/>
      </c>
      <c r="P2908" s="9" t="str">
        <f t="shared" si="135"/>
        <v/>
      </c>
      <c r="Q2908" s="9" t="str">
        <f t="shared" si="136"/>
        <v/>
      </c>
      <c r="R2908" s="9" t="str">
        <f t="shared" si="137"/>
        <v/>
      </c>
      <c r="S2908" s="9" t="str">
        <f>IFERROR(IF($F2908="","",INDEX(リスト!$G:$G,MATCH($F2908,リスト!$E:$E,0))),"")</f>
        <v/>
      </c>
      <c r="T2908" s="9" t="str">
        <f>IFERROR(IF($K2908="","",INDEX(リスト!$J:$J,MATCH($K2908,リスト!$I:$I,0))),"")</f>
        <v/>
      </c>
      <c r="U2908" s="9" t="str">
        <f>IF($B2908="","",RIGHT($G2908*1000+200+COUNTIF($G$2:$G2908,$G2908),9))</f>
        <v/>
      </c>
      <c r="V2908" s="9" t="str">
        <f>IFERROR(IF($M2908="","",$M2908&amp;"・"&amp;INDEX(リスト!$F:$F,MATCH($L2908,リスト!$E:$E,0))),"")</f>
        <v/>
      </c>
    </row>
    <row r="2909" spans="15:22" ht="18" customHeight="1" x14ac:dyDescent="0.55000000000000004">
      <c r="O2909" s="9" t="str">
        <f>IFERROR(IF($B2909="","",INDEX(所属情報!$E:$E,MATCH($A2909,所属情報!$A:$A,0))),"")</f>
        <v/>
      </c>
      <c r="P2909" s="9" t="str">
        <f t="shared" si="135"/>
        <v/>
      </c>
      <c r="Q2909" s="9" t="str">
        <f t="shared" si="136"/>
        <v/>
      </c>
      <c r="R2909" s="9" t="str">
        <f t="shared" si="137"/>
        <v/>
      </c>
      <c r="S2909" s="9" t="str">
        <f>IFERROR(IF($F2909="","",INDEX(リスト!$G:$G,MATCH($F2909,リスト!$E:$E,0))),"")</f>
        <v/>
      </c>
      <c r="T2909" s="9" t="str">
        <f>IFERROR(IF($K2909="","",INDEX(リスト!$J:$J,MATCH($K2909,リスト!$I:$I,0))),"")</f>
        <v/>
      </c>
      <c r="U2909" s="9" t="str">
        <f>IF($B2909="","",RIGHT($G2909*1000+200+COUNTIF($G$2:$G2909,$G2909),9))</f>
        <v/>
      </c>
      <c r="V2909" s="9" t="str">
        <f>IFERROR(IF($M2909="","",$M2909&amp;"・"&amp;INDEX(リスト!$F:$F,MATCH($L2909,リスト!$E:$E,0))),"")</f>
        <v/>
      </c>
    </row>
    <row r="2910" spans="15:22" ht="18" customHeight="1" x14ac:dyDescent="0.55000000000000004">
      <c r="O2910" s="9" t="str">
        <f>IFERROR(IF($B2910="","",INDEX(所属情報!$E:$E,MATCH($A2910,所属情報!$A:$A,0))),"")</f>
        <v/>
      </c>
      <c r="P2910" s="9" t="str">
        <f t="shared" si="135"/>
        <v/>
      </c>
      <c r="Q2910" s="9" t="str">
        <f t="shared" si="136"/>
        <v/>
      </c>
      <c r="R2910" s="9" t="str">
        <f t="shared" si="137"/>
        <v/>
      </c>
      <c r="S2910" s="9" t="str">
        <f>IFERROR(IF($F2910="","",INDEX(リスト!$G:$G,MATCH($F2910,リスト!$E:$E,0))),"")</f>
        <v/>
      </c>
      <c r="T2910" s="9" t="str">
        <f>IFERROR(IF($K2910="","",INDEX(リスト!$J:$J,MATCH($K2910,リスト!$I:$I,0))),"")</f>
        <v/>
      </c>
      <c r="U2910" s="9" t="str">
        <f>IF($B2910="","",RIGHT($G2910*1000+200+COUNTIF($G$2:$G2910,$G2910),9))</f>
        <v/>
      </c>
      <c r="V2910" s="9" t="str">
        <f>IFERROR(IF($M2910="","",$M2910&amp;"・"&amp;INDEX(リスト!$F:$F,MATCH($L2910,リスト!$E:$E,0))),"")</f>
        <v/>
      </c>
    </row>
    <row r="2911" spans="15:22" ht="18" customHeight="1" x14ac:dyDescent="0.55000000000000004">
      <c r="O2911" s="9" t="str">
        <f>IFERROR(IF($B2911="","",INDEX(所属情報!$E:$E,MATCH($A2911,所属情報!$A:$A,0))),"")</f>
        <v/>
      </c>
      <c r="P2911" s="9" t="str">
        <f t="shared" si="135"/>
        <v/>
      </c>
      <c r="Q2911" s="9" t="str">
        <f t="shared" si="136"/>
        <v/>
      </c>
      <c r="R2911" s="9" t="str">
        <f t="shared" si="137"/>
        <v/>
      </c>
      <c r="S2911" s="9" t="str">
        <f>IFERROR(IF($F2911="","",INDEX(リスト!$G:$G,MATCH($F2911,リスト!$E:$E,0))),"")</f>
        <v/>
      </c>
      <c r="T2911" s="9" t="str">
        <f>IFERROR(IF($K2911="","",INDEX(リスト!$J:$J,MATCH($K2911,リスト!$I:$I,0))),"")</f>
        <v/>
      </c>
      <c r="U2911" s="9" t="str">
        <f>IF($B2911="","",RIGHT($G2911*1000+200+COUNTIF($G$2:$G2911,$G2911),9))</f>
        <v/>
      </c>
      <c r="V2911" s="9" t="str">
        <f>IFERROR(IF($M2911="","",$M2911&amp;"・"&amp;INDEX(リスト!$F:$F,MATCH($L2911,リスト!$E:$E,0))),"")</f>
        <v/>
      </c>
    </row>
    <row r="2912" spans="15:22" ht="18" customHeight="1" x14ac:dyDescent="0.55000000000000004">
      <c r="O2912" s="9" t="str">
        <f>IFERROR(IF($B2912="","",INDEX(所属情報!$E:$E,MATCH($A2912,所属情報!$A:$A,0))),"")</f>
        <v/>
      </c>
      <c r="P2912" s="9" t="str">
        <f t="shared" si="135"/>
        <v/>
      </c>
      <c r="Q2912" s="9" t="str">
        <f t="shared" si="136"/>
        <v/>
      </c>
      <c r="R2912" s="9" t="str">
        <f t="shared" si="137"/>
        <v/>
      </c>
      <c r="S2912" s="9" t="str">
        <f>IFERROR(IF($F2912="","",INDEX(リスト!$G:$G,MATCH($F2912,リスト!$E:$E,0))),"")</f>
        <v/>
      </c>
      <c r="T2912" s="9" t="str">
        <f>IFERROR(IF($K2912="","",INDEX(リスト!$J:$J,MATCH($K2912,リスト!$I:$I,0))),"")</f>
        <v/>
      </c>
      <c r="U2912" s="9" t="str">
        <f>IF($B2912="","",RIGHT($G2912*1000+200+COUNTIF($G$2:$G2912,$G2912),9))</f>
        <v/>
      </c>
      <c r="V2912" s="9" t="str">
        <f>IFERROR(IF($M2912="","",$M2912&amp;"・"&amp;INDEX(リスト!$F:$F,MATCH($L2912,リスト!$E:$E,0))),"")</f>
        <v/>
      </c>
    </row>
    <row r="2913" spans="15:22" ht="18" customHeight="1" x14ac:dyDescent="0.55000000000000004">
      <c r="O2913" s="9" t="str">
        <f>IFERROR(IF($B2913="","",INDEX(所属情報!$E:$E,MATCH($A2913,所属情報!$A:$A,0))),"")</f>
        <v/>
      </c>
      <c r="P2913" s="9" t="str">
        <f t="shared" si="135"/>
        <v/>
      </c>
      <c r="Q2913" s="9" t="str">
        <f t="shared" si="136"/>
        <v/>
      </c>
      <c r="R2913" s="9" t="str">
        <f t="shared" si="137"/>
        <v/>
      </c>
      <c r="S2913" s="9" t="str">
        <f>IFERROR(IF($F2913="","",INDEX(リスト!$G:$G,MATCH($F2913,リスト!$E:$E,0))),"")</f>
        <v/>
      </c>
      <c r="T2913" s="9" t="str">
        <f>IFERROR(IF($K2913="","",INDEX(リスト!$J:$J,MATCH($K2913,リスト!$I:$I,0))),"")</f>
        <v/>
      </c>
      <c r="U2913" s="9" t="str">
        <f>IF($B2913="","",RIGHT($G2913*1000+200+COUNTIF($G$2:$G2913,$G2913),9))</f>
        <v/>
      </c>
      <c r="V2913" s="9" t="str">
        <f>IFERROR(IF($M2913="","",$M2913&amp;"・"&amp;INDEX(リスト!$F:$F,MATCH($L2913,リスト!$E:$E,0))),"")</f>
        <v/>
      </c>
    </row>
    <row r="2914" spans="15:22" ht="18" customHeight="1" x14ac:dyDescent="0.55000000000000004">
      <c r="O2914" s="9" t="str">
        <f>IFERROR(IF($B2914="","",INDEX(所属情報!$E:$E,MATCH($A2914,所属情報!$A:$A,0))),"")</f>
        <v/>
      </c>
      <c r="P2914" s="9" t="str">
        <f t="shared" si="135"/>
        <v/>
      </c>
      <c r="Q2914" s="9" t="str">
        <f t="shared" si="136"/>
        <v/>
      </c>
      <c r="R2914" s="9" t="str">
        <f t="shared" si="137"/>
        <v/>
      </c>
      <c r="S2914" s="9" t="str">
        <f>IFERROR(IF($F2914="","",INDEX(リスト!$G:$G,MATCH($F2914,リスト!$E:$E,0))),"")</f>
        <v/>
      </c>
      <c r="T2914" s="9" t="str">
        <f>IFERROR(IF($K2914="","",INDEX(リスト!$J:$J,MATCH($K2914,リスト!$I:$I,0))),"")</f>
        <v/>
      </c>
      <c r="U2914" s="9" t="str">
        <f>IF($B2914="","",RIGHT($G2914*1000+200+COUNTIF($G$2:$G2914,$G2914),9))</f>
        <v/>
      </c>
      <c r="V2914" s="9" t="str">
        <f>IFERROR(IF($M2914="","",$M2914&amp;"・"&amp;INDEX(リスト!$F:$F,MATCH($L2914,リスト!$E:$E,0))),"")</f>
        <v/>
      </c>
    </row>
    <row r="2915" spans="15:22" ht="18" customHeight="1" x14ac:dyDescent="0.55000000000000004">
      <c r="O2915" s="9" t="str">
        <f>IFERROR(IF($B2915="","",INDEX(所属情報!$E:$E,MATCH($A2915,所属情報!$A:$A,0))),"")</f>
        <v/>
      </c>
      <c r="P2915" s="9" t="str">
        <f t="shared" si="135"/>
        <v/>
      </c>
      <c r="Q2915" s="9" t="str">
        <f t="shared" si="136"/>
        <v/>
      </c>
      <c r="R2915" s="9" t="str">
        <f t="shared" si="137"/>
        <v/>
      </c>
      <c r="S2915" s="9" t="str">
        <f>IFERROR(IF($F2915="","",INDEX(リスト!$G:$G,MATCH($F2915,リスト!$E:$E,0))),"")</f>
        <v/>
      </c>
      <c r="T2915" s="9" t="str">
        <f>IFERROR(IF($K2915="","",INDEX(リスト!$J:$J,MATCH($K2915,リスト!$I:$I,0))),"")</f>
        <v/>
      </c>
      <c r="U2915" s="9" t="str">
        <f>IF($B2915="","",RIGHT($G2915*1000+200+COUNTIF($G$2:$G2915,$G2915),9))</f>
        <v/>
      </c>
      <c r="V2915" s="9" t="str">
        <f>IFERROR(IF($M2915="","",$M2915&amp;"・"&amp;INDEX(リスト!$F:$F,MATCH($L2915,リスト!$E:$E,0))),"")</f>
        <v/>
      </c>
    </row>
    <row r="2916" spans="15:22" ht="18" customHeight="1" x14ac:dyDescent="0.55000000000000004">
      <c r="O2916" s="9" t="str">
        <f>IFERROR(IF($B2916="","",INDEX(所属情報!$E:$E,MATCH($A2916,所属情報!$A:$A,0))),"")</f>
        <v/>
      </c>
      <c r="P2916" s="9" t="str">
        <f t="shared" si="135"/>
        <v/>
      </c>
      <c r="Q2916" s="9" t="str">
        <f t="shared" si="136"/>
        <v/>
      </c>
      <c r="R2916" s="9" t="str">
        <f t="shared" si="137"/>
        <v/>
      </c>
      <c r="S2916" s="9" t="str">
        <f>IFERROR(IF($F2916="","",INDEX(リスト!$G:$G,MATCH($F2916,リスト!$E:$E,0))),"")</f>
        <v/>
      </c>
      <c r="T2916" s="9" t="str">
        <f>IFERROR(IF($K2916="","",INDEX(リスト!$J:$J,MATCH($K2916,リスト!$I:$I,0))),"")</f>
        <v/>
      </c>
      <c r="U2916" s="9" t="str">
        <f>IF($B2916="","",RIGHT($G2916*1000+200+COUNTIF($G$2:$G2916,$G2916),9))</f>
        <v/>
      </c>
      <c r="V2916" s="9" t="str">
        <f>IFERROR(IF($M2916="","",$M2916&amp;"・"&amp;INDEX(リスト!$F:$F,MATCH($L2916,リスト!$E:$E,0))),"")</f>
        <v/>
      </c>
    </row>
    <row r="2917" spans="15:22" ht="18" customHeight="1" x14ac:dyDescent="0.55000000000000004">
      <c r="O2917" s="9" t="str">
        <f>IFERROR(IF($B2917="","",INDEX(所属情報!$E:$E,MATCH($A2917,所属情報!$A:$A,0))),"")</f>
        <v/>
      </c>
      <c r="P2917" s="9" t="str">
        <f t="shared" si="135"/>
        <v/>
      </c>
      <c r="Q2917" s="9" t="str">
        <f t="shared" si="136"/>
        <v/>
      </c>
      <c r="R2917" s="9" t="str">
        <f t="shared" si="137"/>
        <v/>
      </c>
      <c r="S2917" s="9" t="str">
        <f>IFERROR(IF($F2917="","",INDEX(リスト!$G:$G,MATCH($F2917,リスト!$E:$E,0))),"")</f>
        <v/>
      </c>
      <c r="T2917" s="9" t="str">
        <f>IFERROR(IF($K2917="","",INDEX(リスト!$J:$J,MATCH($K2917,リスト!$I:$I,0))),"")</f>
        <v/>
      </c>
      <c r="U2917" s="9" t="str">
        <f>IF($B2917="","",RIGHT($G2917*1000+200+COUNTIF($G$2:$G2917,$G2917),9))</f>
        <v/>
      </c>
      <c r="V2917" s="9" t="str">
        <f>IFERROR(IF($M2917="","",$M2917&amp;"・"&amp;INDEX(リスト!$F:$F,MATCH($L2917,リスト!$E:$E,0))),"")</f>
        <v/>
      </c>
    </row>
    <row r="2918" spans="15:22" ht="18" customHeight="1" x14ac:dyDescent="0.55000000000000004">
      <c r="O2918" s="9" t="str">
        <f>IFERROR(IF($B2918="","",INDEX(所属情報!$E:$E,MATCH($A2918,所属情報!$A:$A,0))),"")</f>
        <v/>
      </c>
      <c r="P2918" s="9" t="str">
        <f t="shared" si="135"/>
        <v/>
      </c>
      <c r="Q2918" s="9" t="str">
        <f t="shared" si="136"/>
        <v/>
      </c>
      <c r="R2918" s="9" t="str">
        <f t="shared" si="137"/>
        <v/>
      </c>
      <c r="S2918" s="9" t="str">
        <f>IFERROR(IF($F2918="","",INDEX(リスト!$G:$G,MATCH($F2918,リスト!$E:$E,0))),"")</f>
        <v/>
      </c>
      <c r="T2918" s="9" t="str">
        <f>IFERROR(IF($K2918="","",INDEX(リスト!$J:$J,MATCH($K2918,リスト!$I:$I,0))),"")</f>
        <v/>
      </c>
      <c r="U2918" s="9" t="str">
        <f>IF($B2918="","",RIGHT($G2918*1000+200+COUNTIF($G$2:$G2918,$G2918),9))</f>
        <v/>
      </c>
      <c r="V2918" s="9" t="str">
        <f>IFERROR(IF($M2918="","",$M2918&amp;"・"&amp;INDEX(リスト!$F:$F,MATCH($L2918,リスト!$E:$E,0))),"")</f>
        <v/>
      </c>
    </row>
    <row r="2919" spans="15:22" ht="18" customHeight="1" x14ac:dyDescent="0.55000000000000004">
      <c r="O2919" s="9" t="str">
        <f>IFERROR(IF($B2919="","",INDEX(所属情報!$E:$E,MATCH($A2919,所属情報!$A:$A,0))),"")</f>
        <v/>
      </c>
      <c r="P2919" s="9" t="str">
        <f t="shared" si="135"/>
        <v/>
      </c>
      <c r="Q2919" s="9" t="str">
        <f t="shared" si="136"/>
        <v/>
      </c>
      <c r="R2919" s="9" t="str">
        <f t="shared" si="137"/>
        <v/>
      </c>
      <c r="S2919" s="9" t="str">
        <f>IFERROR(IF($F2919="","",INDEX(リスト!$G:$G,MATCH($F2919,リスト!$E:$E,0))),"")</f>
        <v/>
      </c>
      <c r="T2919" s="9" t="str">
        <f>IFERROR(IF($K2919="","",INDEX(リスト!$J:$J,MATCH($K2919,リスト!$I:$I,0))),"")</f>
        <v/>
      </c>
      <c r="U2919" s="9" t="str">
        <f>IF($B2919="","",RIGHT($G2919*1000+200+COUNTIF($G$2:$G2919,$G2919),9))</f>
        <v/>
      </c>
      <c r="V2919" s="9" t="str">
        <f>IFERROR(IF($M2919="","",$M2919&amp;"・"&amp;INDEX(リスト!$F:$F,MATCH($L2919,リスト!$E:$E,0))),"")</f>
        <v/>
      </c>
    </row>
    <row r="2920" spans="15:22" ht="18" customHeight="1" x14ac:dyDescent="0.55000000000000004">
      <c r="O2920" s="9" t="str">
        <f>IFERROR(IF($B2920="","",INDEX(所属情報!$E:$E,MATCH($A2920,所属情報!$A:$A,0))),"")</f>
        <v/>
      </c>
      <c r="P2920" s="9" t="str">
        <f t="shared" si="135"/>
        <v/>
      </c>
      <c r="Q2920" s="9" t="str">
        <f t="shared" si="136"/>
        <v/>
      </c>
      <c r="R2920" s="9" t="str">
        <f t="shared" si="137"/>
        <v/>
      </c>
      <c r="S2920" s="9" t="str">
        <f>IFERROR(IF($F2920="","",INDEX(リスト!$G:$G,MATCH($F2920,リスト!$E:$E,0))),"")</f>
        <v/>
      </c>
      <c r="T2920" s="9" t="str">
        <f>IFERROR(IF($K2920="","",INDEX(リスト!$J:$J,MATCH($K2920,リスト!$I:$I,0))),"")</f>
        <v/>
      </c>
      <c r="U2920" s="9" t="str">
        <f>IF($B2920="","",RIGHT($G2920*1000+200+COUNTIF($G$2:$G2920,$G2920),9))</f>
        <v/>
      </c>
      <c r="V2920" s="9" t="str">
        <f>IFERROR(IF($M2920="","",$M2920&amp;"・"&amp;INDEX(リスト!$F:$F,MATCH($L2920,リスト!$E:$E,0))),"")</f>
        <v/>
      </c>
    </row>
    <row r="2921" spans="15:22" ht="18" customHeight="1" x14ac:dyDescent="0.55000000000000004">
      <c r="O2921" s="9" t="str">
        <f>IFERROR(IF($B2921="","",INDEX(所属情報!$E:$E,MATCH($A2921,所属情報!$A:$A,0))),"")</f>
        <v/>
      </c>
      <c r="P2921" s="9" t="str">
        <f t="shared" si="135"/>
        <v/>
      </c>
      <c r="Q2921" s="9" t="str">
        <f t="shared" si="136"/>
        <v/>
      </c>
      <c r="R2921" s="9" t="str">
        <f t="shared" si="137"/>
        <v/>
      </c>
      <c r="S2921" s="9" t="str">
        <f>IFERROR(IF($F2921="","",INDEX(リスト!$G:$G,MATCH($F2921,リスト!$E:$E,0))),"")</f>
        <v/>
      </c>
      <c r="T2921" s="9" t="str">
        <f>IFERROR(IF($K2921="","",INDEX(リスト!$J:$J,MATCH($K2921,リスト!$I:$I,0))),"")</f>
        <v/>
      </c>
      <c r="U2921" s="9" t="str">
        <f>IF($B2921="","",RIGHT($G2921*1000+200+COUNTIF($G$2:$G2921,$G2921),9))</f>
        <v/>
      </c>
      <c r="V2921" s="9" t="str">
        <f>IFERROR(IF($M2921="","",$M2921&amp;"・"&amp;INDEX(リスト!$F:$F,MATCH($L2921,リスト!$E:$E,0))),"")</f>
        <v/>
      </c>
    </row>
    <row r="2922" spans="15:22" ht="18" customHeight="1" x14ac:dyDescent="0.55000000000000004">
      <c r="O2922" s="9" t="str">
        <f>IFERROR(IF($B2922="","",INDEX(所属情報!$E:$E,MATCH($A2922,所属情報!$A:$A,0))),"")</f>
        <v/>
      </c>
      <c r="P2922" s="9" t="str">
        <f t="shared" si="135"/>
        <v/>
      </c>
      <c r="Q2922" s="9" t="str">
        <f t="shared" si="136"/>
        <v/>
      </c>
      <c r="R2922" s="9" t="str">
        <f t="shared" si="137"/>
        <v/>
      </c>
      <c r="S2922" s="9" t="str">
        <f>IFERROR(IF($F2922="","",INDEX(リスト!$G:$G,MATCH($F2922,リスト!$E:$E,0))),"")</f>
        <v/>
      </c>
      <c r="T2922" s="9" t="str">
        <f>IFERROR(IF($K2922="","",INDEX(リスト!$J:$J,MATCH($K2922,リスト!$I:$I,0))),"")</f>
        <v/>
      </c>
      <c r="U2922" s="9" t="str">
        <f>IF($B2922="","",RIGHT($G2922*1000+200+COUNTIF($G$2:$G2922,$G2922),9))</f>
        <v/>
      </c>
      <c r="V2922" s="9" t="str">
        <f>IFERROR(IF($M2922="","",$M2922&amp;"・"&amp;INDEX(リスト!$F:$F,MATCH($L2922,リスト!$E:$E,0))),"")</f>
        <v/>
      </c>
    </row>
    <row r="2923" spans="15:22" ht="18" customHeight="1" x14ac:dyDescent="0.55000000000000004">
      <c r="O2923" s="9" t="str">
        <f>IFERROR(IF($B2923="","",INDEX(所属情報!$E:$E,MATCH($A2923,所属情報!$A:$A,0))),"")</f>
        <v/>
      </c>
      <c r="P2923" s="9" t="str">
        <f t="shared" si="135"/>
        <v/>
      </c>
      <c r="Q2923" s="9" t="str">
        <f t="shared" si="136"/>
        <v/>
      </c>
      <c r="R2923" s="9" t="str">
        <f t="shared" si="137"/>
        <v/>
      </c>
      <c r="S2923" s="9" t="str">
        <f>IFERROR(IF($F2923="","",INDEX(リスト!$G:$G,MATCH($F2923,リスト!$E:$E,0))),"")</f>
        <v/>
      </c>
      <c r="T2923" s="9" t="str">
        <f>IFERROR(IF($K2923="","",INDEX(リスト!$J:$J,MATCH($K2923,リスト!$I:$I,0))),"")</f>
        <v/>
      </c>
      <c r="U2923" s="9" t="str">
        <f>IF($B2923="","",RIGHT($G2923*1000+200+COUNTIF($G$2:$G2923,$G2923),9))</f>
        <v/>
      </c>
      <c r="V2923" s="9" t="str">
        <f>IFERROR(IF($M2923="","",$M2923&amp;"・"&amp;INDEX(リスト!$F:$F,MATCH($L2923,リスト!$E:$E,0))),"")</f>
        <v/>
      </c>
    </row>
    <row r="2924" spans="15:22" ht="18" customHeight="1" x14ac:dyDescent="0.55000000000000004">
      <c r="O2924" s="9" t="str">
        <f>IFERROR(IF($B2924="","",INDEX(所属情報!$E:$E,MATCH($A2924,所属情報!$A:$A,0))),"")</f>
        <v/>
      </c>
      <c r="P2924" s="9" t="str">
        <f t="shared" si="135"/>
        <v/>
      </c>
      <c r="Q2924" s="9" t="str">
        <f t="shared" si="136"/>
        <v/>
      </c>
      <c r="R2924" s="9" t="str">
        <f t="shared" si="137"/>
        <v/>
      </c>
      <c r="S2924" s="9" t="str">
        <f>IFERROR(IF($F2924="","",INDEX(リスト!$G:$G,MATCH($F2924,リスト!$E:$E,0))),"")</f>
        <v/>
      </c>
      <c r="T2924" s="9" t="str">
        <f>IFERROR(IF($K2924="","",INDEX(リスト!$J:$J,MATCH($K2924,リスト!$I:$I,0))),"")</f>
        <v/>
      </c>
      <c r="U2924" s="9" t="str">
        <f>IF($B2924="","",RIGHT($G2924*1000+200+COUNTIF($G$2:$G2924,$G2924),9))</f>
        <v/>
      </c>
      <c r="V2924" s="9" t="str">
        <f>IFERROR(IF($M2924="","",$M2924&amp;"・"&amp;INDEX(リスト!$F:$F,MATCH($L2924,リスト!$E:$E,0))),"")</f>
        <v/>
      </c>
    </row>
    <row r="2925" spans="15:22" ht="18" customHeight="1" x14ac:dyDescent="0.55000000000000004">
      <c r="O2925" s="9" t="str">
        <f>IFERROR(IF($B2925="","",INDEX(所属情報!$E:$E,MATCH($A2925,所属情報!$A:$A,0))),"")</f>
        <v/>
      </c>
      <c r="P2925" s="9" t="str">
        <f t="shared" si="135"/>
        <v/>
      </c>
      <c r="Q2925" s="9" t="str">
        <f t="shared" si="136"/>
        <v/>
      </c>
      <c r="R2925" s="9" t="str">
        <f t="shared" si="137"/>
        <v/>
      </c>
      <c r="S2925" s="9" t="str">
        <f>IFERROR(IF($F2925="","",INDEX(リスト!$G:$G,MATCH($F2925,リスト!$E:$E,0))),"")</f>
        <v/>
      </c>
      <c r="T2925" s="9" t="str">
        <f>IFERROR(IF($K2925="","",INDEX(リスト!$J:$J,MATCH($K2925,リスト!$I:$I,0))),"")</f>
        <v/>
      </c>
      <c r="U2925" s="9" t="str">
        <f>IF($B2925="","",RIGHT($G2925*1000+200+COUNTIF($G$2:$G2925,$G2925),9))</f>
        <v/>
      </c>
      <c r="V2925" s="9" t="str">
        <f>IFERROR(IF($M2925="","",$M2925&amp;"・"&amp;INDEX(リスト!$F:$F,MATCH($L2925,リスト!$E:$E,0))),"")</f>
        <v/>
      </c>
    </row>
    <row r="2926" spans="15:22" ht="18" customHeight="1" x14ac:dyDescent="0.55000000000000004">
      <c r="O2926" s="9" t="str">
        <f>IFERROR(IF($B2926="","",INDEX(所属情報!$E:$E,MATCH($A2926,所属情報!$A:$A,0))),"")</f>
        <v/>
      </c>
      <c r="P2926" s="9" t="str">
        <f t="shared" si="135"/>
        <v/>
      </c>
      <c r="Q2926" s="9" t="str">
        <f t="shared" si="136"/>
        <v/>
      </c>
      <c r="R2926" s="9" t="str">
        <f t="shared" si="137"/>
        <v/>
      </c>
      <c r="S2926" s="9" t="str">
        <f>IFERROR(IF($F2926="","",INDEX(リスト!$G:$G,MATCH($F2926,リスト!$E:$E,0))),"")</f>
        <v/>
      </c>
      <c r="T2926" s="9" t="str">
        <f>IFERROR(IF($K2926="","",INDEX(リスト!$J:$J,MATCH($K2926,リスト!$I:$I,0))),"")</f>
        <v/>
      </c>
      <c r="U2926" s="9" t="str">
        <f>IF($B2926="","",RIGHT($G2926*1000+200+COUNTIF($G$2:$G2926,$G2926),9))</f>
        <v/>
      </c>
      <c r="V2926" s="9" t="str">
        <f>IFERROR(IF($M2926="","",$M2926&amp;"・"&amp;INDEX(リスト!$F:$F,MATCH($L2926,リスト!$E:$E,0))),"")</f>
        <v/>
      </c>
    </row>
    <row r="2927" spans="15:22" ht="18" customHeight="1" x14ac:dyDescent="0.55000000000000004">
      <c r="O2927" s="9" t="str">
        <f>IFERROR(IF($B2927="","",INDEX(所属情報!$E:$E,MATCH($A2927,所属情報!$A:$A,0))),"")</f>
        <v/>
      </c>
      <c r="P2927" s="9" t="str">
        <f t="shared" si="135"/>
        <v/>
      </c>
      <c r="Q2927" s="9" t="str">
        <f t="shared" si="136"/>
        <v/>
      </c>
      <c r="R2927" s="9" t="str">
        <f t="shared" si="137"/>
        <v/>
      </c>
      <c r="S2927" s="9" t="str">
        <f>IFERROR(IF($F2927="","",INDEX(リスト!$G:$G,MATCH($F2927,リスト!$E:$E,0))),"")</f>
        <v/>
      </c>
      <c r="T2927" s="9" t="str">
        <f>IFERROR(IF($K2927="","",INDEX(リスト!$J:$J,MATCH($K2927,リスト!$I:$I,0))),"")</f>
        <v/>
      </c>
      <c r="U2927" s="9" t="str">
        <f>IF($B2927="","",RIGHT($G2927*1000+200+COUNTIF($G$2:$G2927,$G2927),9))</f>
        <v/>
      </c>
      <c r="V2927" s="9" t="str">
        <f>IFERROR(IF($M2927="","",$M2927&amp;"・"&amp;INDEX(リスト!$F:$F,MATCH($L2927,リスト!$E:$E,0))),"")</f>
        <v/>
      </c>
    </row>
    <row r="2928" spans="15:22" ht="18" customHeight="1" x14ac:dyDescent="0.55000000000000004">
      <c r="O2928" s="9" t="str">
        <f>IFERROR(IF($B2928="","",INDEX(所属情報!$E:$E,MATCH($A2928,所属情報!$A:$A,0))),"")</f>
        <v/>
      </c>
      <c r="P2928" s="9" t="str">
        <f t="shared" si="135"/>
        <v/>
      </c>
      <c r="Q2928" s="9" t="str">
        <f t="shared" si="136"/>
        <v/>
      </c>
      <c r="R2928" s="9" t="str">
        <f t="shared" si="137"/>
        <v/>
      </c>
      <c r="S2928" s="9" t="str">
        <f>IFERROR(IF($F2928="","",INDEX(リスト!$G:$G,MATCH($F2928,リスト!$E:$E,0))),"")</f>
        <v/>
      </c>
      <c r="T2928" s="9" t="str">
        <f>IFERROR(IF($K2928="","",INDEX(リスト!$J:$J,MATCH($K2928,リスト!$I:$I,0))),"")</f>
        <v/>
      </c>
      <c r="U2928" s="9" t="str">
        <f>IF($B2928="","",RIGHT($G2928*1000+200+COUNTIF($G$2:$G2928,$G2928),9))</f>
        <v/>
      </c>
      <c r="V2928" s="9" t="str">
        <f>IFERROR(IF($M2928="","",$M2928&amp;"・"&amp;INDEX(リスト!$F:$F,MATCH($L2928,リスト!$E:$E,0))),"")</f>
        <v/>
      </c>
    </row>
    <row r="2929" spans="15:22" ht="18" customHeight="1" x14ac:dyDescent="0.55000000000000004">
      <c r="O2929" s="9" t="str">
        <f>IFERROR(IF($B2929="","",INDEX(所属情報!$E:$E,MATCH($A2929,所属情報!$A:$A,0))),"")</f>
        <v/>
      </c>
      <c r="P2929" s="9" t="str">
        <f t="shared" si="135"/>
        <v/>
      </c>
      <c r="Q2929" s="9" t="str">
        <f t="shared" si="136"/>
        <v/>
      </c>
      <c r="R2929" s="9" t="str">
        <f t="shared" si="137"/>
        <v/>
      </c>
      <c r="S2929" s="9" t="str">
        <f>IFERROR(IF($F2929="","",INDEX(リスト!$G:$G,MATCH($F2929,リスト!$E:$E,0))),"")</f>
        <v/>
      </c>
      <c r="T2929" s="9" t="str">
        <f>IFERROR(IF($K2929="","",INDEX(リスト!$J:$J,MATCH($K2929,リスト!$I:$I,0))),"")</f>
        <v/>
      </c>
      <c r="U2929" s="9" t="str">
        <f>IF($B2929="","",RIGHT($G2929*1000+200+COUNTIF($G$2:$G2929,$G2929),9))</f>
        <v/>
      </c>
      <c r="V2929" s="9" t="str">
        <f>IFERROR(IF($M2929="","",$M2929&amp;"・"&amp;INDEX(リスト!$F:$F,MATCH($L2929,リスト!$E:$E,0))),"")</f>
        <v/>
      </c>
    </row>
    <row r="2930" spans="15:22" ht="18" customHeight="1" x14ac:dyDescent="0.55000000000000004">
      <c r="O2930" s="9" t="str">
        <f>IFERROR(IF($B2930="","",INDEX(所属情報!$E:$E,MATCH($A2930,所属情報!$A:$A,0))),"")</f>
        <v/>
      </c>
      <c r="P2930" s="9" t="str">
        <f t="shared" si="135"/>
        <v/>
      </c>
      <c r="Q2930" s="9" t="str">
        <f t="shared" si="136"/>
        <v/>
      </c>
      <c r="R2930" s="9" t="str">
        <f t="shared" si="137"/>
        <v/>
      </c>
      <c r="S2930" s="9" t="str">
        <f>IFERROR(IF($F2930="","",INDEX(リスト!$G:$G,MATCH($F2930,リスト!$E:$E,0))),"")</f>
        <v/>
      </c>
      <c r="T2930" s="9" t="str">
        <f>IFERROR(IF($K2930="","",INDEX(リスト!$J:$J,MATCH($K2930,リスト!$I:$I,0))),"")</f>
        <v/>
      </c>
      <c r="U2930" s="9" t="str">
        <f>IF($B2930="","",RIGHT($G2930*1000+200+COUNTIF($G$2:$G2930,$G2930),9))</f>
        <v/>
      </c>
      <c r="V2930" s="9" t="str">
        <f>IFERROR(IF($M2930="","",$M2930&amp;"・"&amp;INDEX(リスト!$F:$F,MATCH($L2930,リスト!$E:$E,0))),"")</f>
        <v/>
      </c>
    </row>
    <row r="2931" spans="15:22" ht="18" customHeight="1" x14ac:dyDescent="0.55000000000000004">
      <c r="O2931" s="9" t="str">
        <f>IFERROR(IF($B2931="","",INDEX(所属情報!$E:$E,MATCH($A2931,所属情報!$A:$A,0))),"")</f>
        <v/>
      </c>
      <c r="P2931" s="9" t="str">
        <f t="shared" si="135"/>
        <v/>
      </c>
      <c r="Q2931" s="9" t="str">
        <f t="shared" si="136"/>
        <v/>
      </c>
      <c r="R2931" s="9" t="str">
        <f t="shared" si="137"/>
        <v/>
      </c>
      <c r="S2931" s="9" t="str">
        <f>IFERROR(IF($F2931="","",INDEX(リスト!$G:$G,MATCH($F2931,リスト!$E:$E,0))),"")</f>
        <v/>
      </c>
      <c r="T2931" s="9" t="str">
        <f>IFERROR(IF($K2931="","",INDEX(リスト!$J:$J,MATCH($K2931,リスト!$I:$I,0))),"")</f>
        <v/>
      </c>
      <c r="U2931" s="9" t="str">
        <f>IF($B2931="","",RIGHT($G2931*1000+200+COUNTIF($G$2:$G2931,$G2931),9))</f>
        <v/>
      </c>
      <c r="V2931" s="9" t="str">
        <f>IFERROR(IF($M2931="","",$M2931&amp;"・"&amp;INDEX(リスト!$F:$F,MATCH($L2931,リスト!$E:$E,0))),"")</f>
        <v/>
      </c>
    </row>
    <row r="2932" spans="15:22" ht="18" customHeight="1" x14ac:dyDescent="0.55000000000000004">
      <c r="O2932" s="9" t="str">
        <f>IFERROR(IF($B2932="","",INDEX(所属情報!$E:$E,MATCH($A2932,所属情報!$A:$A,0))),"")</f>
        <v/>
      </c>
      <c r="P2932" s="9" t="str">
        <f t="shared" si="135"/>
        <v/>
      </c>
      <c r="Q2932" s="9" t="str">
        <f t="shared" si="136"/>
        <v/>
      </c>
      <c r="R2932" s="9" t="str">
        <f t="shared" si="137"/>
        <v/>
      </c>
      <c r="S2932" s="9" t="str">
        <f>IFERROR(IF($F2932="","",INDEX(リスト!$G:$G,MATCH($F2932,リスト!$E:$E,0))),"")</f>
        <v/>
      </c>
      <c r="T2932" s="9" t="str">
        <f>IFERROR(IF($K2932="","",INDEX(リスト!$J:$J,MATCH($K2932,リスト!$I:$I,0))),"")</f>
        <v/>
      </c>
      <c r="U2932" s="9" t="str">
        <f>IF($B2932="","",RIGHT($G2932*1000+200+COUNTIF($G$2:$G2932,$G2932),9))</f>
        <v/>
      </c>
      <c r="V2932" s="9" t="str">
        <f>IFERROR(IF($M2932="","",$M2932&amp;"・"&amp;INDEX(リスト!$F:$F,MATCH($L2932,リスト!$E:$E,0))),"")</f>
        <v/>
      </c>
    </row>
    <row r="2933" spans="15:22" ht="18" customHeight="1" x14ac:dyDescent="0.55000000000000004">
      <c r="O2933" s="9" t="str">
        <f>IFERROR(IF($B2933="","",INDEX(所属情報!$E:$E,MATCH($A2933,所属情報!$A:$A,0))),"")</f>
        <v/>
      </c>
      <c r="P2933" s="9" t="str">
        <f t="shared" si="135"/>
        <v/>
      </c>
      <c r="Q2933" s="9" t="str">
        <f t="shared" si="136"/>
        <v/>
      </c>
      <c r="R2933" s="9" t="str">
        <f t="shared" si="137"/>
        <v/>
      </c>
      <c r="S2933" s="9" t="str">
        <f>IFERROR(IF($F2933="","",INDEX(リスト!$G:$G,MATCH($F2933,リスト!$E:$E,0))),"")</f>
        <v/>
      </c>
      <c r="T2933" s="9" t="str">
        <f>IFERROR(IF($K2933="","",INDEX(リスト!$J:$J,MATCH($K2933,リスト!$I:$I,0))),"")</f>
        <v/>
      </c>
      <c r="U2933" s="9" t="str">
        <f>IF($B2933="","",RIGHT($G2933*1000+200+COUNTIF($G$2:$G2933,$G2933),9))</f>
        <v/>
      </c>
      <c r="V2933" s="9" t="str">
        <f>IFERROR(IF($M2933="","",$M2933&amp;"・"&amp;INDEX(リスト!$F:$F,MATCH($L2933,リスト!$E:$E,0))),"")</f>
        <v/>
      </c>
    </row>
    <row r="2934" spans="15:22" ht="18" customHeight="1" x14ac:dyDescent="0.55000000000000004">
      <c r="O2934" s="9" t="str">
        <f>IFERROR(IF($B2934="","",INDEX(所属情報!$E:$E,MATCH($A2934,所属情報!$A:$A,0))),"")</f>
        <v/>
      </c>
      <c r="P2934" s="9" t="str">
        <f t="shared" si="135"/>
        <v/>
      </c>
      <c r="Q2934" s="9" t="str">
        <f t="shared" si="136"/>
        <v/>
      </c>
      <c r="R2934" s="9" t="str">
        <f t="shared" si="137"/>
        <v/>
      </c>
      <c r="S2934" s="9" t="str">
        <f>IFERROR(IF($F2934="","",INDEX(リスト!$G:$G,MATCH($F2934,リスト!$E:$E,0))),"")</f>
        <v/>
      </c>
      <c r="T2934" s="9" t="str">
        <f>IFERROR(IF($K2934="","",INDEX(リスト!$J:$J,MATCH($K2934,リスト!$I:$I,0))),"")</f>
        <v/>
      </c>
      <c r="U2934" s="9" t="str">
        <f>IF($B2934="","",RIGHT($G2934*1000+200+COUNTIF($G$2:$G2934,$G2934),9))</f>
        <v/>
      </c>
      <c r="V2934" s="9" t="str">
        <f>IFERROR(IF($M2934="","",$M2934&amp;"・"&amp;INDEX(リスト!$F:$F,MATCH($L2934,リスト!$E:$E,0))),"")</f>
        <v/>
      </c>
    </row>
    <row r="2935" spans="15:22" ht="18" customHeight="1" x14ac:dyDescent="0.55000000000000004">
      <c r="O2935" s="9" t="str">
        <f>IFERROR(IF($B2935="","",INDEX(所属情報!$E:$E,MATCH($A2935,所属情報!$A:$A,0))),"")</f>
        <v/>
      </c>
      <c r="P2935" s="9" t="str">
        <f t="shared" si="135"/>
        <v/>
      </c>
      <c r="Q2935" s="9" t="str">
        <f t="shared" si="136"/>
        <v/>
      </c>
      <c r="R2935" s="9" t="str">
        <f t="shared" si="137"/>
        <v/>
      </c>
      <c r="S2935" s="9" t="str">
        <f>IFERROR(IF($F2935="","",INDEX(リスト!$G:$G,MATCH($F2935,リスト!$E:$E,0))),"")</f>
        <v/>
      </c>
      <c r="T2935" s="9" t="str">
        <f>IFERROR(IF($K2935="","",INDEX(リスト!$J:$J,MATCH($K2935,リスト!$I:$I,0))),"")</f>
        <v/>
      </c>
      <c r="U2935" s="9" t="str">
        <f>IF($B2935="","",RIGHT($G2935*1000+200+COUNTIF($G$2:$G2935,$G2935),9))</f>
        <v/>
      </c>
      <c r="V2935" s="9" t="str">
        <f>IFERROR(IF($M2935="","",$M2935&amp;"・"&amp;INDEX(リスト!$F:$F,MATCH($L2935,リスト!$E:$E,0))),"")</f>
        <v/>
      </c>
    </row>
    <row r="2936" spans="15:22" ht="18" customHeight="1" x14ac:dyDescent="0.55000000000000004">
      <c r="O2936" s="9" t="str">
        <f>IFERROR(IF($B2936="","",INDEX(所属情報!$E:$E,MATCH($A2936,所属情報!$A:$A,0))),"")</f>
        <v/>
      </c>
      <c r="P2936" s="9" t="str">
        <f t="shared" si="135"/>
        <v/>
      </c>
      <c r="Q2936" s="9" t="str">
        <f t="shared" si="136"/>
        <v/>
      </c>
      <c r="R2936" s="9" t="str">
        <f t="shared" si="137"/>
        <v/>
      </c>
      <c r="S2936" s="9" t="str">
        <f>IFERROR(IF($F2936="","",INDEX(リスト!$G:$G,MATCH($F2936,リスト!$E:$E,0))),"")</f>
        <v/>
      </c>
      <c r="T2936" s="9" t="str">
        <f>IFERROR(IF($K2936="","",INDEX(リスト!$J:$J,MATCH($K2936,リスト!$I:$I,0))),"")</f>
        <v/>
      </c>
      <c r="U2936" s="9" t="str">
        <f>IF($B2936="","",RIGHT($G2936*1000+200+COUNTIF($G$2:$G2936,$G2936),9))</f>
        <v/>
      </c>
      <c r="V2936" s="9" t="str">
        <f>IFERROR(IF($M2936="","",$M2936&amp;"・"&amp;INDEX(リスト!$F:$F,MATCH($L2936,リスト!$E:$E,0))),"")</f>
        <v/>
      </c>
    </row>
    <row r="2937" spans="15:22" ht="18" customHeight="1" x14ac:dyDescent="0.55000000000000004">
      <c r="O2937" s="9" t="str">
        <f>IFERROR(IF($B2937="","",INDEX(所属情報!$E:$E,MATCH($A2937,所属情報!$A:$A,0))),"")</f>
        <v/>
      </c>
      <c r="P2937" s="9" t="str">
        <f t="shared" si="135"/>
        <v/>
      </c>
      <c r="Q2937" s="9" t="str">
        <f t="shared" si="136"/>
        <v/>
      </c>
      <c r="R2937" s="9" t="str">
        <f t="shared" si="137"/>
        <v/>
      </c>
      <c r="S2937" s="9" t="str">
        <f>IFERROR(IF($F2937="","",INDEX(リスト!$G:$G,MATCH($F2937,リスト!$E:$E,0))),"")</f>
        <v/>
      </c>
      <c r="T2937" s="9" t="str">
        <f>IFERROR(IF($K2937="","",INDEX(リスト!$J:$J,MATCH($K2937,リスト!$I:$I,0))),"")</f>
        <v/>
      </c>
      <c r="U2937" s="9" t="str">
        <f>IF($B2937="","",RIGHT($G2937*1000+200+COUNTIF($G$2:$G2937,$G2937),9))</f>
        <v/>
      </c>
      <c r="V2937" s="9" t="str">
        <f>IFERROR(IF($M2937="","",$M2937&amp;"・"&amp;INDEX(リスト!$F:$F,MATCH($L2937,リスト!$E:$E,0))),"")</f>
        <v/>
      </c>
    </row>
    <row r="2938" spans="15:22" ht="18" customHeight="1" x14ac:dyDescent="0.55000000000000004">
      <c r="O2938" s="9" t="str">
        <f>IFERROR(IF($B2938="","",INDEX(所属情報!$E:$E,MATCH($A2938,所属情報!$A:$A,0))),"")</f>
        <v/>
      </c>
      <c r="P2938" s="9" t="str">
        <f t="shared" si="135"/>
        <v/>
      </c>
      <c r="Q2938" s="9" t="str">
        <f t="shared" si="136"/>
        <v/>
      </c>
      <c r="R2938" s="9" t="str">
        <f t="shared" si="137"/>
        <v/>
      </c>
      <c r="S2938" s="9" t="str">
        <f>IFERROR(IF($F2938="","",INDEX(リスト!$G:$G,MATCH($F2938,リスト!$E:$E,0))),"")</f>
        <v/>
      </c>
      <c r="T2938" s="9" t="str">
        <f>IFERROR(IF($K2938="","",INDEX(リスト!$J:$J,MATCH($K2938,リスト!$I:$I,0))),"")</f>
        <v/>
      </c>
      <c r="U2938" s="9" t="str">
        <f>IF($B2938="","",RIGHT($G2938*1000+200+COUNTIF($G$2:$G2938,$G2938),9))</f>
        <v/>
      </c>
      <c r="V2938" s="9" t="str">
        <f>IFERROR(IF($M2938="","",$M2938&amp;"・"&amp;INDEX(リスト!$F:$F,MATCH($L2938,リスト!$E:$E,0))),"")</f>
        <v/>
      </c>
    </row>
    <row r="2939" spans="15:22" ht="18" customHeight="1" x14ac:dyDescent="0.55000000000000004">
      <c r="O2939" s="9" t="str">
        <f>IFERROR(IF($B2939="","",INDEX(所属情報!$E:$E,MATCH($A2939,所属情報!$A:$A,0))),"")</f>
        <v/>
      </c>
      <c r="P2939" s="9" t="str">
        <f t="shared" si="135"/>
        <v/>
      </c>
      <c r="Q2939" s="9" t="str">
        <f t="shared" si="136"/>
        <v/>
      </c>
      <c r="R2939" s="9" t="str">
        <f t="shared" si="137"/>
        <v/>
      </c>
      <c r="S2939" s="9" t="str">
        <f>IFERROR(IF($F2939="","",INDEX(リスト!$G:$G,MATCH($F2939,リスト!$E:$E,0))),"")</f>
        <v/>
      </c>
      <c r="T2939" s="9" t="str">
        <f>IFERROR(IF($K2939="","",INDEX(リスト!$J:$J,MATCH($K2939,リスト!$I:$I,0))),"")</f>
        <v/>
      </c>
      <c r="U2939" s="9" t="str">
        <f>IF($B2939="","",RIGHT($G2939*1000+200+COUNTIF($G$2:$G2939,$G2939),9))</f>
        <v/>
      </c>
      <c r="V2939" s="9" t="str">
        <f>IFERROR(IF($M2939="","",$M2939&amp;"・"&amp;INDEX(リスト!$F:$F,MATCH($L2939,リスト!$E:$E,0))),"")</f>
        <v/>
      </c>
    </row>
    <row r="2940" spans="15:22" ht="18" customHeight="1" x14ac:dyDescent="0.55000000000000004">
      <c r="O2940" s="9" t="str">
        <f>IFERROR(IF($B2940="","",INDEX(所属情報!$E:$E,MATCH($A2940,所属情報!$A:$A,0))),"")</f>
        <v/>
      </c>
      <c r="P2940" s="9" t="str">
        <f t="shared" si="135"/>
        <v/>
      </c>
      <c r="Q2940" s="9" t="str">
        <f t="shared" si="136"/>
        <v/>
      </c>
      <c r="R2940" s="9" t="str">
        <f t="shared" si="137"/>
        <v/>
      </c>
      <c r="S2940" s="9" t="str">
        <f>IFERROR(IF($F2940="","",INDEX(リスト!$G:$G,MATCH($F2940,リスト!$E:$E,0))),"")</f>
        <v/>
      </c>
      <c r="T2940" s="9" t="str">
        <f>IFERROR(IF($K2940="","",INDEX(リスト!$J:$J,MATCH($K2940,リスト!$I:$I,0))),"")</f>
        <v/>
      </c>
      <c r="U2940" s="9" t="str">
        <f>IF($B2940="","",RIGHT($G2940*1000+200+COUNTIF($G$2:$G2940,$G2940),9))</f>
        <v/>
      </c>
      <c r="V2940" s="9" t="str">
        <f>IFERROR(IF($M2940="","",$M2940&amp;"・"&amp;INDEX(リスト!$F:$F,MATCH($L2940,リスト!$E:$E,0))),"")</f>
        <v/>
      </c>
    </row>
    <row r="2941" spans="15:22" ht="18" customHeight="1" x14ac:dyDescent="0.55000000000000004">
      <c r="O2941" s="9" t="str">
        <f>IFERROR(IF($B2941="","",INDEX(所属情報!$E:$E,MATCH($A2941,所属情報!$A:$A,0))),"")</f>
        <v/>
      </c>
      <c r="P2941" s="9" t="str">
        <f t="shared" si="135"/>
        <v/>
      </c>
      <c r="Q2941" s="9" t="str">
        <f t="shared" si="136"/>
        <v/>
      </c>
      <c r="R2941" s="9" t="str">
        <f t="shared" si="137"/>
        <v/>
      </c>
      <c r="S2941" s="9" t="str">
        <f>IFERROR(IF($F2941="","",INDEX(リスト!$G:$G,MATCH($F2941,リスト!$E:$E,0))),"")</f>
        <v/>
      </c>
      <c r="T2941" s="9" t="str">
        <f>IFERROR(IF($K2941="","",INDEX(リスト!$J:$J,MATCH($K2941,リスト!$I:$I,0))),"")</f>
        <v/>
      </c>
      <c r="U2941" s="9" t="str">
        <f>IF($B2941="","",RIGHT($G2941*1000+200+COUNTIF($G$2:$G2941,$G2941),9))</f>
        <v/>
      </c>
      <c r="V2941" s="9" t="str">
        <f>IFERROR(IF($M2941="","",$M2941&amp;"・"&amp;INDEX(リスト!$F:$F,MATCH($L2941,リスト!$E:$E,0))),"")</f>
        <v/>
      </c>
    </row>
    <row r="2942" spans="15:22" ht="18" customHeight="1" x14ac:dyDescent="0.55000000000000004">
      <c r="O2942" s="9" t="str">
        <f>IFERROR(IF($B2942="","",INDEX(所属情報!$E:$E,MATCH($A2942,所属情報!$A:$A,0))),"")</f>
        <v/>
      </c>
      <c r="P2942" s="9" t="str">
        <f t="shared" si="135"/>
        <v/>
      </c>
      <c r="Q2942" s="9" t="str">
        <f t="shared" si="136"/>
        <v/>
      </c>
      <c r="R2942" s="9" t="str">
        <f t="shared" si="137"/>
        <v/>
      </c>
      <c r="S2942" s="9" t="str">
        <f>IFERROR(IF($F2942="","",INDEX(リスト!$G:$G,MATCH($F2942,リスト!$E:$E,0))),"")</f>
        <v/>
      </c>
      <c r="T2942" s="9" t="str">
        <f>IFERROR(IF($K2942="","",INDEX(リスト!$J:$J,MATCH($K2942,リスト!$I:$I,0))),"")</f>
        <v/>
      </c>
      <c r="U2942" s="9" t="str">
        <f>IF($B2942="","",RIGHT($G2942*1000+200+COUNTIF($G$2:$G2942,$G2942),9))</f>
        <v/>
      </c>
      <c r="V2942" s="9" t="str">
        <f>IFERROR(IF($M2942="","",$M2942&amp;"・"&amp;INDEX(リスト!$F:$F,MATCH($L2942,リスト!$E:$E,0))),"")</f>
        <v/>
      </c>
    </row>
    <row r="2943" spans="15:22" ht="18" customHeight="1" x14ac:dyDescent="0.55000000000000004">
      <c r="O2943" s="9" t="str">
        <f>IFERROR(IF($B2943="","",INDEX(所属情報!$E:$E,MATCH($A2943,所属情報!$A:$A,0))),"")</f>
        <v/>
      </c>
      <c r="P2943" s="9" t="str">
        <f t="shared" si="135"/>
        <v/>
      </c>
      <c r="Q2943" s="9" t="str">
        <f t="shared" si="136"/>
        <v/>
      </c>
      <c r="R2943" s="9" t="str">
        <f t="shared" si="137"/>
        <v/>
      </c>
      <c r="S2943" s="9" t="str">
        <f>IFERROR(IF($F2943="","",INDEX(リスト!$G:$G,MATCH($F2943,リスト!$E:$E,0))),"")</f>
        <v/>
      </c>
      <c r="T2943" s="9" t="str">
        <f>IFERROR(IF($K2943="","",INDEX(リスト!$J:$J,MATCH($K2943,リスト!$I:$I,0))),"")</f>
        <v/>
      </c>
      <c r="U2943" s="9" t="str">
        <f>IF($B2943="","",RIGHT($G2943*1000+200+COUNTIF($G$2:$G2943,$G2943),9))</f>
        <v/>
      </c>
      <c r="V2943" s="9" t="str">
        <f>IFERROR(IF($M2943="","",$M2943&amp;"・"&amp;INDEX(リスト!$F:$F,MATCH($L2943,リスト!$E:$E,0))),"")</f>
        <v/>
      </c>
    </row>
    <row r="2944" spans="15:22" ht="18" customHeight="1" x14ac:dyDescent="0.55000000000000004">
      <c r="O2944" s="9" t="str">
        <f>IFERROR(IF($B2944="","",INDEX(所属情報!$E:$E,MATCH($A2944,所属情報!$A:$A,0))),"")</f>
        <v/>
      </c>
      <c r="P2944" s="9" t="str">
        <f t="shared" si="135"/>
        <v/>
      </c>
      <c r="Q2944" s="9" t="str">
        <f t="shared" si="136"/>
        <v/>
      </c>
      <c r="R2944" s="9" t="str">
        <f t="shared" si="137"/>
        <v/>
      </c>
      <c r="S2944" s="9" t="str">
        <f>IFERROR(IF($F2944="","",INDEX(リスト!$G:$G,MATCH($F2944,リスト!$E:$E,0))),"")</f>
        <v/>
      </c>
      <c r="T2944" s="9" t="str">
        <f>IFERROR(IF($K2944="","",INDEX(リスト!$J:$J,MATCH($K2944,リスト!$I:$I,0))),"")</f>
        <v/>
      </c>
      <c r="U2944" s="9" t="str">
        <f>IF($B2944="","",RIGHT($G2944*1000+200+COUNTIF($G$2:$G2944,$G2944),9))</f>
        <v/>
      </c>
      <c r="V2944" s="9" t="str">
        <f>IFERROR(IF($M2944="","",$M2944&amp;"・"&amp;INDEX(リスト!$F:$F,MATCH($L2944,リスト!$E:$E,0))),"")</f>
        <v/>
      </c>
    </row>
    <row r="2945" spans="15:22" ht="18" customHeight="1" x14ac:dyDescent="0.55000000000000004">
      <c r="O2945" s="9" t="str">
        <f>IFERROR(IF($B2945="","",INDEX(所属情報!$E:$E,MATCH($A2945,所属情報!$A:$A,0))),"")</f>
        <v/>
      </c>
      <c r="P2945" s="9" t="str">
        <f t="shared" si="135"/>
        <v/>
      </c>
      <c r="Q2945" s="9" t="str">
        <f t="shared" si="136"/>
        <v/>
      </c>
      <c r="R2945" s="9" t="str">
        <f t="shared" si="137"/>
        <v/>
      </c>
      <c r="S2945" s="9" t="str">
        <f>IFERROR(IF($F2945="","",INDEX(リスト!$G:$G,MATCH($F2945,リスト!$E:$E,0))),"")</f>
        <v/>
      </c>
      <c r="T2945" s="9" t="str">
        <f>IFERROR(IF($K2945="","",INDEX(リスト!$J:$J,MATCH($K2945,リスト!$I:$I,0))),"")</f>
        <v/>
      </c>
      <c r="U2945" s="9" t="str">
        <f>IF($B2945="","",RIGHT($G2945*1000+200+COUNTIF($G$2:$G2945,$G2945),9))</f>
        <v/>
      </c>
      <c r="V2945" s="9" t="str">
        <f>IFERROR(IF($M2945="","",$M2945&amp;"・"&amp;INDEX(リスト!$F:$F,MATCH($L2945,リスト!$E:$E,0))),"")</f>
        <v/>
      </c>
    </row>
    <row r="2946" spans="15:22" ht="18" customHeight="1" x14ac:dyDescent="0.55000000000000004">
      <c r="O2946" s="9" t="str">
        <f>IFERROR(IF($B2946="","",INDEX(所属情報!$E:$E,MATCH($A2946,所属情報!$A:$A,0))),"")</f>
        <v/>
      </c>
      <c r="P2946" s="9" t="str">
        <f t="shared" si="135"/>
        <v/>
      </c>
      <c r="Q2946" s="9" t="str">
        <f t="shared" si="136"/>
        <v/>
      </c>
      <c r="R2946" s="9" t="str">
        <f t="shared" si="137"/>
        <v/>
      </c>
      <c r="S2946" s="9" t="str">
        <f>IFERROR(IF($F2946="","",INDEX(リスト!$G:$G,MATCH($F2946,リスト!$E:$E,0))),"")</f>
        <v/>
      </c>
      <c r="T2946" s="9" t="str">
        <f>IFERROR(IF($K2946="","",INDEX(リスト!$J:$J,MATCH($K2946,リスト!$I:$I,0))),"")</f>
        <v/>
      </c>
      <c r="U2946" s="9" t="str">
        <f>IF($B2946="","",RIGHT($G2946*1000+200+COUNTIF($G$2:$G2946,$G2946),9))</f>
        <v/>
      </c>
      <c r="V2946" s="9" t="str">
        <f>IFERROR(IF($M2946="","",$M2946&amp;"・"&amp;INDEX(リスト!$F:$F,MATCH($L2946,リスト!$E:$E,0))),"")</f>
        <v/>
      </c>
    </row>
    <row r="2947" spans="15:22" ht="18" customHeight="1" x14ac:dyDescent="0.55000000000000004">
      <c r="O2947" s="9" t="str">
        <f>IFERROR(IF($B2947="","",INDEX(所属情報!$E:$E,MATCH($A2947,所属情報!$A:$A,0))),"")</f>
        <v/>
      </c>
      <c r="P2947" s="9" t="str">
        <f t="shared" ref="P2947:P3001" si="138">IF($C2947="","",IF($E2947="",$C2947,$C2947&amp;" ("&amp;$E2947&amp;")"))</f>
        <v/>
      </c>
      <c r="Q2947" s="9" t="str">
        <f t="shared" ref="Q2947:Q3001" si="139">IF($D2947="","",ASC($D2947))</f>
        <v/>
      </c>
      <c r="R2947" s="9" t="str">
        <f t="shared" ref="R2947:R3001" si="140">IF($I2947="","",UPPER($I2947)&amp;" "&amp;UPPER(LEFT($J2947,1))&amp;LOWER(RIGHT($J2947,LEN($J2947)-1))&amp;" ("&amp;MID($G2947,3,2)&amp;")")</f>
        <v/>
      </c>
      <c r="S2947" s="9" t="str">
        <f>IFERROR(IF($F2947="","",INDEX(リスト!$G:$G,MATCH($F2947,リスト!$E:$E,0))),"")</f>
        <v/>
      </c>
      <c r="T2947" s="9" t="str">
        <f>IFERROR(IF($K2947="","",INDEX(リスト!$J:$J,MATCH($K2947,リスト!$I:$I,0))),"")</f>
        <v/>
      </c>
      <c r="U2947" s="9" t="str">
        <f>IF($B2947="","",RIGHT($G2947*1000+200+COUNTIF($G$2:$G2947,$G2947),9))</f>
        <v/>
      </c>
      <c r="V2947" s="9" t="str">
        <f>IFERROR(IF($M2947="","",$M2947&amp;"・"&amp;INDEX(リスト!$F:$F,MATCH($L2947,リスト!$E:$E,0))),"")</f>
        <v/>
      </c>
    </row>
    <row r="2948" spans="15:22" ht="18" customHeight="1" x14ac:dyDescent="0.55000000000000004">
      <c r="O2948" s="9" t="str">
        <f>IFERROR(IF($B2948="","",INDEX(所属情報!$E:$E,MATCH($A2948,所属情報!$A:$A,0))),"")</f>
        <v/>
      </c>
      <c r="P2948" s="9" t="str">
        <f t="shared" si="138"/>
        <v/>
      </c>
      <c r="Q2948" s="9" t="str">
        <f t="shared" si="139"/>
        <v/>
      </c>
      <c r="R2948" s="9" t="str">
        <f t="shared" si="140"/>
        <v/>
      </c>
      <c r="S2948" s="9" t="str">
        <f>IFERROR(IF($F2948="","",INDEX(リスト!$G:$G,MATCH($F2948,リスト!$E:$E,0))),"")</f>
        <v/>
      </c>
      <c r="T2948" s="9" t="str">
        <f>IFERROR(IF($K2948="","",INDEX(リスト!$J:$J,MATCH($K2948,リスト!$I:$I,0))),"")</f>
        <v/>
      </c>
      <c r="U2948" s="9" t="str">
        <f>IF($B2948="","",RIGHT($G2948*1000+200+COUNTIF($G$2:$G2948,$G2948),9))</f>
        <v/>
      </c>
      <c r="V2948" s="9" t="str">
        <f>IFERROR(IF($M2948="","",$M2948&amp;"・"&amp;INDEX(リスト!$F:$F,MATCH($L2948,リスト!$E:$E,0))),"")</f>
        <v/>
      </c>
    </row>
    <row r="2949" spans="15:22" ht="18" customHeight="1" x14ac:dyDescent="0.55000000000000004">
      <c r="O2949" s="9" t="str">
        <f>IFERROR(IF($B2949="","",INDEX(所属情報!$E:$E,MATCH($A2949,所属情報!$A:$A,0))),"")</f>
        <v/>
      </c>
      <c r="P2949" s="9" t="str">
        <f t="shared" si="138"/>
        <v/>
      </c>
      <c r="Q2949" s="9" t="str">
        <f t="shared" si="139"/>
        <v/>
      </c>
      <c r="R2949" s="9" t="str">
        <f t="shared" si="140"/>
        <v/>
      </c>
      <c r="S2949" s="9" t="str">
        <f>IFERROR(IF($F2949="","",INDEX(リスト!$G:$G,MATCH($F2949,リスト!$E:$E,0))),"")</f>
        <v/>
      </c>
      <c r="T2949" s="9" t="str">
        <f>IFERROR(IF($K2949="","",INDEX(リスト!$J:$J,MATCH($K2949,リスト!$I:$I,0))),"")</f>
        <v/>
      </c>
      <c r="U2949" s="9" t="str">
        <f>IF($B2949="","",RIGHT($G2949*1000+200+COUNTIF($G$2:$G2949,$G2949),9))</f>
        <v/>
      </c>
      <c r="V2949" s="9" t="str">
        <f>IFERROR(IF($M2949="","",$M2949&amp;"・"&amp;INDEX(リスト!$F:$F,MATCH($L2949,リスト!$E:$E,0))),"")</f>
        <v/>
      </c>
    </row>
    <row r="2950" spans="15:22" ht="18" customHeight="1" x14ac:dyDescent="0.55000000000000004">
      <c r="O2950" s="9" t="str">
        <f>IFERROR(IF($B2950="","",INDEX(所属情報!$E:$E,MATCH($A2950,所属情報!$A:$A,0))),"")</f>
        <v/>
      </c>
      <c r="P2950" s="9" t="str">
        <f t="shared" si="138"/>
        <v/>
      </c>
      <c r="Q2950" s="9" t="str">
        <f t="shared" si="139"/>
        <v/>
      </c>
      <c r="R2950" s="9" t="str">
        <f t="shared" si="140"/>
        <v/>
      </c>
      <c r="S2950" s="9" t="str">
        <f>IFERROR(IF($F2950="","",INDEX(リスト!$G:$G,MATCH($F2950,リスト!$E:$E,0))),"")</f>
        <v/>
      </c>
      <c r="T2950" s="9" t="str">
        <f>IFERROR(IF($K2950="","",INDEX(リスト!$J:$J,MATCH($K2950,リスト!$I:$I,0))),"")</f>
        <v/>
      </c>
      <c r="U2950" s="9" t="str">
        <f>IF($B2950="","",RIGHT($G2950*1000+200+COUNTIF($G$2:$G2950,$G2950),9))</f>
        <v/>
      </c>
      <c r="V2950" s="9" t="str">
        <f>IFERROR(IF($M2950="","",$M2950&amp;"・"&amp;INDEX(リスト!$F:$F,MATCH($L2950,リスト!$E:$E,0))),"")</f>
        <v/>
      </c>
    </row>
    <row r="2951" spans="15:22" ht="18" customHeight="1" x14ac:dyDescent="0.55000000000000004">
      <c r="O2951" s="9" t="str">
        <f>IFERROR(IF($B2951="","",INDEX(所属情報!$E:$E,MATCH($A2951,所属情報!$A:$A,0))),"")</f>
        <v/>
      </c>
      <c r="P2951" s="9" t="str">
        <f t="shared" si="138"/>
        <v/>
      </c>
      <c r="Q2951" s="9" t="str">
        <f t="shared" si="139"/>
        <v/>
      </c>
      <c r="R2951" s="9" t="str">
        <f t="shared" si="140"/>
        <v/>
      </c>
      <c r="S2951" s="9" t="str">
        <f>IFERROR(IF($F2951="","",INDEX(リスト!$G:$G,MATCH($F2951,リスト!$E:$E,0))),"")</f>
        <v/>
      </c>
      <c r="T2951" s="9" t="str">
        <f>IFERROR(IF($K2951="","",INDEX(リスト!$J:$J,MATCH($K2951,リスト!$I:$I,0))),"")</f>
        <v/>
      </c>
      <c r="U2951" s="9" t="str">
        <f>IF($B2951="","",RIGHT($G2951*1000+200+COUNTIF($G$2:$G2951,$G2951),9))</f>
        <v/>
      </c>
      <c r="V2951" s="9" t="str">
        <f>IFERROR(IF($M2951="","",$M2951&amp;"・"&amp;INDEX(リスト!$F:$F,MATCH($L2951,リスト!$E:$E,0))),"")</f>
        <v/>
      </c>
    </row>
    <row r="2952" spans="15:22" ht="18" customHeight="1" x14ac:dyDescent="0.55000000000000004">
      <c r="O2952" s="9" t="str">
        <f>IFERROR(IF($B2952="","",INDEX(所属情報!$E:$E,MATCH($A2952,所属情報!$A:$A,0))),"")</f>
        <v/>
      </c>
      <c r="P2952" s="9" t="str">
        <f t="shared" si="138"/>
        <v/>
      </c>
      <c r="Q2952" s="9" t="str">
        <f t="shared" si="139"/>
        <v/>
      </c>
      <c r="R2952" s="9" t="str">
        <f t="shared" si="140"/>
        <v/>
      </c>
      <c r="S2952" s="9" t="str">
        <f>IFERROR(IF($F2952="","",INDEX(リスト!$G:$G,MATCH($F2952,リスト!$E:$E,0))),"")</f>
        <v/>
      </c>
      <c r="T2952" s="9" t="str">
        <f>IFERROR(IF($K2952="","",INDEX(リスト!$J:$J,MATCH($K2952,リスト!$I:$I,0))),"")</f>
        <v/>
      </c>
      <c r="U2952" s="9" t="str">
        <f>IF($B2952="","",RIGHT($G2952*1000+200+COUNTIF($G$2:$G2952,$G2952),9))</f>
        <v/>
      </c>
      <c r="V2952" s="9" t="str">
        <f>IFERROR(IF($M2952="","",$M2952&amp;"・"&amp;INDEX(リスト!$F:$F,MATCH($L2952,リスト!$E:$E,0))),"")</f>
        <v/>
      </c>
    </row>
    <row r="2953" spans="15:22" ht="18" customHeight="1" x14ac:dyDescent="0.55000000000000004">
      <c r="O2953" s="9" t="str">
        <f>IFERROR(IF($B2953="","",INDEX(所属情報!$E:$E,MATCH($A2953,所属情報!$A:$A,0))),"")</f>
        <v/>
      </c>
      <c r="P2953" s="9" t="str">
        <f t="shared" si="138"/>
        <v/>
      </c>
      <c r="Q2953" s="9" t="str">
        <f t="shared" si="139"/>
        <v/>
      </c>
      <c r="R2953" s="9" t="str">
        <f t="shared" si="140"/>
        <v/>
      </c>
      <c r="S2953" s="9" t="str">
        <f>IFERROR(IF($F2953="","",INDEX(リスト!$G:$G,MATCH($F2953,リスト!$E:$E,0))),"")</f>
        <v/>
      </c>
      <c r="T2953" s="9" t="str">
        <f>IFERROR(IF($K2953="","",INDEX(リスト!$J:$J,MATCH($K2953,リスト!$I:$I,0))),"")</f>
        <v/>
      </c>
      <c r="U2953" s="9" t="str">
        <f>IF($B2953="","",RIGHT($G2953*1000+200+COUNTIF($G$2:$G2953,$G2953),9))</f>
        <v/>
      </c>
      <c r="V2953" s="9" t="str">
        <f>IFERROR(IF($M2953="","",$M2953&amp;"・"&amp;INDEX(リスト!$F:$F,MATCH($L2953,リスト!$E:$E,0))),"")</f>
        <v/>
      </c>
    </row>
    <row r="2954" spans="15:22" ht="18" customHeight="1" x14ac:dyDescent="0.55000000000000004">
      <c r="O2954" s="9" t="str">
        <f>IFERROR(IF($B2954="","",INDEX(所属情報!$E:$E,MATCH($A2954,所属情報!$A:$A,0))),"")</f>
        <v/>
      </c>
      <c r="P2954" s="9" t="str">
        <f t="shared" si="138"/>
        <v/>
      </c>
      <c r="Q2954" s="9" t="str">
        <f t="shared" si="139"/>
        <v/>
      </c>
      <c r="R2954" s="9" t="str">
        <f t="shared" si="140"/>
        <v/>
      </c>
      <c r="S2954" s="9" t="str">
        <f>IFERROR(IF($F2954="","",INDEX(リスト!$G:$G,MATCH($F2954,リスト!$E:$E,0))),"")</f>
        <v/>
      </c>
      <c r="T2954" s="9" t="str">
        <f>IFERROR(IF($K2954="","",INDEX(リスト!$J:$J,MATCH($K2954,リスト!$I:$I,0))),"")</f>
        <v/>
      </c>
      <c r="U2954" s="9" t="str">
        <f>IF($B2954="","",RIGHT($G2954*1000+200+COUNTIF($G$2:$G2954,$G2954),9))</f>
        <v/>
      </c>
      <c r="V2954" s="9" t="str">
        <f>IFERROR(IF($M2954="","",$M2954&amp;"・"&amp;INDEX(リスト!$F:$F,MATCH($L2954,リスト!$E:$E,0))),"")</f>
        <v/>
      </c>
    </row>
    <row r="2955" spans="15:22" ht="18" customHeight="1" x14ac:dyDescent="0.55000000000000004">
      <c r="O2955" s="9" t="str">
        <f>IFERROR(IF($B2955="","",INDEX(所属情報!$E:$E,MATCH($A2955,所属情報!$A:$A,0))),"")</f>
        <v/>
      </c>
      <c r="P2955" s="9" t="str">
        <f t="shared" si="138"/>
        <v/>
      </c>
      <c r="Q2955" s="9" t="str">
        <f t="shared" si="139"/>
        <v/>
      </c>
      <c r="R2955" s="9" t="str">
        <f t="shared" si="140"/>
        <v/>
      </c>
      <c r="S2955" s="9" t="str">
        <f>IFERROR(IF($F2955="","",INDEX(リスト!$G:$G,MATCH($F2955,リスト!$E:$E,0))),"")</f>
        <v/>
      </c>
      <c r="T2955" s="9" t="str">
        <f>IFERROR(IF($K2955="","",INDEX(リスト!$J:$J,MATCH($K2955,リスト!$I:$I,0))),"")</f>
        <v/>
      </c>
      <c r="U2955" s="9" t="str">
        <f>IF($B2955="","",RIGHT($G2955*1000+200+COUNTIF($G$2:$G2955,$G2955),9))</f>
        <v/>
      </c>
      <c r="V2955" s="9" t="str">
        <f>IFERROR(IF($M2955="","",$M2955&amp;"・"&amp;INDEX(リスト!$F:$F,MATCH($L2955,リスト!$E:$E,0))),"")</f>
        <v/>
      </c>
    </row>
    <row r="2956" spans="15:22" ht="18" customHeight="1" x14ac:dyDescent="0.55000000000000004">
      <c r="O2956" s="9" t="str">
        <f>IFERROR(IF($B2956="","",INDEX(所属情報!$E:$E,MATCH($A2956,所属情報!$A:$A,0))),"")</f>
        <v/>
      </c>
      <c r="P2956" s="9" t="str">
        <f t="shared" si="138"/>
        <v/>
      </c>
      <c r="Q2956" s="9" t="str">
        <f t="shared" si="139"/>
        <v/>
      </c>
      <c r="R2956" s="9" t="str">
        <f t="shared" si="140"/>
        <v/>
      </c>
      <c r="S2956" s="9" t="str">
        <f>IFERROR(IF($F2956="","",INDEX(リスト!$G:$G,MATCH($F2956,リスト!$E:$E,0))),"")</f>
        <v/>
      </c>
      <c r="T2956" s="9" t="str">
        <f>IFERROR(IF($K2956="","",INDEX(リスト!$J:$J,MATCH($K2956,リスト!$I:$I,0))),"")</f>
        <v/>
      </c>
      <c r="U2956" s="9" t="str">
        <f>IF($B2956="","",RIGHT($G2956*1000+200+COUNTIF($G$2:$G2956,$G2956),9))</f>
        <v/>
      </c>
      <c r="V2956" s="9" t="str">
        <f>IFERROR(IF($M2956="","",$M2956&amp;"・"&amp;INDEX(リスト!$F:$F,MATCH($L2956,リスト!$E:$E,0))),"")</f>
        <v/>
      </c>
    </row>
    <row r="2957" spans="15:22" ht="18" customHeight="1" x14ac:dyDescent="0.55000000000000004">
      <c r="O2957" s="9" t="str">
        <f>IFERROR(IF($B2957="","",INDEX(所属情報!$E:$E,MATCH($A2957,所属情報!$A:$A,0))),"")</f>
        <v/>
      </c>
      <c r="P2957" s="9" t="str">
        <f t="shared" si="138"/>
        <v/>
      </c>
      <c r="Q2957" s="9" t="str">
        <f t="shared" si="139"/>
        <v/>
      </c>
      <c r="R2957" s="9" t="str">
        <f t="shared" si="140"/>
        <v/>
      </c>
      <c r="S2957" s="9" t="str">
        <f>IFERROR(IF($F2957="","",INDEX(リスト!$G:$G,MATCH($F2957,リスト!$E:$E,0))),"")</f>
        <v/>
      </c>
      <c r="T2957" s="9" t="str">
        <f>IFERROR(IF($K2957="","",INDEX(リスト!$J:$J,MATCH($K2957,リスト!$I:$I,0))),"")</f>
        <v/>
      </c>
      <c r="U2957" s="9" t="str">
        <f>IF($B2957="","",RIGHT($G2957*1000+200+COUNTIF($G$2:$G2957,$G2957),9))</f>
        <v/>
      </c>
      <c r="V2957" s="9" t="str">
        <f>IFERROR(IF($M2957="","",$M2957&amp;"・"&amp;INDEX(リスト!$F:$F,MATCH($L2957,リスト!$E:$E,0))),"")</f>
        <v/>
      </c>
    </row>
    <row r="2958" spans="15:22" ht="18" customHeight="1" x14ac:dyDescent="0.55000000000000004">
      <c r="O2958" s="9" t="str">
        <f>IFERROR(IF($B2958="","",INDEX(所属情報!$E:$E,MATCH($A2958,所属情報!$A:$A,0))),"")</f>
        <v/>
      </c>
      <c r="P2958" s="9" t="str">
        <f t="shared" si="138"/>
        <v/>
      </c>
      <c r="Q2958" s="9" t="str">
        <f t="shared" si="139"/>
        <v/>
      </c>
      <c r="R2958" s="9" t="str">
        <f t="shared" si="140"/>
        <v/>
      </c>
      <c r="S2958" s="9" t="str">
        <f>IFERROR(IF($F2958="","",INDEX(リスト!$G:$G,MATCH($F2958,リスト!$E:$E,0))),"")</f>
        <v/>
      </c>
      <c r="T2958" s="9" t="str">
        <f>IFERROR(IF($K2958="","",INDEX(リスト!$J:$J,MATCH($K2958,リスト!$I:$I,0))),"")</f>
        <v/>
      </c>
      <c r="U2958" s="9" t="str">
        <f>IF($B2958="","",RIGHT($G2958*1000+200+COUNTIF($G$2:$G2958,$G2958),9))</f>
        <v/>
      </c>
      <c r="V2958" s="9" t="str">
        <f>IFERROR(IF($M2958="","",$M2958&amp;"・"&amp;INDEX(リスト!$F:$F,MATCH($L2958,リスト!$E:$E,0))),"")</f>
        <v/>
      </c>
    </row>
    <row r="2959" spans="15:22" ht="18" customHeight="1" x14ac:dyDescent="0.55000000000000004">
      <c r="O2959" s="9" t="str">
        <f>IFERROR(IF($B2959="","",INDEX(所属情報!$E:$E,MATCH($A2959,所属情報!$A:$A,0))),"")</f>
        <v/>
      </c>
      <c r="P2959" s="9" t="str">
        <f t="shared" si="138"/>
        <v/>
      </c>
      <c r="Q2959" s="9" t="str">
        <f t="shared" si="139"/>
        <v/>
      </c>
      <c r="R2959" s="9" t="str">
        <f t="shared" si="140"/>
        <v/>
      </c>
      <c r="S2959" s="9" t="str">
        <f>IFERROR(IF($F2959="","",INDEX(リスト!$G:$G,MATCH($F2959,リスト!$E:$E,0))),"")</f>
        <v/>
      </c>
      <c r="T2959" s="9" t="str">
        <f>IFERROR(IF($K2959="","",INDEX(リスト!$J:$J,MATCH($K2959,リスト!$I:$I,0))),"")</f>
        <v/>
      </c>
      <c r="U2959" s="9" t="str">
        <f>IF($B2959="","",RIGHT($G2959*1000+200+COUNTIF($G$2:$G2959,$G2959),9))</f>
        <v/>
      </c>
      <c r="V2959" s="9" t="str">
        <f>IFERROR(IF($M2959="","",$M2959&amp;"・"&amp;INDEX(リスト!$F:$F,MATCH($L2959,リスト!$E:$E,0))),"")</f>
        <v/>
      </c>
    </row>
    <row r="2960" spans="15:22" ht="18" customHeight="1" x14ac:dyDescent="0.55000000000000004">
      <c r="O2960" s="9" t="str">
        <f>IFERROR(IF($B2960="","",INDEX(所属情報!$E:$E,MATCH($A2960,所属情報!$A:$A,0))),"")</f>
        <v/>
      </c>
      <c r="P2960" s="9" t="str">
        <f t="shared" si="138"/>
        <v/>
      </c>
      <c r="Q2960" s="9" t="str">
        <f t="shared" si="139"/>
        <v/>
      </c>
      <c r="R2960" s="9" t="str">
        <f t="shared" si="140"/>
        <v/>
      </c>
      <c r="S2960" s="9" t="str">
        <f>IFERROR(IF($F2960="","",INDEX(リスト!$G:$G,MATCH($F2960,リスト!$E:$E,0))),"")</f>
        <v/>
      </c>
      <c r="T2960" s="9" t="str">
        <f>IFERROR(IF($K2960="","",INDEX(リスト!$J:$J,MATCH($K2960,リスト!$I:$I,0))),"")</f>
        <v/>
      </c>
      <c r="U2960" s="9" t="str">
        <f>IF($B2960="","",RIGHT($G2960*1000+200+COUNTIF($G$2:$G2960,$G2960),9))</f>
        <v/>
      </c>
      <c r="V2960" s="9" t="str">
        <f>IFERROR(IF($M2960="","",$M2960&amp;"・"&amp;INDEX(リスト!$F:$F,MATCH($L2960,リスト!$E:$E,0))),"")</f>
        <v/>
      </c>
    </row>
    <row r="2961" spans="15:22" ht="18" customHeight="1" x14ac:dyDescent="0.55000000000000004">
      <c r="O2961" s="9" t="str">
        <f>IFERROR(IF($B2961="","",INDEX(所属情報!$E:$E,MATCH($A2961,所属情報!$A:$A,0))),"")</f>
        <v/>
      </c>
      <c r="P2961" s="9" t="str">
        <f t="shared" si="138"/>
        <v/>
      </c>
      <c r="Q2961" s="9" t="str">
        <f t="shared" si="139"/>
        <v/>
      </c>
      <c r="R2961" s="9" t="str">
        <f t="shared" si="140"/>
        <v/>
      </c>
      <c r="S2961" s="9" t="str">
        <f>IFERROR(IF($F2961="","",INDEX(リスト!$G:$G,MATCH($F2961,リスト!$E:$E,0))),"")</f>
        <v/>
      </c>
      <c r="T2961" s="9" t="str">
        <f>IFERROR(IF($K2961="","",INDEX(リスト!$J:$J,MATCH($K2961,リスト!$I:$I,0))),"")</f>
        <v/>
      </c>
      <c r="U2961" s="9" t="str">
        <f>IF($B2961="","",RIGHT($G2961*1000+200+COUNTIF($G$2:$G2961,$G2961),9))</f>
        <v/>
      </c>
      <c r="V2961" s="9" t="str">
        <f>IFERROR(IF($M2961="","",$M2961&amp;"・"&amp;INDEX(リスト!$F:$F,MATCH($L2961,リスト!$E:$E,0))),"")</f>
        <v/>
      </c>
    </row>
    <row r="2962" spans="15:22" ht="18" customHeight="1" x14ac:dyDescent="0.55000000000000004">
      <c r="O2962" s="9" t="str">
        <f>IFERROR(IF($B2962="","",INDEX(所属情報!$E:$E,MATCH($A2962,所属情報!$A:$A,0))),"")</f>
        <v/>
      </c>
      <c r="P2962" s="9" t="str">
        <f t="shared" si="138"/>
        <v/>
      </c>
      <c r="Q2962" s="9" t="str">
        <f t="shared" si="139"/>
        <v/>
      </c>
      <c r="R2962" s="9" t="str">
        <f t="shared" si="140"/>
        <v/>
      </c>
      <c r="S2962" s="9" t="str">
        <f>IFERROR(IF($F2962="","",INDEX(リスト!$G:$G,MATCH($F2962,リスト!$E:$E,0))),"")</f>
        <v/>
      </c>
      <c r="T2962" s="9" t="str">
        <f>IFERROR(IF($K2962="","",INDEX(リスト!$J:$J,MATCH($K2962,リスト!$I:$I,0))),"")</f>
        <v/>
      </c>
      <c r="U2962" s="9" t="str">
        <f>IF($B2962="","",RIGHT($G2962*1000+200+COUNTIF($G$2:$G2962,$G2962),9))</f>
        <v/>
      </c>
      <c r="V2962" s="9" t="str">
        <f>IFERROR(IF($M2962="","",$M2962&amp;"・"&amp;INDEX(リスト!$F:$F,MATCH($L2962,リスト!$E:$E,0))),"")</f>
        <v/>
      </c>
    </row>
    <row r="2963" spans="15:22" ht="18" customHeight="1" x14ac:dyDescent="0.55000000000000004">
      <c r="O2963" s="9" t="str">
        <f>IFERROR(IF($B2963="","",INDEX(所属情報!$E:$E,MATCH($A2963,所属情報!$A:$A,0))),"")</f>
        <v/>
      </c>
      <c r="P2963" s="9" t="str">
        <f t="shared" si="138"/>
        <v/>
      </c>
      <c r="Q2963" s="9" t="str">
        <f t="shared" si="139"/>
        <v/>
      </c>
      <c r="R2963" s="9" t="str">
        <f t="shared" si="140"/>
        <v/>
      </c>
      <c r="S2963" s="9" t="str">
        <f>IFERROR(IF($F2963="","",INDEX(リスト!$G:$G,MATCH($F2963,リスト!$E:$E,0))),"")</f>
        <v/>
      </c>
      <c r="T2963" s="9" t="str">
        <f>IFERROR(IF($K2963="","",INDEX(リスト!$J:$J,MATCH($K2963,リスト!$I:$I,0))),"")</f>
        <v/>
      </c>
      <c r="U2963" s="9" t="str">
        <f>IF($B2963="","",RIGHT($G2963*1000+200+COUNTIF($G$2:$G2963,$G2963),9))</f>
        <v/>
      </c>
      <c r="V2963" s="9" t="str">
        <f>IFERROR(IF($M2963="","",$M2963&amp;"・"&amp;INDEX(リスト!$F:$F,MATCH($L2963,リスト!$E:$E,0))),"")</f>
        <v/>
      </c>
    </row>
    <row r="2964" spans="15:22" ht="18" customHeight="1" x14ac:dyDescent="0.55000000000000004">
      <c r="O2964" s="9" t="str">
        <f>IFERROR(IF($B2964="","",INDEX(所属情報!$E:$E,MATCH($A2964,所属情報!$A:$A,0))),"")</f>
        <v/>
      </c>
      <c r="P2964" s="9" t="str">
        <f t="shared" si="138"/>
        <v/>
      </c>
      <c r="Q2964" s="9" t="str">
        <f t="shared" si="139"/>
        <v/>
      </c>
      <c r="R2964" s="9" t="str">
        <f t="shared" si="140"/>
        <v/>
      </c>
      <c r="S2964" s="9" t="str">
        <f>IFERROR(IF($F2964="","",INDEX(リスト!$G:$G,MATCH($F2964,リスト!$E:$E,0))),"")</f>
        <v/>
      </c>
      <c r="T2964" s="9" t="str">
        <f>IFERROR(IF($K2964="","",INDEX(リスト!$J:$J,MATCH($K2964,リスト!$I:$I,0))),"")</f>
        <v/>
      </c>
      <c r="U2964" s="9" t="str">
        <f>IF($B2964="","",RIGHT($G2964*1000+200+COUNTIF($G$2:$G2964,$G2964),9))</f>
        <v/>
      </c>
      <c r="V2964" s="9" t="str">
        <f>IFERROR(IF($M2964="","",$M2964&amp;"・"&amp;INDEX(リスト!$F:$F,MATCH($L2964,リスト!$E:$E,0))),"")</f>
        <v/>
      </c>
    </row>
    <row r="2965" spans="15:22" ht="18" customHeight="1" x14ac:dyDescent="0.55000000000000004">
      <c r="O2965" s="9" t="str">
        <f>IFERROR(IF($B2965="","",INDEX(所属情報!$E:$E,MATCH($A2965,所属情報!$A:$A,0))),"")</f>
        <v/>
      </c>
      <c r="P2965" s="9" t="str">
        <f t="shared" si="138"/>
        <v/>
      </c>
      <c r="Q2965" s="9" t="str">
        <f t="shared" si="139"/>
        <v/>
      </c>
      <c r="R2965" s="9" t="str">
        <f t="shared" si="140"/>
        <v/>
      </c>
      <c r="S2965" s="9" t="str">
        <f>IFERROR(IF($F2965="","",INDEX(リスト!$G:$G,MATCH($F2965,リスト!$E:$E,0))),"")</f>
        <v/>
      </c>
      <c r="T2965" s="9" t="str">
        <f>IFERROR(IF($K2965="","",INDEX(リスト!$J:$J,MATCH($K2965,リスト!$I:$I,0))),"")</f>
        <v/>
      </c>
      <c r="U2965" s="9" t="str">
        <f>IF($B2965="","",RIGHT($G2965*1000+200+COUNTIF($G$2:$G2965,$G2965),9))</f>
        <v/>
      </c>
      <c r="V2965" s="9" t="str">
        <f>IFERROR(IF($M2965="","",$M2965&amp;"・"&amp;INDEX(リスト!$F:$F,MATCH($L2965,リスト!$E:$E,0))),"")</f>
        <v/>
      </c>
    </row>
    <row r="2966" spans="15:22" ht="18" customHeight="1" x14ac:dyDescent="0.55000000000000004">
      <c r="O2966" s="9" t="str">
        <f>IFERROR(IF($B2966="","",INDEX(所属情報!$E:$E,MATCH($A2966,所属情報!$A:$A,0))),"")</f>
        <v/>
      </c>
      <c r="P2966" s="9" t="str">
        <f t="shared" si="138"/>
        <v/>
      </c>
      <c r="Q2966" s="9" t="str">
        <f t="shared" si="139"/>
        <v/>
      </c>
      <c r="R2966" s="9" t="str">
        <f t="shared" si="140"/>
        <v/>
      </c>
      <c r="S2966" s="9" t="str">
        <f>IFERROR(IF($F2966="","",INDEX(リスト!$G:$G,MATCH($F2966,リスト!$E:$E,0))),"")</f>
        <v/>
      </c>
      <c r="T2966" s="9" t="str">
        <f>IFERROR(IF($K2966="","",INDEX(リスト!$J:$J,MATCH($K2966,リスト!$I:$I,0))),"")</f>
        <v/>
      </c>
      <c r="U2966" s="9" t="str">
        <f>IF($B2966="","",RIGHT($G2966*1000+200+COUNTIF($G$2:$G2966,$G2966),9))</f>
        <v/>
      </c>
      <c r="V2966" s="9" t="str">
        <f>IFERROR(IF($M2966="","",$M2966&amp;"・"&amp;INDEX(リスト!$F:$F,MATCH($L2966,リスト!$E:$E,0))),"")</f>
        <v/>
      </c>
    </row>
    <row r="2967" spans="15:22" ht="18" customHeight="1" x14ac:dyDescent="0.55000000000000004">
      <c r="O2967" s="9" t="str">
        <f>IFERROR(IF($B2967="","",INDEX(所属情報!$E:$E,MATCH($A2967,所属情報!$A:$A,0))),"")</f>
        <v/>
      </c>
      <c r="P2967" s="9" t="str">
        <f t="shared" si="138"/>
        <v/>
      </c>
      <c r="Q2967" s="9" t="str">
        <f t="shared" si="139"/>
        <v/>
      </c>
      <c r="R2967" s="9" t="str">
        <f t="shared" si="140"/>
        <v/>
      </c>
      <c r="S2967" s="9" t="str">
        <f>IFERROR(IF($F2967="","",INDEX(リスト!$G:$G,MATCH($F2967,リスト!$E:$E,0))),"")</f>
        <v/>
      </c>
      <c r="T2967" s="9" t="str">
        <f>IFERROR(IF($K2967="","",INDEX(リスト!$J:$J,MATCH($K2967,リスト!$I:$I,0))),"")</f>
        <v/>
      </c>
      <c r="U2967" s="9" t="str">
        <f>IF($B2967="","",RIGHT($G2967*1000+200+COUNTIF($G$2:$G2967,$G2967),9))</f>
        <v/>
      </c>
      <c r="V2967" s="9" t="str">
        <f>IFERROR(IF($M2967="","",$M2967&amp;"・"&amp;INDEX(リスト!$F:$F,MATCH($L2967,リスト!$E:$E,0))),"")</f>
        <v/>
      </c>
    </row>
    <row r="2968" spans="15:22" ht="18" customHeight="1" x14ac:dyDescent="0.55000000000000004">
      <c r="O2968" s="9" t="str">
        <f>IFERROR(IF($B2968="","",INDEX(所属情報!$E:$E,MATCH($A2968,所属情報!$A:$A,0))),"")</f>
        <v/>
      </c>
      <c r="P2968" s="9" t="str">
        <f t="shared" si="138"/>
        <v/>
      </c>
      <c r="Q2968" s="9" t="str">
        <f t="shared" si="139"/>
        <v/>
      </c>
      <c r="R2968" s="9" t="str">
        <f t="shared" si="140"/>
        <v/>
      </c>
      <c r="S2968" s="9" t="str">
        <f>IFERROR(IF($F2968="","",INDEX(リスト!$G:$G,MATCH($F2968,リスト!$E:$E,0))),"")</f>
        <v/>
      </c>
      <c r="T2968" s="9" t="str">
        <f>IFERROR(IF($K2968="","",INDEX(リスト!$J:$J,MATCH($K2968,リスト!$I:$I,0))),"")</f>
        <v/>
      </c>
      <c r="U2968" s="9" t="str">
        <f>IF($B2968="","",RIGHT($G2968*1000+200+COUNTIF($G$2:$G2968,$G2968),9))</f>
        <v/>
      </c>
      <c r="V2968" s="9" t="str">
        <f>IFERROR(IF($M2968="","",$M2968&amp;"・"&amp;INDEX(リスト!$F:$F,MATCH($L2968,リスト!$E:$E,0))),"")</f>
        <v/>
      </c>
    </row>
    <row r="2969" spans="15:22" ht="18" customHeight="1" x14ac:dyDescent="0.55000000000000004">
      <c r="O2969" s="9" t="str">
        <f>IFERROR(IF($B2969="","",INDEX(所属情報!$E:$E,MATCH($A2969,所属情報!$A:$A,0))),"")</f>
        <v/>
      </c>
      <c r="P2969" s="9" t="str">
        <f t="shared" si="138"/>
        <v/>
      </c>
      <c r="Q2969" s="9" t="str">
        <f t="shared" si="139"/>
        <v/>
      </c>
      <c r="R2969" s="9" t="str">
        <f t="shared" si="140"/>
        <v/>
      </c>
      <c r="S2969" s="9" t="str">
        <f>IFERROR(IF($F2969="","",INDEX(リスト!$G:$G,MATCH($F2969,リスト!$E:$E,0))),"")</f>
        <v/>
      </c>
      <c r="T2969" s="9" t="str">
        <f>IFERROR(IF($K2969="","",INDEX(リスト!$J:$J,MATCH($K2969,リスト!$I:$I,0))),"")</f>
        <v/>
      </c>
      <c r="U2969" s="9" t="str">
        <f>IF($B2969="","",RIGHT($G2969*1000+200+COUNTIF($G$2:$G2969,$G2969),9))</f>
        <v/>
      </c>
      <c r="V2969" s="9" t="str">
        <f>IFERROR(IF($M2969="","",$M2969&amp;"・"&amp;INDEX(リスト!$F:$F,MATCH($L2969,リスト!$E:$E,0))),"")</f>
        <v/>
      </c>
    </row>
    <row r="2970" spans="15:22" ht="18" customHeight="1" x14ac:dyDescent="0.55000000000000004">
      <c r="O2970" s="9" t="str">
        <f>IFERROR(IF($B2970="","",INDEX(所属情報!$E:$E,MATCH($A2970,所属情報!$A:$A,0))),"")</f>
        <v/>
      </c>
      <c r="P2970" s="9" t="str">
        <f t="shared" si="138"/>
        <v/>
      </c>
      <c r="Q2970" s="9" t="str">
        <f t="shared" si="139"/>
        <v/>
      </c>
      <c r="R2970" s="9" t="str">
        <f t="shared" si="140"/>
        <v/>
      </c>
      <c r="S2970" s="9" t="str">
        <f>IFERROR(IF($F2970="","",INDEX(リスト!$G:$G,MATCH($F2970,リスト!$E:$E,0))),"")</f>
        <v/>
      </c>
      <c r="T2970" s="9" t="str">
        <f>IFERROR(IF($K2970="","",INDEX(リスト!$J:$J,MATCH($K2970,リスト!$I:$I,0))),"")</f>
        <v/>
      </c>
      <c r="U2970" s="9" t="str">
        <f>IF($B2970="","",RIGHT($G2970*1000+200+COUNTIF($G$2:$G2970,$G2970),9))</f>
        <v/>
      </c>
      <c r="V2970" s="9" t="str">
        <f>IFERROR(IF($M2970="","",$M2970&amp;"・"&amp;INDEX(リスト!$F:$F,MATCH($L2970,リスト!$E:$E,0))),"")</f>
        <v/>
      </c>
    </row>
    <row r="2971" spans="15:22" ht="18" customHeight="1" x14ac:dyDescent="0.55000000000000004">
      <c r="O2971" s="9" t="str">
        <f>IFERROR(IF($B2971="","",INDEX(所属情報!$E:$E,MATCH($A2971,所属情報!$A:$A,0))),"")</f>
        <v/>
      </c>
      <c r="P2971" s="9" t="str">
        <f t="shared" si="138"/>
        <v/>
      </c>
      <c r="Q2971" s="9" t="str">
        <f t="shared" si="139"/>
        <v/>
      </c>
      <c r="R2971" s="9" t="str">
        <f t="shared" si="140"/>
        <v/>
      </c>
      <c r="S2971" s="9" t="str">
        <f>IFERROR(IF($F2971="","",INDEX(リスト!$G:$G,MATCH($F2971,リスト!$E:$E,0))),"")</f>
        <v/>
      </c>
      <c r="T2971" s="9" t="str">
        <f>IFERROR(IF($K2971="","",INDEX(リスト!$J:$J,MATCH($K2971,リスト!$I:$I,0))),"")</f>
        <v/>
      </c>
      <c r="U2971" s="9" t="str">
        <f>IF($B2971="","",RIGHT($G2971*1000+200+COUNTIF($G$2:$G2971,$G2971),9))</f>
        <v/>
      </c>
      <c r="V2971" s="9" t="str">
        <f>IFERROR(IF($M2971="","",$M2971&amp;"・"&amp;INDEX(リスト!$F:$F,MATCH($L2971,リスト!$E:$E,0))),"")</f>
        <v/>
      </c>
    </row>
    <row r="2972" spans="15:22" ht="18" customHeight="1" x14ac:dyDescent="0.55000000000000004">
      <c r="O2972" s="9" t="str">
        <f>IFERROR(IF($B2972="","",INDEX(所属情報!$E:$E,MATCH($A2972,所属情報!$A:$A,0))),"")</f>
        <v/>
      </c>
      <c r="P2972" s="9" t="str">
        <f t="shared" si="138"/>
        <v/>
      </c>
      <c r="Q2972" s="9" t="str">
        <f t="shared" si="139"/>
        <v/>
      </c>
      <c r="R2972" s="9" t="str">
        <f t="shared" si="140"/>
        <v/>
      </c>
      <c r="S2972" s="9" t="str">
        <f>IFERROR(IF($F2972="","",INDEX(リスト!$G:$G,MATCH($F2972,リスト!$E:$E,0))),"")</f>
        <v/>
      </c>
      <c r="T2972" s="9" t="str">
        <f>IFERROR(IF($K2972="","",INDEX(リスト!$J:$J,MATCH($K2972,リスト!$I:$I,0))),"")</f>
        <v/>
      </c>
      <c r="U2972" s="9" t="str">
        <f>IF($B2972="","",RIGHT($G2972*1000+200+COUNTIF($G$2:$G2972,$G2972),9))</f>
        <v/>
      </c>
      <c r="V2972" s="9" t="str">
        <f>IFERROR(IF($M2972="","",$M2972&amp;"・"&amp;INDEX(リスト!$F:$F,MATCH($L2972,リスト!$E:$E,0))),"")</f>
        <v/>
      </c>
    </row>
    <row r="2973" spans="15:22" ht="18" customHeight="1" x14ac:dyDescent="0.55000000000000004">
      <c r="O2973" s="9" t="str">
        <f>IFERROR(IF($B2973="","",INDEX(所属情報!$E:$E,MATCH($A2973,所属情報!$A:$A,0))),"")</f>
        <v/>
      </c>
      <c r="P2973" s="9" t="str">
        <f t="shared" si="138"/>
        <v/>
      </c>
      <c r="Q2973" s="9" t="str">
        <f t="shared" si="139"/>
        <v/>
      </c>
      <c r="R2973" s="9" t="str">
        <f t="shared" si="140"/>
        <v/>
      </c>
      <c r="S2973" s="9" t="str">
        <f>IFERROR(IF($F2973="","",INDEX(リスト!$G:$G,MATCH($F2973,リスト!$E:$E,0))),"")</f>
        <v/>
      </c>
      <c r="T2973" s="9" t="str">
        <f>IFERROR(IF($K2973="","",INDEX(リスト!$J:$J,MATCH($K2973,リスト!$I:$I,0))),"")</f>
        <v/>
      </c>
      <c r="U2973" s="9" t="str">
        <f>IF($B2973="","",RIGHT($G2973*1000+200+COUNTIF($G$2:$G2973,$G2973),9))</f>
        <v/>
      </c>
      <c r="V2973" s="9" t="str">
        <f>IFERROR(IF($M2973="","",$M2973&amp;"・"&amp;INDEX(リスト!$F:$F,MATCH($L2973,リスト!$E:$E,0))),"")</f>
        <v/>
      </c>
    </row>
    <row r="2974" spans="15:22" ht="18" customHeight="1" x14ac:dyDescent="0.55000000000000004">
      <c r="O2974" s="9" t="str">
        <f>IFERROR(IF($B2974="","",INDEX(所属情報!$E:$E,MATCH($A2974,所属情報!$A:$A,0))),"")</f>
        <v/>
      </c>
      <c r="P2974" s="9" t="str">
        <f t="shared" si="138"/>
        <v/>
      </c>
      <c r="Q2974" s="9" t="str">
        <f t="shared" si="139"/>
        <v/>
      </c>
      <c r="R2974" s="9" t="str">
        <f t="shared" si="140"/>
        <v/>
      </c>
      <c r="S2974" s="9" t="str">
        <f>IFERROR(IF($F2974="","",INDEX(リスト!$G:$G,MATCH($F2974,リスト!$E:$E,0))),"")</f>
        <v/>
      </c>
      <c r="T2974" s="9" t="str">
        <f>IFERROR(IF($K2974="","",INDEX(リスト!$J:$J,MATCH($K2974,リスト!$I:$I,0))),"")</f>
        <v/>
      </c>
      <c r="U2974" s="9" t="str">
        <f>IF($B2974="","",RIGHT($G2974*1000+200+COUNTIF($G$2:$G2974,$G2974),9))</f>
        <v/>
      </c>
      <c r="V2974" s="9" t="str">
        <f>IFERROR(IF($M2974="","",$M2974&amp;"・"&amp;INDEX(リスト!$F:$F,MATCH($L2974,リスト!$E:$E,0))),"")</f>
        <v/>
      </c>
    </row>
    <row r="2975" spans="15:22" ht="18" customHeight="1" x14ac:dyDescent="0.55000000000000004">
      <c r="O2975" s="9" t="str">
        <f>IFERROR(IF($B2975="","",INDEX(所属情報!$E:$E,MATCH($A2975,所属情報!$A:$A,0))),"")</f>
        <v/>
      </c>
      <c r="P2975" s="9" t="str">
        <f t="shared" si="138"/>
        <v/>
      </c>
      <c r="Q2975" s="9" t="str">
        <f t="shared" si="139"/>
        <v/>
      </c>
      <c r="R2975" s="9" t="str">
        <f t="shared" si="140"/>
        <v/>
      </c>
      <c r="S2975" s="9" t="str">
        <f>IFERROR(IF($F2975="","",INDEX(リスト!$G:$G,MATCH($F2975,リスト!$E:$E,0))),"")</f>
        <v/>
      </c>
      <c r="T2975" s="9" t="str">
        <f>IFERROR(IF($K2975="","",INDEX(リスト!$J:$J,MATCH($K2975,リスト!$I:$I,0))),"")</f>
        <v/>
      </c>
      <c r="U2975" s="9" t="str">
        <f>IF($B2975="","",RIGHT($G2975*1000+200+COUNTIF($G$2:$G2975,$G2975),9))</f>
        <v/>
      </c>
      <c r="V2975" s="9" t="str">
        <f>IFERROR(IF($M2975="","",$M2975&amp;"・"&amp;INDEX(リスト!$F:$F,MATCH($L2975,リスト!$E:$E,0))),"")</f>
        <v/>
      </c>
    </row>
    <row r="2976" spans="15:22" ht="18" customHeight="1" x14ac:dyDescent="0.55000000000000004">
      <c r="O2976" s="9" t="str">
        <f>IFERROR(IF($B2976="","",INDEX(所属情報!$E:$E,MATCH($A2976,所属情報!$A:$A,0))),"")</f>
        <v/>
      </c>
      <c r="P2976" s="9" t="str">
        <f t="shared" si="138"/>
        <v/>
      </c>
      <c r="Q2976" s="9" t="str">
        <f t="shared" si="139"/>
        <v/>
      </c>
      <c r="R2976" s="9" t="str">
        <f t="shared" si="140"/>
        <v/>
      </c>
      <c r="S2976" s="9" t="str">
        <f>IFERROR(IF($F2976="","",INDEX(リスト!$G:$G,MATCH($F2976,リスト!$E:$E,0))),"")</f>
        <v/>
      </c>
      <c r="T2976" s="9" t="str">
        <f>IFERROR(IF($K2976="","",INDEX(リスト!$J:$J,MATCH($K2976,リスト!$I:$I,0))),"")</f>
        <v/>
      </c>
      <c r="U2976" s="9" t="str">
        <f>IF($B2976="","",RIGHT($G2976*1000+200+COUNTIF($G$2:$G2976,$G2976),9))</f>
        <v/>
      </c>
      <c r="V2976" s="9" t="str">
        <f>IFERROR(IF($M2976="","",$M2976&amp;"・"&amp;INDEX(リスト!$F:$F,MATCH($L2976,リスト!$E:$E,0))),"")</f>
        <v/>
      </c>
    </row>
    <row r="2977" spans="15:22" ht="18" customHeight="1" x14ac:dyDescent="0.55000000000000004">
      <c r="O2977" s="9" t="str">
        <f>IFERROR(IF($B2977="","",INDEX(所属情報!$E:$E,MATCH($A2977,所属情報!$A:$A,0))),"")</f>
        <v/>
      </c>
      <c r="P2977" s="9" t="str">
        <f t="shared" si="138"/>
        <v/>
      </c>
      <c r="Q2977" s="9" t="str">
        <f t="shared" si="139"/>
        <v/>
      </c>
      <c r="R2977" s="9" t="str">
        <f t="shared" si="140"/>
        <v/>
      </c>
      <c r="S2977" s="9" t="str">
        <f>IFERROR(IF($F2977="","",INDEX(リスト!$G:$G,MATCH($F2977,リスト!$E:$E,0))),"")</f>
        <v/>
      </c>
      <c r="T2977" s="9" t="str">
        <f>IFERROR(IF($K2977="","",INDEX(リスト!$J:$J,MATCH($K2977,リスト!$I:$I,0))),"")</f>
        <v/>
      </c>
      <c r="U2977" s="9" t="str">
        <f>IF($B2977="","",RIGHT($G2977*1000+200+COUNTIF($G$2:$G2977,$G2977),9))</f>
        <v/>
      </c>
      <c r="V2977" s="9" t="str">
        <f>IFERROR(IF($M2977="","",$M2977&amp;"・"&amp;INDEX(リスト!$F:$F,MATCH($L2977,リスト!$E:$E,0))),"")</f>
        <v/>
      </c>
    </row>
    <row r="2978" spans="15:22" ht="18" customHeight="1" x14ac:dyDescent="0.55000000000000004">
      <c r="O2978" s="9" t="str">
        <f>IFERROR(IF($B2978="","",INDEX(所属情報!$E:$E,MATCH($A2978,所属情報!$A:$A,0))),"")</f>
        <v/>
      </c>
      <c r="P2978" s="9" t="str">
        <f t="shared" si="138"/>
        <v/>
      </c>
      <c r="Q2978" s="9" t="str">
        <f t="shared" si="139"/>
        <v/>
      </c>
      <c r="R2978" s="9" t="str">
        <f t="shared" si="140"/>
        <v/>
      </c>
      <c r="S2978" s="9" t="str">
        <f>IFERROR(IF($F2978="","",INDEX(リスト!$G:$G,MATCH($F2978,リスト!$E:$E,0))),"")</f>
        <v/>
      </c>
      <c r="T2978" s="9" t="str">
        <f>IFERROR(IF($K2978="","",INDEX(リスト!$J:$J,MATCH($K2978,リスト!$I:$I,0))),"")</f>
        <v/>
      </c>
      <c r="U2978" s="9" t="str">
        <f>IF($B2978="","",RIGHT($G2978*1000+200+COUNTIF($G$2:$G2978,$G2978),9))</f>
        <v/>
      </c>
      <c r="V2978" s="9" t="str">
        <f>IFERROR(IF($M2978="","",$M2978&amp;"・"&amp;INDEX(リスト!$F:$F,MATCH($L2978,リスト!$E:$E,0))),"")</f>
        <v/>
      </c>
    </row>
    <row r="2979" spans="15:22" ht="18" customHeight="1" x14ac:dyDescent="0.55000000000000004">
      <c r="O2979" s="9" t="str">
        <f>IFERROR(IF($B2979="","",INDEX(所属情報!$E:$E,MATCH($A2979,所属情報!$A:$A,0))),"")</f>
        <v/>
      </c>
      <c r="P2979" s="9" t="str">
        <f t="shared" si="138"/>
        <v/>
      </c>
      <c r="Q2979" s="9" t="str">
        <f t="shared" si="139"/>
        <v/>
      </c>
      <c r="R2979" s="9" t="str">
        <f t="shared" si="140"/>
        <v/>
      </c>
      <c r="S2979" s="9" t="str">
        <f>IFERROR(IF($F2979="","",INDEX(リスト!$G:$G,MATCH($F2979,リスト!$E:$E,0))),"")</f>
        <v/>
      </c>
      <c r="T2979" s="9" t="str">
        <f>IFERROR(IF($K2979="","",INDEX(リスト!$J:$J,MATCH($K2979,リスト!$I:$I,0))),"")</f>
        <v/>
      </c>
      <c r="U2979" s="9" t="str">
        <f>IF($B2979="","",RIGHT($G2979*1000+200+COUNTIF($G$2:$G2979,$G2979),9))</f>
        <v/>
      </c>
      <c r="V2979" s="9" t="str">
        <f>IFERROR(IF($M2979="","",$M2979&amp;"・"&amp;INDEX(リスト!$F:$F,MATCH($L2979,リスト!$E:$E,0))),"")</f>
        <v/>
      </c>
    </row>
    <row r="2980" spans="15:22" ht="18" customHeight="1" x14ac:dyDescent="0.55000000000000004">
      <c r="O2980" s="9" t="str">
        <f>IFERROR(IF($B2980="","",INDEX(所属情報!$E:$E,MATCH($A2980,所属情報!$A:$A,0))),"")</f>
        <v/>
      </c>
      <c r="P2980" s="9" t="str">
        <f t="shared" si="138"/>
        <v/>
      </c>
      <c r="Q2980" s="9" t="str">
        <f t="shared" si="139"/>
        <v/>
      </c>
      <c r="R2980" s="9" t="str">
        <f t="shared" si="140"/>
        <v/>
      </c>
      <c r="S2980" s="9" t="str">
        <f>IFERROR(IF($F2980="","",INDEX(リスト!$G:$G,MATCH($F2980,リスト!$E:$E,0))),"")</f>
        <v/>
      </c>
      <c r="T2980" s="9" t="str">
        <f>IFERROR(IF($K2980="","",INDEX(リスト!$J:$J,MATCH($K2980,リスト!$I:$I,0))),"")</f>
        <v/>
      </c>
      <c r="U2980" s="9" t="str">
        <f>IF($B2980="","",RIGHT($G2980*1000+200+COUNTIF($G$2:$G2980,$G2980),9))</f>
        <v/>
      </c>
      <c r="V2980" s="9" t="str">
        <f>IFERROR(IF($M2980="","",$M2980&amp;"・"&amp;INDEX(リスト!$F:$F,MATCH($L2980,リスト!$E:$E,0))),"")</f>
        <v/>
      </c>
    </row>
    <row r="2981" spans="15:22" ht="18" customHeight="1" x14ac:dyDescent="0.55000000000000004">
      <c r="O2981" s="9" t="str">
        <f>IFERROR(IF($B2981="","",INDEX(所属情報!$E:$E,MATCH($A2981,所属情報!$A:$A,0))),"")</f>
        <v/>
      </c>
      <c r="P2981" s="9" t="str">
        <f t="shared" si="138"/>
        <v/>
      </c>
      <c r="Q2981" s="9" t="str">
        <f t="shared" si="139"/>
        <v/>
      </c>
      <c r="R2981" s="9" t="str">
        <f t="shared" si="140"/>
        <v/>
      </c>
      <c r="S2981" s="9" t="str">
        <f>IFERROR(IF($F2981="","",INDEX(リスト!$G:$G,MATCH($F2981,リスト!$E:$E,0))),"")</f>
        <v/>
      </c>
      <c r="T2981" s="9" t="str">
        <f>IFERROR(IF($K2981="","",INDEX(リスト!$J:$J,MATCH($K2981,リスト!$I:$I,0))),"")</f>
        <v/>
      </c>
      <c r="U2981" s="9" t="str">
        <f>IF($B2981="","",RIGHT($G2981*1000+200+COUNTIF($G$2:$G2981,$G2981),9))</f>
        <v/>
      </c>
      <c r="V2981" s="9" t="str">
        <f>IFERROR(IF($M2981="","",$M2981&amp;"・"&amp;INDEX(リスト!$F:$F,MATCH($L2981,リスト!$E:$E,0))),"")</f>
        <v/>
      </c>
    </row>
    <row r="2982" spans="15:22" ht="18" customHeight="1" x14ac:dyDescent="0.55000000000000004">
      <c r="O2982" s="9" t="str">
        <f>IFERROR(IF($B2982="","",INDEX(所属情報!$E:$E,MATCH($A2982,所属情報!$A:$A,0))),"")</f>
        <v/>
      </c>
      <c r="P2982" s="9" t="str">
        <f t="shared" si="138"/>
        <v/>
      </c>
      <c r="Q2982" s="9" t="str">
        <f t="shared" si="139"/>
        <v/>
      </c>
      <c r="R2982" s="9" t="str">
        <f t="shared" si="140"/>
        <v/>
      </c>
      <c r="S2982" s="9" t="str">
        <f>IFERROR(IF($F2982="","",INDEX(リスト!$G:$G,MATCH($F2982,リスト!$E:$E,0))),"")</f>
        <v/>
      </c>
      <c r="T2982" s="9" t="str">
        <f>IFERROR(IF($K2982="","",INDEX(リスト!$J:$J,MATCH($K2982,リスト!$I:$I,0))),"")</f>
        <v/>
      </c>
      <c r="U2982" s="9" t="str">
        <f>IF($B2982="","",RIGHT($G2982*1000+200+COUNTIF($G$2:$G2982,$G2982),9))</f>
        <v/>
      </c>
      <c r="V2982" s="9" t="str">
        <f>IFERROR(IF($M2982="","",$M2982&amp;"・"&amp;INDEX(リスト!$F:$F,MATCH($L2982,リスト!$E:$E,0))),"")</f>
        <v/>
      </c>
    </row>
    <row r="2983" spans="15:22" ht="18" customHeight="1" x14ac:dyDescent="0.55000000000000004">
      <c r="O2983" s="9" t="str">
        <f>IFERROR(IF($B2983="","",INDEX(所属情報!$E:$E,MATCH($A2983,所属情報!$A:$A,0))),"")</f>
        <v/>
      </c>
      <c r="P2983" s="9" t="str">
        <f t="shared" si="138"/>
        <v/>
      </c>
      <c r="Q2983" s="9" t="str">
        <f t="shared" si="139"/>
        <v/>
      </c>
      <c r="R2983" s="9" t="str">
        <f t="shared" si="140"/>
        <v/>
      </c>
      <c r="S2983" s="9" t="str">
        <f>IFERROR(IF($F2983="","",INDEX(リスト!$G:$G,MATCH($F2983,リスト!$E:$E,0))),"")</f>
        <v/>
      </c>
      <c r="T2983" s="9" t="str">
        <f>IFERROR(IF($K2983="","",INDEX(リスト!$J:$J,MATCH($K2983,リスト!$I:$I,0))),"")</f>
        <v/>
      </c>
      <c r="U2983" s="9" t="str">
        <f>IF($B2983="","",RIGHT($G2983*1000+200+COUNTIF($G$2:$G2983,$G2983),9))</f>
        <v/>
      </c>
      <c r="V2983" s="9" t="str">
        <f>IFERROR(IF($M2983="","",$M2983&amp;"・"&amp;INDEX(リスト!$F:$F,MATCH($L2983,リスト!$E:$E,0))),"")</f>
        <v/>
      </c>
    </row>
    <row r="2984" spans="15:22" ht="18" customHeight="1" x14ac:dyDescent="0.55000000000000004">
      <c r="O2984" s="9" t="str">
        <f>IFERROR(IF($B2984="","",INDEX(所属情報!$E:$E,MATCH($A2984,所属情報!$A:$A,0))),"")</f>
        <v/>
      </c>
      <c r="P2984" s="9" t="str">
        <f t="shared" si="138"/>
        <v/>
      </c>
      <c r="Q2984" s="9" t="str">
        <f t="shared" si="139"/>
        <v/>
      </c>
      <c r="R2984" s="9" t="str">
        <f t="shared" si="140"/>
        <v/>
      </c>
      <c r="S2984" s="9" t="str">
        <f>IFERROR(IF($F2984="","",INDEX(リスト!$G:$G,MATCH($F2984,リスト!$E:$E,0))),"")</f>
        <v/>
      </c>
      <c r="T2984" s="9" t="str">
        <f>IFERROR(IF($K2984="","",INDEX(リスト!$J:$J,MATCH($K2984,リスト!$I:$I,0))),"")</f>
        <v/>
      </c>
      <c r="U2984" s="9" t="str">
        <f>IF($B2984="","",RIGHT($G2984*1000+200+COUNTIF($G$2:$G2984,$G2984),9))</f>
        <v/>
      </c>
      <c r="V2984" s="9" t="str">
        <f>IFERROR(IF($M2984="","",$M2984&amp;"・"&amp;INDEX(リスト!$F:$F,MATCH($L2984,リスト!$E:$E,0))),"")</f>
        <v/>
      </c>
    </row>
    <row r="2985" spans="15:22" ht="18" customHeight="1" x14ac:dyDescent="0.55000000000000004">
      <c r="O2985" s="9" t="str">
        <f>IFERROR(IF($B2985="","",INDEX(所属情報!$E:$E,MATCH($A2985,所属情報!$A:$A,0))),"")</f>
        <v/>
      </c>
      <c r="P2985" s="9" t="str">
        <f t="shared" si="138"/>
        <v/>
      </c>
      <c r="Q2985" s="9" t="str">
        <f t="shared" si="139"/>
        <v/>
      </c>
      <c r="R2985" s="9" t="str">
        <f t="shared" si="140"/>
        <v/>
      </c>
      <c r="S2985" s="9" t="str">
        <f>IFERROR(IF($F2985="","",INDEX(リスト!$G:$G,MATCH($F2985,リスト!$E:$E,0))),"")</f>
        <v/>
      </c>
      <c r="T2985" s="9" t="str">
        <f>IFERROR(IF($K2985="","",INDEX(リスト!$J:$J,MATCH($K2985,リスト!$I:$I,0))),"")</f>
        <v/>
      </c>
      <c r="U2985" s="9" t="str">
        <f>IF($B2985="","",RIGHT($G2985*1000+200+COUNTIF($G$2:$G2985,$G2985),9))</f>
        <v/>
      </c>
      <c r="V2985" s="9" t="str">
        <f>IFERROR(IF($M2985="","",$M2985&amp;"・"&amp;INDEX(リスト!$F:$F,MATCH($L2985,リスト!$E:$E,0))),"")</f>
        <v/>
      </c>
    </row>
    <row r="2986" spans="15:22" ht="18" customHeight="1" x14ac:dyDescent="0.55000000000000004">
      <c r="O2986" s="9" t="str">
        <f>IFERROR(IF($B2986="","",INDEX(所属情報!$E:$E,MATCH($A2986,所属情報!$A:$A,0))),"")</f>
        <v/>
      </c>
      <c r="P2986" s="9" t="str">
        <f t="shared" si="138"/>
        <v/>
      </c>
      <c r="Q2986" s="9" t="str">
        <f t="shared" si="139"/>
        <v/>
      </c>
      <c r="R2986" s="9" t="str">
        <f t="shared" si="140"/>
        <v/>
      </c>
      <c r="S2986" s="9" t="str">
        <f>IFERROR(IF($F2986="","",INDEX(リスト!$G:$G,MATCH($F2986,リスト!$E:$E,0))),"")</f>
        <v/>
      </c>
      <c r="T2986" s="9" t="str">
        <f>IFERROR(IF($K2986="","",INDEX(リスト!$J:$J,MATCH($K2986,リスト!$I:$I,0))),"")</f>
        <v/>
      </c>
      <c r="U2986" s="9" t="str">
        <f>IF($B2986="","",RIGHT($G2986*1000+200+COUNTIF($G$2:$G2986,$G2986),9))</f>
        <v/>
      </c>
      <c r="V2986" s="9" t="str">
        <f>IFERROR(IF($M2986="","",$M2986&amp;"・"&amp;INDEX(リスト!$F:$F,MATCH($L2986,リスト!$E:$E,0))),"")</f>
        <v/>
      </c>
    </row>
    <row r="2987" spans="15:22" ht="18" customHeight="1" x14ac:dyDescent="0.55000000000000004">
      <c r="O2987" s="9" t="str">
        <f>IFERROR(IF($B2987="","",INDEX(所属情報!$E:$E,MATCH($A2987,所属情報!$A:$A,0))),"")</f>
        <v/>
      </c>
      <c r="P2987" s="9" t="str">
        <f t="shared" si="138"/>
        <v/>
      </c>
      <c r="Q2987" s="9" t="str">
        <f t="shared" si="139"/>
        <v/>
      </c>
      <c r="R2987" s="9" t="str">
        <f t="shared" si="140"/>
        <v/>
      </c>
      <c r="S2987" s="9" t="str">
        <f>IFERROR(IF($F2987="","",INDEX(リスト!$G:$G,MATCH($F2987,リスト!$E:$E,0))),"")</f>
        <v/>
      </c>
      <c r="T2987" s="9" t="str">
        <f>IFERROR(IF($K2987="","",INDEX(リスト!$J:$J,MATCH($K2987,リスト!$I:$I,0))),"")</f>
        <v/>
      </c>
      <c r="U2987" s="9" t="str">
        <f>IF($B2987="","",RIGHT($G2987*1000+200+COUNTIF($G$2:$G2987,$G2987),9))</f>
        <v/>
      </c>
      <c r="V2987" s="9" t="str">
        <f>IFERROR(IF($M2987="","",$M2987&amp;"・"&amp;INDEX(リスト!$F:$F,MATCH($L2987,リスト!$E:$E,0))),"")</f>
        <v/>
      </c>
    </row>
    <row r="2988" spans="15:22" ht="18" customHeight="1" x14ac:dyDescent="0.55000000000000004">
      <c r="O2988" s="9" t="str">
        <f>IFERROR(IF($B2988="","",INDEX(所属情報!$E:$E,MATCH($A2988,所属情報!$A:$A,0))),"")</f>
        <v/>
      </c>
      <c r="P2988" s="9" t="str">
        <f t="shared" si="138"/>
        <v/>
      </c>
      <c r="Q2988" s="9" t="str">
        <f t="shared" si="139"/>
        <v/>
      </c>
      <c r="R2988" s="9" t="str">
        <f t="shared" si="140"/>
        <v/>
      </c>
      <c r="S2988" s="9" t="str">
        <f>IFERROR(IF($F2988="","",INDEX(リスト!$G:$G,MATCH($F2988,リスト!$E:$E,0))),"")</f>
        <v/>
      </c>
      <c r="T2988" s="9" t="str">
        <f>IFERROR(IF($K2988="","",INDEX(リスト!$J:$J,MATCH($K2988,リスト!$I:$I,0))),"")</f>
        <v/>
      </c>
      <c r="U2988" s="9" t="str">
        <f>IF($B2988="","",RIGHT($G2988*1000+200+COUNTIF($G$2:$G2988,$G2988),9))</f>
        <v/>
      </c>
      <c r="V2988" s="9" t="str">
        <f>IFERROR(IF($M2988="","",$M2988&amp;"・"&amp;INDEX(リスト!$F:$F,MATCH($L2988,リスト!$E:$E,0))),"")</f>
        <v/>
      </c>
    </row>
    <row r="2989" spans="15:22" ht="18" customHeight="1" x14ac:dyDescent="0.55000000000000004">
      <c r="O2989" s="9" t="str">
        <f>IFERROR(IF($B2989="","",INDEX(所属情報!$E:$E,MATCH($A2989,所属情報!$A:$A,0))),"")</f>
        <v/>
      </c>
      <c r="P2989" s="9" t="str">
        <f t="shared" si="138"/>
        <v/>
      </c>
      <c r="Q2989" s="9" t="str">
        <f t="shared" si="139"/>
        <v/>
      </c>
      <c r="R2989" s="9" t="str">
        <f t="shared" si="140"/>
        <v/>
      </c>
      <c r="S2989" s="9" t="str">
        <f>IFERROR(IF($F2989="","",INDEX(リスト!$G:$G,MATCH($F2989,リスト!$E:$E,0))),"")</f>
        <v/>
      </c>
      <c r="T2989" s="9" t="str">
        <f>IFERROR(IF($K2989="","",INDEX(リスト!$J:$J,MATCH($K2989,リスト!$I:$I,0))),"")</f>
        <v/>
      </c>
      <c r="U2989" s="9" t="str">
        <f>IF($B2989="","",RIGHT($G2989*1000+200+COUNTIF($G$2:$G2989,$G2989),9))</f>
        <v/>
      </c>
      <c r="V2989" s="9" t="str">
        <f>IFERROR(IF($M2989="","",$M2989&amp;"・"&amp;INDEX(リスト!$F:$F,MATCH($L2989,リスト!$E:$E,0))),"")</f>
        <v/>
      </c>
    </row>
    <row r="2990" spans="15:22" ht="18" customHeight="1" x14ac:dyDescent="0.55000000000000004">
      <c r="O2990" s="9" t="str">
        <f>IFERROR(IF($B2990="","",INDEX(所属情報!$E:$E,MATCH($A2990,所属情報!$A:$A,0))),"")</f>
        <v/>
      </c>
      <c r="P2990" s="9" t="str">
        <f t="shared" si="138"/>
        <v/>
      </c>
      <c r="Q2990" s="9" t="str">
        <f t="shared" si="139"/>
        <v/>
      </c>
      <c r="R2990" s="9" t="str">
        <f t="shared" si="140"/>
        <v/>
      </c>
      <c r="S2990" s="9" t="str">
        <f>IFERROR(IF($F2990="","",INDEX(リスト!$G:$G,MATCH($F2990,リスト!$E:$E,0))),"")</f>
        <v/>
      </c>
      <c r="T2990" s="9" t="str">
        <f>IFERROR(IF($K2990="","",INDEX(リスト!$J:$J,MATCH($K2990,リスト!$I:$I,0))),"")</f>
        <v/>
      </c>
      <c r="U2990" s="9" t="str">
        <f>IF($B2990="","",RIGHT($G2990*1000+200+COUNTIF($G$2:$G2990,$G2990),9))</f>
        <v/>
      </c>
      <c r="V2990" s="9" t="str">
        <f>IFERROR(IF($M2990="","",$M2990&amp;"・"&amp;INDEX(リスト!$F:$F,MATCH($L2990,リスト!$E:$E,0))),"")</f>
        <v/>
      </c>
    </row>
    <row r="2991" spans="15:22" ht="18" customHeight="1" x14ac:dyDescent="0.55000000000000004">
      <c r="O2991" s="9" t="str">
        <f>IFERROR(IF($B2991="","",INDEX(所属情報!$E:$E,MATCH($A2991,所属情報!$A:$A,0))),"")</f>
        <v/>
      </c>
      <c r="P2991" s="9" t="str">
        <f t="shared" si="138"/>
        <v/>
      </c>
      <c r="Q2991" s="9" t="str">
        <f t="shared" si="139"/>
        <v/>
      </c>
      <c r="R2991" s="9" t="str">
        <f t="shared" si="140"/>
        <v/>
      </c>
      <c r="S2991" s="9" t="str">
        <f>IFERROR(IF($F2991="","",INDEX(リスト!$G:$G,MATCH($F2991,リスト!$E:$E,0))),"")</f>
        <v/>
      </c>
      <c r="T2991" s="9" t="str">
        <f>IFERROR(IF($K2991="","",INDEX(リスト!$J:$J,MATCH($K2991,リスト!$I:$I,0))),"")</f>
        <v/>
      </c>
      <c r="U2991" s="9" t="str">
        <f>IF($B2991="","",RIGHT($G2991*1000+200+COUNTIF($G$2:$G2991,$G2991),9))</f>
        <v/>
      </c>
      <c r="V2991" s="9" t="str">
        <f>IFERROR(IF($M2991="","",$M2991&amp;"・"&amp;INDEX(リスト!$F:$F,MATCH($L2991,リスト!$E:$E,0))),"")</f>
        <v/>
      </c>
    </row>
    <row r="2992" spans="15:22" ht="18" customHeight="1" x14ac:dyDescent="0.55000000000000004">
      <c r="O2992" s="9" t="str">
        <f>IFERROR(IF($B2992="","",INDEX(所属情報!$E:$E,MATCH($A2992,所属情報!$A:$A,0))),"")</f>
        <v/>
      </c>
      <c r="P2992" s="9" t="str">
        <f t="shared" si="138"/>
        <v/>
      </c>
      <c r="Q2992" s="9" t="str">
        <f t="shared" si="139"/>
        <v/>
      </c>
      <c r="R2992" s="9" t="str">
        <f t="shared" si="140"/>
        <v/>
      </c>
      <c r="S2992" s="9" t="str">
        <f>IFERROR(IF($F2992="","",INDEX(リスト!$G:$G,MATCH($F2992,リスト!$E:$E,0))),"")</f>
        <v/>
      </c>
      <c r="T2992" s="9" t="str">
        <f>IFERROR(IF($K2992="","",INDEX(リスト!$J:$J,MATCH($K2992,リスト!$I:$I,0))),"")</f>
        <v/>
      </c>
      <c r="U2992" s="9" t="str">
        <f>IF($B2992="","",RIGHT($G2992*1000+200+COUNTIF($G$2:$G2992,$G2992),9))</f>
        <v/>
      </c>
      <c r="V2992" s="9" t="str">
        <f>IFERROR(IF($M2992="","",$M2992&amp;"・"&amp;INDEX(リスト!$F:$F,MATCH($L2992,リスト!$E:$E,0))),"")</f>
        <v/>
      </c>
    </row>
    <row r="2993" spans="15:22" ht="18" customHeight="1" x14ac:dyDescent="0.55000000000000004">
      <c r="O2993" s="9" t="str">
        <f>IFERROR(IF($B2993="","",INDEX(所属情報!$E:$E,MATCH($A2993,所属情報!$A:$A,0))),"")</f>
        <v/>
      </c>
      <c r="P2993" s="9" t="str">
        <f t="shared" si="138"/>
        <v/>
      </c>
      <c r="Q2993" s="9" t="str">
        <f t="shared" si="139"/>
        <v/>
      </c>
      <c r="R2993" s="9" t="str">
        <f t="shared" si="140"/>
        <v/>
      </c>
      <c r="S2993" s="9" t="str">
        <f>IFERROR(IF($F2993="","",INDEX(リスト!$G:$G,MATCH($F2993,リスト!$E:$E,0))),"")</f>
        <v/>
      </c>
      <c r="T2993" s="9" t="str">
        <f>IFERROR(IF($K2993="","",INDEX(リスト!$J:$J,MATCH($K2993,リスト!$I:$I,0))),"")</f>
        <v/>
      </c>
      <c r="U2993" s="9" t="str">
        <f>IF($B2993="","",RIGHT($G2993*1000+200+COUNTIF($G$2:$G2993,$G2993),9))</f>
        <v/>
      </c>
      <c r="V2993" s="9" t="str">
        <f>IFERROR(IF($M2993="","",$M2993&amp;"・"&amp;INDEX(リスト!$F:$F,MATCH($L2993,リスト!$E:$E,0))),"")</f>
        <v/>
      </c>
    </row>
    <row r="2994" spans="15:22" ht="18" customHeight="1" x14ac:dyDescent="0.55000000000000004">
      <c r="O2994" s="9" t="str">
        <f>IFERROR(IF($B2994="","",INDEX(所属情報!$E:$E,MATCH($A2994,所属情報!$A:$A,0))),"")</f>
        <v/>
      </c>
      <c r="P2994" s="9" t="str">
        <f t="shared" si="138"/>
        <v/>
      </c>
      <c r="Q2994" s="9" t="str">
        <f t="shared" si="139"/>
        <v/>
      </c>
      <c r="R2994" s="9" t="str">
        <f t="shared" si="140"/>
        <v/>
      </c>
      <c r="S2994" s="9" t="str">
        <f>IFERROR(IF($F2994="","",INDEX(リスト!$G:$G,MATCH($F2994,リスト!$E:$E,0))),"")</f>
        <v/>
      </c>
      <c r="T2994" s="9" t="str">
        <f>IFERROR(IF($K2994="","",INDEX(リスト!$J:$J,MATCH($K2994,リスト!$I:$I,0))),"")</f>
        <v/>
      </c>
      <c r="U2994" s="9" t="str">
        <f>IF($B2994="","",RIGHT($G2994*1000+200+COUNTIF($G$2:$G2994,$G2994),9))</f>
        <v/>
      </c>
      <c r="V2994" s="9" t="str">
        <f>IFERROR(IF($M2994="","",$M2994&amp;"・"&amp;INDEX(リスト!$F:$F,MATCH($L2994,リスト!$E:$E,0))),"")</f>
        <v/>
      </c>
    </row>
    <row r="2995" spans="15:22" ht="18" customHeight="1" x14ac:dyDescent="0.55000000000000004">
      <c r="O2995" s="9" t="str">
        <f>IFERROR(IF($B2995="","",INDEX(所属情報!$E:$E,MATCH($A2995,所属情報!$A:$A,0))),"")</f>
        <v/>
      </c>
      <c r="P2995" s="9" t="str">
        <f t="shared" si="138"/>
        <v/>
      </c>
      <c r="Q2995" s="9" t="str">
        <f t="shared" si="139"/>
        <v/>
      </c>
      <c r="R2995" s="9" t="str">
        <f t="shared" si="140"/>
        <v/>
      </c>
      <c r="S2995" s="9" t="str">
        <f>IFERROR(IF($F2995="","",INDEX(リスト!$G:$G,MATCH($F2995,リスト!$E:$E,0))),"")</f>
        <v/>
      </c>
      <c r="T2995" s="9" t="str">
        <f>IFERROR(IF($K2995="","",INDEX(リスト!$J:$J,MATCH($K2995,リスト!$I:$I,0))),"")</f>
        <v/>
      </c>
      <c r="U2995" s="9" t="str">
        <f>IF($B2995="","",RIGHT($G2995*1000+200+COUNTIF($G$2:$G2995,$G2995),9))</f>
        <v/>
      </c>
      <c r="V2995" s="9" t="str">
        <f>IFERROR(IF($M2995="","",$M2995&amp;"・"&amp;INDEX(リスト!$F:$F,MATCH($L2995,リスト!$E:$E,0))),"")</f>
        <v/>
      </c>
    </row>
    <row r="2996" spans="15:22" ht="18" customHeight="1" x14ac:dyDescent="0.55000000000000004">
      <c r="O2996" s="9" t="str">
        <f>IFERROR(IF($B2996="","",INDEX(所属情報!$E:$E,MATCH($A2996,所属情報!$A:$A,0))),"")</f>
        <v/>
      </c>
      <c r="P2996" s="9" t="str">
        <f t="shared" si="138"/>
        <v/>
      </c>
      <c r="Q2996" s="9" t="str">
        <f t="shared" si="139"/>
        <v/>
      </c>
      <c r="R2996" s="9" t="str">
        <f t="shared" si="140"/>
        <v/>
      </c>
      <c r="S2996" s="9" t="str">
        <f>IFERROR(IF($F2996="","",INDEX(リスト!$G:$G,MATCH($F2996,リスト!$E:$E,0))),"")</f>
        <v/>
      </c>
      <c r="T2996" s="9" t="str">
        <f>IFERROR(IF($K2996="","",INDEX(リスト!$J:$J,MATCH($K2996,リスト!$I:$I,0))),"")</f>
        <v/>
      </c>
      <c r="U2996" s="9" t="str">
        <f>IF($B2996="","",RIGHT($G2996*1000+200+COUNTIF($G$2:$G2996,$G2996),9))</f>
        <v/>
      </c>
      <c r="V2996" s="9" t="str">
        <f>IFERROR(IF($M2996="","",$M2996&amp;"・"&amp;INDEX(リスト!$F:$F,MATCH($L2996,リスト!$E:$E,0))),"")</f>
        <v/>
      </c>
    </row>
    <row r="2997" spans="15:22" ht="18" customHeight="1" x14ac:dyDescent="0.55000000000000004">
      <c r="O2997" s="9" t="str">
        <f>IFERROR(IF($B2997="","",INDEX(所属情報!$E:$E,MATCH($A2997,所属情報!$A:$A,0))),"")</f>
        <v/>
      </c>
      <c r="P2997" s="9" t="str">
        <f t="shared" si="138"/>
        <v/>
      </c>
      <c r="Q2997" s="9" t="str">
        <f t="shared" si="139"/>
        <v/>
      </c>
      <c r="R2997" s="9" t="str">
        <f t="shared" si="140"/>
        <v/>
      </c>
      <c r="S2997" s="9" t="str">
        <f>IFERROR(IF($F2997="","",INDEX(リスト!$G:$G,MATCH($F2997,リスト!$E:$E,0))),"")</f>
        <v/>
      </c>
      <c r="T2997" s="9" t="str">
        <f>IFERROR(IF($K2997="","",INDEX(リスト!$J:$J,MATCH($K2997,リスト!$I:$I,0))),"")</f>
        <v/>
      </c>
      <c r="U2997" s="9" t="str">
        <f>IF($B2997="","",RIGHT($G2997*1000+200+COUNTIF($G$2:$G2997,$G2997),9))</f>
        <v/>
      </c>
      <c r="V2997" s="9" t="str">
        <f>IFERROR(IF($M2997="","",$M2997&amp;"・"&amp;INDEX(リスト!$F:$F,MATCH($L2997,リスト!$E:$E,0))),"")</f>
        <v/>
      </c>
    </row>
    <row r="2998" spans="15:22" ht="18" customHeight="1" x14ac:dyDescent="0.55000000000000004">
      <c r="O2998" s="9" t="str">
        <f>IFERROR(IF($B2998="","",INDEX(所属情報!$E:$E,MATCH($A2998,所属情報!$A:$A,0))),"")</f>
        <v/>
      </c>
      <c r="P2998" s="9" t="str">
        <f t="shared" si="138"/>
        <v/>
      </c>
      <c r="Q2998" s="9" t="str">
        <f t="shared" si="139"/>
        <v/>
      </c>
      <c r="R2998" s="9" t="str">
        <f t="shared" si="140"/>
        <v/>
      </c>
      <c r="S2998" s="9" t="str">
        <f>IFERROR(IF($F2998="","",INDEX(リスト!$G:$G,MATCH($F2998,リスト!$E:$E,0))),"")</f>
        <v/>
      </c>
      <c r="T2998" s="9" t="str">
        <f>IFERROR(IF($K2998="","",INDEX(リスト!$J:$J,MATCH($K2998,リスト!$I:$I,0))),"")</f>
        <v/>
      </c>
      <c r="U2998" s="9" t="str">
        <f>IF($B2998="","",RIGHT($G2998*1000+200+COUNTIF($G$2:$G2998,$G2998),9))</f>
        <v/>
      </c>
      <c r="V2998" s="9" t="str">
        <f>IFERROR(IF($M2998="","",$M2998&amp;"・"&amp;INDEX(リスト!$F:$F,MATCH($L2998,リスト!$E:$E,0))),"")</f>
        <v/>
      </c>
    </row>
    <row r="2999" spans="15:22" ht="18" customHeight="1" x14ac:dyDescent="0.55000000000000004">
      <c r="O2999" s="9" t="str">
        <f>IFERROR(IF($B2999="","",INDEX(所属情報!$E:$E,MATCH($A2999,所属情報!$A:$A,0))),"")</f>
        <v/>
      </c>
      <c r="P2999" s="9" t="str">
        <f t="shared" si="138"/>
        <v/>
      </c>
      <c r="Q2999" s="9" t="str">
        <f t="shared" si="139"/>
        <v/>
      </c>
      <c r="R2999" s="9" t="str">
        <f t="shared" si="140"/>
        <v/>
      </c>
      <c r="S2999" s="9" t="str">
        <f>IFERROR(IF($F2999="","",INDEX(リスト!$G:$G,MATCH($F2999,リスト!$E:$E,0))),"")</f>
        <v/>
      </c>
      <c r="T2999" s="9" t="str">
        <f>IFERROR(IF($K2999="","",INDEX(リスト!$J:$J,MATCH($K2999,リスト!$I:$I,0))),"")</f>
        <v/>
      </c>
      <c r="U2999" s="9" t="str">
        <f>IF($B2999="","",RIGHT($G2999*1000+200+COUNTIF($G$2:$G2999,$G2999),9))</f>
        <v/>
      </c>
      <c r="V2999" s="9" t="str">
        <f>IFERROR(IF($M2999="","",$M2999&amp;"・"&amp;INDEX(リスト!$F:$F,MATCH($L2999,リスト!$E:$E,0))),"")</f>
        <v/>
      </c>
    </row>
    <row r="3000" spans="15:22" ht="18" customHeight="1" x14ac:dyDescent="0.55000000000000004">
      <c r="O3000" s="9" t="str">
        <f>IFERROR(IF($B3000="","",INDEX(所属情報!$E:$E,MATCH($A3000,所属情報!$A:$A,0))),"")</f>
        <v/>
      </c>
      <c r="P3000" s="9" t="str">
        <f t="shared" si="138"/>
        <v/>
      </c>
      <c r="Q3000" s="9" t="str">
        <f t="shared" si="139"/>
        <v/>
      </c>
      <c r="R3000" s="9" t="str">
        <f t="shared" si="140"/>
        <v/>
      </c>
      <c r="S3000" s="9" t="str">
        <f>IFERROR(IF($F3000="","",INDEX(リスト!$G:$G,MATCH($F3000,リスト!$E:$E,0))),"")</f>
        <v/>
      </c>
      <c r="T3000" s="9" t="str">
        <f>IFERROR(IF($K3000="","",INDEX(リスト!$J:$J,MATCH($K3000,リスト!$I:$I,0))),"")</f>
        <v/>
      </c>
      <c r="U3000" s="9" t="str">
        <f>IF($B3000="","",RIGHT($G3000*1000+200+COUNTIF($G$2:$G3000,$G3000),9))</f>
        <v/>
      </c>
      <c r="V3000" s="9" t="str">
        <f>IFERROR(IF($M3000="","",$M3000&amp;"・"&amp;INDEX(リスト!$F:$F,MATCH($L3000,リスト!$E:$E,0))),"")</f>
        <v/>
      </c>
    </row>
    <row r="3001" spans="15:22" ht="18" customHeight="1" x14ac:dyDescent="0.55000000000000004">
      <c r="O3001" s="9" t="str">
        <f>IFERROR(IF($B3001="","",INDEX(所属情報!$E:$E,MATCH($A3001,所属情報!$A:$A,0))),"")</f>
        <v/>
      </c>
      <c r="P3001" s="9" t="str">
        <f t="shared" si="138"/>
        <v/>
      </c>
      <c r="Q3001" s="9" t="str">
        <f t="shared" si="139"/>
        <v/>
      </c>
      <c r="R3001" s="9" t="str">
        <f t="shared" si="140"/>
        <v/>
      </c>
      <c r="S3001" s="9" t="str">
        <f>IFERROR(IF($F3001="","",INDEX(リスト!$G:$G,MATCH($F3001,リスト!$E:$E,0))),"")</f>
        <v/>
      </c>
      <c r="T3001" s="9" t="str">
        <f>IFERROR(IF($K3001="","",INDEX(リスト!$J:$J,MATCH($K3001,リスト!$I:$I,0))),"")</f>
        <v/>
      </c>
      <c r="U3001" s="9" t="str">
        <f>IF($B3001="","",RIGHT($G3001*1000+200+COUNTIF($G$2:$G3001,$G3001),9))</f>
        <v/>
      </c>
      <c r="V3001" s="9" t="str">
        <f>IFERROR(IF($M3001="","",$M3001&amp;"・"&amp;INDEX(リスト!$F:$F,MATCH($L3001,リスト!$E:$E,0))),"")</f>
        <v/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設定</vt:lpstr>
      <vt:lpstr>所属情報</vt:lpstr>
      <vt:lpstr>マスター</vt:lpstr>
      <vt:lpstr>プロ原本</vt:lpstr>
      <vt:lpstr>①申込書</vt:lpstr>
      <vt:lpstr>②チーム申込</vt:lpstr>
      <vt:lpstr>③チームプロフィール</vt:lpstr>
      <vt:lpstr>④確認表</vt:lpstr>
      <vt:lpstr>女子登録情報</vt:lpstr>
      <vt:lpstr>リスト</vt:lpstr>
      <vt:lpstr>①申込書!Print_Area</vt:lpstr>
      <vt:lpstr>②チーム申込!Print_Area</vt:lpstr>
      <vt:lpstr>④確認表!Print_Area</vt:lpstr>
      <vt:lpstr>プロ原本!Print_Area</vt:lpstr>
      <vt:lpstr>その他種目</vt:lpstr>
      <vt:lpstr>チーム属性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OkadaKohei</dc:creator>
  <cp:lastModifiedBy>OkadaKohei</cp:lastModifiedBy>
  <cp:lastPrinted>2023-08-02T08:07:56Z</cp:lastPrinted>
  <dcterms:created xsi:type="dcterms:W3CDTF">2022-10-11T04:33:11Z</dcterms:created>
  <dcterms:modified xsi:type="dcterms:W3CDTF">2023-08-02T10:31:06Z</dcterms:modified>
</cp:coreProperties>
</file>