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記入上の注意（必ずお読みください）" sheetId="1" r:id="rId1"/>
    <sheet name="申込一覧" sheetId="2" r:id="rId2"/>
    <sheet name="リレー" sheetId="3" r:id="rId3"/>
    <sheet name="参加費" sheetId="4" state="hidden" r:id="rId4"/>
    <sheet name="競技者" sheetId="5" state="hidden" r:id="rId5"/>
    <sheet name="名前" sheetId="6" state="hidden" r:id="rId6"/>
  </sheets>
  <definedNames>
    <definedName name="_xlfn.COUNTIFS" hidden="1">#NAME?</definedName>
    <definedName name="_xlfn.IFERROR" hidden="1">#NAME?</definedName>
    <definedName name="_xlnm.Print_Area" localSheetId="2">'リレー'!$A$1:$I$25</definedName>
    <definedName name="_xlnm.Print_Area" localSheetId="1">'申込一覧'!$A$1:$N$114</definedName>
    <definedName name="_xlnm.Print_Titles" localSheetId="1">'申込一覧'!$13:$14</definedName>
    <definedName name="ﾅﾝﾊﾞｰ">'申込一覧'!$B$15:$B$114</definedName>
    <definedName name="リレー">'名前'!$F$32:$F$36</definedName>
    <definedName name="女子">'名前'!$J$4:$J$24</definedName>
    <definedName name="性別">'名前'!$D$4:$D$5</definedName>
    <definedName name="男子">'名前'!$G$4:$G$24</definedName>
    <definedName name="都道府県名">'名前'!$B$4:$B$51</definedName>
  </definedNames>
  <calcPr fullCalcOnLoad="1"/>
</workbook>
</file>

<file path=xl/comments2.xml><?xml version="1.0" encoding="utf-8"?>
<comments xmlns="http://schemas.openxmlformats.org/spreadsheetml/2006/main">
  <authors>
    <author>TRK</author>
  </authors>
  <commentList>
    <comment ref="J14" authorId="0">
      <text>
        <r>
          <rPr>
            <b/>
            <sz val="9"/>
            <rFont val="ＭＳ Ｐゴシック"/>
            <family val="3"/>
          </rPr>
          <t>必ず記入してください。
番組編成で必要になります。
また【m】や【分】【秒】は省いて
数字のみを記入してください。
　800m　→　20397
　やり投　→　5572
【分】や【秒】や【秒以下】は
2桁で記入してください。</t>
        </r>
      </text>
    </comment>
    <comment ref="L14" authorId="0">
      <text>
        <r>
          <rPr>
            <b/>
            <sz val="9"/>
            <rFont val="ＭＳ Ｐゴシック"/>
            <family val="3"/>
          </rPr>
          <t>必ず記入してください。
番組編成で必要になります。
また【m】や【分】【秒】は省いて
数字のみを記入してください。
　800m　→　20397
　やり投　→　5572
【分】や【秒】や【秒以下】は
2桁で記入してください。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必ず記入してください。
番組編成で必要になります。
また【m】や【分】【秒】は省いて
数字のみを記入してください。
　800m　→　20397
　やり投　→　5572
【分】や【秒】や【秒以下】は
2桁で記入してください。</t>
        </r>
      </text>
    </comment>
  </commentList>
</comments>
</file>

<file path=xl/sharedStrings.xml><?xml version="1.0" encoding="utf-8"?>
<sst xmlns="http://schemas.openxmlformats.org/spreadsheetml/2006/main" count="327" uniqueCount="225">
  <si>
    <t>ﾅﾝﾊﾞｰ</t>
  </si>
  <si>
    <t>性別</t>
  </si>
  <si>
    <t>最高記録</t>
  </si>
  <si>
    <t>№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</si>
  <si>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</si>
  <si>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</si>
  <si>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</si>
  <si>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</si>
  <si>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</si>
  <si>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</si>
  <si>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</si>
  <si>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</si>
  <si>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</si>
  <si>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</si>
  <si>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</si>
  <si>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</si>
  <si>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</si>
  <si>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</si>
  <si>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</si>
  <si>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</si>
  <si>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</si>
  <si>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</si>
  <si>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</si>
  <si>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</si>
  <si>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</si>
  <si>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</si>
  <si>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</si>
  <si>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</si>
  <si>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</si>
  <si>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</si>
  <si>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</si>
  <si>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</si>
  <si>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</si>
  <si>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</si>
  <si>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</si>
  <si>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</si>
  <si>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</si>
  <si>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</si>
  <si>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</si>
  <si>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</si>
  <si>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</si>
  <si>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</si>
  <si>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</si>
  <si>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</si>
  <si>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</si>
  <si>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</si>
  <si>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</si>
  <si>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</si>
  <si>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</si>
  <si>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</si>
  <si>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</si>
  <si>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</si>
  <si>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</si>
  <si>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</si>
  <si>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00200</t>
  </si>
  <si>
    <t>00300</t>
  </si>
  <si>
    <t>00500</t>
  </si>
  <si>
    <t>00600</t>
  </si>
  <si>
    <t>00800</t>
  </si>
  <si>
    <t>01100</t>
  </si>
  <si>
    <t>男5000m</t>
  </si>
  <si>
    <t>03400</t>
  </si>
  <si>
    <t>男110mH</t>
  </si>
  <si>
    <t>03700</t>
  </si>
  <si>
    <t>男400mH</t>
  </si>
  <si>
    <t>04400</t>
  </si>
  <si>
    <t>女100mH</t>
  </si>
  <si>
    <t>04600</t>
  </si>
  <si>
    <t>女400mH</t>
  </si>
  <si>
    <t>05300</t>
  </si>
  <si>
    <t>07100</t>
  </si>
  <si>
    <t>07200</t>
  </si>
  <si>
    <t>07300</t>
  </si>
  <si>
    <t>07400</t>
  </si>
  <si>
    <t>08100</t>
  </si>
  <si>
    <t>男砲丸投</t>
  </si>
  <si>
    <t>08400</t>
  </si>
  <si>
    <t>女砲丸投</t>
  </si>
  <si>
    <t>08600</t>
  </si>
  <si>
    <t>男円盤投</t>
  </si>
  <si>
    <t>08800</t>
  </si>
  <si>
    <t>女円盤投</t>
  </si>
  <si>
    <t>08900</t>
  </si>
  <si>
    <t>男ﾊﾝﾏｰ投</t>
  </si>
  <si>
    <t>09400</t>
  </si>
  <si>
    <t>女ﾊﾝﾏｰ投</t>
  </si>
  <si>
    <t>09200</t>
  </si>
  <si>
    <t>男やり投</t>
  </si>
  <si>
    <t>09300</t>
  </si>
  <si>
    <t>女やり投</t>
  </si>
  <si>
    <t>女子</t>
  </si>
  <si>
    <t>男100m</t>
  </si>
  <si>
    <t>男200m</t>
  </si>
  <si>
    <t>男400m</t>
  </si>
  <si>
    <t>男800m</t>
  </si>
  <si>
    <t>男1500m</t>
  </si>
  <si>
    <t>男3000mSC</t>
  </si>
  <si>
    <t>男走高跳</t>
  </si>
  <si>
    <t>男棒高跳</t>
  </si>
  <si>
    <t>男走幅跳</t>
  </si>
  <si>
    <t>男三段跳</t>
  </si>
  <si>
    <t>女100m</t>
  </si>
  <si>
    <t>女200m</t>
  </si>
  <si>
    <t>女400m</t>
  </si>
  <si>
    <t>女800m</t>
  </si>
  <si>
    <t>女1500m</t>
  </si>
  <si>
    <t>女走高跳</t>
  </si>
  <si>
    <t>女棒高跳</t>
  </si>
  <si>
    <t>女走幅跳</t>
  </si>
  <si>
    <t>女三段跳</t>
  </si>
  <si>
    <t>参加人数</t>
  </si>
  <si>
    <t>個人種目数</t>
  </si>
  <si>
    <t>参加料合計</t>
  </si>
  <si>
    <t>計</t>
  </si>
  <si>
    <t>性</t>
  </si>
  <si>
    <t>年</t>
  </si>
  <si>
    <t>所 属 名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</si>
  <si>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</si>
  <si>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</si>
  <si>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</si>
  <si>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</si>
  <si>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</si>
  <si>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</si>
  <si>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</si>
  <si>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</si>
  <si>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</si>
  <si>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</si>
  <si>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</si>
  <si>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氏　名</t>
  </si>
  <si>
    <t>例にならって記入してください。</t>
  </si>
  <si>
    <t>記入上の注意（必ずお読みください）</t>
  </si>
  <si>
    <t>色のついたセルにのみ入力してください。</t>
  </si>
  <si>
    <t>印刷したものは，要項の宛先へ期日までに送ってください。</t>
  </si>
  <si>
    <t>入力について不明な点は，下記までご連絡ください。</t>
  </si>
  <si>
    <t>男10000m</t>
  </si>
  <si>
    <t>01200</t>
  </si>
  <si>
    <t>S3</t>
  </si>
  <si>
    <t>女5000m</t>
  </si>
  <si>
    <t>男10000mW</t>
  </si>
  <si>
    <t>06200</t>
  </si>
  <si>
    <t>女10000m</t>
  </si>
  <si>
    <t>女3000mSC</t>
  </si>
  <si>
    <t>05400</t>
  </si>
  <si>
    <t>女10000mW</t>
  </si>
  <si>
    <t>登録陸協</t>
  </si>
  <si>
    <t>男　子</t>
  </si>
  <si>
    <t>女　子</t>
  </si>
  <si>
    <t>TF1</t>
  </si>
  <si>
    <t>TF2</t>
  </si>
  <si>
    <t>TF3</t>
  </si>
  <si>
    <t>県</t>
  </si>
  <si>
    <t>種目名</t>
  </si>
  <si>
    <t>種　目　１</t>
  </si>
  <si>
    <t>種　目　２</t>
  </si>
  <si>
    <t>種　目　３</t>
  </si>
  <si>
    <t>【1】</t>
  </si>
  <si>
    <t>また、「秒以下」「ｍ以下」の記録も必ず入力してください。</t>
  </si>
  <si>
    <t>5000m　14分35秒　　→　　143500</t>
  </si>
  <si>
    <t>やり投　65m　　　　　→　　　6500</t>
  </si>
  <si>
    <t>【2】</t>
  </si>
  <si>
    <t>「 都道府県(所属大学) 」「 性別 」「 登録陸協 」「 種目名 」はプルダウンから選択してください。</t>
  </si>
  <si>
    <t>　　　　　　　　　携帯電話　090-8697-9254</t>
  </si>
  <si>
    <t>最高記録は「秒」や「m」などは入力せず、数字のみを記入してください。</t>
  </si>
  <si>
    <t>20100</t>
  </si>
  <si>
    <t>男十種競技</t>
  </si>
  <si>
    <t>20200</t>
  </si>
  <si>
    <t>女七種競技</t>
  </si>
  <si>
    <t>団　体　名（個人名）</t>
  </si>
  <si>
    <t>種別</t>
  </si>
  <si>
    <t>男子種目数</t>
  </si>
  <si>
    <t>女子種目数</t>
  </si>
  <si>
    <t>種目数計</t>
  </si>
  <si>
    <t>金額合計</t>
  </si>
  <si>
    <t>摘要</t>
  </si>
  <si>
    <t>P配布数</t>
  </si>
  <si>
    <t>文書
受信</t>
  </si>
  <si>
    <t>種目数</t>
  </si>
  <si>
    <t>リレー</t>
  </si>
  <si>
    <t>リレー</t>
  </si>
  <si>
    <t>個人種目</t>
  </si>
  <si>
    <t/>
  </si>
  <si>
    <t>大学</t>
  </si>
  <si>
    <t>　　　徳島県立小松島高等学校　川井　賢一</t>
  </si>
  <si>
    <t>ファイル名は「2019中四個人（○○大）」として下さい。</t>
  </si>
  <si>
    <t>第42回中国四国学生陸上競技選手権大会　参加申込み一覧表</t>
  </si>
  <si>
    <t>都道府県</t>
  </si>
  <si>
    <t>所属長</t>
  </si>
  <si>
    <t>所属名略称</t>
  </si>
  <si>
    <t>申込責任者</t>
  </si>
  <si>
    <r>
      <rPr>
        <sz val="12"/>
        <color indexed="8"/>
        <rFont val="ＭＳ Ｐゴシック"/>
        <family val="3"/>
      </rPr>
      <t>緊急連絡先</t>
    </r>
    <r>
      <rPr>
        <sz val="16"/>
        <color indexed="8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（申込者の携帯電話）</t>
    </r>
  </si>
  <si>
    <t>注１　選手の欄にナンバーカード（半角数字）を入力してください。</t>
  </si>
  <si>
    <t>注2　リレーのみの参加選手も【申込一覧】に入力してください。</t>
  </si>
  <si>
    <t>種目</t>
  </si>
  <si>
    <t>チーム</t>
  </si>
  <si>
    <t>選手①</t>
  </si>
  <si>
    <t>選手②</t>
  </si>
  <si>
    <t>選手③</t>
  </si>
  <si>
    <t>選手④</t>
  </si>
  <si>
    <t>選手⑤</t>
  </si>
  <si>
    <t>選手⑥</t>
  </si>
  <si>
    <t>リレー種目数</t>
  </si>
  <si>
    <t>＊参加者が多い場合は別紙（２枚目）を作成すること。</t>
  </si>
  <si>
    <t>【6】</t>
  </si>
  <si>
    <t>【7】</t>
  </si>
  <si>
    <t>申込数が多い場合は別紙（２枚目）を作成すること。</t>
  </si>
  <si>
    <t>【3】</t>
  </si>
  <si>
    <t>【4】</t>
  </si>
  <si>
    <t>（例）広島大学→×広大　〇広島大，広島経済大学→×広経大　〇広島経済大</t>
  </si>
  <si>
    <t>所属名略称は６文字以内</t>
  </si>
  <si>
    <t>６文字を超えない場合は基本的に，○○大（学は入れない），○○高専，○○短大  等。</t>
  </si>
  <si>
    <t>【5】</t>
  </si>
  <si>
    <t>【8】</t>
  </si>
  <si>
    <t>【9】</t>
  </si>
  <si>
    <t>ナンバーは登録番号を入力すること（[7-]はつけないこと）</t>
  </si>
  <si>
    <t>【10】</t>
  </si>
  <si>
    <t>（例） 徳島　太郎　→　TOKUSHIMA Taro</t>
  </si>
  <si>
    <t>各項目の先頭セルにあるコメントをよく読んで入力してください。</t>
  </si>
  <si>
    <t>英語標記は半角英字で，姓名の順で記入すること。姓と名の間は半角スペースを入れること。</t>
  </si>
  <si>
    <t>必ず，学連登録時に用いた標記にしてください（ヘボン式）。</t>
  </si>
  <si>
    <t>英語標記</t>
  </si>
  <si>
    <t>　中四国個人リレー申込み</t>
  </si>
  <si>
    <t>男4×100mR</t>
  </si>
  <si>
    <t>男4×400mR</t>
  </si>
  <si>
    <t>女4×100mR</t>
  </si>
  <si>
    <t>女4×400mR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</si>
</sst>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&quot;種&quot;&quot;目&quot;"/>
    <numFmt numFmtId="187" formatCode="[=1]&quot;○&quot;;General"/>
    <numFmt numFmtId="188" formatCode="[$-F800]dddd\,\ mmmm\ dd\,\ yyyy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48"/>
      <color indexed="60"/>
      <name val="ＭＳ Ｐゴシック"/>
      <family val="3"/>
    </font>
    <font>
      <sz val="16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name val="Century Gothic"/>
      <family val="2"/>
    </font>
    <font>
      <sz val="14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 style="double"/>
    </border>
    <border>
      <left style="hair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1" fillId="31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49" fontId="5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4" fillId="0" borderId="0" xfId="61" applyNumberFormat="1" applyFont="1" applyFill="1" applyAlignment="1">
      <alignment horizontal="center" vertical="center" shrinkToFit="1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6" fillId="0" borderId="0" xfId="0" applyFont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79" fontId="7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6" fontId="0" fillId="0" borderId="0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3" fillId="0" borderId="0" xfId="61" applyFont="1" applyAlignment="1" applyProtection="1">
      <alignment horizontal="center"/>
      <protection/>
    </xf>
    <xf numFmtId="0" fontId="3" fillId="0" borderId="0" xfId="61" applyAlignment="1" applyProtection="1">
      <alignment/>
      <protection/>
    </xf>
    <xf numFmtId="49" fontId="3" fillId="0" borderId="0" xfId="61" applyNumberFormat="1" applyAlignment="1" applyProtection="1">
      <alignment/>
      <protection/>
    </xf>
    <xf numFmtId="0" fontId="0" fillId="0" borderId="16" xfId="0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vertical="center" shrinkToFit="1"/>
    </xf>
    <xf numFmtId="0" fontId="12" fillId="0" borderId="31" xfId="0" applyFont="1" applyFill="1" applyBorder="1" applyAlignment="1">
      <alignment vertical="center" shrinkToFit="1"/>
    </xf>
    <xf numFmtId="0" fontId="12" fillId="0" borderId="32" xfId="0" applyFont="1" applyFill="1" applyBorder="1" applyAlignment="1">
      <alignment vertical="center" shrinkToFit="1"/>
    </xf>
    <xf numFmtId="0" fontId="12" fillId="0" borderId="33" xfId="0" applyFont="1" applyFill="1" applyBorder="1" applyAlignment="1">
      <alignment vertical="center" shrinkToFit="1"/>
    </xf>
    <xf numFmtId="0" fontId="12" fillId="0" borderId="34" xfId="0" applyFont="1" applyFill="1" applyBorder="1" applyAlignment="1">
      <alignment vertical="center" shrinkToFit="1"/>
    </xf>
    <xf numFmtId="0" fontId="12" fillId="0" borderId="35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187" fontId="0" fillId="0" borderId="37" xfId="0" applyNumberFormat="1" applyFill="1" applyBorder="1" applyAlignment="1">
      <alignment horizontal="center" vertical="center" shrinkToFit="1"/>
    </xf>
    <xf numFmtId="6" fontId="0" fillId="0" borderId="38" xfId="0" applyNumberFormat="1" applyFill="1" applyBorder="1" applyAlignment="1">
      <alignment vertical="center" shrinkToFit="1"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62">
      <alignment/>
      <protection/>
    </xf>
    <xf numFmtId="0" fontId="0" fillId="0" borderId="45" xfId="0" applyBorder="1" applyAlignment="1" applyProtection="1">
      <alignment horizontal="center" vertical="center"/>
      <protection/>
    </xf>
    <xf numFmtId="0" fontId="52" fillId="0" borderId="0" xfId="0" applyFont="1" applyAlignment="1">
      <alignment vertical="center"/>
    </xf>
    <xf numFmtId="0" fontId="0" fillId="32" borderId="46" xfId="0" applyFill="1" applyBorder="1" applyAlignment="1" applyProtection="1">
      <alignment vertical="center" shrinkToFit="1"/>
      <protection locked="0"/>
    </xf>
    <xf numFmtId="0" fontId="0" fillId="32" borderId="47" xfId="0" applyFill="1" applyBorder="1" applyAlignment="1" applyProtection="1">
      <alignment vertical="center" shrinkToFit="1"/>
      <protection locked="0"/>
    </xf>
    <xf numFmtId="0" fontId="0" fillId="32" borderId="47" xfId="0" applyFill="1" applyBorder="1" applyAlignment="1" applyProtection="1">
      <alignment horizontal="center" vertical="center" shrinkToFit="1"/>
      <protection locked="0"/>
    </xf>
    <xf numFmtId="177" fontId="0" fillId="32" borderId="48" xfId="0" applyNumberFormat="1" applyFill="1" applyBorder="1" applyAlignment="1" applyProtection="1">
      <alignment horizontal="center" vertical="center" shrinkToFit="1"/>
      <protection locked="0"/>
    </xf>
    <xf numFmtId="0" fontId="0" fillId="32" borderId="49" xfId="0" applyFill="1" applyBorder="1" applyAlignment="1" applyProtection="1">
      <alignment vertical="center" shrinkToFit="1"/>
      <protection locked="0"/>
    </xf>
    <xf numFmtId="0" fontId="0" fillId="32" borderId="50" xfId="0" applyFill="1" applyBorder="1" applyAlignment="1" applyProtection="1">
      <alignment vertical="center" shrinkToFit="1"/>
      <protection locked="0"/>
    </xf>
    <xf numFmtId="0" fontId="0" fillId="32" borderId="51" xfId="0" applyFill="1" applyBorder="1" applyAlignment="1" applyProtection="1">
      <alignment vertical="center" shrinkToFit="1"/>
      <protection locked="0"/>
    </xf>
    <xf numFmtId="0" fontId="0" fillId="32" borderId="52" xfId="0" applyFill="1" applyBorder="1" applyAlignment="1" applyProtection="1">
      <alignment vertical="center" shrinkToFit="1"/>
      <protection locked="0"/>
    </xf>
    <xf numFmtId="0" fontId="0" fillId="32" borderId="48" xfId="0" applyFill="1" applyBorder="1" applyAlignment="1" applyProtection="1">
      <alignment vertical="center" shrinkToFit="1"/>
      <protection locked="0"/>
    </xf>
    <xf numFmtId="0" fontId="0" fillId="32" borderId="53" xfId="0" applyFill="1" applyBorder="1" applyAlignment="1" applyProtection="1">
      <alignment vertical="center" shrinkToFit="1"/>
      <protection locked="0"/>
    </xf>
    <xf numFmtId="0" fontId="0" fillId="32" borderId="54" xfId="0" applyFill="1" applyBorder="1" applyAlignment="1" applyProtection="1">
      <alignment vertical="center" shrinkToFit="1"/>
      <protection locked="0"/>
    </xf>
    <xf numFmtId="0" fontId="0" fillId="32" borderId="54" xfId="0" applyFill="1" applyBorder="1" applyAlignment="1" applyProtection="1">
      <alignment horizontal="center" vertical="center" shrinkToFit="1"/>
      <protection locked="0"/>
    </xf>
    <xf numFmtId="177" fontId="0" fillId="32" borderId="55" xfId="0" applyNumberFormat="1" applyFill="1" applyBorder="1" applyAlignment="1" applyProtection="1">
      <alignment horizontal="center" vertical="center" shrinkToFit="1"/>
      <protection locked="0"/>
    </xf>
    <xf numFmtId="0" fontId="0" fillId="32" borderId="56" xfId="0" applyFill="1" applyBorder="1" applyAlignment="1" applyProtection="1">
      <alignment vertical="center" shrinkToFit="1"/>
      <protection locked="0"/>
    </xf>
    <xf numFmtId="0" fontId="0" fillId="32" borderId="57" xfId="0" applyFill="1" applyBorder="1" applyAlignment="1" applyProtection="1">
      <alignment vertical="center" shrinkToFit="1"/>
      <protection locked="0"/>
    </xf>
    <xf numFmtId="0" fontId="0" fillId="32" borderId="58" xfId="0" applyFill="1" applyBorder="1" applyAlignment="1" applyProtection="1">
      <alignment vertical="center" shrinkToFit="1"/>
      <protection locked="0"/>
    </xf>
    <xf numFmtId="0" fontId="0" fillId="32" borderId="59" xfId="0" applyFill="1" applyBorder="1" applyAlignment="1" applyProtection="1">
      <alignment vertical="center" shrinkToFit="1"/>
      <protection locked="0"/>
    </xf>
    <xf numFmtId="0" fontId="0" fillId="32" borderId="55" xfId="0" applyFill="1" applyBorder="1" applyAlignment="1" applyProtection="1">
      <alignment vertical="center" shrinkToFit="1"/>
      <protection locked="0"/>
    </xf>
    <xf numFmtId="0" fontId="0" fillId="32" borderId="16" xfId="0" applyFill="1" applyBorder="1" applyAlignment="1" applyProtection="1">
      <alignment horizontal="center" vertical="center"/>
      <protection locked="0"/>
    </xf>
    <xf numFmtId="185" fontId="0" fillId="32" borderId="60" xfId="0" applyNumberFormat="1" applyFill="1" applyBorder="1" applyAlignment="1" applyProtection="1">
      <alignment horizontal="center" vertical="center"/>
      <protection locked="0"/>
    </xf>
    <xf numFmtId="0" fontId="53" fillId="32" borderId="46" xfId="0" applyFont="1" applyFill="1" applyBorder="1" applyAlignment="1" applyProtection="1">
      <alignment horizontal="center" vertical="center"/>
      <protection locked="0"/>
    </xf>
    <xf numFmtId="0" fontId="53" fillId="32" borderId="47" xfId="0" applyFont="1" applyFill="1" applyBorder="1" applyAlignment="1" applyProtection="1">
      <alignment horizontal="center" vertical="center"/>
      <protection locked="0"/>
    </xf>
    <xf numFmtId="0" fontId="53" fillId="32" borderId="48" xfId="0" applyFon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185" fontId="0" fillId="32" borderId="61" xfId="0" applyNumberFormat="1" applyFill="1" applyBorder="1" applyAlignment="1" applyProtection="1">
      <alignment horizontal="center" vertical="center"/>
      <protection locked="0"/>
    </xf>
    <xf numFmtId="0" fontId="53" fillId="32" borderId="53" xfId="0" applyFont="1" applyFill="1" applyBorder="1" applyAlignment="1" applyProtection="1">
      <alignment horizontal="center" vertical="center"/>
      <protection locked="0"/>
    </xf>
    <xf numFmtId="0" fontId="53" fillId="32" borderId="54" xfId="0" applyFont="1" applyFill="1" applyBorder="1" applyAlignment="1" applyProtection="1">
      <alignment horizontal="center" vertical="center"/>
      <protection locked="0"/>
    </xf>
    <xf numFmtId="0" fontId="53" fillId="32" borderId="55" xfId="0" applyFont="1" applyFill="1" applyBorder="1" applyAlignment="1" applyProtection="1">
      <alignment horizontal="center" vertical="center"/>
      <protection locked="0"/>
    </xf>
    <xf numFmtId="0" fontId="14" fillId="32" borderId="47" xfId="0" applyFont="1" applyFill="1" applyBorder="1" applyAlignment="1" applyProtection="1">
      <alignment horizontal="center" vertical="center" shrinkToFit="1"/>
      <protection locked="0"/>
    </xf>
    <xf numFmtId="0" fontId="14" fillId="32" borderId="54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0" fillId="32" borderId="60" xfId="0" applyFill="1" applyBorder="1" applyAlignment="1" applyProtection="1">
      <alignment horizontal="center" vertical="center" shrinkToFit="1"/>
      <protection locked="0"/>
    </xf>
    <xf numFmtId="0" fontId="0" fillId="32" borderId="62" xfId="0" applyFill="1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6" fontId="0" fillId="0" borderId="61" xfId="0" applyNumberFormat="1" applyBorder="1" applyAlignment="1" applyProtection="1">
      <alignment horizontal="center" vertical="center"/>
      <protection/>
    </xf>
    <xf numFmtId="6" fontId="0" fillId="0" borderId="67" xfId="0" applyNumberFormat="1" applyFont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74" xfId="0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shrinkToFit="1"/>
      <protection/>
    </xf>
    <xf numFmtId="188" fontId="7" fillId="0" borderId="0" xfId="0" applyNumberFormat="1" applyFont="1" applyAlignment="1" applyProtection="1">
      <alignment horizontal="right" vertical="center"/>
      <protection/>
    </xf>
    <xf numFmtId="0" fontId="54" fillId="32" borderId="10" xfId="0" applyFont="1" applyFill="1" applyBorder="1" applyAlignment="1" applyProtection="1">
      <alignment horizontal="center" vertical="center" shrinkToFit="1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6" fontId="0" fillId="0" borderId="57" xfId="0" applyNumberFormat="1" applyBorder="1" applyAlignment="1" applyProtection="1">
      <alignment horizontal="center" vertical="center"/>
      <protection/>
    </xf>
    <xf numFmtId="6" fontId="0" fillId="0" borderId="67" xfId="0" applyNumberFormat="1" applyBorder="1" applyAlignment="1" applyProtection="1">
      <alignment horizontal="center" vertical="center"/>
      <protection/>
    </xf>
    <xf numFmtId="6" fontId="0" fillId="0" borderId="78" xfId="0" applyNumberFormat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 shrinkToFit="1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shrinkToFit="1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0" borderId="82" xfId="0" applyBorder="1" applyAlignment="1" applyProtection="1">
      <alignment horizontal="center" vertical="center" shrinkToFit="1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horizontal="center" vertical="center" shrinkToFit="1"/>
      <protection/>
    </xf>
    <xf numFmtId="0" fontId="0" fillId="0" borderId="61" xfId="0" applyBorder="1" applyAlignment="1" applyProtection="1">
      <alignment horizontal="center" vertical="center" shrinkToFit="1"/>
      <protection/>
    </xf>
    <xf numFmtId="0" fontId="0" fillId="0" borderId="87" xfId="0" applyBorder="1" applyAlignment="1" applyProtection="1">
      <alignment horizontal="center" vertical="center" shrinkToFit="1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54" fillId="32" borderId="61" xfId="0" applyFont="1" applyFill="1" applyBorder="1" applyAlignment="1" applyProtection="1">
      <alignment horizontal="center" vertical="center" shrinkToFit="1"/>
      <protection/>
    </xf>
    <xf numFmtId="0" fontId="54" fillId="32" borderId="78" xfId="0" applyFont="1" applyFill="1" applyBorder="1" applyAlignment="1" applyProtection="1">
      <alignment horizontal="center" vertical="center" shrinkToFit="1"/>
      <protection/>
    </xf>
    <xf numFmtId="0" fontId="7" fillId="0" borderId="61" xfId="0" applyFont="1" applyFill="1" applyBorder="1" applyAlignment="1" applyProtection="1">
      <alignment horizontal="center" vertical="center" shrinkToFit="1"/>
      <protection locked="0"/>
    </xf>
    <xf numFmtId="0" fontId="7" fillId="0" borderId="67" xfId="0" applyFont="1" applyFill="1" applyBorder="1" applyAlignment="1" applyProtection="1">
      <alignment horizontal="center" vertical="center" shrinkToFit="1"/>
      <protection locked="0"/>
    </xf>
    <xf numFmtId="0" fontId="7" fillId="0" borderId="78" xfId="0" applyFont="1" applyFill="1" applyBorder="1" applyAlignment="1" applyProtection="1">
      <alignment horizontal="center" vertical="center" shrinkToFit="1"/>
      <protection locked="0"/>
    </xf>
    <xf numFmtId="0" fontId="8" fillId="32" borderId="61" xfId="0" applyFont="1" applyFill="1" applyBorder="1" applyAlignment="1" applyProtection="1">
      <alignment horizontal="center" vertical="center" shrinkToFit="1"/>
      <protection locked="0"/>
    </xf>
    <xf numFmtId="0" fontId="8" fillId="32" borderId="78" xfId="0" applyFont="1" applyFill="1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vertical="center"/>
      <protection/>
    </xf>
    <xf numFmtId="0" fontId="0" fillId="0" borderId="83" xfId="0" applyBorder="1" applyAlignment="1" applyProtection="1">
      <alignment horizontal="center" vertical="center" shrinkToFit="1"/>
      <protection/>
    </xf>
    <xf numFmtId="0" fontId="0" fillId="0" borderId="85" xfId="0" applyBorder="1" applyAlignment="1" applyProtection="1">
      <alignment vertical="center"/>
      <protection/>
    </xf>
    <xf numFmtId="0" fontId="0" fillId="0" borderId="88" xfId="0" applyBorder="1" applyAlignment="1" applyProtection="1">
      <alignment horizontal="center" vertical="center" shrinkToFit="1"/>
      <protection/>
    </xf>
    <xf numFmtId="0" fontId="0" fillId="0" borderId="89" xfId="0" applyBorder="1" applyAlignment="1" applyProtection="1">
      <alignment vertical="center"/>
      <protection/>
    </xf>
    <xf numFmtId="0" fontId="0" fillId="0" borderId="88" xfId="0" applyFont="1" applyBorder="1" applyAlignment="1" applyProtection="1">
      <alignment horizontal="center" vertical="center" shrinkToFit="1"/>
      <protection/>
    </xf>
    <xf numFmtId="0" fontId="0" fillId="0" borderId="89" xfId="0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 wrapText="1" shrinkToFit="1"/>
      <protection locked="0"/>
    </xf>
    <xf numFmtId="0" fontId="10" fillId="0" borderId="78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8" fillId="32" borderId="61" xfId="0" applyFont="1" applyFill="1" applyBorder="1" applyAlignment="1" applyProtection="1">
      <alignment horizontal="left" vertical="center" indent="1" shrinkToFit="1"/>
      <protection locked="0"/>
    </xf>
    <xf numFmtId="0" fontId="8" fillId="32" borderId="78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6" fillId="0" borderId="61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6" fillId="0" borderId="78" xfId="0" applyFont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 shrinkToFit="1"/>
    </xf>
    <xf numFmtId="0" fontId="12" fillId="0" borderId="91" xfId="0" applyFont="1" applyFill="1" applyBorder="1" applyAlignment="1">
      <alignment horizontal="center" vertical="center" shrinkToFit="1"/>
    </xf>
    <xf numFmtId="0" fontId="12" fillId="0" borderId="92" xfId="0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94" xfId="0" applyFont="1" applyFill="1" applyBorder="1" applyAlignment="1">
      <alignment horizontal="center" vertical="center" shrinkToFit="1"/>
    </xf>
    <xf numFmtId="38" fontId="0" fillId="0" borderId="95" xfId="48" applyFont="1" applyFill="1" applyBorder="1" applyAlignment="1">
      <alignment horizontal="center" vertical="center" wrapText="1" shrinkToFit="1"/>
    </xf>
    <xf numFmtId="38" fontId="0" fillId="0" borderId="96" xfId="48" applyFont="1" applyFill="1" applyBorder="1" applyAlignment="1">
      <alignment horizontal="center" vertical="center" shrinkToFit="1"/>
    </xf>
    <xf numFmtId="0" fontId="12" fillId="0" borderId="97" xfId="0" applyFont="1" applyFill="1" applyBorder="1" applyAlignment="1">
      <alignment horizontal="center" vertical="center" shrinkToFit="1"/>
    </xf>
    <xf numFmtId="0" fontId="12" fillId="0" borderId="98" xfId="0" applyFont="1" applyFill="1" applyBorder="1" applyAlignment="1">
      <alignment horizontal="center" vertical="center" shrinkToFit="1"/>
    </xf>
    <xf numFmtId="0" fontId="12" fillId="0" borderId="99" xfId="0" applyFont="1" applyFill="1" applyBorder="1" applyAlignment="1">
      <alignment horizontal="center" vertical="center" shrinkToFit="1"/>
    </xf>
    <xf numFmtId="0" fontId="12" fillId="0" borderId="100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1" xfId="0" applyFont="1" applyFill="1" applyBorder="1" applyAlignment="1">
      <alignment horizontal="center" vertical="center" shrinkToFit="1"/>
    </xf>
    <xf numFmtId="0" fontId="12" fillId="0" borderId="102" xfId="0" applyFont="1" applyFill="1" applyBorder="1" applyAlignment="1">
      <alignment horizontal="center" vertical="center" shrinkToFit="1"/>
    </xf>
    <xf numFmtId="0" fontId="0" fillId="0" borderId="99" xfId="0" applyFill="1" applyBorder="1" applyAlignment="1">
      <alignment horizontal="center" vertical="center" shrinkToFit="1"/>
    </xf>
    <xf numFmtId="0" fontId="0" fillId="0" borderId="93" xfId="0" applyFill="1" applyBorder="1" applyAlignment="1">
      <alignment horizontal="center" vertical="center" shrinkToFit="1"/>
    </xf>
    <xf numFmtId="0" fontId="0" fillId="0" borderId="103" xfId="0" applyFill="1" applyBorder="1" applyAlignment="1">
      <alignment horizontal="center" vertical="center" shrinkToFit="1"/>
    </xf>
    <xf numFmtId="0" fontId="0" fillId="0" borderId="104" xfId="0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</xdr:row>
      <xdr:rowOff>38100</xdr:rowOff>
    </xdr:from>
    <xdr:to>
      <xdr:col>2</xdr:col>
      <xdr:colOff>419100</xdr:colOff>
      <xdr:row>16</xdr:row>
      <xdr:rowOff>152400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552825"/>
          <a:ext cx="6934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352425</xdr:colOff>
      <xdr:row>2</xdr:row>
      <xdr:rowOff>123825</xdr:rowOff>
    </xdr:from>
    <xdr:to>
      <xdr:col>14</xdr:col>
      <xdr:colOff>9525</xdr:colOff>
      <xdr:row>2</xdr:row>
      <xdr:rowOff>304800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5722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7"/>
  <sheetViews>
    <sheetView showGridLines="0" tabSelected="1" zoomScalePageLayoutView="0" workbookViewId="0" topLeftCell="A1">
      <selection activeCell="G21" sqref="G21"/>
    </sheetView>
  </sheetViews>
  <sheetFormatPr defaultColWidth="9.140625" defaultRowHeight="15"/>
  <cols>
    <col min="1" max="1" width="5.421875" style="0" customWidth="1"/>
    <col min="2" max="2" width="92.57421875" style="0" customWidth="1"/>
  </cols>
  <sheetData>
    <row r="1" spans="1:2" ht="55.5">
      <c r="A1" s="113" t="s">
        <v>130</v>
      </c>
      <c r="B1" s="113"/>
    </row>
    <row r="3" spans="1:2" s="7" customFormat="1" ht="18.75" customHeight="1">
      <c r="A3" s="7" t="s">
        <v>155</v>
      </c>
      <c r="B3" s="7" t="s">
        <v>183</v>
      </c>
    </row>
    <row r="4" spans="1:2" s="7" customFormat="1" ht="18.75" customHeight="1">
      <c r="A4" s="7" t="s">
        <v>159</v>
      </c>
      <c r="B4" s="7" t="s">
        <v>131</v>
      </c>
    </row>
    <row r="5" spans="1:2" s="109" customFormat="1" ht="18.75" customHeight="1">
      <c r="A5" s="109" t="s">
        <v>205</v>
      </c>
      <c r="B5" s="109" t="s">
        <v>208</v>
      </c>
    </row>
    <row r="6" s="109" customFormat="1" ht="18.75" customHeight="1">
      <c r="B6" s="109" t="s">
        <v>209</v>
      </c>
    </row>
    <row r="7" s="109" customFormat="1" ht="18.75" customHeight="1">
      <c r="B7" s="109" t="s">
        <v>207</v>
      </c>
    </row>
    <row r="8" spans="1:2" s="7" customFormat="1" ht="18.75" customHeight="1">
      <c r="A8" s="7" t="s">
        <v>206</v>
      </c>
      <c r="B8" s="7" t="s">
        <v>129</v>
      </c>
    </row>
    <row r="9" s="7" customFormat="1" ht="18.75" customHeight="1">
      <c r="B9" s="110" t="s">
        <v>216</v>
      </c>
    </row>
    <row r="10" s="7" customFormat="1" ht="18.75" customHeight="1">
      <c r="B10" s="7" t="s">
        <v>162</v>
      </c>
    </row>
    <row r="11" s="7" customFormat="1" ht="18.75" customHeight="1">
      <c r="B11" s="7" t="s">
        <v>156</v>
      </c>
    </row>
    <row r="12" s="7" customFormat="1" ht="18.75" customHeight="1">
      <c r="B12" s="7" t="s">
        <v>157</v>
      </c>
    </row>
    <row r="13" s="7" customFormat="1" ht="18.75" customHeight="1">
      <c r="B13" s="7" t="s">
        <v>158</v>
      </c>
    </row>
    <row r="14" s="7" customFormat="1" ht="18.75" customHeight="1"/>
    <row r="15" s="7" customFormat="1" ht="18.75" customHeight="1"/>
    <row r="16" s="7" customFormat="1" ht="18.75" customHeight="1"/>
    <row r="17" s="7" customFormat="1" ht="22.5" customHeight="1"/>
    <row r="18" spans="1:2" s="7" customFormat="1" ht="18.75" customHeight="1">
      <c r="A18" s="7" t="s">
        <v>210</v>
      </c>
      <c r="B18" s="7" t="s">
        <v>160</v>
      </c>
    </row>
    <row r="19" spans="1:2" s="109" customFormat="1" ht="18.75" customHeight="1">
      <c r="A19" s="109" t="s">
        <v>202</v>
      </c>
      <c r="B19" s="109" t="s">
        <v>213</v>
      </c>
    </row>
    <row r="20" spans="1:2" s="109" customFormat="1" ht="18.75" customHeight="1">
      <c r="A20" s="109" t="s">
        <v>203</v>
      </c>
      <c r="B20" s="111" t="s">
        <v>217</v>
      </c>
    </row>
    <row r="21" s="109" customFormat="1" ht="18.75" customHeight="1">
      <c r="B21" s="111" t="s">
        <v>218</v>
      </c>
    </row>
    <row r="22" s="109" customFormat="1" ht="18.75" customHeight="1">
      <c r="B22" s="111" t="s">
        <v>215</v>
      </c>
    </row>
    <row r="23" spans="1:2" s="109" customFormat="1" ht="18.75" customHeight="1">
      <c r="A23" s="109" t="s">
        <v>211</v>
      </c>
      <c r="B23" s="109" t="s">
        <v>204</v>
      </c>
    </row>
    <row r="24" spans="1:2" s="7" customFormat="1" ht="18.75" customHeight="1">
      <c r="A24" s="7" t="s">
        <v>212</v>
      </c>
      <c r="B24" s="7" t="s">
        <v>132</v>
      </c>
    </row>
    <row r="25" spans="1:2" s="7" customFormat="1" ht="17.25">
      <c r="A25" s="109" t="s">
        <v>214</v>
      </c>
      <c r="B25" s="7" t="s">
        <v>133</v>
      </c>
    </row>
    <row r="26" s="7" customFormat="1" ht="17.25">
      <c r="B26" s="7" t="s">
        <v>182</v>
      </c>
    </row>
    <row r="27" s="7" customFormat="1" ht="17.25">
      <c r="B27" s="7" t="s">
        <v>161</v>
      </c>
    </row>
    <row r="28" s="7" customFormat="1" ht="17.25"/>
    <row r="29" s="7" customFormat="1" ht="17.25"/>
    <row r="30" s="7" customFormat="1" ht="17.25"/>
    <row r="31" s="7" customFormat="1" ht="17.25"/>
    <row r="32" s="7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116"/>
  <sheetViews>
    <sheetView showGridLines="0" zoomScalePageLayoutView="0" workbookViewId="0" topLeftCell="A1">
      <selection activeCell="G45" sqref="G45:H45"/>
    </sheetView>
  </sheetViews>
  <sheetFormatPr defaultColWidth="9.140625" defaultRowHeight="15"/>
  <cols>
    <col min="1" max="1" width="3.421875" style="14" bestFit="1" customWidth="1"/>
    <col min="2" max="2" width="5.8515625" style="14" customWidth="1"/>
    <col min="3" max="3" width="12.00390625" style="14" customWidth="1"/>
    <col min="4" max="4" width="10.7109375" style="20" customWidth="1"/>
    <col min="5" max="5" width="3.421875" style="21" bestFit="1" customWidth="1"/>
    <col min="6" max="7" width="3.421875" style="21" customWidth="1"/>
    <col min="8" max="8" width="3.421875" style="21" bestFit="1" customWidth="1"/>
    <col min="9" max="9" width="10.57421875" style="22" customWidth="1"/>
    <col min="10" max="10" width="8.7109375" style="14" customWidth="1"/>
    <col min="11" max="11" width="10.57421875" style="22" customWidth="1"/>
    <col min="12" max="12" width="8.7109375" style="14" customWidth="1"/>
    <col min="13" max="13" width="10.57421875" style="22" customWidth="1"/>
    <col min="14" max="14" width="8.7109375" style="14" customWidth="1"/>
    <col min="15" max="15" width="6.57421875" style="23" customWidth="1"/>
    <col min="16" max="16" width="6.57421875" style="23" hidden="1" customWidth="1"/>
    <col min="17" max="20" width="9.00390625" style="14" hidden="1" customWidth="1"/>
    <col min="21" max="24" width="9.00390625" style="14" customWidth="1"/>
    <col min="25" max="16384" width="9.00390625" style="14" customWidth="1"/>
  </cols>
  <sheetData>
    <row r="1" spans="1:16" ht="21">
      <c r="A1" s="133" t="s">
        <v>184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"/>
      <c r="P1" s="13"/>
    </row>
    <row r="2" spans="1:16" ht="21">
      <c r="A2" s="15"/>
      <c r="B2" s="15"/>
      <c r="C2" s="15"/>
      <c r="D2" s="16"/>
      <c r="E2" s="15"/>
      <c r="F2" s="15"/>
      <c r="G2" s="15"/>
      <c r="H2" s="15"/>
      <c r="I2" s="13"/>
      <c r="J2" s="17"/>
      <c r="K2" s="12"/>
      <c r="L2" s="134">
        <f>LastSaveTime()</f>
        <v>43707.58083333333</v>
      </c>
      <c r="M2" s="134"/>
      <c r="N2" s="134"/>
      <c r="O2" s="18"/>
      <c r="P2" s="18"/>
    </row>
    <row r="3" spans="1:16" ht="31.5" customHeight="1">
      <c r="A3" s="178" t="s">
        <v>116</v>
      </c>
      <c r="B3" s="178"/>
      <c r="C3" s="135"/>
      <c r="D3" s="135"/>
      <c r="E3" s="135"/>
      <c r="F3" s="135"/>
      <c r="G3" s="135"/>
      <c r="H3" s="180" t="s">
        <v>185</v>
      </c>
      <c r="I3" s="180"/>
      <c r="J3" s="135"/>
      <c r="K3" s="135"/>
      <c r="L3" s="66" t="s">
        <v>186</v>
      </c>
      <c r="M3" s="175"/>
      <c r="N3" s="176"/>
      <c r="O3" s="67"/>
      <c r="P3" s="19"/>
    </row>
    <row r="4" spans="1:16" ht="3.75" customHeight="1">
      <c r="A4" s="33"/>
      <c r="B4" s="33"/>
      <c r="C4" s="33"/>
      <c r="D4" s="65"/>
      <c r="E4" s="65"/>
      <c r="F4" s="65"/>
      <c r="G4" s="65"/>
      <c r="H4" s="65"/>
      <c r="I4" s="65"/>
      <c r="J4" s="33"/>
      <c r="K4" s="65"/>
      <c r="L4" s="65"/>
      <c r="M4" s="65"/>
      <c r="N4" s="65"/>
      <c r="O4" s="65"/>
      <c r="P4" s="19"/>
    </row>
    <row r="5" spans="1:16" ht="31.5" customHeight="1">
      <c r="A5" s="179" t="s">
        <v>187</v>
      </c>
      <c r="B5" s="179"/>
      <c r="C5" s="156"/>
      <c r="D5" s="157"/>
      <c r="E5" s="158" t="s">
        <v>188</v>
      </c>
      <c r="F5" s="159"/>
      <c r="G5" s="159"/>
      <c r="H5" s="160"/>
      <c r="I5" s="161"/>
      <c r="J5" s="162"/>
      <c r="K5" s="170" t="s">
        <v>189</v>
      </c>
      <c r="L5" s="171"/>
      <c r="M5" s="161"/>
      <c r="N5" s="162"/>
      <c r="O5" s="67"/>
      <c r="P5" s="19"/>
    </row>
    <row r="6" ht="6" customHeight="1"/>
    <row r="7" spans="3:13" ht="16.5" customHeight="1">
      <c r="C7" s="24"/>
      <c r="D7" s="154" t="s">
        <v>145</v>
      </c>
      <c r="E7" s="155"/>
      <c r="F7" s="122"/>
      <c r="G7" s="172" t="s">
        <v>146</v>
      </c>
      <c r="H7" s="173"/>
      <c r="I7" s="174"/>
      <c r="J7" s="181" t="s">
        <v>113</v>
      </c>
      <c r="K7" s="181"/>
      <c r="L7" s="177"/>
      <c r="M7" s="177"/>
    </row>
    <row r="8" spans="3:13" ht="16.5" customHeight="1">
      <c r="C8" s="26" t="s">
        <v>110</v>
      </c>
      <c r="D8" s="136">
        <f>COUNTIF($F$15:$F$81,1)</f>
        <v>0</v>
      </c>
      <c r="E8" s="143"/>
      <c r="F8" s="144"/>
      <c r="G8" s="125">
        <f>COUNTIF($F$15:$F$81,2)</f>
        <v>0</v>
      </c>
      <c r="H8" s="126"/>
      <c r="I8" s="127"/>
      <c r="J8" s="136">
        <f>SUM(D8:I8)</f>
        <v>0</v>
      </c>
      <c r="K8" s="127"/>
      <c r="L8" s="25"/>
      <c r="M8" s="25"/>
    </row>
    <row r="9" spans="3:13" ht="16.5" customHeight="1">
      <c r="C9" s="27" t="s">
        <v>111</v>
      </c>
      <c r="D9" s="116">
        <f>COUNTIF($I$15:$I$81:$K$15:$K$81:$M$15:$M$81,"男"&amp;"*")</f>
        <v>0</v>
      </c>
      <c r="E9" s="118"/>
      <c r="F9" s="119"/>
      <c r="G9" s="123">
        <f>COUNTIF($I$15:$I$81:$K$15:$K$81:$M$15:$M$81,"女"&amp;"*")</f>
        <v>0</v>
      </c>
      <c r="H9" s="124"/>
      <c r="I9" s="117"/>
      <c r="J9" s="116">
        <f>SUM(D9:I9)</f>
        <v>0</v>
      </c>
      <c r="K9" s="117"/>
      <c r="L9" s="25"/>
      <c r="M9" s="25"/>
    </row>
    <row r="10" spans="3:13" ht="16.5" customHeight="1">
      <c r="C10" s="77" t="s">
        <v>200</v>
      </c>
      <c r="D10" s="128">
        <f>COUNTIF(リレー!$A$11:$A$25,"男"&amp;"*")</f>
        <v>0</v>
      </c>
      <c r="E10" s="129"/>
      <c r="F10" s="130"/>
      <c r="G10" s="131">
        <f>COUNTIF(リレー!$A$11:$A$25,"女"&amp;"*")</f>
        <v>0</v>
      </c>
      <c r="H10" s="129"/>
      <c r="I10" s="132"/>
      <c r="J10" s="128">
        <f>SUM(D10:I10)</f>
        <v>0</v>
      </c>
      <c r="K10" s="132"/>
      <c r="L10" s="25"/>
      <c r="M10" s="25"/>
    </row>
    <row r="11" spans="3:13" ht="16.5" customHeight="1">
      <c r="C11" s="28" t="s">
        <v>112</v>
      </c>
      <c r="D11" s="120">
        <f>_xlfn.IFERROR(D9*1500+D10*2000,"")</f>
        <v>0</v>
      </c>
      <c r="E11" s="121"/>
      <c r="F11" s="122"/>
      <c r="G11" s="139">
        <f>G9*1500</f>
        <v>0</v>
      </c>
      <c r="H11" s="140"/>
      <c r="I11" s="141"/>
      <c r="J11" s="120">
        <f>SUM(D11:I11)</f>
        <v>0</v>
      </c>
      <c r="K11" s="141"/>
      <c r="L11" s="29"/>
      <c r="M11" s="29"/>
    </row>
    <row r="12" spans="9:10" ht="6" customHeight="1">
      <c r="I12" s="142"/>
      <c r="J12" s="142"/>
    </row>
    <row r="13" spans="1:14" ht="14.25" customHeight="1">
      <c r="A13" s="147" t="s">
        <v>3</v>
      </c>
      <c r="B13" s="164" t="s">
        <v>0</v>
      </c>
      <c r="C13" s="166" t="s">
        <v>128</v>
      </c>
      <c r="D13" s="168" t="s">
        <v>219</v>
      </c>
      <c r="E13" s="166" t="s">
        <v>115</v>
      </c>
      <c r="F13" s="145" t="s">
        <v>114</v>
      </c>
      <c r="G13" s="147" t="s">
        <v>144</v>
      </c>
      <c r="H13" s="148"/>
      <c r="I13" s="151" t="s">
        <v>152</v>
      </c>
      <c r="J13" s="152"/>
      <c r="K13" s="151" t="s">
        <v>153</v>
      </c>
      <c r="L13" s="153"/>
      <c r="M13" s="137" t="s">
        <v>154</v>
      </c>
      <c r="N13" s="138"/>
    </row>
    <row r="14" spans="1:24" s="21" customFormat="1" ht="15.75" customHeight="1" thickBot="1">
      <c r="A14" s="163"/>
      <c r="B14" s="165"/>
      <c r="C14" s="167"/>
      <c r="D14" s="167"/>
      <c r="E14" s="169"/>
      <c r="F14" s="146"/>
      <c r="G14" s="149"/>
      <c r="H14" s="150"/>
      <c r="I14" s="30" t="s">
        <v>151</v>
      </c>
      <c r="J14" s="63" t="s">
        <v>2</v>
      </c>
      <c r="K14" s="30" t="s">
        <v>151</v>
      </c>
      <c r="L14" s="64" t="s">
        <v>2</v>
      </c>
      <c r="M14" s="32" t="s">
        <v>151</v>
      </c>
      <c r="N14" s="31" t="s">
        <v>2</v>
      </c>
      <c r="O14" s="33"/>
      <c r="P14" s="33" t="s">
        <v>150</v>
      </c>
      <c r="Q14" s="34" t="s">
        <v>147</v>
      </c>
      <c r="R14" s="34" t="s">
        <v>148</v>
      </c>
      <c r="S14" s="34" t="s">
        <v>149</v>
      </c>
      <c r="T14" s="35"/>
      <c r="U14" s="35"/>
      <c r="V14" s="36"/>
      <c r="W14" s="36"/>
      <c r="X14" s="36"/>
    </row>
    <row r="15" spans="1:19" ht="17.25" customHeight="1" thickTop="1">
      <c r="A15" s="37">
        <v>1</v>
      </c>
      <c r="B15" s="79"/>
      <c r="C15" s="80"/>
      <c r="D15" s="107"/>
      <c r="E15" s="81"/>
      <c r="F15" s="82"/>
      <c r="G15" s="114"/>
      <c r="H15" s="115"/>
      <c r="I15" s="83"/>
      <c r="J15" s="84"/>
      <c r="K15" s="83"/>
      <c r="L15" s="85"/>
      <c r="M15" s="86"/>
      <c r="N15" s="87"/>
      <c r="O15" s="38"/>
      <c r="P15" s="38">
        <f>IF(G15="","",INDEX('名前'!$A$4:$A$50,MATCH(G15,'名前'!$B$4:$B$50,0)))</f>
      </c>
      <c r="Q15" s="35">
        <f>IF(I15="","",INDEX('名前'!$N$4:$N$49,MATCH('申込一覧'!I15,'名前'!$M$4:$M$49,0)))</f>
      </c>
      <c r="R15" s="35">
        <f>IF(K15="","",INDEX('名前'!$N$4:$N$49,MATCH('申込一覧'!K15,'名前'!$M$4:$M$49,0)))</f>
      </c>
      <c r="S15" s="35">
        <f>IF(M15="","",INDEX('名前'!$N$4:$N$49,MATCH('申込一覧'!M15,'名前'!$M$4:$M$49,0)))</f>
      </c>
    </row>
    <row r="16" spans="1:19" ht="17.25" customHeight="1">
      <c r="A16" s="39">
        <v>2</v>
      </c>
      <c r="B16" s="88"/>
      <c r="C16" s="89"/>
      <c r="D16" s="108"/>
      <c r="E16" s="90"/>
      <c r="F16" s="91"/>
      <c r="G16" s="114"/>
      <c r="H16" s="115"/>
      <c r="I16" s="92"/>
      <c r="J16" s="93"/>
      <c r="K16" s="92"/>
      <c r="L16" s="94"/>
      <c r="M16" s="95"/>
      <c r="N16" s="96"/>
      <c r="O16" s="38"/>
      <c r="P16" s="38"/>
      <c r="Q16" s="35"/>
      <c r="R16" s="35"/>
      <c r="S16" s="35"/>
    </row>
    <row r="17" spans="1:19" ht="17.25" customHeight="1">
      <c r="A17" s="39">
        <v>3</v>
      </c>
      <c r="B17" s="79"/>
      <c r="C17" s="80"/>
      <c r="D17" s="107"/>
      <c r="E17" s="81"/>
      <c r="F17" s="82"/>
      <c r="G17" s="114"/>
      <c r="H17" s="115"/>
      <c r="I17" s="83"/>
      <c r="J17" s="84"/>
      <c r="K17" s="83"/>
      <c r="L17" s="85"/>
      <c r="M17" s="86"/>
      <c r="N17" s="87"/>
      <c r="O17" s="38"/>
      <c r="P17" s="38"/>
      <c r="Q17" s="35"/>
      <c r="R17" s="35"/>
      <c r="S17" s="35"/>
    </row>
    <row r="18" spans="1:19" ht="17.25" customHeight="1">
      <c r="A18" s="39">
        <v>4</v>
      </c>
      <c r="B18" s="88"/>
      <c r="C18" s="89"/>
      <c r="D18" s="108"/>
      <c r="E18" s="90"/>
      <c r="F18" s="82"/>
      <c r="G18" s="114"/>
      <c r="H18" s="115"/>
      <c r="I18" s="92"/>
      <c r="J18" s="93"/>
      <c r="K18" s="92"/>
      <c r="L18" s="94"/>
      <c r="M18" s="95"/>
      <c r="N18" s="96"/>
      <c r="O18" s="38"/>
      <c r="P18" s="38"/>
      <c r="Q18" s="35"/>
      <c r="R18" s="35"/>
      <c r="S18" s="35"/>
    </row>
    <row r="19" spans="1:19" ht="17.25" customHeight="1">
      <c r="A19" s="39">
        <v>5</v>
      </c>
      <c r="B19" s="79"/>
      <c r="C19" s="89"/>
      <c r="D19" s="108"/>
      <c r="E19" s="90"/>
      <c r="F19" s="82"/>
      <c r="G19" s="114"/>
      <c r="H19" s="115"/>
      <c r="I19" s="92"/>
      <c r="J19" s="93"/>
      <c r="K19" s="92"/>
      <c r="L19" s="94"/>
      <c r="M19" s="95"/>
      <c r="N19" s="96"/>
      <c r="O19" s="38"/>
      <c r="P19" s="38"/>
      <c r="Q19" s="35"/>
      <c r="R19" s="35"/>
      <c r="S19" s="35"/>
    </row>
    <row r="20" spans="1:19" ht="17.25" customHeight="1">
      <c r="A20" s="39">
        <v>6</v>
      </c>
      <c r="B20" s="88"/>
      <c r="C20" s="89"/>
      <c r="D20" s="108"/>
      <c r="E20" s="90"/>
      <c r="F20" s="82"/>
      <c r="G20" s="114"/>
      <c r="H20" s="115"/>
      <c r="I20" s="92"/>
      <c r="J20" s="93"/>
      <c r="K20" s="92"/>
      <c r="L20" s="94"/>
      <c r="M20" s="95"/>
      <c r="N20" s="96"/>
      <c r="O20" s="38"/>
      <c r="P20" s="38"/>
      <c r="Q20" s="35"/>
      <c r="R20" s="35"/>
      <c r="S20" s="35"/>
    </row>
    <row r="21" spans="1:19" ht="17.25" customHeight="1">
      <c r="A21" s="39">
        <v>7</v>
      </c>
      <c r="B21" s="79"/>
      <c r="C21" s="89"/>
      <c r="D21" s="108"/>
      <c r="E21" s="90"/>
      <c r="F21" s="82"/>
      <c r="G21" s="114"/>
      <c r="H21" s="115"/>
      <c r="I21" s="92"/>
      <c r="J21" s="93"/>
      <c r="K21" s="92"/>
      <c r="L21" s="94"/>
      <c r="M21" s="95"/>
      <c r="N21" s="96"/>
      <c r="O21" s="38"/>
      <c r="P21" s="38"/>
      <c r="Q21" s="35"/>
      <c r="R21" s="35"/>
      <c r="S21" s="35"/>
    </row>
    <row r="22" spans="1:19" ht="17.25" customHeight="1">
      <c r="A22" s="39">
        <v>8</v>
      </c>
      <c r="B22" s="88"/>
      <c r="C22" s="89"/>
      <c r="D22" s="108"/>
      <c r="E22" s="90"/>
      <c r="F22" s="82"/>
      <c r="G22" s="114"/>
      <c r="H22" s="115"/>
      <c r="I22" s="92"/>
      <c r="J22" s="93"/>
      <c r="K22" s="92"/>
      <c r="L22" s="94"/>
      <c r="M22" s="95"/>
      <c r="N22" s="96"/>
      <c r="O22" s="38"/>
      <c r="P22" s="38"/>
      <c r="Q22" s="35"/>
      <c r="R22" s="35"/>
      <c r="S22" s="35"/>
    </row>
    <row r="23" spans="1:19" ht="17.25" customHeight="1">
      <c r="A23" s="39">
        <v>9</v>
      </c>
      <c r="B23" s="79"/>
      <c r="C23" s="89"/>
      <c r="D23" s="108"/>
      <c r="E23" s="90"/>
      <c r="F23" s="82"/>
      <c r="G23" s="114"/>
      <c r="H23" s="115"/>
      <c r="I23" s="92"/>
      <c r="J23" s="93"/>
      <c r="K23" s="92"/>
      <c r="L23" s="94"/>
      <c r="M23" s="95"/>
      <c r="N23" s="96"/>
      <c r="O23" s="38"/>
      <c r="P23" s="38"/>
      <c r="Q23" s="35"/>
      <c r="R23" s="35"/>
      <c r="S23" s="35"/>
    </row>
    <row r="24" spans="1:19" ht="17.25" customHeight="1">
      <c r="A24" s="39">
        <v>10</v>
      </c>
      <c r="B24" s="88"/>
      <c r="C24" s="89"/>
      <c r="D24" s="108"/>
      <c r="E24" s="90"/>
      <c r="F24" s="82"/>
      <c r="G24" s="114"/>
      <c r="H24" s="115"/>
      <c r="I24" s="92"/>
      <c r="J24" s="93"/>
      <c r="K24" s="92"/>
      <c r="L24" s="94"/>
      <c r="M24" s="95"/>
      <c r="N24" s="96"/>
      <c r="O24" s="38"/>
      <c r="P24" s="38"/>
      <c r="Q24" s="35"/>
      <c r="R24" s="35"/>
      <c r="S24" s="35"/>
    </row>
    <row r="25" spans="1:19" ht="17.25" customHeight="1">
      <c r="A25" s="39">
        <v>11</v>
      </c>
      <c r="B25" s="79"/>
      <c r="C25" s="89"/>
      <c r="D25" s="108"/>
      <c r="E25" s="90"/>
      <c r="F25" s="82"/>
      <c r="G25" s="114"/>
      <c r="H25" s="115"/>
      <c r="I25" s="92"/>
      <c r="J25" s="93"/>
      <c r="K25" s="92"/>
      <c r="L25" s="94"/>
      <c r="M25" s="95"/>
      <c r="N25" s="96"/>
      <c r="O25" s="38"/>
      <c r="P25" s="38"/>
      <c r="Q25" s="35"/>
      <c r="R25" s="35"/>
      <c r="S25" s="35"/>
    </row>
    <row r="26" spans="1:19" ht="17.25" customHeight="1">
      <c r="A26" s="39">
        <v>12</v>
      </c>
      <c r="B26" s="88"/>
      <c r="C26" s="89"/>
      <c r="D26" s="108"/>
      <c r="E26" s="90"/>
      <c r="F26" s="82"/>
      <c r="G26" s="114"/>
      <c r="H26" s="115"/>
      <c r="I26" s="92"/>
      <c r="J26" s="93"/>
      <c r="K26" s="92"/>
      <c r="L26" s="94"/>
      <c r="M26" s="95"/>
      <c r="N26" s="96"/>
      <c r="O26" s="38"/>
      <c r="P26" s="38"/>
      <c r="Q26" s="35"/>
      <c r="R26" s="35"/>
      <c r="S26" s="35"/>
    </row>
    <row r="27" spans="1:19" ht="17.25" customHeight="1">
      <c r="A27" s="39">
        <v>13</v>
      </c>
      <c r="B27" s="79"/>
      <c r="C27" s="89"/>
      <c r="D27" s="108"/>
      <c r="E27" s="90"/>
      <c r="F27" s="82"/>
      <c r="G27" s="114"/>
      <c r="H27" s="115"/>
      <c r="I27" s="92"/>
      <c r="J27" s="93"/>
      <c r="K27" s="92"/>
      <c r="L27" s="94"/>
      <c r="M27" s="95"/>
      <c r="N27" s="96"/>
      <c r="O27" s="38"/>
      <c r="P27" s="38"/>
      <c r="Q27" s="35"/>
      <c r="R27" s="35"/>
      <c r="S27" s="35"/>
    </row>
    <row r="28" spans="1:19" ht="17.25" customHeight="1">
      <c r="A28" s="39">
        <v>14</v>
      </c>
      <c r="B28" s="88"/>
      <c r="C28" s="89"/>
      <c r="D28" s="108"/>
      <c r="E28" s="90"/>
      <c r="F28" s="82"/>
      <c r="G28" s="114"/>
      <c r="H28" s="115"/>
      <c r="I28" s="92"/>
      <c r="J28" s="93"/>
      <c r="K28" s="92"/>
      <c r="L28" s="94"/>
      <c r="M28" s="95"/>
      <c r="N28" s="96"/>
      <c r="O28" s="38"/>
      <c r="P28" s="38"/>
      <c r="Q28" s="35"/>
      <c r="R28" s="35"/>
      <c r="S28" s="35"/>
    </row>
    <row r="29" spans="1:19" ht="17.25" customHeight="1">
      <c r="A29" s="39">
        <v>15</v>
      </c>
      <c r="B29" s="79"/>
      <c r="C29" s="89"/>
      <c r="D29" s="108"/>
      <c r="E29" s="90"/>
      <c r="F29" s="82"/>
      <c r="G29" s="114"/>
      <c r="H29" s="115"/>
      <c r="I29" s="92"/>
      <c r="J29" s="93"/>
      <c r="K29" s="92"/>
      <c r="L29" s="94"/>
      <c r="M29" s="95"/>
      <c r="N29" s="96"/>
      <c r="O29" s="38"/>
      <c r="P29" s="38"/>
      <c r="Q29" s="35"/>
      <c r="R29" s="35"/>
      <c r="S29" s="35"/>
    </row>
    <row r="30" spans="1:19" ht="17.25" customHeight="1">
      <c r="A30" s="39">
        <v>16</v>
      </c>
      <c r="B30" s="88"/>
      <c r="C30" s="89"/>
      <c r="D30" s="108"/>
      <c r="E30" s="90"/>
      <c r="F30" s="82"/>
      <c r="G30" s="114"/>
      <c r="H30" s="115"/>
      <c r="I30" s="92"/>
      <c r="J30" s="93"/>
      <c r="K30" s="92"/>
      <c r="L30" s="94"/>
      <c r="M30" s="95"/>
      <c r="N30" s="96"/>
      <c r="O30" s="38"/>
      <c r="P30" s="38"/>
      <c r="Q30" s="35"/>
      <c r="R30" s="35"/>
      <c r="S30" s="35"/>
    </row>
    <row r="31" spans="1:19" ht="17.25" customHeight="1">
      <c r="A31" s="39">
        <v>17</v>
      </c>
      <c r="B31" s="79"/>
      <c r="C31" s="89"/>
      <c r="D31" s="108"/>
      <c r="E31" s="90"/>
      <c r="F31" s="82"/>
      <c r="G31" s="114"/>
      <c r="H31" s="115"/>
      <c r="I31" s="92"/>
      <c r="J31" s="93"/>
      <c r="K31" s="92"/>
      <c r="L31" s="94"/>
      <c r="M31" s="95"/>
      <c r="N31" s="96"/>
      <c r="O31" s="38"/>
      <c r="P31" s="38"/>
      <c r="Q31" s="35"/>
      <c r="R31" s="35"/>
      <c r="S31" s="35"/>
    </row>
    <row r="32" spans="1:19" ht="17.25" customHeight="1">
      <c r="A32" s="39">
        <v>18</v>
      </c>
      <c r="B32" s="88"/>
      <c r="C32" s="89"/>
      <c r="D32" s="108"/>
      <c r="E32" s="90"/>
      <c r="F32" s="82"/>
      <c r="G32" s="114"/>
      <c r="H32" s="115"/>
      <c r="I32" s="92"/>
      <c r="J32" s="93"/>
      <c r="K32" s="92"/>
      <c r="L32" s="94"/>
      <c r="M32" s="95"/>
      <c r="N32" s="96"/>
      <c r="O32" s="38"/>
      <c r="P32" s="38"/>
      <c r="Q32" s="35"/>
      <c r="R32" s="35"/>
      <c r="S32" s="35"/>
    </row>
    <row r="33" spans="1:19" ht="17.25" customHeight="1">
      <c r="A33" s="39">
        <v>19</v>
      </c>
      <c r="B33" s="79"/>
      <c r="C33" s="89"/>
      <c r="D33" s="108"/>
      <c r="E33" s="90"/>
      <c r="F33" s="82"/>
      <c r="G33" s="114"/>
      <c r="H33" s="115"/>
      <c r="I33" s="92"/>
      <c r="J33" s="93"/>
      <c r="K33" s="92"/>
      <c r="L33" s="94"/>
      <c r="M33" s="95"/>
      <c r="N33" s="96"/>
      <c r="O33" s="38"/>
      <c r="P33" s="38"/>
      <c r="Q33" s="35"/>
      <c r="R33" s="35"/>
      <c r="S33" s="35"/>
    </row>
    <row r="34" spans="1:19" ht="17.25" customHeight="1">
      <c r="A34" s="39">
        <v>20</v>
      </c>
      <c r="B34" s="88"/>
      <c r="C34" s="89"/>
      <c r="D34" s="108"/>
      <c r="E34" s="90"/>
      <c r="F34" s="82"/>
      <c r="G34" s="114"/>
      <c r="H34" s="115"/>
      <c r="I34" s="92"/>
      <c r="J34" s="93"/>
      <c r="K34" s="92"/>
      <c r="L34" s="94"/>
      <c r="M34" s="95"/>
      <c r="N34" s="96"/>
      <c r="O34" s="38"/>
      <c r="P34" s="38"/>
      <c r="Q34" s="35"/>
      <c r="R34" s="35"/>
      <c r="S34" s="35"/>
    </row>
    <row r="35" spans="1:19" ht="17.25" customHeight="1">
      <c r="A35" s="39">
        <v>21</v>
      </c>
      <c r="B35" s="79"/>
      <c r="C35" s="89"/>
      <c r="D35" s="108"/>
      <c r="E35" s="90"/>
      <c r="F35" s="82"/>
      <c r="G35" s="114"/>
      <c r="H35" s="115"/>
      <c r="I35" s="92"/>
      <c r="J35" s="93"/>
      <c r="K35" s="92"/>
      <c r="L35" s="94"/>
      <c r="M35" s="95"/>
      <c r="N35" s="96"/>
      <c r="O35" s="38"/>
      <c r="P35" s="38"/>
      <c r="Q35" s="35"/>
      <c r="R35" s="35"/>
      <c r="S35" s="35"/>
    </row>
    <row r="36" spans="1:19" ht="17.25" customHeight="1">
      <c r="A36" s="39">
        <v>22</v>
      </c>
      <c r="B36" s="88"/>
      <c r="C36" s="89"/>
      <c r="D36" s="108"/>
      <c r="E36" s="90"/>
      <c r="F36" s="82"/>
      <c r="G36" s="114"/>
      <c r="H36" s="115"/>
      <c r="I36" s="92"/>
      <c r="J36" s="93"/>
      <c r="K36" s="92"/>
      <c r="L36" s="94"/>
      <c r="M36" s="95"/>
      <c r="N36" s="96"/>
      <c r="O36" s="38"/>
      <c r="P36" s="38"/>
      <c r="Q36" s="35"/>
      <c r="R36" s="35"/>
      <c r="S36" s="35"/>
    </row>
    <row r="37" spans="1:19" ht="17.25" customHeight="1">
      <c r="A37" s="39">
        <v>23</v>
      </c>
      <c r="B37" s="79"/>
      <c r="C37" s="89"/>
      <c r="D37" s="108"/>
      <c r="E37" s="90"/>
      <c r="F37" s="82"/>
      <c r="G37" s="114"/>
      <c r="H37" s="115"/>
      <c r="I37" s="92"/>
      <c r="J37" s="93"/>
      <c r="K37" s="92"/>
      <c r="L37" s="94"/>
      <c r="M37" s="95"/>
      <c r="N37" s="96"/>
      <c r="O37" s="38"/>
      <c r="P37" s="38"/>
      <c r="Q37" s="35"/>
      <c r="R37" s="35"/>
      <c r="S37" s="35"/>
    </row>
    <row r="38" spans="1:19" ht="17.25" customHeight="1">
      <c r="A38" s="39">
        <v>24</v>
      </c>
      <c r="B38" s="88"/>
      <c r="C38" s="89"/>
      <c r="D38" s="108"/>
      <c r="E38" s="90"/>
      <c r="F38" s="82"/>
      <c r="G38" s="114"/>
      <c r="H38" s="115"/>
      <c r="I38" s="92"/>
      <c r="J38" s="93"/>
      <c r="K38" s="92"/>
      <c r="L38" s="94"/>
      <c r="M38" s="95"/>
      <c r="N38" s="96"/>
      <c r="O38" s="38"/>
      <c r="P38" s="38"/>
      <c r="Q38" s="35"/>
      <c r="R38" s="35"/>
      <c r="S38" s="35"/>
    </row>
    <row r="39" spans="1:19" ht="17.25" customHeight="1">
      <c r="A39" s="39">
        <v>25</v>
      </c>
      <c r="B39" s="79"/>
      <c r="C39" s="89"/>
      <c r="D39" s="108"/>
      <c r="E39" s="90"/>
      <c r="F39" s="82"/>
      <c r="G39" s="114"/>
      <c r="H39" s="115"/>
      <c r="I39" s="92"/>
      <c r="J39" s="93"/>
      <c r="K39" s="92"/>
      <c r="L39" s="94"/>
      <c r="M39" s="95"/>
      <c r="N39" s="96"/>
      <c r="O39" s="38"/>
      <c r="P39" s="38"/>
      <c r="Q39" s="35"/>
      <c r="R39" s="35"/>
      <c r="S39" s="35"/>
    </row>
    <row r="40" spans="1:19" ht="17.25" customHeight="1">
      <c r="A40" s="39">
        <v>26</v>
      </c>
      <c r="B40" s="88"/>
      <c r="C40" s="89"/>
      <c r="D40" s="108"/>
      <c r="E40" s="90"/>
      <c r="F40" s="82"/>
      <c r="G40" s="114"/>
      <c r="H40" s="115"/>
      <c r="I40" s="92"/>
      <c r="J40" s="93"/>
      <c r="K40" s="92"/>
      <c r="L40" s="94"/>
      <c r="M40" s="95"/>
      <c r="N40" s="96"/>
      <c r="O40" s="38"/>
      <c r="P40" s="38"/>
      <c r="Q40" s="35"/>
      <c r="R40" s="35"/>
      <c r="S40" s="35"/>
    </row>
    <row r="41" spans="1:19" ht="17.25" customHeight="1">
      <c r="A41" s="39">
        <v>27</v>
      </c>
      <c r="B41" s="79"/>
      <c r="C41" s="89"/>
      <c r="D41" s="108"/>
      <c r="E41" s="90"/>
      <c r="F41" s="82"/>
      <c r="G41" s="114"/>
      <c r="H41" s="115"/>
      <c r="I41" s="92"/>
      <c r="J41" s="93"/>
      <c r="K41" s="92"/>
      <c r="L41" s="94"/>
      <c r="M41" s="95"/>
      <c r="N41" s="96"/>
      <c r="O41" s="38"/>
      <c r="P41" s="38"/>
      <c r="Q41" s="35"/>
      <c r="R41" s="35"/>
      <c r="S41" s="35"/>
    </row>
    <row r="42" spans="1:19" ht="17.25" customHeight="1">
      <c r="A42" s="39">
        <v>28</v>
      </c>
      <c r="B42" s="88"/>
      <c r="C42" s="89"/>
      <c r="D42" s="108"/>
      <c r="E42" s="90"/>
      <c r="F42" s="82"/>
      <c r="G42" s="114"/>
      <c r="H42" s="115"/>
      <c r="I42" s="92"/>
      <c r="J42" s="93"/>
      <c r="K42" s="92"/>
      <c r="L42" s="94"/>
      <c r="M42" s="95"/>
      <c r="N42" s="96"/>
      <c r="O42" s="38"/>
      <c r="P42" s="38"/>
      <c r="Q42" s="35"/>
      <c r="R42" s="35"/>
      <c r="S42" s="35"/>
    </row>
    <row r="43" spans="1:19" ht="17.25" customHeight="1">
      <c r="A43" s="39">
        <v>29</v>
      </c>
      <c r="B43" s="79"/>
      <c r="C43" s="89"/>
      <c r="D43" s="108"/>
      <c r="E43" s="90"/>
      <c r="F43" s="82"/>
      <c r="G43" s="114"/>
      <c r="H43" s="115"/>
      <c r="I43" s="92"/>
      <c r="J43" s="93"/>
      <c r="K43" s="92"/>
      <c r="L43" s="94"/>
      <c r="M43" s="95"/>
      <c r="N43" s="96"/>
      <c r="O43" s="38"/>
      <c r="P43" s="38"/>
      <c r="Q43" s="35"/>
      <c r="R43" s="35"/>
      <c r="S43" s="35"/>
    </row>
    <row r="44" spans="1:19" ht="17.25" customHeight="1">
      <c r="A44" s="39">
        <v>30</v>
      </c>
      <c r="B44" s="88"/>
      <c r="C44" s="89"/>
      <c r="D44" s="108"/>
      <c r="E44" s="90"/>
      <c r="F44" s="82"/>
      <c r="G44" s="114"/>
      <c r="H44" s="115"/>
      <c r="I44" s="92"/>
      <c r="J44" s="93"/>
      <c r="K44" s="92"/>
      <c r="L44" s="94"/>
      <c r="M44" s="95"/>
      <c r="N44" s="96"/>
      <c r="O44" s="38"/>
      <c r="P44" s="38"/>
      <c r="Q44" s="35"/>
      <c r="R44" s="35"/>
      <c r="S44" s="35"/>
    </row>
    <row r="45" spans="1:19" ht="17.25" customHeight="1">
      <c r="A45" s="39">
        <v>31</v>
      </c>
      <c r="B45" s="79"/>
      <c r="C45" s="89"/>
      <c r="D45" s="108"/>
      <c r="E45" s="90"/>
      <c r="F45" s="82"/>
      <c r="G45" s="114"/>
      <c r="H45" s="115"/>
      <c r="I45" s="92"/>
      <c r="J45" s="93"/>
      <c r="K45" s="92"/>
      <c r="L45" s="94"/>
      <c r="M45" s="95"/>
      <c r="N45" s="96"/>
      <c r="O45" s="38"/>
      <c r="P45" s="38"/>
      <c r="Q45" s="35"/>
      <c r="R45" s="35"/>
      <c r="S45" s="35"/>
    </row>
    <row r="46" spans="1:19" ht="17.25" customHeight="1">
      <c r="A46" s="39">
        <v>32</v>
      </c>
      <c r="B46" s="88"/>
      <c r="C46" s="89"/>
      <c r="D46" s="108"/>
      <c r="E46" s="90"/>
      <c r="F46" s="82"/>
      <c r="G46" s="114"/>
      <c r="H46" s="115"/>
      <c r="I46" s="92"/>
      <c r="J46" s="93"/>
      <c r="K46" s="92"/>
      <c r="L46" s="94"/>
      <c r="M46" s="95"/>
      <c r="N46" s="96"/>
      <c r="O46" s="38"/>
      <c r="P46" s="38"/>
      <c r="Q46" s="35"/>
      <c r="R46" s="35"/>
      <c r="S46" s="35"/>
    </row>
    <row r="47" spans="1:19" ht="17.25" customHeight="1">
      <c r="A47" s="39">
        <v>33</v>
      </c>
      <c r="B47" s="79"/>
      <c r="C47" s="89"/>
      <c r="D47" s="108"/>
      <c r="E47" s="90"/>
      <c r="F47" s="82"/>
      <c r="G47" s="114"/>
      <c r="H47" s="115"/>
      <c r="I47" s="92"/>
      <c r="J47" s="93"/>
      <c r="K47" s="92"/>
      <c r="L47" s="94"/>
      <c r="M47" s="95"/>
      <c r="N47" s="96"/>
      <c r="O47" s="38"/>
      <c r="P47" s="38"/>
      <c r="Q47" s="35"/>
      <c r="R47" s="35"/>
      <c r="S47" s="35"/>
    </row>
    <row r="48" spans="1:19" ht="17.25" customHeight="1">
      <c r="A48" s="39">
        <v>34</v>
      </c>
      <c r="B48" s="88"/>
      <c r="C48" s="89"/>
      <c r="D48" s="108"/>
      <c r="E48" s="90"/>
      <c r="F48" s="82"/>
      <c r="G48" s="114"/>
      <c r="H48" s="115"/>
      <c r="I48" s="92"/>
      <c r="J48" s="93"/>
      <c r="K48" s="92"/>
      <c r="L48" s="94"/>
      <c r="M48" s="95"/>
      <c r="N48" s="96"/>
      <c r="O48" s="38"/>
      <c r="P48" s="38"/>
      <c r="Q48" s="35"/>
      <c r="R48" s="35"/>
      <c r="S48" s="35"/>
    </row>
    <row r="49" spans="1:19" ht="17.25" customHeight="1">
      <c r="A49" s="39">
        <v>35</v>
      </c>
      <c r="B49" s="79"/>
      <c r="C49" s="89"/>
      <c r="D49" s="108"/>
      <c r="E49" s="90"/>
      <c r="F49" s="82"/>
      <c r="G49" s="114"/>
      <c r="H49" s="115"/>
      <c r="I49" s="92"/>
      <c r="J49" s="93"/>
      <c r="K49" s="92"/>
      <c r="L49" s="94"/>
      <c r="M49" s="95"/>
      <c r="N49" s="96"/>
      <c r="O49" s="38"/>
      <c r="P49" s="38"/>
      <c r="Q49" s="35"/>
      <c r="R49" s="35"/>
      <c r="S49" s="35"/>
    </row>
    <row r="50" spans="1:19" ht="17.25" customHeight="1">
      <c r="A50" s="39">
        <v>36</v>
      </c>
      <c r="B50" s="88"/>
      <c r="C50" s="89"/>
      <c r="D50" s="108"/>
      <c r="E50" s="90"/>
      <c r="F50" s="82"/>
      <c r="G50" s="114"/>
      <c r="H50" s="115"/>
      <c r="I50" s="92"/>
      <c r="J50" s="93"/>
      <c r="K50" s="92"/>
      <c r="L50" s="94"/>
      <c r="M50" s="95"/>
      <c r="N50" s="96"/>
      <c r="O50" s="38"/>
      <c r="P50" s="38"/>
      <c r="Q50" s="35"/>
      <c r="R50" s="35"/>
      <c r="S50" s="35"/>
    </row>
    <row r="51" spans="1:19" ht="17.25" customHeight="1">
      <c r="A51" s="39">
        <v>37</v>
      </c>
      <c r="B51" s="79"/>
      <c r="C51" s="89"/>
      <c r="D51" s="108"/>
      <c r="E51" s="90"/>
      <c r="F51" s="82"/>
      <c r="G51" s="114"/>
      <c r="H51" s="115"/>
      <c r="I51" s="92"/>
      <c r="J51" s="93"/>
      <c r="K51" s="92"/>
      <c r="L51" s="94"/>
      <c r="M51" s="95"/>
      <c r="N51" s="96"/>
      <c r="O51" s="38"/>
      <c r="P51" s="38"/>
      <c r="Q51" s="35"/>
      <c r="R51" s="35"/>
      <c r="S51" s="35"/>
    </row>
    <row r="52" spans="1:19" ht="17.25" customHeight="1">
      <c r="A52" s="39">
        <v>38</v>
      </c>
      <c r="B52" s="88"/>
      <c r="C52" s="89"/>
      <c r="D52" s="108"/>
      <c r="E52" s="90"/>
      <c r="F52" s="82"/>
      <c r="G52" s="114"/>
      <c r="H52" s="115"/>
      <c r="I52" s="92"/>
      <c r="J52" s="93"/>
      <c r="K52" s="92"/>
      <c r="L52" s="94"/>
      <c r="M52" s="95"/>
      <c r="N52" s="96"/>
      <c r="O52" s="38"/>
      <c r="P52" s="38"/>
      <c r="Q52" s="35"/>
      <c r="R52" s="35"/>
      <c r="S52" s="35"/>
    </row>
    <row r="53" spans="1:19" ht="17.25" customHeight="1">
      <c r="A53" s="39">
        <v>39</v>
      </c>
      <c r="B53" s="79"/>
      <c r="C53" s="89"/>
      <c r="D53" s="108"/>
      <c r="E53" s="90"/>
      <c r="F53" s="82"/>
      <c r="G53" s="114"/>
      <c r="H53" s="115"/>
      <c r="I53" s="92"/>
      <c r="J53" s="93"/>
      <c r="K53" s="92"/>
      <c r="L53" s="94"/>
      <c r="M53" s="95"/>
      <c r="N53" s="96"/>
      <c r="O53" s="38"/>
      <c r="P53" s="38"/>
      <c r="Q53" s="35"/>
      <c r="R53" s="35"/>
      <c r="S53" s="35"/>
    </row>
    <row r="54" spans="1:19" ht="17.25" customHeight="1">
      <c r="A54" s="39">
        <v>40</v>
      </c>
      <c r="B54" s="88"/>
      <c r="C54" s="89"/>
      <c r="D54" s="108"/>
      <c r="E54" s="90"/>
      <c r="F54" s="82"/>
      <c r="G54" s="114"/>
      <c r="H54" s="115"/>
      <c r="I54" s="92"/>
      <c r="J54" s="93"/>
      <c r="K54" s="92"/>
      <c r="L54" s="94"/>
      <c r="M54" s="95"/>
      <c r="N54" s="96"/>
      <c r="O54" s="38"/>
      <c r="P54" s="38"/>
      <c r="Q54" s="35"/>
      <c r="R54" s="35"/>
      <c r="S54" s="35"/>
    </row>
    <row r="55" spans="1:19" ht="17.25" customHeight="1">
      <c r="A55" s="39">
        <v>41</v>
      </c>
      <c r="B55" s="79"/>
      <c r="C55" s="89"/>
      <c r="D55" s="108"/>
      <c r="E55" s="90"/>
      <c r="F55" s="82"/>
      <c r="G55" s="114"/>
      <c r="H55" s="115"/>
      <c r="I55" s="92"/>
      <c r="J55" s="93"/>
      <c r="K55" s="92"/>
      <c r="L55" s="94"/>
      <c r="M55" s="95"/>
      <c r="N55" s="96"/>
      <c r="O55" s="38"/>
      <c r="P55" s="38"/>
      <c r="Q55" s="35"/>
      <c r="R55" s="35"/>
      <c r="S55" s="35"/>
    </row>
    <row r="56" spans="1:19" ht="17.25" customHeight="1">
      <c r="A56" s="39">
        <v>42</v>
      </c>
      <c r="B56" s="88"/>
      <c r="C56" s="89"/>
      <c r="D56" s="108"/>
      <c r="E56" s="90"/>
      <c r="F56" s="82"/>
      <c r="G56" s="114"/>
      <c r="H56" s="115"/>
      <c r="I56" s="92"/>
      <c r="J56" s="93"/>
      <c r="K56" s="92"/>
      <c r="L56" s="94"/>
      <c r="M56" s="95"/>
      <c r="N56" s="96"/>
      <c r="O56" s="38"/>
      <c r="P56" s="38"/>
      <c r="Q56" s="35"/>
      <c r="R56" s="35"/>
      <c r="S56" s="35"/>
    </row>
    <row r="57" spans="1:19" ht="17.25" customHeight="1">
      <c r="A57" s="39">
        <v>43</v>
      </c>
      <c r="B57" s="79"/>
      <c r="C57" s="89"/>
      <c r="D57" s="108"/>
      <c r="E57" s="90"/>
      <c r="F57" s="82"/>
      <c r="G57" s="114"/>
      <c r="H57" s="115"/>
      <c r="I57" s="92"/>
      <c r="J57" s="93"/>
      <c r="K57" s="92"/>
      <c r="L57" s="94"/>
      <c r="M57" s="95"/>
      <c r="N57" s="96"/>
      <c r="O57" s="38"/>
      <c r="P57" s="38"/>
      <c r="Q57" s="35"/>
      <c r="R57" s="35"/>
      <c r="S57" s="35"/>
    </row>
    <row r="58" spans="1:19" ht="17.25" customHeight="1">
      <c r="A58" s="39">
        <v>44</v>
      </c>
      <c r="B58" s="88"/>
      <c r="C58" s="89"/>
      <c r="D58" s="108"/>
      <c r="E58" s="90"/>
      <c r="F58" s="82"/>
      <c r="G58" s="114"/>
      <c r="H58" s="115"/>
      <c r="I58" s="92"/>
      <c r="J58" s="93"/>
      <c r="K58" s="92"/>
      <c r="L58" s="94"/>
      <c r="M58" s="95"/>
      <c r="N58" s="96"/>
      <c r="O58" s="38"/>
      <c r="P58" s="38"/>
      <c r="Q58" s="35"/>
      <c r="R58" s="35"/>
      <c r="S58" s="35"/>
    </row>
    <row r="59" spans="1:19" ht="17.25" customHeight="1">
      <c r="A59" s="39">
        <v>45</v>
      </c>
      <c r="B59" s="79"/>
      <c r="C59" s="89"/>
      <c r="D59" s="108"/>
      <c r="E59" s="90"/>
      <c r="F59" s="82"/>
      <c r="G59" s="114"/>
      <c r="H59" s="115"/>
      <c r="I59" s="92"/>
      <c r="J59" s="93"/>
      <c r="K59" s="92"/>
      <c r="L59" s="94"/>
      <c r="M59" s="95"/>
      <c r="N59" s="96"/>
      <c r="O59" s="38"/>
      <c r="P59" s="38"/>
      <c r="Q59" s="35"/>
      <c r="R59" s="35"/>
      <c r="S59" s="35"/>
    </row>
    <row r="60" spans="1:19" ht="17.25" customHeight="1">
      <c r="A60" s="39">
        <v>46</v>
      </c>
      <c r="B60" s="88"/>
      <c r="C60" s="89"/>
      <c r="D60" s="108"/>
      <c r="E60" s="90"/>
      <c r="F60" s="82"/>
      <c r="G60" s="114"/>
      <c r="H60" s="115"/>
      <c r="I60" s="92"/>
      <c r="J60" s="93"/>
      <c r="K60" s="92"/>
      <c r="L60" s="94"/>
      <c r="M60" s="95"/>
      <c r="N60" s="96"/>
      <c r="O60" s="38"/>
      <c r="P60" s="38"/>
      <c r="Q60" s="35"/>
      <c r="R60" s="35"/>
      <c r="S60" s="35"/>
    </row>
    <row r="61" spans="1:19" ht="17.25" customHeight="1">
      <c r="A61" s="39">
        <v>47</v>
      </c>
      <c r="B61" s="79"/>
      <c r="C61" s="89"/>
      <c r="D61" s="108"/>
      <c r="E61" s="90"/>
      <c r="F61" s="82"/>
      <c r="G61" s="114"/>
      <c r="H61" s="115"/>
      <c r="I61" s="92"/>
      <c r="J61" s="93"/>
      <c r="K61" s="92"/>
      <c r="L61" s="94"/>
      <c r="M61" s="95"/>
      <c r="N61" s="96"/>
      <c r="O61" s="38"/>
      <c r="P61" s="38"/>
      <c r="Q61" s="35"/>
      <c r="R61" s="35"/>
      <c r="S61" s="35"/>
    </row>
    <row r="62" spans="1:19" ht="17.25" customHeight="1">
      <c r="A62" s="39">
        <v>48</v>
      </c>
      <c r="B62" s="88"/>
      <c r="C62" s="89"/>
      <c r="D62" s="108"/>
      <c r="E62" s="90"/>
      <c r="F62" s="82"/>
      <c r="G62" s="114"/>
      <c r="H62" s="115"/>
      <c r="I62" s="92"/>
      <c r="J62" s="93"/>
      <c r="K62" s="92"/>
      <c r="L62" s="94"/>
      <c r="M62" s="95"/>
      <c r="N62" s="96"/>
      <c r="O62" s="38"/>
      <c r="P62" s="38"/>
      <c r="Q62" s="35"/>
      <c r="R62" s="35"/>
      <c r="S62" s="35"/>
    </row>
    <row r="63" spans="1:19" ht="17.25" customHeight="1">
      <c r="A63" s="39">
        <v>49</v>
      </c>
      <c r="B63" s="79"/>
      <c r="C63" s="89"/>
      <c r="D63" s="108"/>
      <c r="E63" s="90"/>
      <c r="F63" s="82"/>
      <c r="G63" s="114"/>
      <c r="H63" s="115"/>
      <c r="I63" s="92"/>
      <c r="J63" s="93"/>
      <c r="K63" s="92"/>
      <c r="L63" s="94"/>
      <c r="M63" s="95"/>
      <c r="N63" s="96"/>
      <c r="O63" s="38"/>
      <c r="P63" s="38"/>
      <c r="Q63" s="35"/>
      <c r="R63" s="35"/>
      <c r="S63" s="35"/>
    </row>
    <row r="64" spans="1:19" ht="17.25" customHeight="1">
      <c r="A64" s="39">
        <v>50</v>
      </c>
      <c r="B64" s="88"/>
      <c r="C64" s="89"/>
      <c r="D64" s="108"/>
      <c r="E64" s="90"/>
      <c r="F64" s="82"/>
      <c r="G64" s="114"/>
      <c r="H64" s="115"/>
      <c r="I64" s="92"/>
      <c r="J64" s="93"/>
      <c r="K64" s="92"/>
      <c r="L64" s="94"/>
      <c r="M64" s="95"/>
      <c r="N64" s="96"/>
      <c r="O64" s="38"/>
      <c r="P64" s="38"/>
      <c r="Q64" s="35"/>
      <c r="R64" s="35"/>
      <c r="S64" s="35"/>
    </row>
    <row r="65" spans="1:19" ht="17.25" customHeight="1">
      <c r="A65" s="39">
        <v>51</v>
      </c>
      <c r="B65" s="79"/>
      <c r="C65" s="89"/>
      <c r="D65" s="108"/>
      <c r="E65" s="90"/>
      <c r="F65" s="82"/>
      <c r="G65" s="114"/>
      <c r="H65" s="115"/>
      <c r="I65" s="92"/>
      <c r="J65" s="93"/>
      <c r="K65" s="92"/>
      <c r="L65" s="94"/>
      <c r="M65" s="95"/>
      <c r="N65" s="96"/>
      <c r="O65" s="38"/>
      <c r="P65" s="38"/>
      <c r="Q65" s="35"/>
      <c r="R65" s="35"/>
      <c r="S65" s="35"/>
    </row>
    <row r="66" spans="1:19" ht="17.25" customHeight="1">
      <c r="A66" s="39">
        <v>52</v>
      </c>
      <c r="B66" s="88"/>
      <c r="C66" s="89"/>
      <c r="D66" s="108"/>
      <c r="E66" s="90"/>
      <c r="F66" s="82"/>
      <c r="G66" s="114"/>
      <c r="H66" s="115"/>
      <c r="I66" s="92"/>
      <c r="J66" s="93"/>
      <c r="K66" s="92"/>
      <c r="L66" s="94"/>
      <c r="M66" s="95"/>
      <c r="N66" s="96"/>
      <c r="O66" s="38"/>
      <c r="P66" s="38"/>
      <c r="Q66" s="35"/>
      <c r="R66" s="35"/>
      <c r="S66" s="35"/>
    </row>
    <row r="67" spans="1:19" ht="17.25" customHeight="1">
      <c r="A67" s="39">
        <v>53</v>
      </c>
      <c r="B67" s="79"/>
      <c r="C67" s="89"/>
      <c r="D67" s="108"/>
      <c r="E67" s="90"/>
      <c r="F67" s="82"/>
      <c r="G67" s="114"/>
      <c r="H67" s="115"/>
      <c r="I67" s="92"/>
      <c r="J67" s="93"/>
      <c r="K67" s="92"/>
      <c r="L67" s="94"/>
      <c r="M67" s="95"/>
      <c r="N67" s="96"/>
      <c r="O67" s="38"/>
      <c r="P67" s="38"/>
      <c r="Q67" s="35"/>
      <c r="R67" s="35"/>
      <c r="S67" s="35"/>
    </row>
    <row r="68" spans="1:19" ht="17.25" customHeight="1">
      <c r="A68" s="39">
        <v>54</v>
      </c>
      <c r="B68" s="88"/>
      <c r="C68" s="89"/>
      <c r="D68" s="108"/>
      <c r="E68" s="90"/>
      <c r="F68" s="82"/>
      <c r="G68" s="114"/>
      <c r="H68" s="115"/>
      <c r="I68" s="92"/>
      <c r="J68" s="93"/>
      <c r="K68" s="92"/>
      <c r="L68" s="94"/>
      <c r="M68" s="95"/>
      <c r="N68" s="96"/>
      <c r="O68" s="38"/>
      <c r="P68" s="38"/>
      <c r="Q68" s="35"/>
      <c r="R68" s="35"/>
      <c r="S68" s="35"/>
    </row>
    <row r="69" spans="1:19" ht="17.25" customHeight="1">
      <c r="A69" s="39">
        <v>55</v>
      </c>
      <c r="B69" s="79"/>
      <c r="C69" s="89"/>
      <c r="D69" s="108"/>
      <c r="E69" s="90"/>
      <c r="F69" s="82"/>
      <c r="G69" s="114"/>
      <c r="H69" s="115"/>
      <c r="I69" s="92"/>
      <c r="J69" s="93"/>
      <c r="K69" s="92"/>
      <c r="L69" s="94"/>
      <c r="M69" s="95"/>
      <c r="N69" s="96"/>
      <c r="O69" s="38"/>
      <c r="P69" s="38"/>
      <c r="Q69" s="35"/>
      <c r="R69" s="35"/>
      <c r="S69" s="35"/>
    </row>
    <row r="70" spans="1:19" ht="17.25" customHeight="1">
      <c r="A70" s="39">
        <v>56</v>
      </c>
      <c r="B70" s="88"/>
      <c r="C70" s="89"/>
      <c r="D70" s="108"/>
      <c r="E70" s="90"/>
      <c r="F70" s="82"/>
      <c r="G70" s="114"/>
      <c r="H70" s="115"/>
      <c r="I70" s="92"/>
      <c r="J70" s="93"/>
      <c r="K70" s="92"/>
      <c r="L70" s="94"/>
      <c r="M70" s="95"/>
      <c r="N70" s="96"/>
      <c r="O70" s="38"/>
      <c r="P70" s="38"/>
      <c r="Q70" s="35"/>
      <c r="R70" s="35"/>
      <c r="S70" s="35"/>
    </row>
    <row r="71" spans="1:19" ht="17.25" customHeight="1">
      <c r="A71" s="39">
        <v>57</v>
      </c>
      <c r="B71" s="79"/>
      <c r="C71" s="89"/>
      <c r="D71" s="108"/>
      <c r="E71" s="90"/>
      <c r="F71" s="82"/>
      <c r="G71" s="114"/>
      <c r="H71" s="115"/>
      <c r="I71" s="92"/>
      <c r="J71" s="93"/>
      <c r="K71" s="92"/>
      <c r="L71" s="94"/>
      <c r="M71" s="95"/>
      <c r="N71" s="96"/>
      <c r="O71" s="38"/>
      <c r="P71" s="38"/>
      <c r="Q71" s="35"/>
      <c r="R71" s="35"/>
      <c r="S71" s="35"/>
    </row>
    <row r="72" spans="1:19" ht="17.25" customHeight="1">
      <c r="A72" s="39">
        <v>58</v>
      </c>
      <c r="B72" s="88"/>
      <c r="C72" s="89"/>
      <c r="D72" s="108"/>
      <c r="E72" s="90"/>
      <c r="F72" s="82"/>
      <c r="G72" s="114"/>
      <c r="H72" s="115"/>
      <c r="I72" s="92"/>
      <c r="J72" s="93"/>
      <c r="K72" s="92"/>
      <c r="L72" s="94"/>
      <c r="M72" s="95"/>
      <c r="N72" s="96"/>
      <c r="O72" s="38"/>
      <c r="P72" s="38"/>
      <c r="Q72" s="35"/>
      <c r="R72" s="35"/>
      <c r="S72" s="35"/>
    </row>
    <row r="73" spans="1:19" ht="17.25" customHeight="1">
      <c r="A73" s="39">
        <v>59</v>
      </c>
      <c r="B73" s="79"/>
      <c r="C73" s="89"/>
      <c r="D73" s="108"/>
      <c r="E73" s="90"/>
      <c r="F73" s="82"/>
      <c r="G73" s="114"/>
      <c r="H73" s="115"/>
      <c r="I73" s="92"/>
      <c r="J73" s="93"/>
      <c r="K73" s="92"/>
      <c r="L73" s="94"/>
      <c r="M73" s="95"/>
      <c r="N73" s="96"/>
      <c r="O73" s="38"/>
      <c r="P73" s="38"/>
      <c r="Q73" s="35"/>
      <c r="R73" s="35"/>
      <c r="S73" s="35"/>
    </row>
    <row r="74" spans="1:19" ht="17.25" customHeight="1">
      <c r="A74" s="39">
        <v>60</v>
      </c>
      <c r="B74" s="88"/>
      <c r="C74" s="89"/>
      <c r="D74" s="108"/>
      <c r="E74" s="90"/>
      <c r="F74" s="82"/>
      <c r="G74" s="114"/>
      <c r="H74" s="115"/>
      <c r="I74" s="92"/>
      <c r="J74" s="93"/>
      <c r="K74" s="92"/>
      <c r="L74" s="94"/>
      <c r="M74" s="95"/>
      <c r="N74" s="96"/>
      <c r="O74" s="38"/>
      <c r="P74" s="38"/>
      <c r="Q74" s="35"/>
      <c r="R74" s="35"/>
      <c r="S74" s="35"/>
    </row>
    <row r="75" spans="1:19" ht="17.25" customHeight="1">
      <c r="A75" s="39">
        <v>61</v>
      </c>
      <c r="B75" s="79"/>
      <c r="C75" s="89"/>
      <c r="D75" s="108"/>
      <c r="E75" s="90"/>
      <c r="F75" s="82"/>
      <c r="G75" s="114"/>
      <c r="H75" s="115"/>
      <c r="I75" s="92"/>
      <c r="J75" s="93"/>
      <c r="K75" s="92"/>
      <c r="L75" s="94"/>
      <c r="M75" s="95"/>
      <c r="N75" s="96"/>
      <c r="O75" s="38"/>
      <c r="P75" s="38"/>
      <c r="Q75" s="35"/>
      <c r="R75" s="35"/>
      <c r="S75" s="35"/>
    </row>
    <row r="76" spans="1:19" ht="17.25" customHeight="1">
      <c r="A76" s="39">
        <v>62</v>
      </c>
      <c r="B76" s="88"/>
      <c r="C76" s="89"/>
      <c r="D76" s="108"/>
      <c r="E76" s="90"/>
      <c r="F76" s="82"/>
      <c r="G76" s="114"/>
      <c r="H76" s="115"/>
      <c r="I76" s="92"/>
      <c r="J76" s="93"/>
      <c r="K76" s="92"/>
      <c r="L76" s="94"/>
      <c r="M76" s="95"/>
      <c r="N76" s="96"/>
      <c r="O76" s="38"/>
      <c r="P76" s="38"/>
      <c r="Q76" s="35"/>
      <c r="R76" s="35"/>
      <c r="S76" s="35"/>
    </row>
    <row r="77" spans="1:19" ht="17.25" customHeight="1">
      <c r="A77" s="39">
        <v>63</v>
      </c>
      <c r="B77" s="79"/>
      <c r="C77" s="89"/>
      <c r="D77" s="108"/>
      <c r="E77" s="90"/>
      <c r="F77" s="82"/>
      <c r="G77" s="114"/>
      <c r="H77" s="115"/>
      <c r="I77" s="92"/>
      <c r="J77" s="93"/>
      <c r="K77" s="92"/>
      <c r="L77" s="94"/>
      <c r="M77" s="95"/>
      <c r="N77" s="96"/>
      <c r="O77" s="38"/>
      <c r="P77" s="38"/>
      <c r="Q77" s="35"/>
      <c r="R77" s="35"/>
      <c r="S77" s="35"/>
    </row>
    <row r="78" spans="1:19" ht="17.25" customHeight="1">
      <c r="A78" s="39">
        <v>64</v>
      </c>
      <c r="B78" s="88"/>
      <c r="C78" s="89"/>
      <c r="D78" s="108"/>
      <c r="E78" s="90"/>
      <c r="F78" s="82"/>
      <c r="G78" s="114"/>
      <c r="H78" s="115"/>
      <c r="I78" s="92"/>
      <c r="J78" s="93"/>
      <c r="K78" s="92"/>
      <c r="L78" s="94"/>
      <c r="M78" s="95"/>
      <c r="N78" s="96"/>
      <c r="O78" s="38"/>
      <c r="P78" s="38"/>
      <c r="Q78" s="35"/>
      <c r="R78" s="35"/>
      <c r="S78" s="35"/>
    </row>
    <row r="79" spans="1:19" ht="17.25" customHeight="1">
      <c r="A79" s="39">
        <v>65</v>
      </c>
      <c r="B79" s="79"/>
      <c r="C79" s="89"/>
      <c r="D79" s="108"/>
      <c r="E79" s="90"/>
      <c r="F79" s="82"/>
      <c r="G79" s="114"/>
      <c r="H79" s="115"/>
      <c r="I79" s="92"/>
      <c r="J79" s="93"/>
      <c r="K79" s="92"/>
      <c r="L79" s="94"/>
      <c r="M79" s="95"/>
      <c r="N79" s="96"/>
      <c r="O79" s="38"/>
      <c r="P79" s="38"/>
      <c r="Q79" s="35"/>
      <c r="R79" s="35"/>
      <c r="S79" s="35"/>
    </row>
    <row r="80" spans="1:19" ht="17.25" customHeight="1">
      <c r="A80" s="39">
        <v>66</v>
      </c>
      <c r="B80" s="88"/>
      <c r="C80" s="89"/>
      <c r="D80" s="108"/>
      <c r="E80" s="90"/>
      <c r="F80" s="82"/>
      <c r="G80" s="114"/>
      <c r="H80" s="115"/>
      <c r="I80" s="92"/>
      <c r="J80" s="93"/>
      <c r="K80" s="92"/>
      <c r="L80" s="94"/>
      <c r="M80" s="95"/>
      <c r="N80" s="96"/>
      <c r="O80" s="38"/>
      <c r="P80" s="38"/>
      <c r="Q80" s="35"/>
      <c r="R80" s="35"/>
      <c r="S80" s="35"/>
    </row>
    <row r="81" spans="1:19" ht="17.25" customHeight="1">
      <c r="A81" s="39">
        <v>67</v>
      </c>
      <c r="B81" s="79"/>
      <c r="C81" s="89"/>
      <c r="D81" s="108"/>
      <c r="E81" s="90"/>
      <c r="F81" s="82"/>
      <c r="G81" s="114"/>
      <c r="H81" s="115"/>
      <c r="I81" s="92"/>
      <c r="J81" s="93"/>
      <c r="K81" s="92"/>
      <c r="L81" s="94"/>
      <c r="M81" s="95"/>
      <c r="N81" s="96"/>
      <c r="O81" s="38"/>
      <c r="P81" s="38"/>
      <c r="Q81" s="35"/>
      <c r="R81" s="35"/>
      <c r="S81" s="35"/>
    </row>
    <row r="82" spans="1:19" ht="17.25" customHeight="1">
      <c r="A82" s="39">
        <v>68</v>
      </c>
      <c r="B82" s="88"/>
      <c r="C82" s="89"/>
      <c r="D82" s="108"/>
      <c r="E82" s="90"/>
      <c r="F82" s="82"/>
      <c r="G82" s="114"/>
      <c r="H82" s="115"/>
      <c r="I82" s="92"/>
      <c r="J82" s="93"/>
      <c r="K82" s="92"/>
      <c r="L82" s="94"/>
      <c r="M82" s="95"/>
      <c r="N82" s="96"/>
      <c r="O82" s="38"/>
      <c r="P82" s="38"/>
      <c r="Q82" s="35"/>
      <c r="R82" s="35"/>
      <c r="S82" s="35"/>
    </row>
    <row r="83" spans="1:19" ht="17.25" customHeight="1">
      <c r="A83" s="39">
        <v>69</v>
      </c>
      <c r="B83" s="79"/>
      <c r="C83" s="89"/>
      <c r="D83" s="108"/>
      <c r="E83" s="90"/>
      <c r="F83" s="82"/>
      <c r="G83" s="114"/>
      <c r="H83" s="115"/>
      <c r="I83" s="92"/>
      <c r="J83" s="93"/>
      <c r="K83" s="92"/>
      <c r="L83" s="94"/>
      <c r="M83" s="95"/>
      <c r="N83" s="96"/>
      <c r="O83" s="38"/>
      <c r="P83" s="38"/>
      <c r="Q83" s="35"/>
      <c r="R83" s="35"/>
      <c r="S83" s="35"/>
    </row>
    <row r="84" spans="1:19" ht="17.25" customHeight="1">
      <c r="A84" s="39">
        <v>70</v>
      </c>
      <c r="B84" s="88"/>
      <c r="C84" s="89"/>
      <c r="D84" s="108"/>
      <c r="E84" s="90"/>
      <c r="F84" s="82"/>
      <c r="G84" s="114"/>
      <c r="H84" s="115"/>
      <c r="I84" s="92"/>
      <c r="J84" s="93"/>
      <c r="K84" s="92"/>
      <c r="L84" s="94"/>
      <c r="M84" s="95"/>
      <c r="N84" s="96"/>
      <c r="O84" s="38"/>
      <c r="P84" s="38"/>
      <c r="Q84" s="35"/>
      <c r="R84" s="35"/>
      <c r="S84" s="35"/>
    </row>
    <row r="85" spans="1:19" ht="17.25" customHeight="1">
      <c r="A85" s="39">
        <v>71</v>
      </c>
      <c r="B85" s="79"/>
      <c r="C85" s="89"/>
      <c r="D85" s="108"/>
      <c r="E85" s="90"/>
      <c r="F85" s="82"/>
      <c r="G85" s="114"/>
      <c r="H85" s="115"/>
      <c r="I85" s="92"/>
      <c r="J85" s="93"/>
      <c r="K85" s="92"/>
      <c r="L85" s="94"/>
      <c r="M85" s="95"/>
      <c r="N85" s="96"/>
      <c r="O85" s="38"/>
      <c r="P85" s="38"/>
      <c r="Q85" s="35"/>
      <c r="R85" s="35"/>
      <c r="S85" s="35"/>
    </row>
    <row r="86" spans="1:19" ht="17.25" customHeight="1">
      <c r="A86" s="39">
        <v>72</v>
      </c>
      <c r="B86" s="88"/>
      <c r="C86" s="89"/>
      <c r="D86" s="108"/>
      <c r="E86" s="90"/>
      <c r="F86" s="82"/>
      <c r="G86" s="114"/>
      <c r="H86" s="115"/>
      <c r="I86" s="92"/>
      <c r="J86" s="93"/>
      <c r="K86" s="92"/>
      <c r="L86" s="94"/>
      <c r="M86" s="95"/>
      <c r="N86" s="96"/>
      <c r="O86" s="38"/>
      <c r="P86" s="38"/>
      <c r="Q86" s="35"/>
      <c r="R86" s="35"/>
      <c r="S86" s="35"/>
    </row>
    <row r="87" spans="1:19" ht="17.25" customHeight="1">
      <c r="A87" s="39">
        <v>73</v>
      </c>
      <c r="B87" s="79"/>
      <c r="C87" s="89"/>
      <c r="D87" s="108"/>
      <c r="E87" s="90"/>
      <c r="F87" s="82"/>
      <c r="G87" s="114"/>
      <c r="H87" s="115"/>
      <c r="I87" s="92"/>
      <c r="J87" s="93"/>
      <c r="K87" s="92"/>
      <c r="L87" s="94"/>
      <c r="M87" s="95"/>
      <c r="N87" s="96"/>
      <c r="O87" s="38"/>
      <c r="P87" s="38"/>
      <c r="Q87" s="35"/>
      <c r="R87" s="35"/>
      <c r="S87" s="35"/>
    </row>
    <row r="88" spans="1:19" ht="17.25" customHeight="1">
      <c r="A88" s="39">
        <v>74</v>
      </c>
      <c r="B88" s="88"/>
      <c r="C88" s="89"/>
      <c r="D88" s="108"/>
      <c r="E88" s="90"/>
      <c r="F88" s="82"/>
      <c r="G88" s="114"/>
      <c r="H88" s="115"/>
      <c r="I88" s="92"/>
      <c r="J88" s="93"/>
      <c r="K88" s="92"/>
      <c r="L88" s="94"/>
      <c r="M88" s="95"/>
      <c r="N88" s="96"/>
      <c r="O88" s="38"/>
      <c r="P88" s="38"/>
      <c r="Q88" s="35"/>
      <c r="R88" s="35"/>
      <c r="S88" s="35"/>
    </row>
    <row r="89" spans="1:19" ht="17.25" customHeight="1">
      <c r="A89" s="39">
        <v>75</v>
      </c>
      <c r="B89" s="79"/>
      <c r="C89" s="89"/>
      <c r="D89" s="108"/>
      <c r="E89" s="90"/>
      <c r="F89" s="82"/>
      <c r="G89" s="114"/>
      <c r="H89" s="115"/>
      <c r="I89" s="92"/>
      <c r="J89" s="93"/>
      <c r="K89" s="92"/>
      <c r="L89" s="94"/>
      <c r="M89" s="95"/>
      <c r="N89" s="96"/>
      <c r="O89" s="38"/>
      <c r="P89" s="38"/>
      <c r="Q89" s="35"/>
      <c r="R89" s="35"/>
      <c r="S89" s="35"/>
    </row>
    <row r="90" spans="1:19" ht="17.25" customHeight="1">
      <c r="A90" s="39">
        <v>76</v>
      </c>
      <c r="B90" s="88"/>
      <c r="C90" s="89"/>
      <c r="D90" s="108"/>
      <c r="E90" s="90"/>
      <c r="F90" s="82"/>
      <c r="G90" s="114"/>
      <c r="H90" s="115"/>
      <c r="I90" s="92"/>
      <c r="J90" s="93"/>
      <c r="K90" s="92"/>
      <c r="L90" s="94"/>
      <c r="M90" s="95"/>
      <c r="N90" s="96"/>
      <c r="O90" s="38"/>
      <c r="P90" s="38"/>
      <c r="Q90" s="35"/>
      <c r="R90" s="35"/>
      <c r="S90" s="35"/>
    </row>
    <row r="91" spans="1:19" ht="17.25" customHeight="1">
      <c r="A91" s="39">
        <v>77</v>
      </c>
      <c r="B91" s="79"/>
      <c r="C91" s="89"/>
      <c r="D91" s="108"/>
      <c r="E91" s="90"/>
      <c r="F91" s="82"/>
      <c r="G91" s="114"/>
      <c r="H91" s="115"/>
      <c r="I91" s="92"/>
      <c r="J91" s="93"/>
      <c r="K91" s="92"/>
      <c r="L91" s="94"/>
      <c r="M91" s="95"/>
      <c r="N91" s="96"/>
      <c r="O91" s="38"/>
      <c r="P91" s="38"/>
      <c r="Q91" s="35"/>
      <c r="R91" s="35"/>
      <c r="S91" s="35"/>
    </row>
    <row r="92" spans="1:19" ht="17.25" customHeight="1">
      <c r="A92" s="39">
        <v>78</v>
      </c>
      <c r="B92" s="88"/>
      <c r="C92" s="89"/>
      <c r="D92" s="108"/>
      <c r="E92" s="90"/>
      <c r="F92" s="82"/>
      <c r="G92" s="114"/>
      <c r="H92" s="115"/>
      <c r="I92" s="92"/>
      <c r="J92" s="93"/>
      <c r="K92" s="92"/>
      <c r="L92" s="94"/>
      <c r="M92" s="95"/>
      <c r="N92" s="96"/>
      <c r="O92" s="38"/>
      <c r="P92" s="38"/>
      <c r="Q92" s="35"/>
      <c r="R92" s="35"/>
      <c r="S92" s="35"/>
    </row>
    <row r="93" spans="1:19" ht="17.25" customHeight="1">
      <c r="A93" s="39">
        <v>79</v>
      </c>
      <c r="B93" s="79"/>
      <c r="C93" s="89"/>
      <c r="D93" s="108"/>
      <c r="E93" s="90"/>
      <c r="F93" s="82"/>
      <c r="G93" s="114"/>
      <c r="H93" s="115"/>
      <c r="I93" s="92"/>
      <c r="J93" s="93"/>
      <c r="K93" s="92"/>
      <c r="L93" s="94"/>
      <c r="M93" s="95"/>
      <c r="N93" s="96"/>
      <c r="O93" s="38"/>
      <c r="P93" s="38"/>
      <c r="Q93" s="35"/>
      <c r="R93" s="35"/>
      <c r="S93" s="35"/>
    </row>
    <row r="94" spans="1:19" ht="17.25" customHeight="1">
      <c r="A94" s="39">
        <v>80</v>
      </c>
      <c r="B94" s="88"/>
      <c r="C94" s="89"/>
      <c r="D94" s="108"/>
      <c r="E94" s="90"/>
      <c r="F94" s="82"/>
      <c r="G94" s="114"/>
      <c r="H94" s="115"/>
      <c r="I94" s="92"/>
      <c r="J94" s="93"/>
      <c r="K94" s="92"/>
      <c r="L94" s="94"/>
      <c r="M94" s="95"/>
      <c r="N94" s="96"/>
      <c r="O94" s="38"/>
      <c r="P94" s="38"/>
      <c r="Q94" s="35"/>
      <c r="R94" s="35"/>
      <c r="S94" s="35"/>
    </row>
    <row r="95" spans="1:19" ht="17.25" customHeight="1">
      <c r="A95" s="39">
        <v>81</v>
      </c>
      <c r="B95" s="79"/>
      <c r="C95" s="89"/>
      <c r="D95" s="108"/>
      <c r="E95" s="90"/>
      <c r="F95" s="82"/>
      <c r="G95" s="114"/>
      <c r="H95" s="115"/>
      <c r="I95" s="92"/>
      <c r="J95" s="93"/>
      <c r="K95" s="92"/>
      <c r="L95" s="94"/>
      <c r="M95" s="95"/>
      <c r="N95" s="96"/>
      <c r="O95" s="38"/>
      <c r="P95" s="38"/>
      <c r="Q95" s="35"/>
      <c r="R95" s="35"/>
      <c r="S95" s="35"/>
    </row>
    <row r="96" spans="1:19" ht="17.25" customHeight="1">
      <c r="A96" s="39">
        <v>82</v>
      </c>
      <c r="B96" s="88"/>
      <c r="C96" s="89"/>
      <c r="D96" s="108"/>
      <c r="E96" s="90"/>
      <c r="F96" s="82"/>
      <c r="G96" s="114"/>
      <c r="H96" s="115"/>
      <c r="I96" s="92"/>
      <c r="J96" s="93"/>
      <c r="K96" s="92"/>
      <c r="L96" s="94"/>
      <c r="M96" s="95"/>
      <c r="N96" s="96"/>
      <c r="O96" s="38"/>
      <c r="P96" s="38"/>
      <c r="Q96" s="35"/>
      <c r="R96" s="35"/>
      <c r="S96" s="35"/>
    </row>
    <row r="97" spans="1:19" ht="17.25" customHeight="1">
      <c r="A97" s="39">
        <v>83</v>
      </c>
      <c r="B97" s="79"/>
      <c r="C97" s="89"/>
      <c r="D97" s="108"/>
      <c r="E97" s="90"/>
      <c r="F97" s="82"/>
      <c r="G97" s="114"/>
      <c r="H97" s="115"/>
      <c r="I97" s="92"/>
      <c r="J97" s="93"/>
      <c r="K97" s="92"/>
      <c r="L97" s="94"/>
      <c r="M97" s="95"/>
      <c r="N97" s="96"/>
      <c r="O97" s="38"/>
      <c r="P97" s="38"/>
      <c r="Q97" s="35"/>
      <c r="R97" s="35"/>
      <c r="S97" s="35"/>
    </row>
    <row r="98" spans="1:19" ht="17.25" customHeight="1">
      <c r="A98" s="39">
        <v>84</v>
      </c>
      <c r="B98" s="88"/>
      <c r="C98" s="89"/>
      <c r="D98" s="108"/>
      <c r="E98" s="90"/>
      <c r="F98" s="82"/>
      <c r="G98" s="114"/>
      <c r="H98" s="115"/>
      <c r="I98" s="92"/>
      <c r="J98" s="93"/>
      <c r="K98" s="92"/>
      <c r="L98" s="94"/>
      <c r="M98" s="95"/>
      <c r="N98" s="96"/>
      <c r="O98" s="38"/>
      <c r="P98" s="38"/>
      <c r="Q98" s="35"/>
      <c r="R98" s="35"/>
      <c r="S98" s="35"/>
    </row>
    <row r="99" spans="1:19" ht="17.25" customHeight="1">
      <c r="A99" s="39">
        <v>85</v>
      </c>
      <c r="B99" s="79"/>
      <c r="C99" s="89"/>
      <c r="D99" s="108"/>
      <c r="E99" s="90"/>
      <c r="F99" s="82"/>
      <c r="G99" s="114"/>
      <c r="H99" s="115"/>
      <c r="I99" s="92"/>
      <c r="J99" s="93"/>
      <c r="K99" s="92"/>
      <c r="L99" s="94"/>
      <c r="M99" s="95"/>
      <c r="N99" s="96"/>
      <c r="O99" s="38"/>
      <c r="P99" s="38"/>
      <c r="Q99" s="35"/>
      <c r="R99" s="35"/>
      <c r="S99" s="35"/>
    </row>
    <row r="100" spans="1:19" ht="17.25" customHeight="1">
      <c r="A100" s="39">
        <v>86</v>
      </c>
      <c r="B100" s="88"/>
      <c r="C100" s="89"/>
      <c r="D100" s="108"/>
      <c r="E100" s="90"/>
      <c r="F100" s="82"/>
      <c r="G100" s="114"/>
      <c r="H100" s="115"/>
      <c r="I100" s="92"/>
      <c r="J100" s="93"/>
      <c r="K100" s="92"/>
      <c r="L100" s="94"/>
      <c r="M100" s="95"/>
      <c r="N100" s="96"/>
      <c r="O100" s="38"/>
      <c r="P100" s="38"/>
      <c r="Q100" s="35"/>
      <c r="R100" s="35"/>
      <c r="S100" s="35"/>
    </row>
    <row r="101" spans="1:19" ht="17.25" customHeight="1">
      <c r="A101" s="39">
        <v>87</v>
      </c>
      <c r="B101" s="79"/>
      <c r="C101" s="89"/>
      <c r="D101" s="108"/>
      <c r="E101" s="90"/>
      <c r="F101" s="82"/>
      <c r="G101" s="114"/>
      <c r="H101" s="115"/>
      <c r="I101" s="92"/>
      <c r="J101" s="93"/>
      <c r="K101" s="92"/>
      <c r="L101" s="94"/>
      <c r="M101" s="95"/>
      <c r="N101" s="96"/>
      <c r="O101" s="38"/>
      <c r="P101" s="38"/>
      <c r="Q101" s="35"/>
      <c r="R101" s="35"/>
      <c r="S101" s="35"/>
    </row>
    <row r="102" spans="1:19" ht="17.25" customHeight="1">
      <c r="A102" s="39">
        <v>88</v>
      </c>
      <c r="B102" s="88"/>
      <c r="C102" s="89"/>
      <c r="D102" s="108"/>
      <c r="E102" s="90"/>
      <c r="F102" s="82"/>
      <c r="G102" s="114"/>
      <c r="H102" s="115"/>
      <c r="I102" s="92"/>
      <c r="J102" s="93"/>
      <c r="K102" s="92"/>
      <c r="L102" s="94"/>
      <c r="M102" s="95"/>
      <c r="N102" s="96"/>
      <c r="O102" s="38"/>
      <c r="P102" s="38"/>
      <c r="Q102" s="35"/>
      <c r="R102" s="35"/>
      <c r="S102" s="35"/>
    </row>
    <row r="103" spans="1:19" ht="17.25" customHeight="1">
      <c r="A103" s="39">
        <v>89</v>
      </c>
      <c r="B103" s="79"/>
      <c r="C103" s="89"/>
      <c r="D103" s="108"/>
      <c r="E103" s="90"/>
      <c r="F103" s="82"/>
      <c r="G103" s="114"/>
      <c r="H103" s="115"/>
      <c r="I103" s="92"/>
      <c r="J103" s="93"/>
      <c r="K103" s="92"/>
      <c r="L103" s="94"/>
      <c r="M103" s="95"/>
      <c r="N103" s="96"/>
      <c r="O103" s="38"/>
      <c r="P103" s="38"/>
      <c r="Q103" s="35"/>
      <c r="R103" s="35"/>
      <c r="S103" s="35"/>
    </row>
    <row r="104" spans="1:19" ht="17.25" customHeight="1">
      <c r="A104" s="39">
        <v>90</v>
      </c>
      <c r="B104" s="88"/>
      <c r="C104" s="89"/>
      <c r="D104" s="108"/>
      <c r="E104" s="90"/>
      <c r="F104" s="82"/>
      <c r="G104" s="114"/>
      <c r="H104" s="115"/>
      <c r="I104" s="92"/>
      <c r="J104" s="93"/>
      <c r="K104" s="92"/>
      <c r="L104" s="94"/>
      <c r="M104" s="95"/>
      <c r="N104" s="96"/>
      <c r="O104" s="38"/>
      <c r="P104" s="38"/>
      <c r="Q104" s="35"/>
      <c r="R104" s="35"/>
      <c r="S104" s="35"/>
    </row>
    <row r="105" spans="1:19" ht="17.25" customHeight="1">
      <c r="A105" s="39">
        <v>91</v>
      </c>
      <c r="B105" s="79"/>
      <c r="C105" s="89"/>
      <c r="D105" s="108"/>
      <c r="E105" s="90"/>
      <c r="F105" s="82"/>
      <c r="G105" s="114"/>
      <c r="H105" s="115"/>
      <c r="I105" s="92"/>
      <c r="J105" s="93"/>
      <c r="K105" s="92"/>
      <c r="L105" s="94"/>
      <c r="M105" s="95"/>
      <c r="N105" s="96"/>
      <c r="O105" s="38"/>
      <c r="P105" s="38"/>
      <c r="Q105" s="35"/>
      <c r="R105" s="35"/>
      <c r="S105" s="35"/>
    </row>
    <row r="106" spans="1:19" ht="17.25" customHeight="1">
      <c r="A106" s="39">
        <v>92</v>
      </c>
      <c r="B106" s="88"/>
      <c r="C106" s="89"/>
      <c r="D106" s="108"/>
      <c r="E106" s="90"/>
      <c r="F106" s="82"/>
      <c r="G106" s="114"/>
      <c r="H106" s="115"/>
      <c r="I106" s="92"/>
      <c r="J106" s="93"/>
      <c r="K106" s="92"/>
      <c r="L106" s="94"/>
      <c r="M106" s="95"/>
      <c r="N106" s="96"/>
      <c r="O106" s="38"/>
      <c r="P106" s="38"/>
      <c r="Q106" s="35"/>
      <c r="R106" s="35"/>
      <c r="S106" s="35"/>
    </row>
    <row r="107" spans="1:19" ht="17.25" customHeight="1">
      <c r="A107" s="39">
        <v>93</v>
      </c>
      <c r="B107" s="79"/>
      <c r="C107" s="89"/>
      <c r="D107" s="108"/>
      <c r="E107" s="90"/>
      <c r="F107" s="82"/>
      <c r="G107" s="114"/>
      <c r="H107" s="115"/>
      <c r="I107" s="92"/>
      <c r="J107" s="93"/>
      <c r="K107" s="92"/>
      <c r="L107" s="94"/>
      <c r="M107" s="95"/>
      <c r="N107" s="96"/>
      <c r="O107" s="38"/>
      <c r="P107" s="38"/>
      <c r="Q107" s="35"/>
      <c r="R107" s="35"/>
      <c r="S107" s="35"/>
    </row>
    <row r="108" spans="1:19" ht="17.25" customHeight="1">
      <c r="A108" s="39">
        <v>94</v>
      </c>
      <c r="B108" s="88"/>
      <c r="C108" s="89"/>
      <c r="D108" s="108"/>
      <c r="E108" s="90"/>
      <c r="F108" s="82"/>
      <c r="G108" s="114"/>
      <c r="H108" s="115"/>
      <c r="I108" s="92"/>
      <c r="J108" s="93"/>
      <c r="K108" s="92"/>
      <c r="L108" s="94"/>
      <c r="M108" s="95"/>
      <c r="N108" s="96"/>
      <c r="O108" s="38"/>
      <c r="P108" s="38"/>
      <c r="Q108" s="35"/>
      <c r="R108" s="35"/>
      <c r="S108" s="35"/>
    </row>
    <row r="109" spans="1:19" ht="17.25" customHeight="1">
      <c r="A109" s="39">
        <v>95</v>
      </c>
      <c r="B109" s="79"/>
      <c r="C109" s="89"/>
      <c r="D109" s="108"/>
      <c r="E109" s="90"/>
      <c r="F109" s="82"/>
      <c r="G109" s="114"/>
      <c r="H109" s="115"/>
      <c r="I109" s="92"/>
      <c r="J109" s="93"/>
      <c r="K109" s="92"/>
      <c r="L109" s="94"/>
      <c r="M109" s="95"/>
      <c r="N109" s="96"/>
      <c r="O109" s="38"/>
      <c r="P109" s="38"/>
      <c r="Q109" s="35"/>
      <c r="R109" s="35"/>
      <c r="S109" s="35"/>
    </row>
    <row r="110" spans="1:19" ht="17.25" customHeight="1">
      <c r="A110" s="39">
        <v>96</v>
      </c>
      <c r="B110" s="88"/>
      <c r="C110" s="89"/>
      <c r="D110" s="108"/>
      <c r="E110" s="90"/>
      <c r="F110" s="82"/>
      <c r="G110" s="114"/>
      <c r="H110" s="115"/>
      <c r="I110" s="92"/>
      <c r="J110" s="93"/>
      <c r="K110" s="92"/>
      <c r="L110" s="94"/>
      <c r="M110" s="95"/>
      <c r="N110" s="96"/>
      <c r="O110" s="38"/>
      <c r="P110" s="38"/>
      <c r="Q110" s="35"/>
      <c r="R110" s="35"/>
      <c r="S110" s="35"/>
    </row>
    <row r="111" spans="1:19" ht="17.25" customHeight="1">
      <c r="A111" s="39">
        <v>97</v>
      </c>
      <c r="B111" s="79"/>
      <c r="C111" s="89"/>
      <c r="D111" s="108"/>
      <c r="E111" s="90"/>
      <c r="F111" s="82"/>
      <c r="G111" s="114"/>
      <c r="H111" s="115"/>
      <c r="I111" s="92"/>
      <c r="J111" s="93"/>
      <c r="K111" s="92"/>
      <c r="L111" s="94"/>
      <c r="M111" s="95"/>
      <c r="N111" s="96"/>
      <c r="O111" s="38"/>
      <c r="P111" s="38"/>
      <c r="Q111" s="35"/>
      <c r="R111" s="35"/>
      <c r="S111" s="35"/>
    </row>
    <row r="112" spans="1:19" ht="17.25" customHeight="1">
      <c r="A112" s="39">
        <v>98</v>
      </c>
      <c r="B112" s="88"/>
      <c r="C112" s="89"/>
      <c r="D112" s="108"/>
      <c r="E112" s="90"/>
      <c r="F112" s="82"/>
      <c r="G112" s="114"/>
      <c r="H112" s="115"/>
      <c r="I112" s="92"/>
      <c r="J112" s="93"/>
      <c r="K112" s="92"/>
      <c r="L112" s="94"/>
      <c r="M112" s="95"/>
      <c r="N112" s="96"/>
      <c r="O112" s="38"/>
      <c r="P112" s="38"/>
      <c r="Q112" s="35"/>
      <c r="R112" s="35"/>
      <c r="S112" s="35"/>
    </row>
    <row r="113" spans="1:19" ht="17.25" customHeight="1">
      <c r="A113" s="39">
        <v>99</v>
      </c>
      <c r="B113" s="79"/>
      <c r="C113" s="89"/>
      <c r="D113" s="108"/>
      <c r="E113" s="90"/>
      <c r="F113" s="82"/>
      <c r="G113" s="114"/>
      <c r="H113" s="115"/>
      <c r="I113" s="92"/>
      <c r="J113" s="93"/>
      <c r="K113" s="92"/>
      <c r="L113" s="94"/>
      <c r="M113" s="95"/>
      <c r="N113" s="96"/>
      <c r="O113" s="38"/>
      <c r="P113" s="38"/>
      <c r="Q113" s="35"/>
      <c r="R113" s="35"/>
      <c r="S113" s="35"/>
    </row>
    <row r="114" spans="1:19" ht="17.25" customHeight="1">
      <c r="A114" s="39">
        <v>100</v>
      </c>
      <c r="B114" s="88"/>
      <c r="C114" s="89"/>
      <c r="D114" s="108"/>
      <c r="E114" s="90"/>
      <c r="F114" s="82"/>
      <c r="G114" s="114"/>
      <c r="H114" s="115"/>
      <c r="I114" s="92"/>
      <c r="J114" s="93"/>
      <c r="K114" s="92"/>
      <c r="L114" s="94"/>
      <c r="M114" s="95"/>
      <c r="N114" s="96"/>
      <c r="O114" s="38"/>
      <c r="P114" s="38"/>
      <c r="Q114" s="35"/>
      <c r="R114" s="35"/>
      <c r="S114" s="35"/>
    </row>
    <row r="116" ht="13.5">
      <c r="J116" s="14" t="s">
        <v>201</v>
      </c>
    </row>
  </sheetData>
  <sheetProtection/>
  <mergeCells count="140">
    <mergeCell ref="K5:L5"/>
    <mergeCell ref="G7:I7"/>
    <mergeCell ref="M3:N3"/>
    <mergeCell ref="M5:N5"/>
    <mergeCell ref="L7:M7"/>
    <mergeCell ref="A3:B3"/>
    <mergeCell ref="A5:B5"/>
    <mergeCell ref="C3:G3"/>
    <mergeCell ref="H3:I3"/>
    <mergeCell ref="J7:K7"/>
    <mergeCell ref="D7:F7"/>
    <mergeCell ref="G20:H20"/>
    <mergeCell ref="C5:D5"/>
    <mergeCell ref="E5:H5"/>
    <mergeCell ref="I5:J5"/>
    <mergeCell ref="A13:A14"/>
    <mergeCell ref="B13:B14"/>
    <mergeCell ref="C13:C14"/>
    <mergeCell ref="D13:D14"/>
    <mergeCell ref="E13:E14"/>
    <mergeCell ref="D8:F8"/>
    <mergeCell ref="J11:K11"/>
    <mergeCell ref="F13:F14"/>
    <mergeCell ref="G13:H14"/>
    <mergeCell ref="I13:J13"/>
    <mergeCell ref="K13:L13"/>
    <mergeCell ref="M13:N13"/>
    <mergeCell ref="G11:I11"/>
    <mergeCell ref="I12:J12"/>
    <mergeCell ref="G94:H94"/>
    <mergeCell ref="G17:H17"/>
    <mergeCell ref="G18:H18"/>
    <mergeCell ref="G27:H27"/>
    <mergeCell ref="G28:H28"/>
    <mergeCell ref="G29:H29"/>
    <mergeCell ref="G31:H31"/>
    <mergeCell ref="G32:H32"/>
    <mergeCell ref="G26:H26"/>
    <mergeCell ref="G15:H15"/>
    <mergeCell ref="G16:H16"/>
    <mergeCell ref="G21:H21"/>
    <mergeCell ref="G22:H22"/>
    <mergeCell ref="G23:H23"/>
    <mergeCell ref="G25:H25"/>
    <mergeCell ref="G19:H19"/>
    <mergeCell ref="G24:H24"/>
    <mergeCell ref="G38:H38"/>
    <mergeCell ref="G39:H39"/>
    <mergeCell ref="G40:H40"/>
    <mergeCell ref="G33:H33"/>
    <mergeCell ref="G34:H34"/>
    <mergeCell ref="G35:H35"/>
    <mergeCell ref="G36:H36"/>
    <mergeCell ref="G30:H30"/>
    <mergeCell ref="G45:H45"/>
    <mergeCell ref="G46:H46"/>
    <mergeCell ref="G47:H47"/>
    <mergeCell ref="G48:H48"/>
    <mergeCell ref="G41:H41"/>
    <mergeCell ref="G42:H42"/>
    <mergeCell ref="G43:H43"/>
    <mergeCell ref="G44:H44"/>
    <mergeCell ref="G37:H37"/>
    <mergeCell ref="G53:H53"/>
    <mergeCell ref="G54:H54"/>
    <mergeCell ref="G55:H55"/>
    <mergeCell ref="G56:H56"/>
    <mergeCell ref="G49:H49"/>
    <mergeCell ref="G50:H50"/>
    <mergeCell ref="G51:H51"/>
    <mergeCell ref="G52:H52"/>
    <mergeCell ref="G61:H61"/>
    <mergeCell ref="G62:H62"/>
    <mergeCell ref="G63:H63"/>
    <mergeCell ref="G64:H64"/>
    <mergeCell ref="G57:H57"/>
    <mergeCell ref="G58:H58"/>
    <mergeCell ref="G59:H59"/>
    <mergeCell ref="G60:H60"/>
    <mergeCell ref="G69:H69"/>
    <mergeCell ref="G70:H70"/>
    <mergeCell ref="G71:H71"/>
    <mergeCell ref="G72:H72"/>
    <mergeCell ref="G65:H65"/>
    <mergeCell ref="G66:H66"/>
    <mergeCell ref="G67:H67"/>
    <mergeCell ref="G68:H68"/>
    <mergeCell ref="G78:H78"/>
    <mergeCell ref="G79:H79"/>
    <mergeCell ref="G80:H80"/>
    <mergeCell ref="G73:H73"/>
    <mergeCell ref="G74:H74"/>
    <mergeCell ref="G75:H75"/>
    <mergeCell ref="G76:H76"/>
    <mergeCell ref="G89:H89"/>
    <mergeCell ref="G81:H81"/>
    <mergeCell ref="G90:H90"/>
    <mergeCell ref="G91:H91"/>
    <mergeCell ref="G92:H92"/>
    <mergeCell ref="G82:H82"/>
    <mergeCell ref="G83:H83"/>
    <mergeCell ref="G84:H84"/>
    <mergeCell ref="G85:H85"/>
    <mergeCell ref="G87:H87"/>
    <mergeCell ref="G88:H88"/>
    <mergeCell ref="G8:I8"/>
    <mergeCell ref="D10:F10"/>
    <mergeCell ref="G10:I10"/>
    <mergeCell ref="A1:N1"/>
    <mergeCell ref="L2:N2"/>
    <mergeCell ref="J3:K3"/>
    <mergeCell ref="J10:K10"/>
    <mergeCell ref="J8:K8"/>
    <mergeCell ref="G77:H77"/>
    <mergeCell ref="G103:H103"/>
    <mergeCell ref="G104:H104"/>
    <mergeCell ref="G95:H95"/>
    <mergeCell ref="G96:H96"/>
    <mergeCell ref="J9:K9"/>
    <mergeCell ref="D9:F9"/>
    <mergeCell ref="D11:F11"/>
    <mergeCell ref="G9:I9"/>
    <mergeCell ref="G93:H93"/>
    <mergeCell ref="G86:H86"/>
    <mergeCell ref="G97:H97"/>
    <mergeCell ref="G98:H98"/>
    <mergeCell ref="G99:H99"/>
    <mergeCell ref="G100:H100"/>
    <mergeCell ref="G101:H101"/>
    <mergeCell ref="G102:H102"/>
    <mergeCell ref="G105:H105"/>
    <mergeCell ref="G106:H106"/>
    <mergeCell ref="G113:H113"/>
    <mergeCell ref="G114:H114"/>
    <mergeCell ref="G107:H107"/>
    <mergeCell ref="G108:H108"/>
    <mergeCell ref="G109:H109"/>
    <mergeCell ref="G110:H110"/>
    <mergeCell ref="G111:H111"/>
    <mergeCell ref="G112:H112"/>
  </mergeCells>
  <dataValidations count="17">
    <dataValidation allowBlank="1" showInputMessage="1" showErrorMessage="1" promptTitle="種目選択" prompt="必ずリストの中から選択してください。" sqref="I14 K14 M14"/>
    <dataValidation type="list" allowBlank="1" showInputMessage="1" showErrorMessage="1" sqref="F16">
      <formula1>性別</formula1>
    </dataValidation>
    <dataValidation type="list" allowBlank="1" showInputMessage="1" showErrorMessage="1" errorTitle="性別" error="男=1&#10;女=2   を入力してください。" sqref="F15 F17:F114">
      <formula1>性別</formula1>
    </dataValidation>
    <dataValidation allowBlank="1" showInputMessage="1" showErrorMessage="1" promptTitle="氏名" prompt="全角漢字で入力。&#10;姓と名の間は全角スペース。" sqref="C13"/>
    <dataValidation allowBlank="1" showInputMessage="1" showErrorMessage="1" imeMode="disabled" sqref="E15:E114"/>
    <dataValidation type="list" allowBlank="1" showInputMessage="1" showErrorMessage="1" imeMode="disabled" sqref="G15:H114">
      <formula1>都道府県名</formula1>
    </dataValidation>
    <dataValidation allowBlank="1" showInputMessage="1" showErrorMessage="1" promptTitle="性別" prompt="男子は【1】&#10;女子は【2】&#10;を入力してください。" sqref="F13:F14"/>
    <dataValidation allowBlank="1" showInputMessage="1" showErrorMessage="1" promptTitle="学年" prompt="学年を入力。" sqref="E13:E14"/>
    <dataValidation allowBlank="1" showInputMessage="1" showErrorMessage="1" promptTitle="登録陸協" prompt="所属する都道府県陸協を選択してください。" sqref="G13:H14"/>
    <dataValidation allowBlank="1" showInputMessage="1" showErrorMessage="1" promptTitle="資格記録" sqref="J14 L14 N14"/>
    <dataValidation type="list" allowBlank="1" showInputMessage="1" showErrorMessage="1" sqref="I15:I114">
      <formula1>IF(F15=1,男子,IF(F15=2,女子,""))</formula1>
    </dataValidation>
    <dataValidation type="list" allowBlank="1" showInputMessage="1" showErrorMessage="1" sqref="K15:K114">
      <formula1>IF(F15=1,男子,IF(F15=2,女子,""))</formula1>
    </dataValidation>
    <dataValidation type="list" allowBlank="1" showInputMessage="1" showErrorMessage="1" sqref="M15:M114">
      <formula1>IF(F15=1,男子,IF(F15=2,女子,""))</formula1>
    </dataValidation>
    <dataValidation type="list" allowBlank="1" showInputMessage="1" showErrorMessage="1" sqref="K5 J3:K3">
      <formula1>都道府県名</formula1>
    </dataValidation>
    <dataValidation allowBlank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O14:P14"/>
    <dataValidation allowBlank="1" showInputMessage="1" showErrorMessage="1" promptTitle="英語標記" prompt="必ず半角英字で入力。&#10;姓と名の間は半角スペース。&#10;（例）&#10;徳島　太郎&#10;　　　↓&#10;TOKUSHIMA Taro" sqref="D13:D14"/>
    <dataValidation allowBlank="1" showInputMessage="1" imeMode="off" sqref="D15:D114"/>
  </dataValidations>
  <printOptions horizontalCentered="1"/>
  <pageMargins left="0.3937007874015748" right="0.3937007874015748" top="0.5905511811023623" bottom="0.5905511811023623" header="0.31496062992125984" footer="0"/>
  <pageSetup blackAndWhite="1" fitToHeight="3" fitToWidth="1" horizontalDpi="600" verticalDpi="600" orientation="portrait" paperSize="9" scale="92" r:id="rId4"/>
  <headerFooter>
    <oddFooter>&amp;C&amp;H2019中四個人&amp;A&amp;RPage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25"/>
  <sheetViews>
    <sheetView showGridLines="0"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12.421875" style="70" customWidth="1"/>
    <col min="2" max="2" width="6.7109375" style="70" hidden="1" customWidth="1"/>
    <col min="3" max="3" width="9.7109375" style="70" bestFit="1" customWidth="1"/>
    <col min="4" max="9" width="10.140625" style="0" customWidth="1"/>
    <col min="10" max="10" width="0.9921875" style="0" customWidth="1"/>
    <col min="11" max="16" width="10.421875" style="0" customWidth="1"/>
    <col min="17" max="18" width="9.00390625" style="0" customWidth="1"/>
  </cols>
  <sheetData>
    <row r="1" spans="1:9" ht="24">
      <c r="A1" s="183"/>
      <c r="B1" s="183"/>
      <c r="C1" s="184" t="s">
        <v>220</v>
      </c>
      <c r="D1" s="184"/>
      <c r="E1" s="184"/>
      <c r="F1" s="184"/>
      <c r="G1" s="184"/>
      <c r="H1" s="184"/>
      <c r="I1" s="184"/>
    </row>
    <row r="2" spans="1:9" ht="13.5">
      <c r="A2" s="68"/>
      <c r="B2" s="68"/>
      <c r="C2" s="68"/>
      <c r="D2" s="68"/>
      <c r="E2" s="68"/>
      <c r="F2" s="68"/>
      <c r="G2" s="68"/>
      <c r="H2" s="68"/>
      <c r="I2" s="68"/>
    </row>
    <row r="3" spans="1:9" ht="27" customHeight="1">
      <c r="A3" s="68"/>
      <c r="B3" s="68"/>
      <c r="C3" s="68"/>
      <c r="D3" s="68"/>
      <c r="E3" s="68"/>
      <c r="F3" s="68"/>
      <c r="G3" s="185">
        <f>IF('申込一覧'!C5="","",'申込一覧'!C5)</f>
      </c>
      <c r="H3" s="186"/>
      <c r="I3" s="187"/>
    </row>
    <row r="4" spans="1:9" ht="13.5">
      <c r="A4" s="69"/>
      <c r="B4" s="69"/>
      <c r="C4" s="69"/>
      <c r="D4" s="69"/>
      <c r="E4" s="69"/>
      <c r="F4" s="69"/>
      <c r="G4" s="69"/>
      <c r="H4" s="69"/>
      <c r="I4" s="69"/>
    </row>
    <row r="5" spans="1:9" ht="17.25" customHeight="1">
      <c r="A5" s="182" t="s">
        <v>190</v>
      </c>
      <c r="B5" s="182"/>
      <c r="C5" s="182"/>
      <c r="D5" s="182"/>
      <c r="E5" s="182"/>
      <c r="F5" s="182"/>
      <c r="G5" s="182"/>
      <c r="H5" s="182"/>
      <c r="I5" s="182"/>
    </row>
    <row r="6" spans="1:9" ht="17.25" customHeight="1">
      <c r="A6" s="182" t="s">
        <v>191</v>
      </c>
      <c r="B6" s="182"/>
      <c r="C6" s="182"/>
      <c r="D6" s="182"/>
      <c r="E6" s="182"/>
      <c r="F6" s="182"/>
      <c r="G6" s="182"/>
      <c r="H6" s="182"/>
      <c r="I6" s="182"/>
    </row>
    <row r="7" spans="1:9" ht="17.25" customHeight="1">
      <c r="A7" s="182"/>
      <c r="B7" s="182"/>
      <c r="C7" s="182"/>
      <c r="D7" s="182"/>
      <c r="E7" s="182"/>
      <c r="F7" s="182"/>
      <c r="G7" s="182"/>
      <c r="H7" s="182"/>
      <c r="I7" s="182"/>
    </row>
    <row r="8" spans="1:11" ht="13.5">
      <c r="A8" s="69"/>
      <c r="K8" s="78">
        <f>IF('申込一覧'!J3="","",INDEX('名前'!$A$4:$A$50,MATCH('申込一覧'!J3,'名前'!$B$4:$B$50,0)))</f>
      </c>
    </row>
    <row r="10" spans="1:9" ht="18.75" customHeight="1" thickBot="1">
      <c r="A10" s="71" t="s">
        <v>192</v>
      </c>
      <c r="B10" s="71" t="s">
        <v>193</v>
      </c>
      <c r="C10" s="72" t="s">
        <v>2</v>
      </c>
      <c r="D10" s="73" t="s">
        <v>194</v>
      </c>
      <c r="E10" s="74" t="s">
        <v>195</v>
      </c>
      <c r="F10" s="74" t="s">
        <v>196</v>
      </c>
      <c r="G10" s="74" t="s">
        <v>197</v>
      </c>
      <c r="H10" s="74" t="s">
        <v>198</v>
      </c>
      <c r="I10" s="75" t="s">
        <v>199</v>
      </c>
    </row>
    <row r="11" spans="1:16" ht="22.5" customHeight="1" thickTop="1">
      <c r="A11" s="97"/>
      <c r="B11" s="97"/>
      <c r="C11" s="98"/>
      <c r="D11" s="99"/>
      <c r="E11" s="100"/>
      <c r="F11" s="100"/>
      <c r="G11" s="100"/>
      <c r="H11" s="100"/>
      <c r="I11" s="101"/>
      <c r="K11" s="76">
        <f>IF(D11="","",IF(LEFT($A11,1)="男",(10000+D11)*10000+$K$8,IF(LEFT($A11,1)="女",(20000+D11)*10000+$K$8,"")))</f>
      </c>
      <c r="L11" s="76"/>
      <c r="M11" s="76"/>
      <c r="N11" s="76"/>
      <c r="O11" s="76"/>
      <c r="P11" s="76"/>
    </row>
    <row r="12" spans="1:16" ht="22.5" customHeight="1">
      <c r="A12" s="102"/>
      <c r="B12" s="102"/>
      <c r="C12" s="103"/>
      <c r="D12" s="104"/>
      <c r="E12" s="105"/>
      <c r="F12" s="105"/>
      <c r="G12" s="105"/>
      <c r="H12" s="105"/>
      <c r="I12" s="106"/>
      <c r="K12" s="76"/>
      <c r="L12" s="76"/>
      <c r="M12" s="76"/>
      <c r="N12" s="76"/>
      <c r="O12" s="76"/>
      <c r="P12" s="76"/>
    </row>
    <row r="13" spans="1:16" ht="22.5" customHeight="1">
      <c r="A13" s="102"/>
      <c r="B13" s="102"/>
      <c r="C13" s="103"/>
      <c r="D13" s="104"/>
      <c r="E13" s="105"/>
      <c r="F13" s="105"/>
      <c r="G13" s="105"/>
      <c r="H13" s="105"/>
      <c r="I13" s="106"/>
      <c r="K13" s="76"/>
      <c r="L13" s="76"/>
      <c r="M13" s="76"/>
      <c r="N13" s="76"/>
      <c r="O13" s="76"/>
      <c r="P13" s="76"/>
    </row>
    <row r="14" spans="1:16" ht="22.5" customHeight="1">
      <c r="A14" s="102"/>
      <c r="B14" s="102"/>
      <c r="C14" s="103"/>
      <c r="D14" s="104"/>
      <c r="E14" s="105"/>
      <c r="F14" s="105"/>
      <c r="G14" s="105"/>
      <c r="H14" s="105"/>
      <c r="I14" s="106"/>
      <c r="K14" s="76"/>
      <c r="L14" s="76"/>
      <c r="M14" s="76"/>
      <c r="N14" s="76"/>
      <c r="O14" s="76"/>
      <c r="P14" s="76"/>
    </row>
    <row r="15" spans="1:16" ht="22.5" customHeight="1">
      <c r="A15" s="102"/>
      <c r="B15" s="102"/>
      <c r="C15" s="103"/>
      <c r="D15" s="104"/>
      <c r="E15" s="105"/>
      <c r="F15" s="105"/>
      <c r="G15" s="105"/>
      <c r="H15" s="105"/>
      <c r="I15" s="106"/>
      <c r="K15" s="76"/>
      <c r="L15" s="76"/>
      <c r="M15" s="76"/>
      <c r="N15" s="76"/>
      <c r="O15" s="76"/>
      <c r="P15" s="76"/>
    </row>
    <row r="16" spans="1:16" ht="22.5" customHeight="1">
      <c r="A16" s="102"/>
      <c r="B16" s="102"/>
      <c r="C16" s="103"/>
      <c r="D16" s="104"/>
      <c r="E16" s="105"/>
      <c r="F16" s="105"/>
      <c r="G16" s="105"/>
      <c r="H16" s="105"/>
      <c r="I16" s="106"/>
      <c r="K16" s="76"/>
      <c r="L16" s="76"/>
      <c r="M16" s="76"/>
      <c r="N16" s="76"/>
      <c r="O16" s="76"/>
      <c r="P16" s="76"/>
    </row>
    <row r="17" spans="1:16" ht="22.5" customHeight="1">
      <c r="A17" s="102"/>
      <c r="B17" s="102"/>
      <c r="C17" s="103"/>
      <c r="D17" s="104"/>
      <c r="E17" s="105"/>
      <c r="F17" s="105"/>
      <c r="G17" s="105"/>
      <c r="H17" s="105"/>
      <c r="I17" s="106"/>
      <c r="K17" s="76"/>
      <c r="L17" s="76"/>
      <c r="M17" s="76"/>
      <c r="N17" s="76"/>
      <c r="O17" s="76"/>
      <c r="P17" s="76"/>
    </row>
    <row r="18" spans="1:16" ht="22.5" customHeight="1">
      <c r="A18" s="102"/>
      <c r="B18" s="102"/>
      <c r="C18" s="103"/>
      <c r="D18" s="104"/>
      <c r="E18" s="105"/>
      <c r="F18" s="105"/>
      <c r="G18" s="105"/>
      <c r="H18" s="105"/>
      <c r="I18" s="106"/>
      <c r="K18" s="76"/>
      <c r="L18" s="76"/>
      <c r="M18" s="76"/>
      <c r="N18" s="76"/>
      <c r="O18" s="76"/>
      <c r="P18" s="76"/>
    </row>
    <row r="19" spans="1:16" ht="22.5" customHeight="1">
      <c r="A19" s="102"/>
      <c r="B19" s="102"/>
      <c r="C19" s="103"/>
      <c r="D19" s="104"/>
      <c r="E19" s="105"/>
      <c r="F19" s="105"/>
      <c r="G19" s="105"/>
      <c r="H19" s="105"/>
      <c r="I19" s="106"/>
      <c r="K19" s="76"/>
      <c r="L19" s="76"/>
      <c r="M19" s="76"/>
      <c r="N19" s="76"/>
      <c r="O19" s="76"/>
      <c r="P19" s="76"/>
    </row>
    <row r="20" spans="1:16" ht="22.5" customHeight="1">
      <c r="A20" s="102"/>
      <c r="B20" s="102"/>
      <c r="C20" s="103"/>
      <c r="D20" s="104"/>
      <c r="E20" s="105"/>
      <c r="F20" s="105"/>
      <c r="G20" s="105"/>
      <c r="H20" s="105"/>
      <c r="I20" s="106"/>
      <c r="K20" s="76"/>
      <c r="L20" s="76"/>
      <c r="M20" s="76"/>
      <c r="N20" s="76"/>
      <c r="O20" s="76"/>
      <c r="P20" s="76"/>
    </row>
    <row r="21" spans="1:16" ht="22.5" customHeight="1">
      <c r="A21" s="102"/>
      <c r="B21" s="102"/>
      <c r="C21" s="103"/>
      <c r="D21" s="104"/>
      <c r="E21" s="105"/>
      <c r="F21" s="105"/>
      <c r="G21" s="105"/>
      <c r="H21" s="105"/>
      <c r="I21" s="106"/>
      <c r="K21" s="76"/>
      <c r="L21" s="76"/>
      <c r="M21" s="76"/>
      <c r="N21" s="76"/>
      <c r="O21" s="76"/>
      <c r="P21" s="76"/>
    </row>
    <row r="22" spans="1:16" ht="22.5" customHeight="1">
      <c r="A22" s="102"/>
      <c r="B22" s="102"/>
      <c r="C22" s="103"/>
      <c r="D22" s="104"/>
      <c r="E22" s="105"/>
      <c r="F22" s="105"/>
      <c r="G22" s="105"/>
      <c r="H22" s="105"/>
      <c r="I22" s="106"/>
      <c r="K22" s="76"/>
      <c r="L22" s="76"/>
      <c r="M22" s="76"/>
      <c r="N22" s="76"/>
      <c r="O22" s="76"/>
      <c r="P22" s="76"/>
    </row>
    <row r="23" spans="1:16" ht="22.5" customHeight="1">
      <c r="A23" s="102"/>
      <c r="B23" s="102"/>
      <c r="C23" s="103"/>
      <c r="D23" s="104"/>
      <c r="E23" s="105"/>
      <c r="F23" s="105"/>
      <c r="G23" s="105"/>
      <c r="H23" s="105"/>
      <c r="I23" s="106"/>
      <c r="K23" s="76"/>
      <c r="L23" s="76"/>
      <c r="M23" s="76"/>
      <c r="N23" s="76"/>
      <c r="O23" s="76"/>
      <c r="P23" s="76"/>
    </row>
    <row r="24" spans="1:16" ht="22.5" customHeight="1">
      <c r="A24" s="102"/>
      <c r="B24" s="102"/>
      <c r="C24" s="103"/>
      <c r="D24" s="104"/>
      <c r="E24" s="105"/>
      <c r="F24" s="105"/>
      <c r="G24" s="105"/>
      <c r="H24" s="105"/>
      <c r="I24" s="106"/>
      <c r="K24" s="76"/>
      <c r="L24" s="76"/>
      <c r="M24" s="76"/>
      <c r="N24" s="76"/>
      <c r="O24" s="76"/>
      <c r="P24" s="76"/>
    </row>
    <row r="25" spans="1:16" ht="22.5" customHeight="1">
      <c r="A25" s="102"/>
      <c r="B25" s="102"/>
      <c r="C25" s="103"/>
      <c r="D25" s="104"/>
      <c r="E25" s="105"/>
      <c r="F25" s="105"/>
      <c r="G25" s="105"/>
      <c r="H25" s="105"/>
      <c r="I25" s="106"/>
      <c r="K25" s="76"/>
      <c r="L25" s="76"/>
      <c r="M25" s="76"/>
      <c r="N25" s="76"/>
      <c r="O25" s="76"/>
      <c r="P25" s="76"/>
    </row>
  </sheetData>
  <sheetProtection/>
  <mergeCells count="6">
    <mergeCell ref="A7:I7"/>
    <mergeCell ref="A1:B1"/>
    <mergeCell ref="C1:I1"/>
    <mergeCell ref="G3:I3"/>
    <mergeCell ref="A5:I5"/>
    <mergeCell ref="A6:I6"/>
  </mergeCells>
  <dataValidations count="3"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  <dataValidation type="list" allowBlank="1" showInputMessage="1" showErrorMessage="1" sqref="B11:B25">
      <formula1>Rチーム</formula1>
    </dataValidation>
    <dataValidation type="list" allowBlank="1" showInputMessage="1" showErrorMessage="1" sqref="A11:A25">
      <formula1>リレー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1"/>
  <headerFooter>
    <oddFooter>&amp;C県選手権 リレー申込み&amp;RPage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3"/>
  <sheetViews>
    <sheetView zoomScalePageLayoutView="0" workbookViewId="0" topLeftCell="A1">
      <selection activeCell="A3" sqref="A3:O3"/>
    </sheetView>
  </sheetViews>
  <sheetFormatPr defaultColWidth="9.140625" defaultRowHeight="15"/>
  <cols>
    <col min="1" max="1" width="14.421875" style="0" bestFit="1" customWidth="1"/>
    <col min="2" max="2" width="6.00390625" style="0" bestFit="1" customWidth="1"/>
    <col min="3" max="3" width="2.28125" style="0" bestFit="1" customWidth="1"/>
    <col min="4" max="5" width="4.421875" style="0" bestFit="1" customWidth="1"/>
    <col min="6" max="6" width="6.00390625" style="0" bestFit="1" customWidth="1"/>
    <col min="7" max="7" width="5.421875" style="0" bestFit="1" customWidth="1"/>
    <col min="8" max="8" width="6.00390625" style="0" bestFit="1" customWidth="1"/>
    <col min="9" max="9" width="5.421875" style="0" bestFit="1" customWidth="1"/>
    <col min="10" max="10" width="7.421875" style="0" bestFit="1" customWidth="1"/>
    <col min="11" max="11" width="5.421875" style="0" bestFit="1" customWidth="1"/>
    <col min="12" max="12" width="7.421875" style="0" bestFit="1" customWidth="1"/>
    <col min="13" max="13" width="4.421875" style="0" bestFit="1" customWidth="1"/>
    <col min="14" max="14" width="8.28125" style="0" bestFit="1" customWidth="1"/>
    <col min="15" max="15" width="5.28125" style="0" bestFit="1" customWidth="1"/>
  </cols>
  <sheetData>
    <row r="1" spans="1:15" ht="13.5">
      <c r="A1" s="195" t="s">
        <v>167</v>
      </c>
      <c r="B1" s="197" t="s">
        <v>168</v>
      </c>
      <c r="C1" s="198"/>
      <c r="D1" s="201" t="s">
        <v>110</v>
      </c>
      <c r="E1" s="198"/>
      <c r="F1" s="202" t="s">
        <v>169</v>
      </c>
      <c r="G1" s="203"/>
      <c r="H1" s="202" t="s">
        <v>170</v>
      </c>
      <c r="I1" s="203"/>
      <c r="J1" s="204" t="s">
        <v>171</v>
      </c>
      <c r="K1" s="205"/>
      <c r="L1" s="188" t="s">
        <v>172</v>
      </c>
      <c r="M1" s="188" t="s">
        <v>173</v>
      </c>
      <c r="N1" s="191" t="s">
        <v>174</v>
      </c>
      <c r="O1" s="193" t="s">
        <v>175</v>
      </c>
    </row>
    <row r="2" spans="1:15" ht="14.25" thickBot="1">
      <c r="A2" s="196"/>
      <c r="B2" s="199"/>
      <c r="C2" s="200"/>
      <c r="D2" s="40" t="s">
        <v>53</v>
      </c>
      <c r="E2" s="41" t="s">
        <v>90</v>
      </c>
      <c r="F2" s="42" t="s">
        <v>176</v>
      </c>
      <c r="G2" s="43" t="s">
        <v>177</v>
      </c>
      <c r="H2" s="44" t="s">
        <v>176</v>
      </c>
      <c r="I2" s="45" t="s">
        <v>178</v>
      </c>
      <c r="J2" s="46" t="s">
        <v>179</v>
      </c>
      <c r="K2" s="47" t="s">
        <v>177</v>
      </c>
      <c r="L2" s="189"/>
      <c r="M2" s="190"/>
      <c r="N2" s="192"/>
      <c r="O2" s="194"/>
    </row>
    <row r="3" spans="1:15" ht="24.75" customHeight="1" thickBot="1">
      <c r="A3" s="48">
        <f>'申込一覧'!C3</f>
        <v>0</v>
      </c>
      <c r="B3" s="49" t="s">
        <v>181</v>
      </c>
      <c r="C3" s="50">
        <v>1</v>
      </c>
      <c r="D3" s="51">
        <f>'申込一覧'!D8</f>
        <v>0</v>
      </c>
      <c r="E3" s="52">
        <f>'申込一覧'!G8</f>
        <v>0</v>
      </c>
      <c r="F3" s="53">
        <f>'申込一覧'!D9</f>
        <v>0</v>
      </c>
      <c r="G3" s="54">
        <f>'申込一覧'!D10</f>
        <v>0</v>
      </c>
      <c r="H3" s="55">
        <f>'申込一覧'!G9</f>
        <v>0</v>
      </c>
      <c r="I3" s="56">
        <f>'申込一覧'!G10</f>
        <v>0</v>
      </c>
      <c r="J3" s="57">
        <f>'申込一覧'!J9</f>
        <v>0</v>
      </c>
      <c r="K3" s="58">
        <f>'申込一覧'!J10</f>
        <v>0</v>
      </c>
      <c r="L3" s="62">
        <f>'申込一覧'!J11</f>
        <v>0</v>
      </c>
      <c r="M3" s="59" t="s">
        <v>180</v>
      </c>
      <c r="N3" s="60"/>
      <c r="O3" s="61"/>
    </row>
  </sheetData>
  <sheetProtection/>
  <mergeCells count="10">
    <mergeCell ref="L1:L2"/>
    <mergeCell ref="M1:M2"/>
    <mergeCell ref="N1:N2"/>
    <mergeCell ref="O1:O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4.421875" style="0" customWidth="1"/>
    <col min="2" max="2" width="12.7109375" style="0" bestFit="1" customWidth="1"/>
    <col min="3" max="3" width="8.140625" style="0" bestFit="1" customWidth="1"/>
    <col min="4" max="4" width="3.7109375" style="0" bestFit="1" customWidth="1"/>
    <col min="5" max="5" width="6.421875" style="0" bestFit="1" customWidth="1"/>
    <col min="7" max="7" width="3.57421875" style="0" bestFit="1" customWidth="1"/>
    <col min="8" max="8" width="4.00390625" style="0" bestFit="1" customWidth="1"/>
    <col min="9" max="9" width="5.421875" style="0" bestFit="1" customWidth="1"/>
    <col min="10" max="12" width="14.57421875" style="0" bestFit="1" customWidth="1"/>
    <col min="13" max="13" width="12.421875" style="0" customWidth="1"/>
  </cols>
  <sheetData>
    <row r="1" spans="1:13" s="3" customFormat="1" ht="13.5">
      <c r="A1" s="3" t="s">
        <v>117</v>
      </c>
      <c r="B1" s="3" t="s">
        <v>118</v>
      </c>
      <c r="C1" s="3" t="s">
        <v>119</v>
      </c>
      <c r="D1" s="3" t="s">
        <v>120</v>
      </c>
      <c r="E1" s="4" t="s">
        <v>121</v>
      </c>
      <c r="F1" s="3" t="s">
        <v>122</v>
      </c>
      <c r="G1" s="3" t="s">
        <v>123</v>
      </c>
      <c r="H1" s="3" t="s">
        <v>124</v>
      </c>
      <c r="I1" s="3" t="s">
        <v>125</v>
      </c>
      <c r="J1" s="5" t="s">
        <v>126</v>
      </c>
      <c r="K1" s="5" t="s">
        <v>127</v>
      </c>
      <c r="L1" s="5" t="s">
        <v>136</v>
      </c>
      <c r="M1" s="6"/>
    </row>
    <row r="2" spans="1:14" ht="13.5">
      <c r="A2" s="112">
        <f>(IF('申込一覧'!B15="","",('申込一覧'!F15*10000+'申込一覧'!B15)*10000+INDEX('名前'!$A$4:$A$50,MATCH('申込一覧'!$J$3,'名前'!$B$4:$B$50,0))))</f>
      </c>
      <c r="B2">
        <f>IF('申込一覧'!C15="","",'申込一覧'!C15&amp;IF('申込一覧'!E15="","","("&amp;'申込一覧'!E15&amp;")"))</f>
      </c>
      <c r="C2">
        <f>IF('申込一覧'!D15="","",'申込一覧'!D15)</f>
      </c>
      <c r="D2">
        <f>IF('申込一覧'!F15="","",'申込一覧'!F15)</f>
      </c>
      <c r="E2">
        <f>IF('申込一覧'!B15="","",'申込一覧'!P15)</f>
      </c>
      <c r="F2">
        <f>IF('申込一覧'!B15="","",'申込一覧'!$C$5)</f>
      </c>
      <c r="G2">
        <f>IF('申込一覧'!B15="","",0)</f>
      </c>
      <c r="H2">
        <f>IF('申込一覧'!B15="","",0)</f>
      </c>
      <c r="I2">
        <f>IF('申込一覧'!B15="","",'申込一覧'!B15)</f>
      </c>
      <c r="J2">
        <f>IF('申込一覧'!I15="","",INDEX('名前'!$L$4:$L$101,MATCH('申込一覧'!I15,'名前'!$M$4:$M$101,0))&amp;" "&amp;IF('申込一覧'!Q15=1,RIGHTB(10000000+'申込一覧'!J15,7),IF('申込一覧'!Q15=2,RIGHTB(100000+'申込一覧'!J15,5),"")))</f>
      </c>
      <c r="K2">
        <f>IF('申込一覧'!K15="","",INDEX('名前'!$L$4:$L$101,MATCH('申込一覧'!K15,'名前'!$M$4:$M$49,0))&amp;" "&amp;IF('申込一覧'!R15=1,RIGHTB(10000000+'申込一覧'!L15,7),IF('申込一覧'!R15=2,RIGHTB(100000+'申込一覧'!L15,5),"")))</f>
      </c>
      <c r="L2">
        <f>IF('申込一覧'!M15="","",INDEX('名前'!$L$4:$L$101,MATCH('申込一覧'!M15,'名前'!$M$4:$M$49,0))&amp;" "&amp;IF('申込一覧'!S15=1,RIGHTB(10000000+'申込一覧'!N15,7),IF('申込一覧'!S15=2,RIGHTB(100000+'申込一覧'!N15,5),"")))</f>
      </c>
      <c r="M2">
        <f>LEFTB(A2,5)</f>
      </c>
      <c r="N2">
        <f>IF(A2="","",1*M2)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N50"/>
  <sheetViews>
    <sheetView zoomScalePageLayoutView="0" workbookViewId="0" topLeftCell="A20">
      <selection activeCell="F32" sqref="F32:F36"/>
    </sheetView>
  </sheetViews>
  <sheetFormatPr defaultColWidth="9.140625" defaultRowHeight="15"/>
  <cols>
    <col min="1" max="2" width="9.00390625" style="2" customWidth="1"/>
    <col min="3" max="3" width="4.7109375" style="2" customWidth="1"/>
    <col min="4" max="16384" width="9.00390625" style="2" customWidth="1"/>
  </cols>
  <sheetData>
    <row r="3" spans="1:10" ht="13.5">
      <c r="A3" s="8" t="s">
        <v>4</v>
      </c>
      <c r="B3" s="8" t="s">
        <v>5</v>
      </c>
      <c r="C3" s="9"/>
      <c r="D3" s="2" t="s">
        <v>1</v>
      </c>
      <c r="G3" s="2" t="s">
        <v>53</v>
      </c>
      <c r="J3" s="2" t="s">
        <v>90</v>
      </c>
    </row>
    <row r="4" spans="1:14" ht="13.5">
      <c r="A4" s="10">
        <v>1</v>
      </c>
      <c r="B4" s="8" t="s">
        <v>6</v>
      </c>
      <c r="D4" s="2">
        <v>1</v>
      </c>
      <c r="L4" s="1" t="s">
        <v>54</v>
      </c>
      <c r="M4" s="1" t="s">
        <v>91</v>
      </c>
      <c r="N4" s="2">
        <v>1</v>
      </c>
    </row>
    <row r="5" spans="1:14" ht="13.5">
      <c r="A5" s="10">
        <v>2</v>
      </c>
      <c r="B5" s="8" t="s">
        <v>7</v>
      </c>
      <c r="D5" s="2">
        <v>2</v>
      </c>
      <c r="F5" s="1" t="s">
        <v>54</v>
      </c>
      <c r="G5" s="1" t="s">
        <v>91</v>
      </c>
      <c r="I5" s="1" t="s">
        <v>54</v>
      </c>
      <c r="J5" s="1" t="s">
        <v>101</v>
      </c>
      <c r="L5" s="1" t="s">
        <v>55</v>
      </c>
      <c r="M5" s="1" t="s">
        <v>92</v>
      </c>
      <c r="N5" s="2">
        <v>1</v>
      </c>
    </row>
    <row r="6" spans="1:14" ht="13.5">
      <c r="A6" s="10">
        <v>3</v>
      </c>
      <c r="B6" s="8" t="s">
        <v>8</v>
      </c>
      <c r="F6" s="1" t="s">
        <v>55</v>
      </c>
      <c r="G6" s="1" t="s">
        <v>92</v>
      </c>
      <c r="I6" s="1" t="s">
        <v>55</v>
      </c>
      <c r="J6" s="1" t="s">
        <v>102</v>
      </c>
      <c r="L6" s="1" t="s">
        <v>56</v>
      </c>
      <c r="M6" s="1" t="s">
        <v>93</v>
      </c>
      <c r="N6" s="2">
        <v>1</v>
      </c>
    </row>
    <row r="7" spans="1:14" ht="13.5">
      <c r="A7" s="10">
        <v>4</v>
      </c>
      <c r="B7" s="8" t="s">
        <v>9</v>
      </c>
      <c r="F7" s="1" t="s">
        <v>56</v>
      </c>
      <c r="G7" s="1" t="s">
        <v>93</v>
      </c>
      <c r="I7" s="1" t="s">
        <v>56</v>
      </c>
      <c r="J7" s="1" t="s">
        <v>103</v>
      </c>
      <c r="L7" s="1" t="s">
        <v>57</v>
      </c>
      <c r="M7" s="1" t="s">
        <v>94</v>
      </c>
      <c r="N7" s="2">
        <v>1</v>
      </c>
    </row>
    <row r="8" spans="1:14" ht="13.5">
      <c r="A8" s="10">
        <v>5</v>
      </c>
      <c r="B8" s="8" t="s">
        <v>10</v>
      </c>
      <c r="F8" s="1" t="s">
        <v>57</v>
      </c>
      <c r="G8" s="1" t="s">
        <v>94</v>
      </c>
      <c r="I8" s="1" t="s">
        <v>57</v>
      </c>
      <c r="J8" s="1" t="s">
        <v>104</v>
      </c>
      <c r="L8" s="1" t="s">
        <v>58</v>
      </c>
      <c r="M8" s="1" t="s">
        <v>95</v>
      </c>
      <c r="N8" s="2">
        <v>1</v>
      </c>
    </row>
    <row r="9" spans="1:14" ht="13.5">
      <c r="A9" s="10">
        <v>6</v>
      </c>
      <c r="B9" s="8" t="s">
        <v>11</v>
      </c>
      <c r="F9" s="1" t="s">
        <v>58</v>
      </c>
      <c r="G9" s="1" t="s">
        <v>95</v>
      </c>
      <c r="I9" s="1" t="s">
        <v>58</v>
      </c>
      <c r="J9" s="1" t="s">
        <v>105</v>
      </c>
      <c r="L9" s="1" t="s">
        <v>59</v>
      </c>
      <c r="M9" s="1" t="s">
        <v>60</v>
      </c>
      <c r="N9" s="2">
        <v>1</v>
      </c>
    </row>
    <row r="10" spans="1:14" ht="13.5">
      <c r="A10" s="10">
        <v>7</v>
      </c>
      <c r="B10" s="8" t="s">
        <v>12</v>
      </c>
      <c r="F10" s="1" t="s">
        <v>59</v>
      </c>
      <c r="G10" s="1" t="s">
        <v>60</v>
      </c>
      <c r="I10" s="1" t="s">
        <v>59</v>
      </c>
      <c r="J10" s="1" t="s">
        <v>137</v>
      </c>
      <c r="L10" s="1" t="s">
        <v>135</v>
      </c>
      <c r="M10" s="1" t="s">
        <v>134</v>
      </c>
      <c r="N10" s="2">
        <v>1</v>
      </c>
    </row>
    <row r="11" spans="1:14" ht="13.5">
      <c r="A11" s="10">
        <v>8</v>
      </c>
      <c r="B11" s="8" t="s">
        <v>13</v>
      </c>
      <c r="F11" s="1" t="s">
        <v>135</v>
      </c>
      <c r="G11" s="1" t="s">
        <v>134</v>
      </c>
      <c r="I11" s="1" t="s">
        <v>135</v>
      </c>
      <c r="J11" s="1" t="s">
        <v>140</v>
      </c>
      <c r="L11" s="1" t="s">
        <v>61</v>
      </c>
      <c r="M11" s="1" t="s">
        <v>62</v>
      </c>
      <c r="N11" s="2">
        <v>1</v>
      </c>
    </row>
    <row r="12" spans="1:14" ht="13.5">
      <c r="A12" s="10">
        <v>9</v>
      </c>
      <c r="B12" s="8" t="s">
        <v>14</v>
      </c>
      <c r="F12" s="1" t="s">
        <v>61</v>
      </c>
      <c r="G12" s="1" t="s">
        <v>62</v>
      </c>
      <c r="I12" s="1" t="s">
        <v>65</v>
      </c>
      <c r="J12" s="1" t="s">
        <v>66</v>
      </c>
      <c r="L12" s="1" t="s">
        <v>63</v>
      </c>
      <c r="M12" s="1" t="s">
        <v>64</v>
      </c>
      <c r="N12" s="2">
        <v>1</v>
      </c>
    </row>
    <row r="13" spans="1:14" ht="13.5">
      <c r="A13" s="10">
        <v>10</v>
      </c>
      <c r="B13" s="8" t="s">
        <v>15</v>
      </c>
      <c r="F13" s="1" t="s">
        <v>63</v>
      </c>
      <c r="G13" s="1" t="s">
        <v>64</v>
      </c>
      <c r="I13" s="1" t="s">
        <v>67</v>
      </c>
      <c r="J13" s="1" t="s">
        <v>68</v>
      </c>
      <c r="L13" s="1" t="s">
        <v>69</v>
      </c>
      <c r="M13" s="1" t="s">
        <v>96</v>
      </c>
      <c r="N13" s="2">
        <v>1</v>
      </c>
    </row>
    <row r="14" spans="1:14" ht="13.5">
      <c r="A14" s="10">
        <v>11</v>
      </c>
      <c r="B14" s="8" t="s">
        <v>16</v>
      </c>
      <c r="F14" s="1" t="s">
        <v>69</v>
      </c>
      <c r="G14" s="1" t="s">
        <v>96</v>
      </c>
      <c r="I14" s="1" t="s">
        <v>142</v>
      </c>
      <c r="J14" s="1" t="s">
        <v>141</v>
      </c>
      <c r="L14" s="1" t="s">
        <v>139</v>
      </c>
      <c r="M14" s="1" t="s">
        <v>138</v>
      </c>
      <c r="N14" s="2">
        <v>1</v>
      </c>
    </row>
    <row r="15" spans="1:14" ht="13.5">
      <c r="A15" s="10">
        <v>12</v>
      </c>
      <c r="B15" s="8" t="s">
        <v>17</v>
      </c>
      <c r="F15" s="1" t="s">
        <v>139</v>
      </c>
      <c r="G15" s="1" t="s">
        <v>138</v>
      </c>
      <c r="I15" s="1" t="s">
        <v>139</v>
      </c>
      <c r="J15" s="1" t="s">
        <v>143</v>
      </c>
      <c r="L15" s="1" t="s">
        <v>70</v>
      </c>
      <c r="M15" s="1" t="s">
        <v>97</v>
      </c>
      <c r="N15" s="2">
        <v>2</v>
      </c>
    </row>
    <row r="16" spans="1:14" ht="13.5">
      <c r="A16" s="10">
        <v>13</v>
      </c>
      <c r="B16" s="8" t="s">
        <v>18</v>
      </c>
      <c r="F16" s="1" t="s">
        <v>70</v>
      </c>
      <c r="G16" s="1" t="s">
        <v>97</v>
      </c>
      <c r="I16" s="1" t="s">
        <v>70</v>
      </c>
      <c r="J16" s="1" t="s">
        <v>106</v>
      </c>
      <c r="L16" s="1" t="s">
        <v>71</v>
      </c>
      <c r="M16" s="1" t="s">
        <v>98</v>
      </c>
      <c r="N16" s="2">
        <v>2</v>
      </c>
    </row>
    <row r="17" spans="1:14" ht="13.5">
      <c r="A17" s="10">
        <v>14</v>
      </c>
      <c r="B17" s="8" t="s">
        <v>19</v>
      </c>
      <c r="F17" s="1" t="s">
        <v>71</v>
      </c>
      <c r="G17" s="1" t="s">
        <v>98</v>
      </c>
      <c r="I17" s="1" t="s">
        <v>71</v>
      </c>
      <c r="J17" s="1" t="s">
        <v>107</v>
      </c>
      <c r="L17" s="1" t="s">
        <v>72</v>
      </c>
      <c r="M17" s="1" t="s">
        <v>99</v>
      </c>
      <c r="N17" s="2">
        <v>2</v>
      </c>
    </row>
    <row r="18" spans="1:14" ht="13.5">
      <c r="A18" s="10">
        <v>15</v>
      </c>
      <c r="B18" s="8" t="s">
        <v>20</v>
      </c>
      <c r="F18" s="1" t="s">
        <v>72</v>
      </c>
      <c r="G18" s="1" t="s">
        <v>99</v>
      </c>
      <c r="I18" s="1" t="s">
        <v>72</v>
      </c>
      <c r="J18" s="1" t="s">
        <v>108</v>
      </c>
      <c r="L18" s="1" t="s">
        <v>73</v>
      </c>
      <c r="M18" s="1" t="s">
        <v>100</v>
      </c>
      <c r="N18" s="2">
        <v>2</v>
      </c>
    </row>
    <row r="19" spans="1:14" ht="13.5">
      <c r="A19" s="10">
        <v>16</v>
      </c>
      <c r="B19" s="8" t="s">
        <v>21</v>
      </c>
      <c r="F19" s="1" t="s">
        <v>73</v>
      </c>
      <c r="G19" s="1" t="s">
        <v>100</v>
      </c>
      <c r="I19" s="1" t="s">
        <v>73</v>
      </c>
      <c r="J19" s="1" t="s">
        <v>109</v>
      </c>
      <c r="L19" s="1" t="s">
        <v>74</v>
      </c>
      <c r="M19" s="1" t="s">
        <v>75</v>
      </c>
      <c r="N19" s="2">
        <v>2</v>
      </c>
    </row>
    <row r="20" spans="1:14" ht="13.5">
      <c r="A20" s="10">
        <v>17</v>
      </c>
      <c r="B20" s="8" t="s">
        <v>22</v>
      </c>
      <c r="F20" s="1" t="s">
        <v>74</v>
      </c>
      <c r="G20" s="1" t="s">
        <v>75</v>
      </c>
      <c r="I20" s="1" t="s">
        <v>76</v>
      </c>
      <c r="J20" s="1" t="s">
        <v>77</v>
      </c>
      <c r="L20" s="1" t="s">
        <v>78</v>
      </c>
      <c r="M20" s="1" t="s">
        <v>79</v>
      </c>
      <c r="N20" s="2">
        <v>2</v>
      </c>
    </row>
    <row r="21" spans="1:14" ht="13.5">
      <c r="A21" s="10">
        <v>18</v>
      </c>
      <c r="B21" s="8" t="s">
        <v>23</v>
      </c>
      <c r="F21" s="1" t="s">
        <v>78</v>
      </c>
      <c r="G21" s="1" t="s">
        <v>79</v>
      </c>
      <c r="I21" s="1" t="s">
        <v>80</v>
      </c>
      <c r="J21" s="1" t="s">
        <v>81</v>
      </c>
      <c r="L21" s="1" t="s">
        <v>82</v>
      </c>
      <c r="M21" s="1" t="s">
        <v>83</v>
      </c>
      <c r="N21" s="2">
        <v>2</v>
      </c>
    </row>
    <row r="22" spans="1:14" ht="13.5">
      <c r="A22" s="11">
        <v>19</v>
      </c>
      <c r="B22" s="8" t="s">
        <v>24</v>
      </c>
      <c r="F22" s="1" t="s">
        <v>82</v>
      </c>
      <c r="G22" s="1" t="s">
        <v>83</v>
      </c>
      <c r="I22" s="1" t="s">
        <v>84</v>
      </c>
      <c r="J22" s="1" t="s">
        <v>85</v>
      </c>
      <c r="L22" s="1" t="s">
        <v>86</v>
      </c>
      <c r="M22" s="1" t="s">
        <v>87</v>
      </c>
      <c r="N22" s="2">
        <v>2</v>
      </c>
    </row>
    <row r="23" spans="1:14" ht="13.5">
      <c r="A23" s="11">
        <v>20</v>
      </c>
      <c r="B23" s="8" t="s">
        <v>25</v>
      </c>
      <c r="F23" s="1" t="s">
        <v>86</v>
      </c>
      <c r="G23" s="1" t="s">
        <v>87</v>
      </c>
      <c r="I23" s="1" t="s">
        <v>88</v>
      </c>
      <c r="J23" s="1" t="s">
        <v>89</v>
      </c>
      <c r="L23" s="1" t="s">
        <v>163</v>
      </c>
      <c r="M23" s="1" t="s">
        <v>164</v>
      </c>
      <c r="N23" s="2">
        <v>2</v>
      </c>
    </row>
    <row r="24" spans="1:14" ht="13.5">
      <c r="A24" s="11">
        <v>21</v>
      </c>
      <c r="B24" s="8" t="s">
        <v>26</v>
      </c>
      <c r="F24" s="1" t="s">
        <v>163</v>
      </c>
      <c r="G24" s="1" t="s">
        <v>164</v>
      </c>
      <c r="I24" s="1" t="s">
        <v>165</v>
      </c>
      <c r="J24" s="1" t="s">
        <v>166</v>
      </c>
      <c r="L24" s="1" t="s">
        <v>54</v>
      </c>
      <c r="M24" s="1" t="s">
        <v>101</v>
      </c>
      <c r="N24" s="2">
        <v>1</v>
      </c>
    </row>
    <row r="25" spans="1:14" ht="13.5">
      <c r="A25" s="11">
        <v>22</v>
      </c>
      <c r="B25" s="8" t="s">
        <v>27</v>
      </c>
      <c r="F25" s="1"/>
      <c r="G25" s="1"/>
      <c r="I25" s="1"/>
      <c r="J25" s="1"/>
      <c r="L25" s="1" t="s">
        <v>55</v>
      </c>
      <c r="M25" s="1" t="s">
        <v>102</v>
      </c>
      <c r="N25" s="2">
        <v>1</v>
      </c>
    </row>
    <row r="26" spans="1:14" ht="13.5">
      <c r="A26" s="11">
        <v>23</v>
      </c>
      <c r="B26" s="8" t="s">
        <v>28</v>
      </c>
      <c r="F26" s="1"/>
      <c r="G26" s="1"/>
      <c r="I26" s="1"/>
      <c r="J26" s="1"/>
      <c r="L26" s="1" t="s">
        <v>56</v>
      </c>
      <c r="M26" s="1" t="s">
        <v>103</v>
      </c>
      <c r="N26" s="2">
        <v>1</v>
      </c>
    </row>
    <row r="27" spans="1:14" ht="13.5">
      <c r="A27" s="11">
        <v>24</v>
      </c>
      <c r="B27" s="8" t="s">
        <v>29</v>
      </c>
      <c r="F27" s="1"/>
      <c r="G27" s="1"/>
      <c r="L27" s="1" t="s">
        <v>57</v>
      </c>
      <c r="M27" s="1" t="s">
        <v>104</v>
      </c>
      <c r="N27" s="2">
        <v>1</v>
      </c>
    </row>
    <row r="28" spans="1:14" ht="13.5">
      <c r="A28" s="11">
        <v>25</v>
      </c>
      <c r="B28" s="8" t="s">
        <v>30</v>
      </c>
      <c r="F28" s="1"/>
      <c r="G28" s="1"/>
      <c r="L28" s="1" t="s">
        <v>58</v>
      </c>
      <c r="M28" s="1" t="s">
        <v>105</v>
      </c>
      <c r="N28" s="2">
        <v>1</v>
      </c>
    </row>
    <row r="29" spans="1:14" ht="13.5">
      <c r="A29" s="11">
        <v>26</v>
      </c>
      <c r="B29" s="8" t="s">
        <v>31</v>
      </c>
      <c r="L29" s="1" t="s">
        <v>59</v>
      </c>
      <c r="M29" s="1" t="s">
        <v>137</v>
      </c>
      <c r="N29" s="2">
        <v>1</v>
      </c>
    </row>
    <row r="30" spans="1:14" ht="13.5">
      <c r="A30" s="11">
        <v>27</v>
      </c>
      <c r="B30" s="8" t="s">
        <v>32</v>
      </c>
      <c r="L30" s="1" t="s">
        <v>135</v>
      </c>
      <c r="M30" s="1" t="s">
        <v>140</v>
      </c>
      <c r="N30" s="2">
        <v>1</v>
      </c>
    </row>
    <row r="31" spans="1:14" ht="13.5">
      <c r="A31" s="11">
        <v>28</v>
      </c>
      <c r="B31" s="8" t="s">
        <v>33</v>
      </c>
      <c r="L31" s="1" t="s">
        <v>65</v>
      </c>
      <c r="M31" s="1" t="s">
        <v>66</v>
      </c>
      <c r="N31" s="2">
        <v>1</v>
      </c>
    </row>
    <row r="32" spans="1:14" ht="13.5">
      <c r="A32" s="11">
        <v>29</v>
      </c>
      <c r="B32" s="8" t="s">
        <v>34</v>
      </c>
      <c r="L32" s="1" t="s">
        <v>67</v>
      </c>
      <c r="M32" s="1" t="s">
        <v>68</v>
      </c>
      <c r="N32" s="2">
        <v>1</v>
      </c>
    </row>
    <row r="33" spans="1:14" ht="13.5">
      <c r="A33" s="11">
        <v>30</v>
      </c>
      <c r="B33" s="8" t="s">
        <v>35</v>
      </c>
      <c r="F33" s="2" t="s">
        <v>221</v>
      </c>
      <c r="L33" s="1" t="s">
        <v>142</v>
      </c>
      <c r="M33" s="1" t="s">
        <v>141</v>
      </c>
      <c r="N33" s="2">
        <v>1</v>
      </c>
    </row>
    <row r="34" spans="1:14" ht="13.5">
      <c r="A34" s="11">
        <v>31</v>
      </c>
      <c r="B34" s="8" t="s">
        <v>36</v>
      </c>
      <c r="F34" s="2" t="s">
        <v>222</v>
      </c>
      <c r="L34" s="1" t="s">
        <v>139</v>
      </c>
      <c r="M34" s="1" t="s">
        <v>143</v>
      </c>
      <c r="N34" s="2">
        <v>1</v>
      </c>
    </row>
    <row r="35" spans="1:14" ht="13.5">
      <c r="A35" s="11">
        <v>32</v>
      </c>
      <c r="B35" s="8" t="s">
        <v>37</v>
      </c>
      <c r="F35" s="2" t="s">
        <v>223</v>
      </c>
      <c r="L35" s="1" t="s">
        <v>70</v>
      </c>
      <c r="M35" s="1" t="s">
        <v>106</v>
      </c>
      <c r="N35" s="2">
        <v>2</v>
      </c>
    </row>
    <row r="36" spans="1:14" ht="13.5">
      <c r="A36" s="11">
        <v>33</v>
      </c>
      <c r="B36" s="8" t="s">
        <v>38</v>
      </c>
      <c r="F36" s="2" t="s">
        <v>224</v>
      </c>
      <c r="L36" s="1" t="s">
        <v>71</v>
      </c>
      <c r="M36" s="1" t="s">
        <v>107</v>
      </c>
      <c r="N36" s="2">
        <v>2</v>
      </c>
    </row>
    <row r="37" spans="1:14" ht="13.5">
      <c r="A37" s="11">
        <v>34</v>
      </c>
      <c r="B37" s="8" t="s">
        <v>39</v>
      </c>
      <c r="L37" s="1" t="s">
        <v>72</v>
      </c>
      <c r="M37" s="1" t="s">
        <v>108</v>
      </c>
      <c r="N37" s="2">
        <v>2</v>
      </c>
    </row>
    <row r="38" spans="1:14" ht="13.5">
      <c r="A38" s="11">
        <v>35</v>
      </c>
      <c r="B38" s="8" t="s">
        <v>48</v>
      </c>
      <c r="L38" s="1" t="s">
        <v>73</v>
      </c>
      <c r="M38" s="1" t="s">
        <v>109</v>
      </c>
      <c r="N38" s="2">
        <v>2</v>
      </c>
    </row>
    <row r="39" spans="1:14" ht="13.5">
      <c r="A39" s="11">
        <v>36</v>
      </c>
      <c r="B39" s="8" t="s">
        <v>50</v>
      </c>
      <c r="L39" s="1" t="s">
        <v>76</v>
      </c>
      <c r="M39" s="1" t="s">
        <v>77</v>
      </c>
      <c r="N39" s="2">
        <v>2</v>
      </c>
    </row>
    <row r="40" spans="1:14" ht="13.5">
      <c r="A40" s="11">
        <v>37</v>
      </c>
      <c r="B40" s="8" t="s">
        <v>49</v>
      </c>
      <c r="L40" s="1" t="s">
        <v>80</v>
      </c>
      <c r="M40" s="1" t="s">
        <v>81</v>
      </c>
      <c r="N40" s="2">
        <v>2</v>
      </c>
    </row>
    <row r="41" spans="1:14" ht="13.5">
      <c r="A41" s="11">
        <v>38</v>
      </c>
      <c r="B41" s="8" t="s">
        <v>51</v>
      </c>
      <c r="L41" s="1" t="s">
        <v>84</v>
      </c>
      <c r="M41" s="1" t="s">
        <v>85</v>
      </c>
      <c r="N41" s="2">
        <v>2</v>
      </c>
    </row>
    <row r="42" spans="1:14" ht="13.5">
      <c r="A42" s="11">
        <v>39</v>
      </c>
      <c r="B42" s="8" t="s">
        <v>52</v>
      </c>
      <c r="L42" s="1" t="s">
        <v>88</v>
      </c>
      <c r="M42" s="1" t="s">
        <v>89</v>
      </c>
      <c r="N42" s="2">
        <v>2</v>
      </c>
    </row>
    <row r="43" spans="1:14" ht="13.5">
      <c r="A43" s="11">
        <v>40</v>
      </c>
      <c r="B43" s="8" t="s">
        <v>40</v>
      </c>
      <c r="L43" s="1" t="s">
        <v>165</v>
      </c>
      <c r="M43" s="1" t="s">
        <v>166</v>
      </c>
      <c r="N43" s="2">
        <v>2</v>
      </c>
    </row>
    <row r="44" spans="1:13" ht="13.5">
      <c r="A44" s="11">
        <v>41</v>
      </c>
      <c r="B44" s="8" t="s">
        <v>41</v>
      </c>
      <c r="L44" s="1"/>
      <c r="M44" s="1"/>
    </row>
    <row r="45" spans="1:13" ht="13.5">
      <c r="A45" s="11">
        <v>42</v>
      </c>
      <c r="B45" s="8" t="s">
        <v>42</v>
      </c>
      <c r="L45" s="1"/>
      <c r="M45" s="1"/>
    </row>
    <row r="46" spans="1:13" ht="13.5">
      <c r="A46" s="11">
        <v>43</v>
      </c>
      <c r="B46" s="8" t="s">
        <v>43</v>
      </c>
      <c r="L46" s="1"/>
      <c r="M46" s="1"/>
    </row>
    <row r="47" spans="1:13" ht="13.5">
      <c r="A47" s="11">
        <v>44</v>
      </c>
      <c r="B47" s="8" t="s">
        <v>44</v>
      </c>
      <c r="L47" s="1"/>
      <c r="M47" s="1"/>
    </row>
    <row r="48" spans="1:13" ht="13.5">
      <c r="A48" s="11">
        <v>45</v>
      </c>
      <c r="B48" s="8" t="s">
        <v>45</v>
      </c>
      <c r="L48" s="1"/>
      <c r="M48" s="1"/>
    </row>
    <row r="49" spans="1:13" ht="13.5">
      <c r="A49" s="11">
        <v>46</v>
      </c>
      <c r="B49" s="8" t="s">
        <v>46</v>
      </c>
      <c r="L49" s="1"/>
      <c r="M49" s="1"/>
    </row>
    <row r="50" spans="1:2" ht="13.5">
      <c r="A50" s="11">
        <v>47</v>
      </c>
      <c r="B50" s="8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佐竹昌之</cp:lastModifiedBy>
  <cp:lastPrinted>2019-08-28T02:05:57Z</cp:lastPrinted>
  <dcterms:created xsi:type="dcterms:W3CDTF">2010-11-15T02:46:27Z</dcterms:created>
  <dcterms:modified xsi:type="dcterms:W3CDTF">2019-08-30T05:36:12Z</dcterms:modified>
  <cp:category/>
  <cp:version/>
  <cp:contentType/>
  <cp:contentStatus/>
</cp:coreProperties>
</file>