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30" windowHeight="8580" activeTab="0"/>
  </bookViews>
  <sheets>
    <sheet name="申込書" sheetId="1" r:id="rId1"/>
    <sheet name="選手" sheetId="2" r:id="rId2"/>
    <sheet name="選抜" sheetId="3" r:id="rId3"/>
    <sheet name="クラブ・学校" sheetId="4" r:id="rId4"/>
    <sheet name="学校名一覧表" sheetId="5" r:id="rId5"/>
    <sheet name="データ" sheetId="6" r:id="rId6"/>
  </sheets>
  <externalReferences>
    <externalReference r:id="rId9"/>
  </externalReferences>
  <definedNames>
    <definedName name="dennwa">#REF!</definedName>
    <definedName name="gakkou">#REF!</definedName>
    <definedName name="jyuusyo">#REF!</definedName>
    <definedName name="komon">#REF!</definedName>
    <definedName name="koodo">#REF!</definedName>
    <definedName name="koucyo">#REF!</definedName>
    <definedName name="kyougi">#REF!</definedName>
    <definedName name="_xlnm.Print_Area" localSheetId="3">'クラブ・学校'!$B$3:$K$95</definedName>
    <definedName name="_xlnm.Print_Area" localSheetId="5">'データ'!#REF!</definedName>
    <definedName name="_xlnm.Print_Area" localSheetId="4">'学校名一覧表'!$A$4:$G$350</definedName>
    <definedName name="_xlnm.Print_Area" localSheetId="0">'申込書'!$B$2:$F$21</definedName>
    <definedName name="_xlnm.Print_Area" localSheetId="1">'選手'!$B$3:$J$107</definedName>
    <definedName name="_xlnm.Print_Area" localSheetId="2">'選抜'!$B$3:$J$19</definedName>
  </definedNames>
  <calcPr fullCalcOnLoad="1"/>
</workbook>
</file>

<file path=xl/sharedStrings.xml><?xml version="1.0" encoding="utf-8"?>
<sst xmlns="http://schemas.openxmlformats.org/spreadsheetml/2006/main" count="1204" uniqueCount="869">
  <si>
    <t>群馬県小学生駅伝競走大会選手登録シート</t>
  </si>
  <si>
    <t>№</t>
  </si>
  <si>
    <t>氏名</t>
  </si>
  <si>
    <t>ﾖﾐｶﾞﾅ</t>
  </si>
  <si>
    <t>学年</t>
  </si>
  <si>
    <t>学校名</t>
  </si>
  <si>
    <t>↓</t>
  </si>
  <si>
    <t>性別</t>
  </si>
  <si>
    <t>群馬県小学生駅伝競走大会</t>
  </si>
  <si>
    <t>チーム名</t>
  </si>
  <si>
    <t>指導者氏名</t>
  </si>
  <si>
    <t>チーム記録</t>
  </si>
  <si>
    <t>第１区</t>
  </si>
  <si>
    <t>区間</t>
  </si>
  <si>
    <t>選手№</t>
  </si>
  <si>
    <t>選手氏名</t>
  </si>
  <si>
    <t>第２区</t>
  </si>
  <si>
    <t>第３区</t>
  </si>
  <si>
    <t>第４区（男子）</t>
  </si>
  <si>
    <t>第５区（女子）</t>
  </si>
  <si>
    <t>第６区（男子）</t>
  </si>
  <si>
    <t>補員（女子）</t>
  </si>
  <si>
    <t>補員（男子）</t>
  </si>
  <si>
    <t>第１区（女子）</t>
  </si>
  <si>
    <t>第２区（男子）</t>
  </si>
  <si>
    <t>第３区（女子）</t>
  </si>
  <si>
    <t>分</t>
  </si>
  <si>
    <t>秒</t>
  </si>
  <si>
    <t>区間変更</t>
  </si>
  <si>
    <t>選抜対抗駅伝チーム登録シート</t>
  </si>
  <si>
    <t>群馬県小学生駅伝競走大会</t>
  </si>
  <si>
    <t>※注意</t>
  </si>
  <si>
    <t>１　選抜対抗駅伝競走は、群馬陸協加盟団体のみ参加できます。</t>
  </si>
  <si>
    <t>２　選手登録シートの選手№を入力すると、選手氏名、学校名は自動的に表示されます。</t>
  </si>
  <si>
    <t>３　選抜対抗駅伝競走に参加するチームは、このシートをプリントアウトして当日持参し、オーダー用紙として受付に提出してください。</t>
  </si>
  <si>
    <t>※男女上位各３名（計６名）の１．５ｋｍタイムトライアル合計タイム</t>
  </si>
  <si>
    <t>指導者名</t>
  </si>
  <si>
    <t>第４区</t>
  </si>
  <si>
    <t>№１</t>
  </si>
  <si>
    <t>種別</t>
  </si>
  <si>
    <t>クラブ・学校対抗駅伝チーム登録シート</t>
  </si>
  <si>
    <t>コード</t>
  </si>
  <si>
    <t>№２</t>
  </si>
  <si>
    <t>№３</t>
  </si>
  <si>
    <t>№４</t>
  </si>
  <si>
    <t>№５</t>
  </si>
  <si>
    <t>№６</t>
  </si>
  <si>
    <t>№７</t>
  </si>
  <si>
    <t>№８</t>
  </si>
  <si>
    <t>№９</t>
  </si>
  <si>
    <t>№１０</t>
  </si>
  <si>
    <t>№１１</t>
  </si>
  <si>
    <t>№１２</t>
  </si>
  <si>
    <t>№１３</t>
  </si>
  <si>
    <t>№１４</t>
  </si>
  <si>
    <t>№１５</t>
  </si>
  <si>
    <t>種別コード</t>
  </si>
  <si>
    <t>№</t>
  </si>
  <si>
    <t>　　　ただし、氏名がカタカナ表記の場合は半角ｶﾀｶﾅにすること。</t>
  </si>
  <si>
    <r>
      <t>参加団体名　</t>
    </r>
    <r>
      <rPr>
        <sz val="8"/>
        <rFont val="ＭＳ Ｐゴシック"/>
        <family val="3"/>
      </rPr>
      <t>※学校の場合は○○市（町村）立△△小学校</t>
    </r>
  </si>
  <si>
    <t>※このアドレス宛のメールに「添付」して送信すること。</t>
  </si>
  <si>
    <t>連絡先電話番号</t>
  </si>
  <si>
    <t>群馬県小学生駅伝競走大会参加申込書</t>
  </si>
  <si>
    <t>④　クラブ・学校対抗駅伝競走の「種別」は、▼を押して表示されるリストから選択する。</t>
  </si>
  <si>
    <t>⑤　クラブ・学校対抗駅伝競走に複数のチームを申し込む場合、チーム名は所属団体名の後に男女別にA、B、C・・・をつけること。</t>
  </si>
  <si>
    <t>申込責任者氏名</t>
  </si>
  <si>
    <t>①　駅伝の種別にかかわらず、本大会に出場登録する全選手のデータを「選手登録シート」に入力する。</t>
  </si>
  <si>
    <t>③　クラブ・学校対抗駅伝競走に出場登録するチームは「クラブ・学校対抗駅伝競走チーム登録シート」にチームデータを入力する。</t>
  </si>
  <si>
    <t>所属学校名</t>
  </si>
  <si>
    <t>所属学校名</t>
  </si>
  <si>
    <t>◇入力の注意◇</t>
  </si>
  <si>
    <t>◇入力の手順◇</t>
  </si>
  <si>
    <t>⑥　いずれのシートも、コピー・貼り付けは可能ですが、切り取り・挿入・削除の操作はデータを破損する恐れがありますのでおやめください。</t>
  </si>
  <si>
    <t>②　選抜対抗駅伝競走に出場登録するチームは「選抜対抗駅伝競走チーム登録シート」にチームデータを入力する。</t>
  </si>
  <si>
    <t>表紙に戻る</t>
  </si>
  <si>
    <t>受付№（※陸協使用欄）</t>
  </si>
  <si>
    <t>学校</t>
  </si>
  <si>
    <t>ﾖﾐｶﾞﾅ</t>
  </si>
  <si>
    <t>選手データ</t>
  </si>
  <si>
    <t>チームデータ</t>
  </si>
  <si>
    <t>Ｎ１</t>
  </si>
  <si>
    <t>Ｎ２</t>
  </si>
  <si>
    <t>Ｎ３</t>
  </si>
  <si>
    <t>Ｎ４</t>
  </si>
  <si>
    <t>Ｎ５</t>
  </si>
  <si>
    <t>Ｎ６</t>
  </si>
  <si>
    <t>Ｎ７</t>
  </si>
  <si>
    <t>Ｎ８</t>
  </si>
  <si>
    <t>TM</t>
  </si>
  <si>
    <t>TM</t>
  </si>
  <si>
    <t>クリック→選手登録シートへ</t>
  </si>
  <si>
    <t>クリック→選抜チーム登録シートへ</t>
  </si>
  <si>
    <t>クリック→クラブ・学校チーム登録シートへ</t>
  </si>
  <si>
    <t>群馬陸上競技協会普及委員会</t>
  </si>
  <si>
    <t>第５区</t>
  </si>
  <si>
    <t>第５区</t>
  </si>
  <si>
    <t>第６区</t>
  </si>
  <si>
    <t>第６区</t>
  </si>
  <si>
    <t>補員１</t>
  </si>
  <si>
    <t>補員１</t>
  </si>
  <si>
    <t>補員２</t>
  </si>
  <si>
    <t>郡市名</t>
  </si>
  <si>
    <t>№</t>
  </si>
  <si>
    <r>
      <t>学校コード</t>
    </r>
    <r>
      <rPr>
        <sz val="11"/>
        <rFont val="ＭＳ ゴシック"/>
        <family val="3"/>
      </rPr>
      <t xml:space="preserve">
</t>
    </r>
    <r>
      <rPr>
        <sz val="9"/>
        <rFont val="ＭＳ ゴシック"/>
        <family val="3"/>
      </rPr>
      <t>申し込みには
このｺｰﾄﾞを入力</t>
    </r>
  </si>
  <si>
    <t>前橋市立桃井小学校</t>
  </si>
  <si>
    <t>前橋市</t>
  </si>
  <si>
    <t>前橋市立中川小学校</t>
  </si>
  <si>
    <t>前橋市立敷島小学校</t>
  </si>
  <si>
    <t>前橋市立城南小学校</t>
  </si>
  <si>
    <t>前橋市立城東小学校</t>
  </si>
  <si>
    <t>前橋市立若宮小学校</t>
  </si>
  <si>
    <t>前橋市立天川小学校</t>
  </si>
  <si>
    <t>前橋市立岩神小学校</t>
  </si>
  <si>
    <t>前橋市立中央小学校</t>
  </si>
  <si>
    <t>前橋市立広瀬小学校</t>
  </si>
  <si>
    <t>前橋市立山王小学校</t>
  </si>
  <si>
    <t>前橋市立朝倉小学校</t>
  </si>
  <si>
    <t>前橋市立天神小学校</t>
  </si>
  <si>
    <t>前橋市立上川淵小学校</t>
  </si>
  <si>
    <t>前橋市立下川淵小学校</t>
  </si>
  <si>
    <t>前橋市立桂萱小学校</t>
  </si>
  <si>
    <t>前橋市立桃木小学校</t>
  </si>
  <si>
    <t>前橋市立桂萱東小学校</t>
  </si>
  <si>
    <t>前橋市立桃瀬小学校</t>
  </si>
  <si>
    <t>前橋市立芳賀小学校</t>
  </si>
  <si>
    <t>前橋市立嶺小学校</t>
  </si>
  <si>
    <t>前橋市立総社小学校</t>
  </si>
  <si>
    <t>前橋市立勝山小学校</t>
  </si>
  <si>
    <t>前橋市立元総社小学校</t>
  </si>
  <si>
    <t>前橋市立元総社南小学校</t>
  </si>
  <si>
    <t>前橋市立元総社北小学校</t>
  </si>
  <si>
    <t>前橋市立東小学校</t>
  </si>
  <si>
    <t>前橋市立大利根小学校</t>
  </si>
  <si>
    <t>前橋市立新田小学校</t>
  </si>
  <si>
    <t>前橋市立細井小学校</t>
  </si>
  <si>
    <t>前橋市立桃川小学校</t>
  </si>
  <si>
    <t>前橋市立荒牧小学校</t>
  </si>
  <si>
    <t>前橋市立清里小学校</t>
  </si>
  <si>
    <t>前橋市立永明小学校</t>
  </si>
  <si>
    <t>前橋市立駒形小学校</t>
  </si>
  <si>
    <t>前橋市立荒子小学校</t>
  </si>
  <si>
    <t>前橋市立大室小学校</t>
  </si>
  <si>
    <t>前橋市立二之宮小学校</t>
  </si>
  <si>
    <t>前橋市立笂井小学校</t>
  </si>
  <si>
    <t>前橋市立大胡小学校</t>
  </si>
  <si>
    <t>前橋市立滝窪小学校</t>
  </si>
  <si>
    <t>前橋市立大胡東小学校</t>
  </si>
  <si>
    <t>前橋市立宮城小学校</t>
  </si>
  <si>
    <t>前橋市立粕川小学校</t>
  </si>
  <si>
    <t>前橋市立月田小学校</t>
  </si>
  <si>
    <t>前橋市立原小学校</t>
  </si>
  <si>
    <t>前橋市立石井小学校</t>
  </si>
  <si>
    <t>前橋市立時沢小学校</t>
  </si>
  <si>
    <t>前橋市立白川小学校</t>
  </si>
  <si>
    <t>群馬大学附属小学校</t>
  </si>
  <si>
    <t>伊勢崎市立北小学校</t>
  </si>
  <si>
    <t>伊勢崎市</t>
  </si>
  <si>
    <t>伊勢崎市立南小学校</t>
  </si>
  <si>
    <t>２４校</t>
  </si>
  <si>
    <t>伊勢崎市立殖蓮小学校</t>
  </si>
  <si>
    <t>伊勢崎市立茂呂小学校</t>
  </si>
  <si>
    <t>伊勢崎市立三郷小学校</t>
  </si>
  <si>
    <t>伊勢崎市立宮郷小学校</t>
  </si>
  <si>
    <t>伊勢崎市立名和小学校</t>
  </si>
  <si>
    <t>伊勢崎市立豊受小学校</t>
  </si>
  <si>
    <t>伊勢崎市立北第二小学校</t>
  </si>
  <si>
    <t>伊勢崎市立殖蓮第二小学校</t>
  </si>
  <si>
    <t>伊勢崎市立広瀬小学校</t>
  </si>
  <si>
    <t>伊勢崎市立坂東小学校</t>
  </si>
  <si>
    <t>伊勢崎市立宮郷第二小学校</t>
  </si>
  <si>
    <t>伊勢崎市立赤堀小学校</t>
  </si>
  <si>
    <t>伊勢崎市立赤堀南小学校</t>
  </si>
  <si>
    <t>伊勢崎市立赤堀東小学校</t>
  </si>
  <si>
    <t>伊勢崎市立あずま小学校</t>
  </si>
  <si>
    <t>伊勢崎市立あずま南小学校</t>
  </si>
  <si>
    <t>伊勢崎市立あずま北小学校</t>
  </si>
  <si>
    <t>伊勢崎市立境小学校</t>
  </si>
  <si>
    <t>伊勢崎市立境采女小学校</t>
  </si>
  <si>
    <t>伊勢崎市立境剛志小学校</t>
  </si>
  <si>
    <t>伊勢崎市立境島小学校</t>
  </si>
  <si>
    <t>伊勢崎市立境東小学校</t>
  </si>
  <si>
    <t>玉村町立玉村小学校</t>
  </si>
  <si>
    <t>佐波郡</t>
  </si>
  <si>
    <t>玉村町立上陽小学校</t>
  </si>
  <si>
    <t>５校</t>
  </si>
  <si>
    <t>玉村町立芝根小学校</t>
  </si>
  <si>
    <t>玉村町立中央小学校</t>
  </si>
  <si>
    <t>玉村町立南小学校</t>
  </si>
  <si>
    <t>榛東村立北小学校</t>
  </si>
  <si>
    <t>北群馬郡</t>
  </si>
  <si>
    <t>榛東村立南小学校</t>
  </si>
  <si>
    <t>４校</t>
  </si>
  <si>
    <t>吉岡村立明治小学校</t>
  </si>
  <si>
    <t>吉岡村立駒寄小学校</t>
  </si>
  <si>
    <t>渋川市立渋川北小学校</t>
  </si>
  <si>
    <t>渋川市</t>
  </si>
  <si>
    <t>渋川市立渋川南小学校</t>
  </si>
  <si>
    <t>１７校</t>
  </si>
  <si>
    <t>渋川市立金島小学校</t>
  </si>
  <si>
    <t>渋川市立古巻小学校</t>
  </si>
  <si>
    <t>渋川市立豊秋小学校</t>
  </si>
  <si>
    <t>渋川市立渋川西小学校</t>
  </si>
  <si>
    <t>渋川市立伊香保小学校</t>
  </si>
  <si>
    <t>渋川市立小野上小学校</t>
  </si>
  <si>
    <t>渋川市立上白井小学校</t>
  </si>
  <si>
    <t>渋川市立中郷小学校</t>
  </si>
  <si>
    <t>渋川市立長尾小学校</t>
  </si>
  <si>
    <t>渋川市立三原田小学校</t>
  </si>
  <si>
    <t>渋川市立刀川小学校</t>
  </si>
  <si>
    <t>渋川市立津久田小学校</t>
  </si>
  <si>
    <t>渋川市立南雲小学校</t>
  </si>
  <si>
    <t>渋川市立橘小学校</t>
  </si>
  <si>
    <t>渋川市立橘北小学校</t>
  </si>
  <si>
    <t>片品町立片品小学校</t>
  </si>
  <si>
    <t>利根郡</t>
  </si>
  <si>
    <t>片品町立片品北小学校</t>
  </si>
  <si>
    <t>片品町立片品南小学校</t>
  </si>
  <si>
    <t>片品町立武尊根小学校</t>
  </si>
  <si>
    <t>川場村立川場小学校</t>
  </si>
  <si>
    <t>みなかみ町立古馬牧小学校</t>
  </si>
  <si>
    <t>みなかみ町立桃野小学校</t>
  </si>
  <si>
    <t>みなかみ町立月夜野北小学校</t>
  </si>
  <si>
    <t>みなかみ町立水上小学校</t>
  </si>
  <si>
    <t>みなかみ町立藤原小学校</t>
  </si>
  <si>
    <t>みなかみ町立新治小学校</t>
  </si>
  <si>
    <t>沼田市立沼田小学校</t>
  </si>
  <si>
    <t>沼田市</t>
  </si>
  <si>
    <t>沼田市立沼田東小学校</t>
  </si>
  <si>
    <t>１３校</t>
  </si>
  <si>
    <t>沼田市立沼田北小学校</t>
  </si>
  <si>
    <t>沼田市立升形小学校</t>
  </si>
  <si>
    <t>沼田市立利南東小学校</t>
  </si>
  <si>
    <t>沼田市立池田小学校</t>
  </si>
  <si>
    <t>沼田市立薄根小学校</t>
  </si>
  <si>
    <t>沼田市立川田小学校</t>
  </si>
  <si>
    <t>沼田市立白沢小学校</t>
  </si>
  <si>
    <t>沼田市立利根東小学校</t>
  </si>
  <si>
    <t>沼田市立利根西小学校</t>
  </si>
  <si>
    <t>沼田市立平川小学校</t>
  </si>
  <si>
    <t>沼田市立多那小学校</t>
  </si>
  <si>
    <t>中之条町立中之条小学校</t>
  </si>
  <si>
    <t>吾妻郡</t>
  </si>
  <si>
    <t>中之条町立沢田小学校</t>
  </si>
  <si>
    <t>２２校</t>
  </si>
  <si>
    <t>中之条町立伊参小学校</t>
  </si>
  <si>
    <t>中之条町立名久田小学校</t>
  </si>
  <si>
    <t>東吾妻町立東小学校</t>
  </si>
  <si>
    <t>東吾妻町立原町小学校</t>
  </si>
  <si>
    <t>東吾妻町立太田小学校</t>
  </si>
  <si>
    <t>東吾妻町立岩島小学校</t>
  </si>
  <si>
    <t>東吾妻町立坂上小学校</t>
  </si>
  <si>
    <t>長野原町立中央小学校</t>
  </si>
  <si>
    <t>長野原町立第一小学校</t>
  </si>
  <si>
    <t>長野原町立応桑小学校</t>
  </si>
  <si>
    <t>長野原町立北軽井沢小学校</t>
  </si>
  <si>
    <t>嬬恋村立東小学校</t>
  </si>
  <si>
    <t>嬬恋村立西小学校</t>
  </si>
  <si>
    <t>嬬恋村立田代小学校</t>
  </si>
  <si>
    <t>嬬恋村立干俣小学校</t>
  </si>
  <si>
    <t>嬬恋村立鎌原小学校</t>
  </si>
  <si>
    <t>草津町立草津小学校</t>
  </si>
  <si>
    <t>高山村立高山小学校</t>
  </si>
  <si>
    <t>高崎市立中央小学校</t>
  </si>
  <si>
    <t>高崎市</t>
  </si>
  <si>
    <t>高崎市立北小学校</t>
  </si>
  <si>
    <t>高崎市立南小学校</t>
  </si>
  <si>
    <t>高崎市立東小学校</t>
  </si>
  <si>
    <t>高崎市立西小学校</t>
  </si>
  <si>
    <t>高崎市立塚沢小学校</t>
  </si>
  <si>
    <t>高崎市立片岡小学校</t>
  </si>
  <si>
    <t>高崎市立寺尾小学校</t>
  </si>
  <si>
    <t>高崎市立佐野小学校</t>
  </si>
  <si>
    <t>高崎市立六郷小学校</t>
  </si>
  <si>
    <t>高崎市立城南小学校</t>
  </si>
  <si>
    <t>高崎市立城東小学校</t>
  </si>
  <si>
    <t>高崎市立新高尾小学校</t>
  </si>
  <si>
    <t>高崎市立中川小学校</t>
  </si>
  <si>
    <t>高崎市立八幡小学校</t>
  </si>
  <si>
    <t>高崎市立豊岡小学校</t>
  </si>
  <si>
    <t>高崎市立長野小学校</t>
  </si>
  <si>
    <t>高崎市立大類小学校</t>
  </si>
  <si>
    <t>高崎市立南八幡小学校</t>
  </si>
  <si>
    <t>高崎市立倉賀野小学校</t>
  </si>
  <si>
    <t>高崎市立岩鼻小学校</t>
  </si>
  <si>
    <t>高崎市立京ヶ島小学校</t>
  </si>
  <si>
    <t>高崎市立滝川小学校</t>
  </si>
  <si>
    <t>高崎市立東部小学校</t>
  </si>
  <si>
    <t>高崎市立中居小学校</t>
  </si>
  <si>
    <t>高崎市立北部小学校</t>
  </si>
  <si>
    <t>高崎市立西部小学校</t>
  </si>
  <si>
    <t>高崎市立乗附小学校</t>
  </si>
  <si>
    <t>高崎市立浜尻小学校</t>
  </si>
  <si>
    <t>高崎市立矢中小学校</t>
  </si>
  <si>
    <t>高崎市立城山小学校</t>
  </si>
  <si>
    <t>高崎市立鼻高小学校</t>
  </si>
  <si>
    <t>高崎市立箕輪小学校</t>
  </si>
  <si>
    <t>高崎市立車郷小学校</t>
  </si>
  <si>
    <t>高崎市立箕郷東小学校</t>
  </si>
  <si>
    <t>高崎市立金古小学校</t>
  </si>
  <si>
    <t>高崎市立国府小学校</t>
  </si>
  <si>
    <t>高崎市立堤ヶ岡小学校</t>
  </si>
  <si>
    <t>高崎市立上郊小学校</t>
  </si>
  <si>
    <t>高崎市立金古南小学校</t>
  </si>
  <si>
    <t>高崎市立桜山小学校</t>
  </si>
  <si>
    <t>高崎市立新町第一小学校</t>
  </si>
  <si>
    <t>高崎市立下室田小学校</t>
  </si>
  <si>
    <t>高崎市立中室田小学校</t>
  </si>
  <si>
    <t>高崎市立上室田小学校</t>
  </si>
  <si>
    <t>高崎市立里見小学校</t>
  </si>
  <si>
    <t>高崎市立久留馬小学校</t>
  </si>
  <si>
    <t>高崎市立下里見小学校</t>
  </si>
  <si>
    <t>高崎市立宮沢小学校</t>
  </si>
  <si>
    <t>高崎市立入野小学校</t>
  </si>
  <si>
    <t>高崎市立馬庭小学校</t>
  </si>
  <si>
    <t>高崎市立南陽台小学校</t>
  </si>
  <si>
    <t>高崎市立岩平小学校</t>
  </si>
  <si>
    <t>安中市立安中小学校</t>
  </si>
  <si>
    <t>安中市</t>
  </si>
  <si>
    <t>安中市立原市小学校</t>
  </si>
  <si>
    <t>１４校</t>
  </si>
  <si>
    <t>安中市立磯部小学校</t>
  </si>
  <si>
    <t>安中市立東横野小学校</t>
  </si>
  <si>
    <t>安中市立碓東小学校</t>
  </si>
  <si>
    <t>安中市立秋間小学校</t>
  </si>
  <si>
    <t>安中市立後閑小学校</t>
  </si>
  <si>
    <t>安中市立松井田小学校</t>
  </si>
  <si>
    <t>安中市立臼井小学校</t>
  </si>
  <si>
    <t>安中市立坂本小学校</t>
  </si>
  <si>
    <t>安中市立西横野小学校</t>
  </si>
  <si>
    <t>安中市立九十九小学校</t>
  </si>
  <si>
    <t>安中市立細野小学校</t>
  </si>
  <si>
    <t>甘楽町立秋畑小学校</t>
  </si>
  <si>
    <t>甘楽郡</t>
  </si>
  <si>
    <t>甘楽町立小幡小学校</t>
  </si>
  <si>
    <t>甘楽町立福島小学校</t>
  </si>
  <si>
    <t>甘楽町立新屋小学校</t>
  </si>
  <si>
    <t>下仁田町立下仁田小学校</t>
  </si>
  <si>
    <t>南牧村立南牧小学校</t>
  </si>
  <si>
    <t>富岡市立富岡小学校</t>
  </si>
  <si>
    <t>富岡市</t>
  </si>
  <si>
    <t>富岡市立富岡西小学校</t>
  </si>
  <si>
    <t>１１校</t>
  </si>
  <si>
    <t>富岡市立黒岩小学校</t>
  </si>
  <si>
    <t>富岡市立一ノ宮小学校</t>
  </si>
  <si>
    <t>富岡市立高瀬小学校</t>
  </si>
  <si>
    <t>富岡市立額部小学校</t>
  </si>
  <si>
    <t>富岡市立小野小学校</t>
  </si>
  <si>
    <t>富岡市立吉田小学校</t>
  </si>
  <si>
    <t>富岡市立丹生小学校</t>
  </si>
  <si>
    <t>富岡市立高田小学校</t>
  </si>
  <si>
    <t>富岡市立妙義小学校</t>
  </si>
  <si>
    <t>藤岡市立藤岡第一小学校</t>
  </si>
  <si>
    <t>藤岡市</t>
  </si>
  <si>
    <t>藤岡市立藤岡第二小学校</t>
  </si>
  <si>
    <t>藤岡市立神流小学校</t>
  </si>
  <si>
    <t>多野郡</t>
  </si>
  <si>
    <t>藤岡市立小野小学校</t>
  </si>
  <si>
    <t>２校</t>
  </si>
  <si>
    <t>藤岡市立美土里小学校</t>
  </si>
  <si>
    <t>藤岡市立美九里東小学校</t>
  </si>
  <si>
    <t>藤岡市立美九里西小学校</t>
  </si>
  <si>
    <t>藤岡市立平井小学校</t>
  </si>
  <si>
    <t>藤岡市立日野小学校</t>
  </si>
  <si>
    <t>藤岡市立鬼石北小学校</t>
  </si>
  <si>
    <t>藤岡市立鬼石小学校</t>
  </si>
  <si>
    <t>上野村立上野小学校</t>
  </si>
  <si>
    <t>神流町立万場小学校</t>
  </si>
  <si>
    <t>桐生市立東小学校</t>
  </si>
  <si>
    <t>桐生市</t>
  </si>
  <si>
    <t>桐生市立西小学校</t>
  </si>
  <si>
    <t>桐生市立南小学校</t>
  </si>
  <si>
    <t>桐生市立北小学校</t>
  </si>
  <si>
    <t>桐生市立昭和小学校</t>
  </si>
  <si>
    <t>桐生市立境野小学校</t>
  </si>
  <si>
    <t>桐生市立広沢小学校</t>
  </si>
  <si>
    <t>桐生市立梅田南小学校</t>
  </si>
  <si>
    <t>桐生市立相生小学校</t>
  </si>
  <si>
    <t>桐生市立桜木小学校</t>
  </si>
  <si>
    <t>桐生市立菱小学校</t>
  </si>
  <si>
    <t>桐生市立天沼小学校</t>
  </si>
  <si>
    <t>桐生市立神明小学校</t>
  </si>
  <si>
    <t>桐生市立新里中央小学校</t>
  </si>
  <si>
    <t>桐生市立新里東小学校</t>
  </si>
  <si>
    <t>桐生市立新里北小学校</t>
  </si>
  <si>
    <t>桐生市立黒保根小学校</t>
  </si>
  <si>
    <t>みどり市立笠懸小学校</t>
  </si>
  <si>
    <t>みどり市</t>
  </si>
  <si>
    <t>みどり市立笠懸東小学校</t>
  </si>
  <si>
    <t>みどり市立笠懸北小学校</t>
  </si>
  <si>
    <t>みどり市立大間々北小学校</t>
  </si>
  <si>
    <t>みどり市立大間々南小学校</t>
  </si>
  <si>
    <t>みどり市立大間々東小学校</t>
  </si>
  <si>
    <t>みどり市立福岡中央小学校</t>
  </si>
  <si>
    <t>みどり市立あずま小学校</t>
  </si>
  <si>
    <t>太田市立太田小学校</t>
  </si>
  <si>
    <t>太田市</t>
  </si>
  <si>
    <t>太田市立九合小学校</t>
  </si>
  <si>
    <t>２７校</t>
  </si>
  <si>
    <t>太田市立沢野小学校</t>
  </si>
  <si>
    <t>太田市立韮川小学校</t>
  </si>
  <si>
    <t>太田市立鳥之郷小学校</t>
  </si>
  <si>
    <t>太田市立太田東小学校</t>
  </si>
  <si>
    <t>太田市立南小学校</t>
  </si>
  <si>
    <t>太田市立休泊小学校</t>
  </si>
  <si>
    <t>太田市立強戸小学校</t>
  </si>
  <si>
    <t>太田市立宝泉小学校</t>
  </si>
  <si>
    <t>太田市立宝泉南小学校</t>
  </si>
  <si>
    <t>太田市立毛里田小学校</t>
  </si>
  <si>
    <t>太田市立中央小学校</t>
  </si>
  <si>
    <t>太田市立宝泉東小学校</t>
  </si>
  <si>
    <t>太田市立韮川西小学校</t>
  </si>
  <si>
    <t>太田市立旭小学校</t>
  </si>
  <si>
    <t>太田市立駒形小学校</t>
  </si>
  <si>
    <t>太田市立城西小学校</t>
  </si>
  <si>
    <t>太田市立沢野中央小学校</t>
  </si>
  <si>
    <t>太田市立尾島小学校</t>
  </si>
  <si>
    <t>太田市立世良田小学校</t>
  </si>
  <si>
    <t>太田市立木崎小学校</t>
  </si>
  <si>
    <t>太田市立生品小学校</t>
  </si>
  <si>
    <t>太田市立綿打小学校</t>
  </si>
  <si>
    <t>太田市立藪塚本町小学校</t>
  </si>
  <si>
    <t>太田市立藪塚本町南小学校</t>
  </si>
  <si>
    <t>板倉町立東小学校</t>
  </si>
  <si>
    <t>邑楽郡</t>
  </si>
  <si>
    <t>板倉町立西小学校</t>
  </si>
  <si>
    <t>１６校</t>
  </si>
  <si>
    <t>板倉町立南小学校</t>
  </si>
  <si>
    <t>板倉町立北小学校</t>
  </si>
  <si>
    <t>明和町立明和東小学校</t>
  </si>
  <si>
    <t>明和町立明和西小学校</t>
  </si>
  <si>
    <t>千代田町立西小学校</t>
  </si>
  <si>
    <t>千代田町立東小学校</t>
  </si>
  <si>
    <t>大泉町立南小学校</t>
  </si>
  <si>
    <t>大泉町立北小学校</t>
  </si>
  <si>
    <t>大泉町立西小学校</t>
  </si>
  <si>
    <t>大泉町立東小学校</t>
  </si>
  <si>
    <t>邑楽町立中野小学校</t>
  </si>
  <si>
    <t>邑楽町立高島小学校</t>
  </si>
  <si>
    <t>邑楽町立長柄小学校</t>
  </si>
  <si>
    <t>邑楽町立中野東小学校</t>
  </si>
  <si>
    <t>館林市立第一小学校</t>
  </si>
  <si>
    <t>館林市</t>
  </si>
  <si>
    <t>館林市立第二小学校</t>
  </si>
  <si>
    <t>館林市立第三小学校</t>
  </si>
  <si>
    <t>館林市立第四小学校</t>
  </si>
  <si>
    <t>館林市立第五小学校</t>
  </si>
  <si>
    <t>館林市立第六小学校</t>
  </si>
  <si>
    <t>館林市立第七小学校</t>
  </si>
  <si>
    <t>館林市立第八小学校</t>
  </si>
  <si>
    <t>館林市立第九小学校</t>
  </si>
  <si>
    <t>館林市立第十小学校</t>
  </si>
  <si>
    <t>館林市立美園小学校</t>
  </si>
  <si>
    <t>表示名</t>
  </si>
  <si>
    <t>前橋桃井小</t>
  </si>
  <si>
    <t>前橋中川小</t>
  </si>
  <si>
    <t>前橋敷島小</t>
  </si>
  <si>
    <t>前橋城南小</t>
  </si>
  <si>
    <t>前橋城東小</t>
  </si>
  <si>
    <t>前橋若宮小</t>
  </si>
  <si>
    <t>前橋天川小</t>
  </si>
  <si>
    <t>前橋岩神小</t>
  </si>
  <si>
    <t>前橋中央小</t>
  </si>
  <si>
    <t>前橋広瀬小</t>
  </si>
  <si>
    <t>前橋山王小</t>
  </si>
  <si>
    <t>前橋朝倉小</t>
  </si>
  <si>
    <t>前橋天神小</t>
  </si>
  <si>
    <t>前橋上川淵小</t>
  </si>
  <si>
    <t>前橋下川淵小</t>
  </si>
  <si>
    <t>前橋桂萱小</t>
  </si>
  <si>
    <t>前橋桃木小</t>
  </si>
  <si>
    <t>前橋桂萱東小</t>
  </si>
  <si>
    <t>前橋桃瀬小</t>
  </si>
  <si>
    <t>前橋芳賀小</t>
  </si>
  <si>
    <t>前橋嶺小</t>
  </si>
  <si>
    <t>前橋総社小</t>
  </si>
  <si>
    <t>前橋勝山小</t>
  </si>
  <si>
    <t>前橋元総社小</t>
  </si>
  <si>
    <t>前橋元総社南小</t>
  </si>
  <si>
    <t>前橋元総社北小</t>
  </si>
  <si>
    <t>前橋東小</t>
  </si>
  <si>
    <t>前橋大利根小</t>
  </si>
  <si>
    <t>前橋新田小</t>
  </si>
  <si>
    <t>前橋細井小</t>
  </si>
  <si>
    <t>前橋桃川小</t>
  </si>
  <si>
    <t>前橋荒牧小</t>
  </si>
  <si>
    <t>前橋清里小</t>
  </si>
  <si>
    <t>前橋永明小</t>
  </si>
  <si>
    <t>前橋駒形小</t>
  </si>
  <si>
    <t>前橋荒子小</t>
  </si>
  <si>
    <t>前橋大室小</t>
  </si>
  <si>
    <t>前橋二之宮小</t>
  </si>
  <si>
    <t>前橋笂井小</t>
  </si>
  <si>
    <t>前橋大胡小</t>
  </si>
  <si>
    <t>前橋滝窪小</t>
  </si>
  <si>
    <t>前橋大胡東小</t>
  </si>
  <si>
    <t>前橋宮城小</t>
  </si>
  <si>
    <t>前橋粕川小</t>
  </si>
  <si>
    <t>前橋月田小</t>
  </si>
  <si>
    <t>前橋原小</t>
  </si>
  <si>
    <t>前橋石井小</t>
  </si>
  <si>
    <t>前橋時沢小</t>
  </si>
  <si>
    <t>前橋白川小</t>
  </si>
  <si>
    <t>伊勢崎北小</t>
  </si>
  <si>
    <t>伊勢崎南小</t>
  </si>
  <si>
    <t>伊勢崎殖蓮小</t>
  </si>
  <si>
    <t>伊勢崎茂呂小</t>
  </si>
  <si>
    <t>伊勢崎三郷小</t>
  </si>
  <si>
    <t>伊勢崎宮郷小</t>
  </si>
  <si>
    <t>伊勢崎名和小</t>
  </si>
  <si>
    <t>伊勢崎豊受小</t>
  </si>
  <si>
    <t>伊勢崎北第二小</t>
  </si>
  <si>
    <t>伊勢崎殖蓮第二小</t>
  </si>
  <si>
    <t>伊勢崎広瀬小</t>
  </si>
  <si>
    <t>伊勢崎坂東小</t>
  </si>
  <si>
    <t>伊勢崎宮郷第二小</t>
  </si>
  <si>
    <t>伊勢崎赤堀小</t>
  </si>
  <si>
    <t>伊勢崎赤堀南小</t>
  </si>
  <si>
    <t>伊勢崎赤堀東小</t>
  </si>
  <si>
    <t>伊勢崎あずま小</t>
  </si>
  <si>
    <t>伊勢崎あずま南小</t>
  </si>
  <si>
    <t>伊勢崎あずま北小</t>
  </si>
  <si>
    <t>伊勢崎境小</t>
  </si>
  <si>
    <t>伊勢崎境采女小</t>
  </si>
  <si>
    <t>伊勢崎境剛志小</t>
  </si>
  <si>
    <t>伊勢崎境島小</t>
  </si>
  <si>
    <t>伊勢崎境東小</t>
  </si>
  <si>
    <t>玉村上陽小</t>
  </si>
  <si>
    <t>玉村芝根小</t>
  </si>
  <si>
    <t>玉村中央小</t>
  </si>
  <si>
    <t>玉村南小</t>
  </si>
  <si>
    <t>榛東北小</t>
  </si>
  <si>
    <t>榛東南小</t>
  </si>
  <si>
    <t>吉岡明治小</t>
  </si>
  <si>
    <t>吉岡駒寄小</t>
  </si>
  <si>
    <t>渋川金島小</t>
  </si>
  <si>
    <t>渋川古巻小</t>
  </si>
  <si>
    <t>渋川豊秋小</t>
  </si>
  <si>
    <t>渋川伊香保小</t>
  </si>
  <si>
    <t>渋川小野上小</t>
  </si>
  <si>
    <t>渋川上白井小</t>
  </si>
  <si>
    <t>渋川中郷小</t>
  </si>
  <si>
    <t>渋川長尾小</t>
  </si>
  <si>
    <t>渋川三原田小</t>
  </si>
  <si>
    <t>渋川刀川小</t>
  </si>
  <si>
    <t>渋川津久田小</t>
  </si>
  <si>
    <t>渋川南雲小</t>
  </si>
  <si>
    <t>渋川橘小</t>
  </si>
  <si>
    <t>渋川橘北小</t>
  </si>
  <si>
    <t>片品武尊根小</t>
  </si>
  <si>
    <t>みなかみ古馬牧小</t>
  </si>
  <si>
    <t>みなかみ桃野小</t>
  </si>
  <si>
    <t>みなかみ月夜野北小</t>
  </si>
  <si>
    <t>みなかみ水上小</t>
  </si>
  <si>
    <t>みなかみ藤原小</t>
  </si>
  <si>
    <t>みなかみ新治小</t>
  </si>
  <si>
    <t>沼田升形小</t>
  </si>
  <si>
    <t>沼田利南東小</t>
  </si>
  <si>
    <t>沼田池田小</t>
  </si>
  <si>
    <t>沼田薄根小</t>
  </si>
  <si>
    <t>沼田川田小</t>
  </si>
  <si>
    <t>沼田白沢小</t>
  </si>
  <si>
    <t>沼田利根東小</t>
  </si>
  <si>
    <t>沼田利根西小</t>
  </si>
  <si>
    <t>沼田平川小</t>
  </si>
  <si>
    <t>沼田多那小</t>
  </si>
  <si>
    <t>中之条沢田小</t>
  </si>
  <si>
    <t>中之条伊参小</t>
  </si>
  <si>
    <t>中之条名久田小</t>
  </si>
  <si>
    <t>東吾妻東小</t>
  </si>
  <si>
    <t>東吾妻原町小</t>
  </si>
  <si>
    <t>東吾妻太田小</t>
  </si>
  <si>
    <t>東吾妻岩島小</t>
  </si>
  <si>
    <t>東吾妻坂上小</t>
  </si>
  <si>
    <t>長野原中央小</t>
  </si>
  <si>
    <t>長野原第一小</t>
  </si>
  <si>
    <t>長野原応桑小</t>
  </si>
  <si>
    <t>長野原北軽井沢小</t>
  </si>
  <si>
    <t>嬬恋東小</t>
  </si>
  <si>
    <t>嬬恋西小</t>
  </si>
  <si>
    <t>嬬恋田代小</t>
  </si>
  <si>
    <t>嬬恋干俣小</t>
  </si>
  <si>
    <t>嬬恋鎌原小</t>
  </si>
  <si>
    <t>高崎中央小</t>
  </si>
  <si>
    <t>高崎北小</t>
  </si>
  <si>
    <t>高崎南小</t>
  </si>
  <si>
    <t>高崎東小</t>
  </si>
  <si>
    <t>高崎西小</t>
  </si>
  <si>
    <t>高崎塚沢小</t>
  </si>
  <si>
    <t>高崎片岡小</t>
  </si>
  <si>
    <t>高崎寺尾小</t>
  </si>
  <si>
    <t>高崎佐野小</t>
  </si>
  <si>
    <t>高崎六郷小</t>
  </si>
  <si>
    <t>高崎城南小</t>
  </si>
  <si>
    <t>高崎城東小</t>
  </si>
  <si>
    <t>高崎新高尾小</t>
  </si>
  <si>
    <t>高崎中川小</t>
  </si>
  <si>
    <t>高崎八幡小</t>
  </si>
  <si>
    <t>高崎豊岡小</t>
  </si>
  <si>
    <t>高崎長野小</t>
  </si>
  <si>
    <t>高崎大類小</t>
  </si>
  <si>
    <t>高崎南八幡小</t>
  </si>
  <si>
    <t>高崎倉賀野小</t>
  </si>
  <si>
    <t>高崎岩鼻小</t>
  </si>
  <si>
    <t>高崎京ヶ島小</t>
  </si>
  <si>
    <t>高崎滝川小</t>
  </si>
  <si>
    <t>高崎東部小</t>
  </si>
  <si>
    <t>高崎中居小</t>
  </si>
  <si>
    <t>高崎北部小</t>
  </si>
  <si>
    <t>高崎西部小</t>
  </si>
  <si>
    <t>高崎乗附小</t>
  </si>
  <si>
    <t>高崎浜尻小</t>
  </si>
  <si>
    <t>高崎矢中小</t>
  </si>
  <si>
    <t>高崎城山小</t>
  </si>
  <si>
    <t>高崎鼻高小</t>
  </si>
  <si>
    <t>高崎箕輪小</t>
  </si>
  <si>
    <t>高崎車郷小</t>
  </si>
  <si>
    <t>高崎箕郷東小</t>
  </si>
  <si>
    <t>高崎金古小</t>
  </si>
  <si>
    <t>高崎国府小</t>
  </si>
  <si>
    <t>高崎堤ヶ岡小</t>
  </si>
  <si>
    <t>高崎上郊小</t>
  </si>
  <si>
    <t>高崎金古南小</t>
  </si>
  <si>
    <t>高崎桜山小</t>
  </si>
  <si>
    <t>高崎新町第一小</t>
  </si>
  <si>
    <t>高崎新町第二小</t>
  </si>
  <si>
    <t>高崎下室田小</t>
  </si>
  <si>
    <t>高崎中室田小</t>
  </si>
  <si>
    <t>高崎上室田小</t>
  </si>
  <si>
    <t>高崎里見小</t>
  </si>
  <si>
    <t>高崎久留馬小</t>
  </si>
  <si>
    <t>高崎下里見小</t>
  </si>
  <si>
    <t>高崎宮沢小</t>
  </si>
  <si>
    <t>高崎吉井小</t>
  </si>
  <si>
    <t>高崎吉井西小</t>
  </si>
  <si>
    <t>高崎多胡小</t>
  </si>
  <si>
    <t>高崎入野小</t>
  </si>
  <si>
    <t>高崎馬庭小</t>
  </si>
  <si>
    <t>高崎南陽台小</t>
  </si>
  <si>
    <t>高崎岩平小</t>
  </si>
  <si>
    <t>安中原市小</t>
  </si>
  <si>
    <t>安中磯部小</t>
  </si>
  <si>
    <t>安中東横野小</t>
  </si>
  <si>
    <t>安中碓東小</t>
  </si>
  <si>
    <t>安中秋間小</t>
  </si>
  <si>
    <t>安中後閑小</t>
  </si>
  <si>
    <t>安中松井田小</t>
  </si>
  <si>
    <t>安中臼井小</t>
  </si>
  <si>
    <t>安中坂本小</t>
  </si>
  <si>
    <t>安中西横野小</t>
  </si>
  <si>
    <t>安中九十九小</t>
  </si>
  <si>
    <t>安中細野小</t>
  </si>
  <si>
    <t>甘楽秋畑小</t>
  </si>
  <si>
    <t>甘楽小幡小</t>
  </si>
  <si>
    <t>甘楽福島小</t>
  </si>
  <si>
    <t>甘楽新屋小</t>
  </si>
  <si>
    <t>富岡黒岩小</t>
  </si>
  <si>
    <t>富岡一ノ宮小</t>
  </si>
  <si>
    <t>富岡高瀬小</t>
  </si>
  <si>
    <t>富岡額部小</t>
  </si>
  <si>
    <t>富岡小野小</t>
  </si>
  <si>
    <t>富岡吉田小</t>
  </si>
  <si>
    <t>富岡丹生小</t>
  </si>
  <si>
    <t>富岡高田小</t>
  </si>
  <si>
    <t>富岡妙義小</t>
  </si>
  <si>
    <t>藤岡神流小</t>
  </si>
  <si>
    <t>藤岡小野小</t>
  </si>
  <si>
    <t>藤岡美土里小</t>
  </si>
  <si>
    <t>藤岡美九里東小</t>
  </si>
  <si>
    <t>藤岡美九里西小</t>
  </si>
  <si>
    <t>藤岡平井小</t>
  </si>
  <si>
    <t>藤岡日野小</t>
  </si>
  <si>
    <t>藤岡鬼石北小</t>
  </si>
  <si>
    <t>藤岡鬼石小</t>
  </si>
  <si>
    <t>神流万場小</t>
  </si>
  <si>
    <t>桐生東小</t>
  </si>
  <si>
    <t>桐生西小</t>
  </si>
  <si>
    <t>桐生南小</t>
  </si>
  <si>
    <t>桐生北小</t>
  </si>
  <si>
    <t>桐生昭和小</t>
  </si>
  <si>
    <t>桐生境野小</t>
  </si>
  <si>
    <t>桐生広沢小</t>
  </si>
  <si>
    <t>桐生梅田南小</t>
  </si>
  <si>
    <t>桐生相生小</t>
  </si>
  <si>
    <t>桐生桜木小</t>
  </si>
  <si>
    <t>桐生菱小</t>
  </si>
  <si>
    <t>桐生天沼小</t>
  </si>
  <si>
    <t>桐生神明小</t>
  </si>
  <si>
    <t>桐生新里中央小</t>
  </si>
  <si>
    <t>桐生新里東小</t>
  </si>
  <si>
    <t>桐生新里北小</t>
  </si>
  <si>
    <t>桐生黒保根小</t>
  </si>
  <si>
    <t>みどり笠懸小</t>
  </si>
  <si>
    <t>みどり笠懸東小</t>
  </si>
  <si>
    <t>みどり笠懸北小</t>
  </si>
  <si>
    <t>みどり大間々北小</t>
  </si>
  <si>
    <t>みどり大間々南小</t>
  </si>
  <si>
    <t>みどり大間々東小</t>
  </si>
  <si>
    <t>みどり福岡中央小</t>
  </si>
  <si>
    <t>みどりあずま小</t>
  </si>
  <si>
    <t>太田九合小</t>
  </si>
  <si>
    <t>太田沢野小</t>
  </si>
  <si>
    <t>太田韮川小</t>
  </si>
  <si>
    <t>太田鳥之郷小</t>
  </si>
  <si>
    <t>太田南小</t>
  </si>
  <si>
    <t>太田休泊小</t>
  </si>
  <si>
    <t>太田強戸小</t>
  </si>
  <si>
    <t>太田宝泉小</t>
  </si>
  <si>
    <t>太田宝泉南小</t>
  </si>
  <si>
    <t>太田毛里田小</t>
  </si>
  <si>
    <t>太田中央小</t>
  </si>
  <si>
    <t>太田宝泉東小</t>
  </si>
  <si>
    <t>太田韮川西小</t>
  </si>
  <si>
    <t>太田旭小</t>
  </si>
  <si>
    <t>太田駒形小</t>
  </si>
  <si>
    <t>太田城西小</t>
  </si>
  <si>
    <t>太田沢野中央小</t>
  </si>
  <si>
    <t>太田尾島小</t>
  </si>
  <si>
    <t>太田世良田小</t>
  </si>
  <si>
    <t>太田木崎小</t>
  </si>
  <si>
    <t>太田生品小</t>
  </si>
  <si>
    <t>太田綿打小</t>
  </si>
  <si>
    <t>太田藪塚本町小</t>
  </si>
  <si>
    <t>太田藪塚本町南小</t>
  </si>
  <si>
    <t>板倉東小</t>
  </si>
  <si>
    <t>板倉西小</t>
  </si>
  <si>
    <t>板倉南小</t>
  </si>
  <si>
    <t>板倉北小</t>
  </si>
  <si>
    <t>千代田西小</t>
  </si>
  <si>
    <t>千代田東小</t>
  </si>
  <si>
    <t>大泉南小</t>
  </si>
  <si>
    <t>大泉北小</t>
  </si>
  <si>
    <t>大泉西小</t>
  </si>
  <si>
    <t>大泉東小</t>
  </si>
  <si>
    <t>邑楽中野小</t>
  </si>
  <si>
    <t>邑楽高島小</t>
  </si>
  <si>
    <t>邑楽長柄小</t>
  </si>
  <si>
    <t>邑楽中野東小</t>
  </si>
  <si>
    <t>館林第一小</t>
  </si>
  <si>
    <t>館林第二小</t>
  </si>
  <si>
    <t>館林第三小</t>
  </si>
  <si>
    <t>館林第四小</t>
  </si>
  <si>
    <t>館林第五小</t>
  </si>
  <si>
    <t>館林第六小</t>
  </si>
  <si>
    <t>館林第七小</t>
  </si>
  <si>
    <t>館林第八小</t>
  </si>
  <si>
    <t>館林第九小</t>
  </si>
  <si>
    <t>館林第十小</t>
  </si>
  <si>
    <t>館林美園小</t>
  </si>
  <si>
    <t>渋川北小</t>
  </si>
  <si>
    <t>渋川南小</t>
  </si>
  <si>
    <t>渋川西小</t>
  </si>
  <si>
    <t>学校名一覧表を見る</t>
  </si>
  <si>
    <t>選手登録シートに戻る</t>
  </si>
  <si>
    <t>学校コード</t>
  </si>
  <si>
    <t>学校コードを入力すると
学校名は自動表示される。</t>
  </si>
  <si>
    <t>リストから
選択。</t>
  </si>
  <si>
    <t>備考</t>
  </si>
  <si>
    <t>県外の学校</t>
  </si>
  <si>
    <t>５年</t>
  </si>
  <si>
    <t>６年</t>
  </si>
  <si>
    <t>半角、左詰。
姓と名の間は
半角で１文字あける。</t>
  </si>
  <si>
    <t>学校コードを
数字で入力。</t>
  </si>
  <si>
    <t>氏名データ</t>
  </si>
  <si>
    <t>クラブ対抗男子の部</t>
  </si>
  <si>
    <t>学校対抗男子の部</t>
  </si>
  <si>
    <t>学校対抗女子の部</t>
  </si>
  <si>
    <t>クラブ対抗女子の部</t>
  </si>
  <si>
    <t>①　「氏名」は選手氏名を全角・左詰で入力し、姓・名の間は全角１文字分のスペースを空けること。</t>
  </si>
  <si>
    <t>②　「ﾖﾐｶﾞﾅ」は、選手氏名のﾖﾐｶﾞﾅを半角ｶﾀｶﾅ・左詰で入力し、姓・名の間は半角１文字分のスペースを空けること。</t>
  </si>
  <si>
    <t>③　「学校名」は、「学校名一覧表」にある「学校コード」を入力すると自動的に表示される。</t>
  </si>
  <si>
    <t>maeriku-j@y2.dion.ne.jp</t>
  </si>
  <si>
    <t>県外の児童は
ここに学校名を
入力する。</t>
  </si>
  <si>
    <t>男</t>
  </si>
  <si>
    <t>女</t>
  </si>
  <si>
    <t>DB</t>
  </si>
  <si>
    <t>ZK</t>
  </si>
  <si>
    <t>MC</t>
  </si>
  <si>
    <t>指導者１</t>
  </si>
  <si>
    <t>指導者２</t>
  </si>
  <si>
    <t>DB</t>
  </si>
  <si>
    <t>N1</t>
  </si>
  <si>
    <t>N2</t>
  </si>
  <si>
    <t>SX</t>
  </si>
  <si>
    <t>KC</t>
  </si>
  <si>
    <t>MC</t>
  </si>
  <si>
    <t>ZK</t>
  </si>
  <si>
    <t>S1</t>
  </si>
  <si>
    <t>KC</t>
  </si>
  <si>
    <t>S1</t>
  </si>
  <si>
    <t>群馬朝鮮初中級学校</t>
  </si>
  <si>
    <t>中之条町立六合小学校</t>
  </si>
  <si>
    <t>１８校</t>
  </si>
  <si>
    <t>桐生市立川内小学校</t>
  </si>
  <si>
    <t>　登録学校名一覧表</t>
  </si>
  <si>
    <t>ＫＣ</t>
  </si>
  <si>
    <t>ＭＣ</t>
  </si>
  <si>
    <t>０１</t>
  </si>
  <si>
    <t>５１校</t>
  </si>
  <si>
    <t>群大附属小</t>
  </si>
  <si>
    <t>群馬朝鮮</t>
  </si>
  <si>
    <t>０２</t>
  </si>
  <si>
    <t>０３</t>
  </si>
  <si>
    <t>玉村小</t>
  </si>
  <si>
    <t>０４</t>
  </si>
  <si>
    <t>０５</t>
  </si>
  <si>
    <t>０６</t>
  </si>
  <si>
    <t>片品小</t>
  </si>
  <si>
    <t>片品北小</t>
  </si>
  <si>
    <t>片品南小</t>
  </si>
  <si>
    <t>川場小</t>
  </si>
  <si>
    <t>０７</t>
  </si>
  <si>
    <t>沼田小</t>
  </si>
  <si>
    <t>沼田東小</t>
  </si>
  <si>
    <t>沼田北小</t>
  </si>
  <si>
    <t>０８</t>
  </si>
  <si>
    <t>中之条小</t>
  </si>
  <si>
    <t>中之条六合小</t>
  </si>
  <si>
    <t>草津小</t>
  </si>
  <si>
    <t>高山小</t>
  </si>
  <si>
    <t>０９</t>
  </si>
  <si>
    <t>高崎市立新町第二小学校</t>
  </si>
  <si>
    <t>高崎市立吉井小学校</t>
  </si>
  <si>
    <t>高崎市立吉井西小学校</t>
  </si>
  <si>
    <t>高崎市立多胡小学校</t>
  </si>
  <si>
    <t>１０</t>
  </si>
  <si>
    <t>安中小</t>
  </si>
  <si>
    <t>１１</t>
  </si>
  <si>
    <t>下仁田小</t>
  </si>
  <si>
    <t>南牧小</t>
  </si>
  <si>
    <t>１２</t>
  </si>
  <si>
    <t>富岡小</t>
  </si>
  <si>
    <t>富岡西小</t>
  </si>
  <si>
    <t>１３</t>
  </si>
  <si>
    <t>藤岡第一小</t>
  </si>
  <si>
    <t>藤岡第二小</t>
  </si>
  <si>
    <t>上野小</t>
  </si>
  <si>
    <t>１４</t>
  </si>
  <si>
    <t>桐生川内小</t>
  </si>
  <si>
    <t>１５</t>
  </si>
  <si>
    <t>１６</t>
  </si>
  <si>
    <t>太田小</t>
  </si>
  <si>
    <t>太田太田東小</t>
  </si>
  <si>
    <t>学校法人太田国際学園
ぐんま国際アカデミー</t>
  </si>
  <si>
    <t>ＧＫＡ</t>
  </si>
  <si>
    <t>１７</t>
  </si>
  <si>
    <t>明和東小</t>
  </si>
  <si>
    <t>明和西小</t>
  </si>
  <si>
    <t>１８</t>
  </si>
  <si>
    <t>※学校名をチーム名とする場合は「△△市（町村）立○○小」とする。
※チーム記録は、上位６名の１．５ｋｍタイムトライアル合計タイムを入力する。
※選手登録シートの選手№を入力すると、選手氏名、所属学校名は自動的に表示される。</t>
  </si>
  <si>
    <t>賞状用姓</t>
  </si>
  <si>
    <t>姓</t>
  </si>
  <si>
    <t>名</t>
  </si>
  <si>
    <t>全角、左詰。</t>
  </si>
  <si>
    <t>姓のみ</t>
  </si>
  <si>
    <t>姓名</t>
  </si>
  <si>
    <t>賞状用氏名</t>
  </si>
  <si>
    <t>２０１２年</t>
  </si>
  <si>
    <r>
      <t>メールの宛先　　</t>
    </r>
    <r>
      <rPr>
        <sz val="9"/>
        <rFont val="ＭＳ Ｐゴシック"/>
        <family val="3"/>
      </rPr>
      <t>受付期限は１１月２９日（木）２４時までとする。</t>
    </r>
  </si>
  <si>
    <t>昭和村立東小学校</t>
  </si>
  <si>
    <t>昭和東小</t>
  </si>
  <si>
    <t>昭和南小</t>
  </si>
  <si>
    <t>昭和大河原小</t>
  </si>
  <si>
    <t>昭和村立大河原小学校</t>
  </si>
  <si>
    <t>昭和村立南小学校</t>
  </si>
  <si>
    <t>高崎市立倉渕小学校</t>
  </si>
  <si>
    <t>高崎倉渕小</t>
  </si>
  <si>
    <t>８校</t>
  </si>
  <si>
    <t>６校</t>
  </si>
  <si>
    <t>５８校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</si>
</sst>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8"/>
      <name val="HG正楷書体-PRO"/>
      <family val="4"/>
    </font>
    <font>
      <sz val="12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9"/>
      <color indexed="12"/>
      <name val="ＭＳ Ｐゴシック"/>
      <family val="3"/>
    </font>
    <font>
      <sz val="1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7"/>
      <name val="ＭＳ 明朝"/>
      <family val="1"/>
    </font>
    <font>
      <b/>
      <sz val="11"/>
      <name val="ＭＳ Ｐゴシック"/>
      <family val="3"/>
    </font>
    <font>
      <u val="single"/>
      <sz val="14"/>
      <color indexed="12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3"/>
      </patternFill>
    </fill>
    <fill>
      <patternFill patternType="gray125">
        <fgColor indexed="22"/>
      </patternFill>
    </fill>
    <fill>
      <patternFill patternType="lightGray">
        <fgColor indexed="22"/>
      </patternFill>
    </fill>
    <fill>
      <patternFill patternType="gray125">
        <fgColor indexed="43"/>
      </patternFill>
    </fill>
    <fill>
      <patternFill patternType="lightGray">
        <fgColor indexed="45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lightGray">
        <fgColor theme="9" tint="0.3999499976634979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1" fontId="16" fillId="0" borderId="0">
      <alignment/>
      <protection/>
    </xf>
    <xf numFmtId="0" fontId="10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33" borderId="12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0" xfId="0" applyFill="1" applyBorder="1" applyAlignment="1">
      <alignment horizontal="center" shrinkToFit="1"/>
    </xf>
    <xf numFmtId="0" fontId="0" fillId="35" borderId="10" xfId="0" applyFill="1" applyBorder="1" applyAlignment="1">
      <alignment horizontal="center" shrinkToFit="1"/>
    </xf>
    <xf numFmtId="0" fontId="0" fillId="35" borderId="11" xfId="0" applyFill="1" applyBorder="1" applyAlignment="1">
      <alignment horizontal="center" shrinkToFit="1"/>
    </xf>
    <xf numFmtId="0" fontId="0" fillId="33" borderId="14" xfId="0" applyFill="1" applyBorder="1" applyAlignment="1">
      <alignment horizontal="center"/>
    </xf>
    <xf numFmtId="0" fontId="0" fillId="35" borderId="14" xfId="0" applyFill="1" applyBorder="1" applyAlignment="1">
      <alignment horizontal="center" shrinkToFit="1"/>
    </xf>
    <xf numFmtId="0" fontId="0" fillId="35" borderId="15" xfId="0" applyFill="1" applyBorder="1" applyAlignment="1">
      <alignment horizontal="center" shrinkToFit="1"/>
    </xf>
    <xf numFmtId="0" fontId="0" fillId="0" borderId="12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shrinkToFit="1"/>
      <protection locked="0"/>
    </xf>
    <xf numFmtId="0" fontId="0" fillId="0" borderId="11" xfId="0" applyFill="1" applyBorder="1" applyAlignment="1" applyProtection="1">
      <alignment horizontal="center" shrinkToFit="1"/>
      <protection locked="0"/>
    </xf>
    <xf numFmtId="0" fontId="0" fillId="35" borderId="10" xfId="0" applyFill="1" applyBorder="1" applyAlignment="1">
      <alignment/>
    </xf>
    <xf numFmtId="0" fontId="0" fillId="36" borderId="16" xfId="0" applyFill="1" applyBorder="1" applyAlignment="1">
      <alignment vertical="center"/>
    </xf>
    <xf numFmtId="0" fontId="0" fillId="36" borderId="17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18" xfId="0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0" borderId="10" xfId="0" applyBorder="1" applyAlignment="1" applyProtection="1">
      <alignment vertical="center" shrinkToFit="1"/>
      <protection locked="0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36" borderId="19" xfId="0" applyFont="1" applyFill="1" applyBorder="1" applyAlignment="1">
      <alignment vertical="center"/>
    </xf>
    <xf numFmtId="0" fontId="12" fillId="36" borderId="20" xfId="0" applyFont="1" applyFill="1" applyBorder="1" applyAlignment="1">
      <alignment vertical="center"/>
    </xf>
    <xf numFmtId="0" fontId="0" fillId="36" borderId="21" xfId="0" applyFont="1" applyFill="1" applyBorder="1" applyAlignment="1">
      <alignment vertical="center"/>
    </xf>
    <xf numFmtId="0" fontId="0" fillId="36" borderId="21" xfId="0" applyFont="1" applyFill="1" applyBorder="1" applyAlignment="1">
      <alignment horizontal="left" vertical="center"/>
    </xf>
    <xf numFmtId="0" fontId="13" fillId="36" borderId="22" xfId="0" applyFont="1" applyFill="1" applyBorder="1" applyAlignment="1">
      <alignment horizontal="left" vertical="center"/>
    </xf>
    <xf numFmtId="0" fontId="9" fillId="0" borderId="10" xfId="43" applyFill="1" applyBorder="1" applyAlignment="1" applyProtection="1">
      <alignment horizontal="center"/>
      <protection/>
    </xf>
    <xf numFmtId="0" fontId="0" fillId="33" borderId="10" xfId="0" applyFill="1" applyBorder="1" applyAlignment="1">
      <alignment vertical="center"/>
    </xf>
    <xf numFmtId="0" fontId="2" fillId="37" borderId="10" xfId="0" applyFont="1" applyFill="1" applyBorder="1" applyAlignment="1">
      <alignment horizontal="center" vertical="center" wrapText="1"/>
    </xf>
    <xf numFmtId="0" fontId="0" fillId="38" borderId="0" xfId="0" applyFill="1" applyAlignment="1">
      <alignment vertical="center"/>
    </xf>
    <xf numFmtId="0" fontId="0" fillId="39" borderId="0" xfId="0" applyFill="1" applyAlignment="1">
      <alignment vertical="center"/>
    </xf>
    <xf numFmtId="0" fontId="14" fillId="36" borderId="18" xfId="43" applyFont="1" applyFill="1" applyBorder="1" applyAlignment="1" applyProtection="1">
      <alignment vertical="center"/>
      <protection/>
    </xf>
    <xf numFmtId="0" fontId="14" fillId="0" borderId="18" xfId="43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15" fillId="0" borderId="0" xfId="0" applyFont="1" applyAlignment="1">
      <alignment horizontal="right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34" borderId="23" xfId="0" applyFill="1" applyBorder="1" applyAlignment="1">
      <alignment/>
    </xf>
    <xf numFmtId="0" fontId="0" fillId="33" borderId="24" xfId="0" applyFill="1" applyBorder="1" applyAlignment="1">
      <alignment horizontal="center"/>
    </xf>
    <xf numFmtId="0" fontId="0" fillId="0" borderId="24" xfId="0" applyFill="1" applyBorder="1" applyAlignment="1" applyProtection="1">
      <alignment horizontal="center" shrinkToFit="1"/>
      <protection locked="0"/>
    </xf>
    <xf numFmtId="1" fontId="18" fillId="0" borderId="0" xfId="61" applyFont="1" applyFill="1">
      <alignment/>
      <protection/>
    </xf>
    <xf numFmtId="1" fontId="17" fillId="0" borderId="0" xfId="61" applyFont="1" applyFill="1">
      <alignment/>
      <protection/>
    </xf>
    <xf numFmtId="0" fontId="18" fillId="0" borderId="0" xfId="61" applyNumberFormat="1" applyFont="1" applyFill="1">
      <alignment/>
      <protection/>
    </xf>
    <xf numFmtId="1" fontId="19" fillId="0" borderId="25" xfId="61" applyFont="1" applyFill="1" applyBorder="1" applyAlignment="1">
      <alignment horizontal="center"/>
      <protection/>
    </xf>
    <xf numFmtId="1" fontId="19" fillId="0" borderId="26" xfId="61" applyFont="1" applyFill="1" applyBorder="1" applyAlignment="1">
      <alignment horizontal="center"/>
      <protection/>
    </xf>
    <xf numFmtId="1" fontId="19" fillId="0" borderId="10" xfId="61" applyFont="1" applyFill="1" applyBorder="1" applyAlignment="1">
      <alignment horizontal="center"/>
      <protection/>
    </xf>
    <xf numFmtId="1" fontId="19" fillId="0" borderId="25" xfId="61" applyFont="1" applyFill="1" applyBorder="1" quotePrefix="1">
      <alignment/>
      <protection/>
    </xf>
    <xf numFmtId="1" fontId="18" fillId="0" borderId="27" xfId="61" applyFont="1" applyFill="1" applyBorder="1">
      <alignment/>
      <protection/>
    </xf>
    <xf numFmtId="1" fontId="19" fillId="0" borderId="21" xfId="61" applyFont="1" applyFill="1" applyBorder="1">
      <alignment/>
      <protection/>
    </xf>
    <xf numFmtId="1" fontId="18" fillId="0" borderId="28" xfId="61" applyFont="1" applyFill="1" applyBorder="1">
      <alignment/>
      <protection/>
    </xf>
    <xf numFmtId="1" fontId="18" fillId="0" borderId="0" xfId="61" applyFont="1" applyFill="1" applyAlignment="1">
      <alignment/>
      <protection/>
    </xf>
    <xf numFmtId="1" fontId="19" fillId="0" borderId="24" xfId="61" applyFont="1" applyFill="1" applyBorder="1" applyAlignment="1">
      <alignment horizontal="center"/>
      <protection/>
    </xf>
    <xf numFmtId="1" fontId="19" fillId="0" borderId="22" xfId="61" applyFont="1" applyFill="1" applyBorder="1">
      <alignment/>
      <protection/>
    </xf>
    <xf numFmtId="1" fontId="18" fillId="0" borderId="29" xfId="61" applyFont="1" applyFill="1" applyBorder="1">
      <alignment/>
      <protection/>
    </xf>
    <xf numFmtId="1" fontId="19" fillId="0" borderId="21" xfId="61" applyFont="1" applyFill="1" applyBorder="1" quotePrefix="1">
      <alignment/>
      <protection/>
    </xf>
    <xf numFmtId="1" fontId="18" fillId="0" borderId="30" xfId="61" applyFont="1" applyFill="1" applyBorder="1">
      <alignment/>
      <protection/>
    </xf>
    <xf numFmtId="1" fontId="18" fillId="0" borderId="29" xfId="61" applyFont="1" applyFill="1" applyBorder="1" applyAlignment="1">
      <alignment wrapText="1"/>
      <protection/>
    </xf>
    <xf numFmtId="1" fontId="19" fillId="0" borderId="10" xfId="61" applyFont="1" applyFill="1" applyBorder="1">
      <alignment/>
      <protection/>
    </xf>
    <xf numFmtId="1" fontId="18" fillId="0" borderId="10" xfId="61" applyFont="1" applyFill="1" applyBorder="1">
      <alignment/>
      <protection/>
    </xf>
    <xf numFmtId="1" fontId="19" fillId="0" borderId="0" xfId="61" applyFont="1" applyFill="1">
      <alignment/>
      <protection/>
    </xf>
    <xf numFmtId="0" fontId="20" fillId="33" borderId="26" xfId="61" applyNumberFormat="1" applyFont="1" applyFill="1" applyBorder="1" applyAlignment="1">
      <alignment horizontal="center" wrapText="1"/>
      <protection/>
    </xf>
    <xf numFmtId="0" fontId="18" fillId="33" borderId="27" xfId="61" applyNumberFormat="1" applyFont="1" applyFill="1" applyBorder="1" applyAlignment="1">
      <alignment horizontal="center"/>
      <protection/>
    </xf>
    <xf numFmtId="0" fontId="18" fillId="33" borderId="28" xfId="61" applyNumberFormat="1" applyFont="1" applyFill="1" applyBorder="1" applyAlignment="1">
      <alignment horizontal="center"/>
      <protection/>
    </xf>
    <xf numFmtId="0" fontId="20" fillId="33" borderId="10" xfId="61" applyNumberFormat="1" applyFont="1" applyFill="1" applyBorder="1" applyAlignment="1">
      <alignment horizontal="center" wrapText="1"/>
      <protection/>
    </xf>
    <xf numFmtId="0" fontId="18" fillId="33" borderId="29" xfId="61" applyNumberFormat="1" applyFont="1" applyFill="1" applyBorder="1" applyAlignment="1">
      <alignment horizontal="center"/>
      <protection/>
    </xf>
    <xf numFmtId="0" fontId="18" fillId="33" borderId="30" xfId="61" applyNumberFormat="1" applyFont="1" applyFill="1" applyBorder="1" applyAlignment="1">
      <alignment horizontal="center"/>
      <protection/>
    </xf>
    <xf numFmtId="0" fontId="18" fillId="33" borderId="31" xfId="61" applyNumberFormat="1" applyFont="1" applyFill="1" applyBorder="1" applyAlignment="1">
      <alignment horizontal="center"/>
      <protection/>
    </xf>
    <xf numFmtId="0" fontId="18" fillId="33" borderId="32" xfId="61" applyNumberFormat="1" applyFont="1" applyFill="1" applyBorder="1" applyAlignment="1">
      <alignment horizontal="center"/>
      <protection/>
    </xf>
    <xf numFmtId="0" fontId="18" fillId="33" borderId="33" xfId="61" applyNumberFormat="1" applyFont="1" applyFill="1" applyBorder="1" applyAlignment="1">
      <alignment horizontal="center"/>
      <protection/>
    </xf>
    <xf numFmtId="1" fontId="18" fillId="33" borderId="27" xfId="61" applyFont="1" applyFill="1" applyBorder="1">
      <alignment/>
      <protection/>
    </xf>
    <xf numFmtId="1" fontId="18" fillId="33" borderId="28" xfId="61" applyFont="1" applyFill="1" applyBorder="1">
      <alignment/>
      <protection/>
    </xf>
    <xf numFmtId="1" fontId="18" fillId="33" borderId="29" xfId="61" applyFont="1" applyFill="1" applyBorder="1">
      <alignment/>
      <protection/>
    </xf>
    <xf numFmtId="0" fontId="0" fillId="0" borderId="0" xfId="0" applyAlignment="1">
      <alignment vertical="center"/>
    </xf>
    <xf numFmtId="0" fontId="0" fillId="35" borderId="10" xfId="0" applyFill="1" applyBorder="1" applyAlignment="1" applyProtection="1">
      <alignment horizontal="center" vertical="center"/>
      <protection/>
    </xf>
    <xf numFmtId="0" fontId="0" fillId="36" borderId="21" xfId="0" applyFill="1" applyBorder="1" applyAlignment="1">
      <alignment horizontal="left" vertical="center"/>
    </xf>
    <xf numFmtId="0" fontId="23" fillId="36" borderId="25" xfId="0" applyFont="1" applyFill="1" applyBorder="1" applyAlignment="1">
      <alignment vertical="center"/>
    </xf>
    <xf numFmtId="0" fontId="23" fillId="36" borderId="21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34" borderId="34" xfId="0" applyFill="1" applyBorder="1" applyAlignment="1">
      <alignment/>
    </xf>
    <xf numFmtId="1" fontId="17" fillId="0" borderId="0" xfId="61" applyFont="1" applyFill="1" applyAlignment="1">
      <alignment horizontal="center"/>
      <protection/>
    </xf>
    <xf numFmtId="0" fontId="19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49" fontId="0" fillId="0" borderId="10" xfId="0" applyNumberFormat="1" applyBorder="1" applyAlignment="1" applyProtection="1">
      <alignment horizontal="left" vertical="center" shrinkToFit="1"/>
      <protection locked="0"/>
    </xf>
    <xf numFmtId="0" fontId="18" fillId="0" borderId="27" xfId="61" applyNumberFormat="1" applyFont="1" applyFill="1" applyBorder="1" applyAlignment="1">
      <alignment horizontal="center"/>
      <protection/>
    </xf>
    <xf numFmtId="0" fontId="18" fillId="0" borderId="28" xfId="61" applyNumberFormat="1" applyFont="1" applyFill="1" applyBorder="1" applyAlignment="1">
      <alignment horizontal="center"/>
      <protection/>
    </xf>
    <xf numFmtId="0" fontId="18" fillId="0" borderId="35" xfId="61" applyNumberFormat="1" applyFont="1" applyFill="1" applyBorder="1" applyAlignment="1">
      <alignment horizontal="center"/>
      <protection/>
    </xf>
    <xf numFmtId="0" fontId="18" fillId="0" borderId="29" xfId="61" applyNumberFormat="1" applyFont="1" applyFill="1" applyBorder="1" applyAlignment="1">
      <alignment horizontal="center"/>
      <protection/>
    </xf>
    <xf numFmtId="0" fontId="18" fillId="0" borderId="30" xfId="61" applyNumberFormat="1" applyFont="1" applyFill="1" applyBorder="1" applyAlignment="1">
      <alignment horizontal="center"/>
      <protection/>
    </xf>
    <xf numFmtId="0" fontId="19" fillId="0" borderId="26" xfId="61" applyNumberFormat="1" applyFont="1" applyFill="1" applyBorder="1" applyAlignment="1">
      <alignment horizontal="center" wrapText="1"/>
      <protection/>
    </xf>
    <xf numFmtId="0" fontId="0" fillId="40" borderId="0" xfId="0" applyFill="1" applyAlignment="1">
      <alignment vertical="center"/>
    </xf>
    <xf numFmtId="1" fontId="18" fillId="0" borderId="27" xfId="61" applyFont="1" applyFill="1" applyBorder="1" applyAlignment="1">
      <alignment horizontal="center"/>
      <protection/>
    </xf>
    <xf numFmtId="1" fontId="18" fillId="0" borderId="28" xfId="61" applyFont="1" applyFill="1" applyBorder="1" applyAlignment="1">
      <alignment horizontal="center"/>
      <protection/>
    </xf>
    <xf numFmtId="1" fontId="18" fillId="0" borderId="35" xfId="61" applyFont="1" applyFill="1" applyBorder="1" applyAlignment="1">
      <alignment horizontal="center"/>
      <protection/>
    </xf>
    <xf numFmtId="1" fontId="18" fillId="0" borderId="29" xfId="61" applyFont="1" applyFill="1" applyBorder="1" applyAlignment="1">
      <alignment horizontal="center"/>
      <protection/>
    </xf>
    <xf numFmtId="1" fontId="18" fillId="0" borderId="36" xfId="61" applyFont="1" applyFill="1" applyBorder="1" applyAlignment="1">
      <alignment horizontal="center"/>
      <protection/>
    </xf>
    <xf numFmtId="0" fontId="0" fillId="39" borderId="0" xfId="0" applyFill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10" xfId="61" applyNumberFormat="1" applyFont="1" applyFill="1" applyBorder="1" applyAlignment="1">
      <alignment horizontal="center" wrapText="1"/>
      <protection/>
    </xf>
    <xf numFmtId="1" fontId="19" fillId="0" borderId="10" xfId="61" applyFont="1" applyBorder="1" applyAlignment="1">
      <alignment horizontal="center"/>
      <protection/>
    </xf>
    <xf numFmtId="1" fontId="18" fillId="0" borderId="27" xfId="61" applyFont="1" applyBorder="1">
      <alignment/>
      <protection/>
    </xf>
    <xf numFmtId="1" fontId="18" fillId="0" borderId="28" xfId="61" applyFont="1" applyBorder="1">
      <alignment/>
      <protection/>
    </xf>
    <xf numFmtId="1" fontId="18" fillId="0" borderId="29" xfId="61" applyFont="1" applyBorder="1">
      <alignment/>
      <protection/>
    </xf>
    <xf numFmtId="1" fontId="19" fillId="0" borderId="26" xfId="61" applyFont="1" applyBorder="1" applyAlignment="1">
      <alignment horizontal="center"/>
      <protection/>
    </xf>
    <xf numFmtId="1" fontId="18" fillId="0" borderId="29" xfId="61" applyFont="1" applyBorder="1" applyAlignment="1">
      <alignment wrapText="1"/>
      <protection/>
    </xf>
    <xf numFmtId="1" fontId="18" fillId="0" borderId="37" xfId="61" applyFont="1" applyFill="1" applyBorder="1">
      <alignment/>
      <protection/>
    </xf>
    <xf numFmtId="0" fontId="5" fillId="0" borderId="21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38" borderId="0" xfId="0" applyFill="1" applyBorder="1" applyAlignment="1">
      <alignment vertical="center"/>
    </xf>
    <xf numFmtId="0" fontId="9" fillId="0" borderId="0" xfId="43" applyFill="1" applyBorder="1" applyAlignment="1" applyProtection="1">
      <alignment horizontal="center"/>
      <protection/>
    </xf>
    <xf numFmtId="0" fontId="7" fillId="0" borderId="2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4" fillId="0" borderId="21" xfId="43" applyFont="1" applyBorder="1" applyAlignment="1" applyProtection="1">
      <alignment horizontal="center" vertical="center"/>
      <protection/>
    </xf>
    <xf numFmtId="0" fontId="24" fillId="0" borderId="18" xfId="43" applyFont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9" fillId="0" borderId="24" xfId="43" applyFill="1" applyBorder="1" applyAlignment="1" applyProtection="1">
      <alignment horizontal="center"/>
      <protection/>
    </xf>
    <xf numFmtId="0" fontId="9" fillId="0" borderId="38" xfId="43" applyFill="1" applyBorder="1" applyAlignment="1" applyProtection="1">
      <alignment horizontal="center"/>
      <protection/>
    </xf>
    <xf numFmtId="0" fontId="2" fillId="37" borderId="24" xfId="0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3" xfId="0" applyFill="1" applyBorder="1" applyAlignment="1" applyProtection="1">
      <alignment horizontal="left"/>
      <protection locked="0"/>
    </xf>
    <xf numFmtId="0" fontId="0" fillId="0" borderId="42" xfId="0" applyFill="1" applyBorder="1" applyAlignment="1" applyProtection="1">
      <alignment horizontal="left"/>
      <protection locked="0"/>
    </xf>
    <xf numFmtId="0" fontId="0" fillId="0" borderId="24" xfId="0" applyFill="1" applyBorder="1" applyAlignment="1" applyProtection="1">
      <alignment horizontal="left"/>
      <protection locked="0"/>
    </xf>
    <xf numFmtId="0" fontId="0" fillId="0" borderId="38" xfId="0" applyFill="1" applyBorder="1" applyAlignment="1" applyProtection="1">
      <alignment horizontal="left"/>
      <protection locked="0"/>
    </xf>
    <xf numFmtId="0" fontId="0" fillId="0" borderId="43" xfId="0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1" fontId="17" fillId="0" borderId="0" xfId="61" applyFont="1" applyFill="1" applyAlignment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０４城南１６水泳" xfId="61"/>
    <cellStyle name="Followed Hyperlink" xfId="62"/>
    <cellStyle name="良い" xfId="63"/>
  </cellStyles>
  <dxfs count="6">
    <dxf>
      <font>
        <color indexed="9"/>
      </font>
      <fill>
        <patternFill>
          <bgColor indexed="48"/>
        </patternFill>
      </fill>
    </dxf>
    <dxf>
      <font>
        <color indexed="9"/>
      </font>
      <fill>
        <patternFill>
          <fgColor indexed="64"/>
          <bgColor indexed="10"/>
        </patternFill>
      </fill>
    </dxf>
    <dxf>
      <fill>
        <patternFill>
          <bgColor rgb="FFFFFF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FFFFFF"/>
      </font>
      <fill>
        <patternFill>
          <fgColor indexed="64"/>
          <bgColor rgb="FFFF0000"/>
        </patternFill>
      </fill>
      <border/>
    </dxf>
    <dxf>
      <font>
        <color rgb="FFFFFFFF"/>
      </font>
      <fill>
        <patternFill>
          <bgColor rgb="FF3366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&#32676;&#39340;&#30476;&#23567;&#20307;&#30740;\&#65298;&#65296;&#24773;&#22577;&#22996;&#21729;&#20250;\21rikjou-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選手申し込み"/>
      <sheetName val="リレー申し込み"/>
      <sheetName val="学校データ"/>
      <sheetName val="郡市データ"/>
      <sheetName val="種目データ"/>
      <sheetName val="選手取得"/>
      <sheetName val="学校データ (2)"/>
      <sheetName val="リレー取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eriku-j@y2.dion.ne.jp" TargetMode="External" /><Relationship Id="rId2" Type="http://schemas.openxmlformats.org/officeDocument/2006/relationships/hyperlink" Target="mailto:maeriku-j@y2.dion.ne.jp?subject=&#23567;&#23398;&#29983;&#39365;&#20253;&#30003;&#36796;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showGridLines="0" tabSelected="1" zoomScalePageLayoutView="0" workbookViewId="0" topLeftCell="A1">
      <selection activeCell="C19" sqref="C19"/>
    </sheetView>
  </sheetViews>
  <sheetFormatPr defaultColWidth="9.00390625" defaultRowHeight="13.5"/>
  <cols>
    <col min="1" max="1" width="2.50390625" style="0" customWidth="1"/>
    <col min="2" max="2" width="44.00390625" style="0" customWidth="1"/>
    <col min="3" max="3" width="38.50390625" style="0" customWidth="1"/>
    <col min="4" max="4" width="5.375" style="0" customWidth="1"/>
    <col min="5" max="5" width="23.25390625" style="0" customWidth="1"/>
    <col min="6" max="6" width="30.125" style="0" bestFit="1" customWidth="1"/>
    <col min="10" max="10" width="23.50390625" style="0" hidden="1" customWidth="1"/>
  </cols>
  <sheetData>
    <row r="1" ht="7.5" customHeight="1"/>
    <row r="2" spans="2:10" ht="24">
      <c r="B2" s="130" t="s">
        <v>856</v>
      </c>
      <c r="C2" s="130"/>
      <c r="J2" s="4" t="s">
        <v>75</v>
      </c>
    </row>
    <row r="3" spans="2:10" ht="24">
      <c r="B3" s="33" t="s">
        <v>62</v>
      </c>
      <c r="C3" s="32"/>
      <c r="J3" s="47" t="str">
        <f ca="1">MID(CELL("filename"),SEARCH("[",CELL("filename"))+1,SEARCH("]",CELL("filename"))-SEARCH("[",CELL("filename"))-5)</f>
        <v>ekiden-ent</v>
      </c>
    </row>
    <row r="4" spans="2:6" ht="26.25" customHeight="1">
      <c r="B4" s="3"/>
      <c r="F4" s="50" t="s">
        <v>93</v>
      </c>
    </row>
    <row r="5" spans="2:6" ht="21" customHeight="1">
      <c r="B5" s="90" t="s">
        <v>71</v>
      </c>
      <c r="C5" s="24"/>
      <c r="D5" s="24"/>
      <c r="E5" s="24"/>
      <c r="F5" s="25"/>
    </row>
    <row r="6" spans="2:6" ht="21" customHeight="1">
      <c r="B6" s="36" t="s">
        <v>66</v>
      </c>
      <c r="C6" s="26"/>
      <c r="D6" s="26"/>
      <c r="E6" s="26"/>
      <c r="F6" s="44" t="s">
        <v>90</v>
      </c>
    </row>
    <row r="7" spans="2:6" ht="21" customHeight="1">
      <c r="B7" s="36" t="s">
        <v>73</v>
      </c>
      <c r="C7" s="26"/>
      <c r="D7" s="26"/>
      <c r="E7" s="26"/>
      <c r="F7" s="45" t="s">
        <v>91</v>
      </c>
    </row>
    <row r="8" spans="2:6" ht="21" customHeight="1">
      <c r="B8" s="36" t="s">
        <v>67</v>
      </c>
      <c r="C8" s="26"/>
      <c r="D8" s="26"/>
      <c r="E8" s="26"/>
      <c r="F8" s="44" t="s">
        <v>92</v>
      </c>
    </row>
    <row r="9" spans="2:6" ht="9.75" customHeight="1">
      <c r="B9" s="36"/>
      <c r="C9" s="26"/>
      <c r="D9" s="26"/>
      <c r="E9" s="26"/>
      <c r="F9" s="27"/>
    </row>
    <row r="10" spans="2:6" ht="21" customHeight="1">
      <c r="B10" s="91" t="s">
        <v>70</v>
      </c>
      <c r="C10" s="26"/>
      <c r="D10" s="26"/>
      <c r="E10" s="26"/>
      <c r="F10" s="27"/>
    </row>
    <row r="11" spans="2:6" ht="21" customHeight="1">
      <c r="B11" s="89" t="s">
        <v>767</v>
      </c>
      <c r="C11" s="26"/>
      <c r="D11" s="26"/>
      <c r="E11" s="26"/>
      <c r="F11" s="27"/>
    </row>
    <row r="12" spans="2:6" ht="21" customHeight="1">
      <c r="B12" s="37" t="s">
        <v>58</v>
      </c>
      <c r="C12" s="26"/>
      <c r="D12" s="26"/>
      <c r="E12" s="26"/>
      <c r="F12" s="27"/>
    </row>
    <row r="13" spans="2:6" ht="21" customHeight="1">
      <c r="B13" s="89" t="s">
        <v>768</v>
      </c>
      <c r="C13" s="26"/>
      <c r="D13" s="26"/>
      <c r="E13" s="26"/>
      <c r="F13" s="27"/>
    </row>
    <row r="14" spans="2:6" ht="21" customHeight="1">
      <c r="B14" s="89" t="s">
        <v>769</v>
      </c>
      <c r="C14" s="26"/>
      <c r="D14" s="26"/>
      <c r="E14" s="26"/>
      <c r="F14" s="27"/>
    </row>
    <row r="15" spans="2:6" ht="21" customHeight="1">
      <c r="B15" s="37" t="s">
        <v>63</v>
      </c>
      <c r="C15" s="26"/>
      <c r="D15" s="26"/>
      <c r="E15" s="26"/>
      <c r="F15" s="27"/>
    </row>
    <row r="16" spans="2:6" ht="21" customHeight="1">
      <c r="B16" s="37" t="s">
        <v>64</v>
      </c>
      <c r="C16" s="26"/>
      <c r="D16" s="26"/>
      <c r="E16" s="26"/>
      <c r="F16" s="27"/>
    </row>
    <row r="17" spans="2:6" ht="21" customHeight="1">
      <c r="B17" s="38" t="s">
        <v>72</v>
      </c>
      <c r="C17" s="34"/>
      <c r="D17" s="34"/>
      <c r="E17" s="34"/>
      <c r="F17" s="35"/>
    </row>
    <row r="18" spans="2:3" ht="15" customHeight="1">
      <c r="B18" s="28"/>
      <c r="C18" s="29"/>
    </row>
    <row r="19" spans="2:6" ht="24" customHeight="1">
      <c r="B19" s="30" t="s">
        <v>59</v>
      </c>
      <c r="C19" s="96"/>
      <c r="E19" s="124" t="s">
        <v>857</v>
      </c>
      <c r="F19" s="125"/>
    </row>
    <row r="20" spans="2:6" ht="24" customHeight="1">
      <c r="B20" s="30" t="s">
        <v>65</v>
      </c>
      <c r="C20" s="96"/>
      <c r="E20" s="126" t="s">
        <v>770</v>
      </c>
      <c r="F20" s="127"/>
    </row>
    <row r="21" spans="2:6" ht="24" customHeight="1">
      <c r="B21" s="30" t="s">
        <v>61</v>
      </c>
      <c r="C21" s="97"/>
      <c r="E21" s="128" t="s">
        <v>60</v>
      </c>
      <c r="F21" s="129"/>
    </row>
    <row r="22" ht="15" customHeight="1"/>
    <row r="23" ht="24" customHeight="1"/>
    <row r="24" ht="24" customHeight="1"/>
    <row r="25" ht="24" customHeight="1"/>
  </sheetData>
  <sheetProtection sheet="1"/>
  <mergeCells count="4">
    <mergeCell ref="E19:F19"/>
    <mergeCell ref="E20:F20"/>
    <mergeCell ref="E21:F21"/>
    <mergeCell ref="B2:C2"/>
  </mergeCells>
  <dataValidations count="1">
    <dataValidation allowBlank="1" showInputMessage="1" showErrorMessage="1" imeMode="halfAlpha" sqref="C21"/>
  </dataValidations>
  <hyperlinks>
    <hyperlink ref="E20" r:id="rId1" display="maeriku-j@y2.dion.ne.jp"/>
    <hyperlink ref="F6" location="選手!C8" display="クリック→選手登録シートへ"/>
    <hyperlink ref="F7" location="選抜!C6" display="クリック→選抜チーム登録シートへ"/>
    <hyperlink ref="F8" location="クラブ・学校!D6" display="クリック→クラブ・学校チーム登録シートへ"/>
    <hyperlink ref="E20:F20" r:id="rId2" display="maeriku-j@y2.dion.ne.jp"/>
  </hyperlinks>
  <printOptions/>
  <pageMargins left="0.5905511811023623" right="0.5905511811023623" top="0.3937007874015748" bottom="0.31496062992125984" header="0.35433070866141736" footer="0.5118110236220472"/>
  <pageSetup orientation="landscape" paperSize="9" scale="9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107"/>
  <sheetViews>
    <sheetView showGridLines="0" zoomScalePageLayoutView="0" workbookViewId="0" topLeftCell="A1">
      <selection activeCell="C8" sqref="C8"/>
    </sheetView>
  </sheetViews>
  <sheetFormatPr defaultColWidth="9.00390625" defaultRowHeight="13.5"/>
  <cols>
    <col min="1" max="1" width="2.50390625" style="0" customWidth="1"/>
    <col min="2" max="2" width="6.00390625" style="0" customWidth="1"/>
    <col min="3" max="4" width="13.25390625" style="0" customWidth="1"/>
    <col min="5" max="5" width="20.125" style="0" customWidth="1"/>
    <col min="6" max="6" width="7.50390625" style="0" bestFit="1" customWidth="1"/>
    <col min="7" max="7" width="7.50390625" style="0" customWidth="1"/>
    <col min="8" max="8" width="12.50390625" style="0" customWidth="1"/>
    <col min="9" max="9" width="20.625" style="0" customWidth="1"/>
    <col min="10" max="10" width="12.50390625" style="0" customWidth="1"/>
    <col min="11" max="26" width="8.875" style="0" customWidth="1"/>
    <col min="27" max="28" width="8.875" style="0" hidden="1" customWidth="1"/>
    <col min="29" max="29" width="9.00390625" style="0" hidden="1" customWidth="1"/>
    <col min="30" max="31" width="13.00390625" style="0" hidden="1" customWidth="1"/>
    <col min="32" max="32" width="17.125" style="0" hidden="1" customWidth="1"/>
    <col min="33" max="33" width="7.75390625" style="0" hidden="1" customWidth="1"/>
    <col min="34" max="35" width="5.25390625" style="0" hidden="1" customWidth="1"/>
    <col min="36" max="36" width="5.50390625" style="0" hidden="1" customWidth="1"/>
    <col min="37" max="37" width="13.00390625" style="0" hidden="1" customWidth="1"/>
    <col min="38" max="38" width="3.875" style="0" hidden="1" customWidth="1"/>
    <col min="39" max="39" width="7.50390625" style="0" hidden="1" customWidth="1"/>
    <col min="40" max="40" width="14.50390625" style="0" hidden="1" customWidth="1"/>
  </cols>
  <sheetData>
    <row r="2" spans="2:9" ht="13.5">
      <c r="B2" s="131" t="s">
        <v>74</v>
      </c>
      <c r="C2" s="132"/>
      <c r="D2" s="123"/>
      <c r="I2" s="39" t="s">
        <v>751</v>
      </c>
    </row>
    <row r="3" ht="24">
      <c r="B3" s="6" t="str">
        <f>'申込書'!B2</f>
        <v>２０１２年</v>
      </c>
    </row>
    <row r="4" ht="34.5" customHeight="1">
      <c r="B4" s="6" t="s">
        <v>0</v>
      </c>
    </row>
    <row r="5" spans="3:28" ht="40.5" customHeight="1">
      <c r="C5" s="133" t="s">
        <v>852</v>
      </c>
      <c r="D5" s="134"/>
      <c r="E5" s="41" t="s">
        <v>760</v>
      </c>
      <c r="F5" s="41" t="s">
        <v>755</v>
      </c>
      <c r="G5" s="41" t="s">
        <v>755</v>
      </c>
      <c r="H5" s="41" t="s">
        <v>761</v>
      </c>
      <c r="I5" s="41" t="s">
        <v>754</v>
      </c>
      <c r="J5" s="41" t="s">
        <v>771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3:28" ht="15" customHeight="1">
      <c r="C6" s="2" t="s">
        <v>6</v>
      </c>
      <c r="D6" s="2" t="s">
        <v>6</v>
      </c>
      <c r="E6" s="2" t="s">
        <v>6</v>
      </c>
      <c r="F6" s="2" t="s">
        <v>6</v>
      </c>
      <c r="G6" s="2" t="s">
        <v>6</v>
      </c>
      <c r="H6" s="2" t="s">
        <v>6</v>
      </c>
      <c r="I6" s="2" t="s">
        <v>6</v>
      </c>
      <c r="J6" s="2" t="s">
        <v>6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2:40" ht="13.5">
      <c r="B7" s="5" t="s">
        <v>1</v>
      </c>
      <c r="C7" s="5" t="s">
        <v>850</v>
      </c>
      <c r="D7" s="5" t="s">
        <v>851</v>
      </c>
      <c r="E7" s="5" t="s">
        <v>3</v>
      </c>
      <c r="F7" s="5" t="s">
        <v>4</v>
      </c>
      <c r="G7" s="5" t="s">
        <v>7</v>
      </c>
      <c r="H7" s="5" t="s">
        <v>753</v>
      </c>
      <c r="I7" s="5" t="s">
        <v>5</v>
      </c>
      <c r="J7" s="5" t="s">
        <v>756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87"/>
      <c r="AC7" s="104"/>
      <c r="AD7" s="104" t="s">
        <v>853</v>
      </c>
      <c r="AE7" s="104" t="s">
        <v>854</v>
      </c>
      <c r="AF7" s="104" t="s">
        <v>76</v>
      </c>
      <c r="AG7" s="104" t="s">
        <v>77</v>
      </c>
      <c r="AH7" s="104" t="s">
        <v>4</v>
      </c>
      <c r="AI7" s="104" t="s">
        <v>7</v>
      </c>
      <c r="AJ7" s="104" t="s">
        <v>775</v>
      </c>
      <c r="AK7" s="104" t="s">
        <v>774</v>
      </c>
      <c r="AL7" s="104" t="s">
        <v>787</v>
      </c>
      <c r="AM7" s="104" t="s">
        <v>776</v>
      </c>
      <c r="AN7" s="104" t="s">
        <v>762</v>
      </c>
    </row>
    <row r="8" spans="2:40" ht="13.5">
      <c r="B8" s="40">
        <v>1</v>
      </c>
      <c r="C8" s="46"/>
      <c r="D8" s="46"/>
      <c r="E8" s="95"/>
      <c r="F8" s="47"/>
      <c r="G8" s="47"/>
      <c r="H8" s="47"/>
      <c r="I8" s="88">
        <f>IF(H8="","",VLOOKUP(H8,'学校名一覧表'!$C$5:$G$350,5,0))</f>
      </c>
      <c r="J8" s="51"/>
      <c r="AB8" t="s">
        <v>758</v>
      </c>
      <c r="AC8" s="104">
        <v>1</v>
      </c>
      <c r="AD8" s="104">
        <f>IF(C8="","",C8)</f>
      </c>
      <c r="AE8" s="104">
        <f>IF(C8="","",C8&amp;"　"&amp;D8)</f>
      </c>
      <c r="AF8" s="104">
        <f>IF(I8="","",I8)</f>
      </c>
      <c r="AG8" s="104">
        <f>IF(E8="","",E8)</f>
      </c>
      <c r="AH8" s="104">
        <f>IF(F8="４年",4,IF(F8="５年",5,IF(F8="６年",6,"")))</f>
      </c>
      <c r="AI8" s="104">
        <f>IF(G8="男",1,IF(G8="女",2,""))</f>
      </c>
      <c r="AJ8" s="104">
        <f>IF(C8="","",AC8+'申込書'!$J$3*100)</f>
      </c>
      <c r="AK8" s="104">
        <f aca="true" t="shared" si="0" ref="AK8:AK39">IF(C8="","",AJ8+AI8*100000000)</f>
      </c>
      <c r="AL8" s="104">
        <f>IF(C8="","",VLOOKUP(H8,'学校名一覧表'!$C$5:$G$350,2,1))</f>
      </c>
      <c r="AM8" s="104">
        <f>IF(H8="","",VLOOKUP(H8,'学校名一覧表'!$C$5:$G$350,3,0))</f>
      </c>
      <c r="AN8" s="104">
        <f>IF(AE8="","",AE8&amp;"("&amp;AH8&amp;")")</f>
      </c>
    </row>
    <row r="9" spans="2:40" ht="13.5">
      <c r="B9" s="40">
        <v>2</v>
      </c>
      <c r="C9" s="46"/>
      <c r="D9" s="46"/>
      <c r="E9" s="95"/>
      <c r="F9" s="47"/>
      <c r="G9" s="47"/>
      <c r="H9" s="47"/>
      <c r="I9" s="88">
        <f>IF(H9="","",VLOOKUP(H9,'学校名一覧表'!$C$5:$G$350,5,0))</f>
      </c>
      <c r="J9" s="31"/>
      <c r="AB9" t="s">
        <v>759</v>
      </c>
      <c r="AC9" s="104">
        <v>2</v>
      </c>
      <c r="AD9" s="104">
        <f aca="true" t="shared" si="1" ref="AD9:AD72">IF(C9="","",C9&amp;"　"&amp;D9)</f>
      </c>
      <c r="AE9" s="104"/>
      <c r="AF9" s="104">
        <f aca="true" t="shared" si="2" ref="AF9:AF72">IF(I9="","",I9)</f>
      </c>
      <c r="AG9" s="104">
        <f aca="true" t="shared" si="3" ref="AG9:AG72">IF(E9="","",E9)</f>
      </c>
      <c r="AH9" s="104">
        <f aca="true" t="shared" si="4" ref="AH9:AH72">IF(F9="４年",4,IF(F9="５年",5,IF(F9="６年",6,"")))</f>
      </c>
      <c r="AI9" s="104">
        <f aca="true" t="shared" si="5" ref="AI9:AI72">IF(G9="男",1,IF(G9="女",2,""))</f>
      </c>
      <c r="AJ9" s="104">
        <f>IF(C9="","",AC9+'申込書'!$J$3*100)</f>
      </c>
      <c r="AK9" s="104">
        <f t="shared" si="0"/>
      </c>
      <c r="AL9" s="104">
        <f>IF(C9="","",VLOOKUP(H9,'学校名一覧表'!$C$5:$G$350,2,1))</f>
      </c>
      <c r="AM9" s="104">
        <f>IF(H9="","",VLOOKUP(H9,'学校名一覧表'!$C$5:$G$350,3,0))</f>
      </c>
      <c r="AN9" s="104">
        <f aca="true" t="shared" si="6" ref="AN9:AN40">IF(AD9="","",AD9&amp;"("&amp;AH9&amp;")")</f>
      </c>
    </row>
    <row r="10" spans="2:40" ht="13.5">
      <c r="B10" s="40">
        <v>3</v>
      </c>
      <c r="C10" s="46"/>
      <c r="D10" s="46"/>
      <c r="E10" s="95"/>
      <c r="F10" s="47"/>
      <c r="G10" s="47"/>
      <c r="H10" s="47"/>
      <c r="I10" s="88">
        <f>IF(H10="","",VLOOKUP(H10,'学校名一覧表'!$C$5:$G$350,5,0))</f>
      </c>
      <c r="J10" s="31"/>
      <c r="AC10" s="104">
        <v>3</v>
      </c>
      <c r="AD10" s="104">
        <f t="shared" si="1"/>
      </c>
      <c r="AE10" s="104"/>
      <c r="AF10" s="104">
        <f t="shared" si="2"/>
      </c>
      <c r="AG10" s="104">
        <f t="shared" si="3"/>
      </c>
      <c r="AH10" s="104">
        <f t="shared" si="4"/>
      </c>
      <c r="AI10" s="104">
        <f t="shared" si="5"/>
      </c>
      <c r="AJ10" s="104">
        <f>IF(C10="","",AC10+'申込書'!$J$3*100)</f>
      </c>
      <c r="AK10" s="104">
        <f t="shared" si="0"/>
      </c>
      <c r="AL10" s="104">
        <f>IF(C10="","",VLOOKUP(H10,'学校名一覧表'!$C$5:$G$350,2,1))</f>
      </c>
      <c r="AM10" s="104">
        <f>IF(H10="","",VLOOKUP(H10,'学校名一覧表'!$C$5:$G$350,3,0))</f>
      </c>
      <c r="AN10" s="104">
        <f t="shared" si="6"/>
      </c>
    </row>
    <row r="11" spans="2:40" ht="13.5">
      <c r="B11" s="40">
        <v>4</v>
      </c>
      <c r="C11" s="46"/>
      <c r="D11" s="46"/>
      <c r="E11" s="95"/>
      <c r="F11" s="47"/>
      <c r="G11" s="47"/>
      <c r="H11" s="47"/>
      <c r="I11" s="88">
        <f>IF(H11="","",VLOOKUP(H11,'学校名一覧表'!$C$5:$G$350,5,0))</f>
      </c>
      <c r="J11" s="31"/>
      <c r="AB11" t="s">
        <v>772</v>
      </c>
      <c r="AC11" s="104">
        <v>4</v>
      </c>
      <c r="AD11" s="104">
        <f t="shared" si="1"/>
      </c>
      <c r="AE11" s="104"/>
      <c r="AF11" s="104">
        <f t="shared" si="2"/>
      </c>
      <c r="AG11" s="104">
        <f t="shared" si="3"/>
      </c>
      <c r="AH11" s="104">
        <f t="shared" si="4"/>
      </c>
      <c r="AI11" s="104">
        <f t="shared" si="5"/>
      </c>
      <c r="AJ11" s="104">
        <f>IF(C11="","",AC11+'申込書'!$J$3*100)</f>
      </c>
      <c r="AK11" s="104">
        <f t="shared" si="0"/>
      </c>
      <c r="AL11" s="104">
        <f>IF(C11="","",VLOOKUP(H11,'学校名一覧表'!$C$5:$G$350,2,1))</f>
      </c>
      <c r="AM11" s="104">
        <f>IF(H11="","",VLOOKUP(H11,'学校名一覧表'!$C$5:$G$350,3,0))</f>
      </c>
      <c r="AN11" s="104">
        <f t="shared" si="6"/>
      </c>
    </row>
    <row r="12" spans="2:40" ht="13.5">
      <c r="B12" s="40">
        <v>5</v>
      </c>
      <c r="C12" s="46"/>
      <c r="D12" s="46"/>
      <c r="E12" s="95"/>
      <c r="F12" s="47"/>
      <c r="G12" s="47"/>
      <c r="H12" s="47"/>
      <c r="I12" s="88">
        <f>IF(H12="","",VLOOKUP(H12,'学校名一覧表'!$C$5:$G$350,5,0))</f>
      </c>
      <c r="J12" s="31"/>
      <c r="AB12" t="s">
        <v>773</v>
      </c>
      <c r="AC12" s="104">
        <v>5</v>
      </c>
      <c r="AD12" s="104">
        <f t="shared" si="1"/>
      </c>
      <c r="AE12" s="104"/>
      <c r="AF12" s="104">
        <f t="shared" si="2"/>
      </c>
      <c r="AG12" s="104">
        <f t="shared" si="3"/>
      </c>
      <c r="AH12" s="104">
        <f t="shared" si="4"/>
      </c>
      <c r="AI12" s="104">
        <f t="shared" si="5"/>
      </c>
      <c r="AJ12" s="104">
        <f>IF(C12="","",AC12+'申込書'!$J$3*100)</f>
      </c>
      <c r="AK12" s="104">
        <f t="shared" si="0"/>
      </c>
      <c r="AL12" s="104">
        <f>IF(C12="","",VLOOKUP(H12,'学校名一覧表'!$C$5:$G$350,2,1))</f>
      </c>
      <c r="AM12" s="104">
        <f>IF(H12="","",VLOOKUP(H12,'学校名一覧表'!$C$5:$G$350,3,0))</f>
      </c>
      <c r="AN12" s="104">
        <f t="shared" si="6"/>
      </c>
    </row>
    <row r="13" spans="2:40" ht="13.5">
      <c r="B13" s="40">
        <v>6</v>
      </c>
      <c r="C13" s="46"/>
      <c r="D13" s="46"/>
      <c r="E13" s="95"/>
      <c r="F13" s="47"/>
      <c r="G13" s="47"/>
      <c r="H13" s="47"/>
      <c r="I13" s="88">
        <f>IF(H13="","",VLOOKUP(H13,'学校名一覧表'!$C$5:$G$350,5,0))</f>
      </c>
      <c r="J13" s="31"/>
      <c r="AC13" s="104">
        <v>6</v>
      </c>
      <c r="AD13" s="104">
        <f t="shared" si="1"/>
      </c>
      <c r="AE13" s="104"/>
      <c r="AF13" s="104">
        <f t="shared" si="2"/>
      </c>
      <c r="AG13" s="104">
        <f t="shared" si="3"/>
      </c>
      <c r="AH13" s="104">
        <f t="shared" si="4"/>
      </c>
      <c r="AI13" s="104">
        <f t="shared" si="5"/>
      </c>
      <c r="AJ13" s="104">
        <f>IF(C13="","",AC13+'申込書'!$J$3*100)</f>
      </c>
      <c r="AK13" s="104">
        <f t="shared" si="0"/>
      </c>
      <c r="AL13" s="104">
        <f>IF(C13="","",VLOOKUP(H13,'学校名一覧表'!$C$5:$G$350,2,1))</f>
      </c>
      <c r="AM13" s="104">
        <f>IF(H13="","",VLOOKUP(H13,'学校名一覧表'!$C$5:$G$350,3,0))</f>
      </c>
      <c r="AN13" s="104">
        <f t="shared" si="6"/>
      </c>
    </row>
    <row r="14" spans="2:40" ht="13.5">
      <c r="B14" s="40">
        <v>7</v>
      </c>
      <c r="C14" s="46"/>
      <c r="D14" s="46"/>
      <c r="E14" s="95"/>
      <c r="F14" s="47"/>
      <c r="G14" s="47"/>
      <c r="H14" s="47"/>
      <c r="I14" s="88">
        <f>IF(H14="","",VLOOKUP(H14,'学校名一覧表'!$C$5:$G$350,5,0))</f>
      </c>
      <c r="J14" s="31"/>
      <c r="AC14" s="104">
        <v>7</v>
      </c>
      <c r="AD14" s="104">
        <f t="shared" si="1"/>
      </c>
      <c r="AE14" s="104"/>
      <c r="AF14" s="104">
        <f t="shared" si="2"/>
      </c>
      <c r="AG14" s="104">
        <f t="shared" si="3"/>
      </c>
      <c r="AH14" s="104">
        <f t="shared" si="4"/>
      </c>
      <c r="AI14" s="104">
        <f t="shared" si="5"/>
      </c>
      <c r="AJ14" s="104">
        <f>IF(C14="","",AC14+'申込書'!$J$3*100)</f>
      </c>
      <c r="AK14" s="104">
        <f t="shared" si="0"/>
      </c>
      <c r="AL14" s="104">
        <f>IF(C14="","",VLOOKUP(H14,'学校名一覧表'!$C$5:$G$350,2,1))</f>
      </c>
      <c r="AM14" s="104">
        <f>IF(H14="","",VLOOKUP(H14,'学校名一覧表'!$C$5:$G$350,3,0))</f>
      </c>
      <c r="AN14" s="104">
        <f t="shared" si="6"/>
      </c>
    </row>
    <row r="15" spans="2:40" ht="13.5">
      <c r="B15" s="40">
        <v>8</v>
      </c>
      <c r="C15" s="46"/>
      <c r="D15" s="46"/>
      <c r="E15" s="95"/>
      <c r="F15" s="47"/>
      <c r="G15" s="47"/>
      <c r="H15" s="47"/>
      <c r="I15" s="88">
        <f>IF(H15="","",VLOOKUP(H15,'学校名一覧表'!$C$5:$G$350,5,0))</f>
      </c>
      <c r="J15" s="31"/>
      <c r="AC15" s="104">
        <v>8</v>
      </c>
      <c r="AD15" s="104">
        <f t="shared" si="1"/>
      </c>
      <c r="AE15" s="104"/>
      <c r="AF15" s="104">
        <f t="shared" si="2"/>
      </c>
      <c r="AG15" s="104">
        <f t="shared" si="3"/>
      </c>
      <c r="AH15" s="104">
        <f t="shared" si="4"/>
      </c>
      <c r="AI15" s="104">
        <f t="shared" si="5"/>
      </c>
      <c r="AJ15" s="104">
        <f>IF(C15="","",AC15+'申込書'!$J$3*100)</f>
      </c>
      <c r="AK15" s="104">
        <f t="shared" si="0"/>
      </c>
      <c r="AL15" s="104">
        <f>IF(C15="","",VLOOKUP(H15,'学校名一覧表'!$C$5:$G$350,2,1))</f>
      </c>
      <c r="AM15" s="104">
        <f>IF(H15="","",VLOOKUP(H15,'学校名一覧表'!$C$5:$G$350,3,0))</f>
      </c>
      <c r="AN15" s="104">
        <f t="shared" si="6"/>
      </c>
    </row>
    <row r="16" spans="2:40" ht="13.5">
      <c r="B16" s="40">
        <v>9</v>
      </c>
      <c r="C16" s="46"/>
      <c r="D16" s="46"/>
      <c r="E16" s="95"/>
      <c r="F16" s="47"/>
      <c r="G16" s="47"/>
      <c r="H16" s="47"/>
      <c r="I16" s="88">
        <f>IF(H16="","",VLOOKUP(H16,'学校名一覧表'!$C$5:$G$350,5,0))</f>
      </c>
      <c r="J16" s="31"/>
      <c r="AC16" s="104">
        <v>9</v>
      </c>
      <c r="AD16" s="104">
        <f t="shared" si="1"/>
      </c>
      <c r="AE16" s="104"/>
      <c r="AF16" s="104">
        <f t="shared" si="2"/>
      </c>
      <c r="AG16" s="104">
        <f t="shared" si="3"/>
      </c>
      <c r="AH16" s="104">
        <f t="shared" si="4"/>
      </c>
      <c r="AI16" s="104">
        <f t="shared" si="5"/>
      </c>
      <c r="AJ16" s="104">
        <f>IF(C16="","",AC16+'申込書'!$J$3*100)</f>
      </c>
      <c r="AK16" s="104">
        <f t="shared" si="0"/>
      </c>
      <c r="AL16" s="104">
        <f>IF(C16="","",VLOOKUP(H16,'学校名一覧表'!$C$5:$G$350,2,1))</f>
      </c>
      <c r="AM16" s="104">
        <f>IF(H16="","",VLOOKUP(H16,'学校名一覧表'!$C$5:$G$350,3,0))</f>
      </c>
      <c r="AN16" s="104">
        <f t="shared" si="6"/>
      </c>
    </row>
    <row r="17" spans="2:40" ht="13.5">
      <c r="B17" s="40">
        <v>10</v>
      </c>
      <c r="C17" s="46"/>
      <c r="D17" s="46"/>
      <c r="E17" s="95"/>
      <c r="F17" s="47"/>
      <c r="G17" s="47"/>
      <c r="H17" s="47"/>
      <c r="I17" s="88">
        <f>IF(H17="","",VLOOKUP(H17,'学校名一覧表'!$C$5:$G$350,5,0))</f>
      </c>
      <c r="J17" s="31"/>
      <c r="AC17" s="104">
        <v>10</v>
      </c>
      <c r="AD17" s="104">
        <f t="shared" si="1"/>
      </c>
      <c r="AE17" s="104"/>
      <c r="AF17" s="104">
        <f t="shared" si="2"/>
      </c>
      <c r="AG17" s="104">
        <f t="shared" si="3"/>
      </c>
      <c r="AH17" s="104">
        <f t="shared" si="4"/>
      </c>
      <c r="AI17" s="104">
        <f t="shared" si="5"/>
      </c>
      <c r="AJ17" s="104">
        <f>IF(C17="","",AC17+'申込書'!$J$3*100)</f>
      </c>
      <c r="AK17" s="104">
        <f t="shared" si="0"/>
      </c>
      <c r="AL17" s="104">
        <f>IF(C17="","",VLOOKUP(H17,'学校名一覧表'!$C$5:$G$350,2,1))</f>
      </c>
      <c r="AM17" s="104">
        <f>IF(H17="","",VLOOKUP(H17,'学校名一覧表'!$C$5:$G$350,3,0))</f>
      </c>
      <c r="AN17" s="104">
        <f t="shared" si="6"/>
      </c>
    </row>
    <row r="18" spans="2:40" ht="13.5">
      <c r="B18" s="40">
        <v>11</v>
      </c>
      <c r="C18" s="46"/>
      <c r="D18" s="46"/>
      <c r="E18" s="95"/>
      <c r="F18" s="47"/>
      <c r="G18" s="47"/>
      <c r="H18" s="47"/>
      <c r="I18" s="88">
        <f>IF(H18="","",VLOOKUP(H18,'学校名一覧表'!$C$5:$G$350,5,0))</f>
      </c>
      <c r="J18" s="31"/>
      <c r="AC18" s="104">
        <v>11</v>
      </c>
      <c r="AD18" s="104">
        <f t="shared" si="1"/>
      </c>
      <c r="AE18" s="104"/>
      <c r="AF18" s="104">
        <f t="shared" si="2"/>
      </c>
      <c r="AG18" s="104">
        <f t="shared" si="3"/>
      </c>
      <c r="AH18" s="104">
        <f t="shared" si="4"/>
      </c>
      <c r="AI18" s="104">
        <f t="shared" si="5"/>
      </c>
      <c r="AJ18" s="104">
        <f>IF(C18="","",AC18+'申込書'!$J$3*100)</f>
      </c>
      <c r="AK18" s="104">
        <f t="shared" si="0"/>
      </c>
      <c r="AL18" s="104">
        <f>IF(C18="","",VLOOKUP(H18,'学校名一覧表'!$C$5:$G$350,2,1))</f>
      </c>
      <c r="AM18" s="104">
        <f>IF(H18="","",VLOOKUP(H18,'学校名一覧表'!$C$5:$G$350,3,0))</f>
      </c>
      <c r="AN18" s="104">
        <f t="shared" si="6"/>
      </c>
    </row>
    <row r="19" spans="2:40" ht="13.5">
      <c r="B19" s="40">
        <v>12</v>
      </c>
      <c r="C19" s="46"/>
      <c r="D19" s="46"/>
      <c r="E19" s="95"/>
      <c r="F19" s="47"/>
      <c r="G19" s="47"/>
      <c r="H19" s="47"/>
      <c r="I19" s="88">
        <f>IF(H19="","",VLOOKUP(H19,'学校名一覧表'!$C$5:$G$350,5,0))</f>
      </c>
      <c r="J19" s="31"/>
      <c r="AC19" s="104">
        <v>12</v>
      </c>
      <c r="AD19" s="104">
        <f t="shared" si="1"/>
      </c>
      <c r="AE19" s="104"/>
      <c r="AF19" s="104">
        <f t="shared" si="2"/>
      </c>
      <c r="AG19" s="104">
        <f t="shared" si="3"/>
      </c>
      <c r="AH19" s="104">
        <f t="shared" si="4"/>
      </c>
      <c r="AI19" s="104">
        <f t="shared" si="5"/>
      </c>
      <c r="AJ19" s="104">
        <f>IF(C19="","",AC19+'申込書'!$J$3*100)</f>
      </c>
      <c r="AK19" s="104">
        <f t="shared" si="0"/>
      </c>
      <c r="AL19" s="104">
        <f>IF(C19="","",VLOOKUP(H19,'学校名一覧表'!$C$5:$G$350,2,1))</f>
      </c>
      <c r="AM19" s="104">
        <f>IF(H19="","",VLOOKUP(H19,'学校名一覧表'!$C$5:$G$350,3,0))</f>
      </c>
      <c r="AN19" s="104">
        <f t="shared" si="6"/>
      </c>
    </row>
    <row r="20" spans="2:40" ht="13.5">
      <c r="B20" s="40">
        <v>13</v>
      </c>
      <c r="C20" s="46"/>
      <c r="D20" s="46"/>
      <c r="E20" s="95"/>
      <c r="F20" s="47"/>
      <c r="G20" s="47"/>
      <c r="H20" s="47"/>
      <c r="I20" s="88">
        <f>IF(H20="","",VLOOKUP(H20,'学校名一覧表'!$C$5:$G$350,5,0))</f>
      </c>
      <c r="J20" s="31"/>
      <c r="AC20" s="104">
        <v>13</v>
      </c>
      <c r="AD20" s="104">
        <f t="shared" si="1"/>
      </c>
      <c r="AE20" s="104"/>
      <c r="AF20" s="104">
        <f t="shared" si="2"/>
      </c>
      <c r="AG20" s="104">
        <f t="shared" si="3"/>
      </c>
      <c r="AH20" s="104">
        <f t="shared" si="4"/>
      </c>
      <c r="AI20" s="104">
        <f t="shared" si="5"/>
      </c>
      <c r="AJ20" s="104">
        <f>IF(C20="","",AC20+'申込書'!$J$3*100)</f>
      </c>
      <c r="AK20" s="104">
        <f t="shared" si="0"/>
      </c>
      <c r="AL20" s="104">
        <f>IF(C20="","",VLOOKUP(H20,'学校名一覧表'!$C$5:$G$350,2,1))</f>
      </c>
      <c r="AM20" s="104">
        <f>IF(H20="","",VLOOKUP(H20,'学校名一覧表'!$C$5:$G$350,3,0))</f>
      </c>
      <c r="AN20" s="104">
        <f t="shared" si="6"/>
      </c>
    </row>
    <row r="21" spans="2:40" ht="13.5">
      <c r="B21" s="40">
        <v>14</v>
      </c>
      <c r="C21" s="46"/>
      <c r="D21" s="46"/>
      <c r="E21" s="95"/>
      <c r="F21" s="47"/>
      <c r="G21" s="47"/>
      <c r="H21" s="47"/>
      <c r="I21" s="88">
        <f>IF(H21="","",VLOOKUP(H21,'学校名一覧表'!$C$5:$G$350,5,0))</f>
      </c>
      <c r="J21" s="31"/>
      <c r="AC21" s="104">
        <v>14</v>
      </c>
      <c r="AD21" s="104">
        <f t="shared" si="1"/>
      </c>
      <c r="AE21" s="104"/>
      <c r="AF21" s="104">
        <f t="shared" si="2"/>
      </c>
      <c r="AG21" s="104">
        <f t="shared" si="3"/>
      </c>
      <c r="AH21" s="104">
        <f t="shared" si="4"/>
      </c>
      <c r="AI21" s="104">
        <f t="shared" si="5"/>
      </c>
      <c r="AJ21" s="104">
        <f>IF(C21="","",AC21+'申込書'!$J$3*100)</f>
      </c>
      <c r="AK21" s="104">
        <f t="shared" si="0"/>
      </c>
      <c r="AL21" s="104">
        <f>IF(C21="","",VLOOKUP(H21,'学校名一覧表'!$C$5:$G$350,2,1))</f>
      </c>
      <c r="AM21" s="104">
        <f>IF(H21="","",VLOOKUP(H21,'学校名一覧表'!$C$5:$G$350,3,0))</f>
      </c>
      <c r="AN21" s="104">
        <f t="shared" si="6"/>
      </c>
    </row>
    <row r="22" spans="2:40" ht="13.5">
      <c r="B22" s="40">
        <v>15</v>
      </c>
      <c r="C22" s="46"/>
      <c r="D22" s="46"/>
      <c r="E22" s="95"/>
      <c r="F22" s="47"/>
      <c r="G22" s="47"/>
      <c r="H22" s="47"/>
      <c r="I22" s="88">
        <f>IF(H22="","",VLOOKUP(H22,'学校名一覧表'!$C$5:$G$350,5,0))</f>
      </c>
      <c r="J22" s="31"/>
      <c r="AC22" s="104">
        <v>15</v>
      </c>
      <c r="AD22" s="104">
        <f t="shared" si="1"/>
      </c>
      <c r="AE22" s="104"/>
      <c r="AF22" s="104">
        <f t="shared" si="2"/>
      </c>
      <c r="AG22" s="104">
        <f t="shared" si="3"/>
      </c>
      <c r="AH22" s="104">
        <f t="shared" si="4"/>
      </c>
      <c r="AI22" s="104">
        <f t="shared" si="5"/>
      </c>
      <c r="AJ22" s="104">
        <f>IF(C22="","",AC22+'申込書'!$J$3*100)</f>
      </c>
      <c r="AK22" s="104">
        <f t="shared" si="0"/>
      </c>
      <c r="AL22" s="104">
        <f>IF(C22="","",VLOOKUP(H22,'学校名一覧表'!$C$5:$G$350,2,1))</f>
      </c>
      <c r="AM22" s="104">
        <f>IF(H22="","",VLOOKUP(H22,'学校名一覧表'!$C$5:$G$350,3,0))</f>
      </c>
      <c r="AN22" s="104">
        <f t="shared" si="6"/>
      </c>
    </row>
    <row r="23" spans="2:40" ht="13.5">
      <c r="B23" s="40">
        <v>16</v>
      </c>
      <c r="C23" s="46"/>
      <c r="D23" s="46"/>
      <c r="E23" s="95"/>
      <c r="F23" s="47"/>
      <c r="G23" s="47"/>
      <c r="H23" s="47"/>
      <c r="I23" s="88">
        <f>IF(H23="","",VLOOKUP(H23,'学校名一覧表'!$C$5:$G$350,5,0))</f>
      </c>
      <c r="J23" s="31"/>
      <c r="AC23" s="104">
        <v>16</v>
      </c>
      <c r="AD23" s="104">
        <f t="shared" si="1"/>
      </c>
      <c r="AE23" s="104"/>
      <c r="AF23" s="104">
        <f t="shared" si="2"/>
      </c>
      <c r="AG23" s="104">
        <f t="shared" si="3"/>
      </c>
      <c r="AH23" s="104">
        <f t="shared" si="4"/>
      </c>
      <c r="AI23" s="104">
        <f t="shared" si="5"/>
      </c>
      <c r="AJ23" s="104">
        <f>IF(C23="","",AC23+'申込書'!$J$3*100)</f>
      </c>
      <c r="AK23" s="104">
        <f t="shared" si="0"/>
      </c>
      <c r="AL23" s="104">
        <f>IF(C23="","",VLOOKUP(H23,'学校名一覧表'!$C$5:$G$350,2,1))</f>
      </c>
      <c r="AM23" s="104">
        <f>IF(H23="","",VLOOKUP(H23,'学校名一覧表'!$C$5:$G$350,3,0))</f>
      </c>
      <c r="AN23" s="104">
        <f t="shared" si="6"/>
      </c>
    </row>
    <row r="24" spans="2:40" ht="13.5">
      <c r="B24" s="40">
        <v>17</v>
      </c>
      <c r="C24" s="46"/>
      <c r="D24" s="46"/>
      <c r="E24" s="95"/>
      <c r="F24" s="47"/>
      <c r="G24" s="47"/>
      <c r="H24" s="47"/>
      <c r="I24" s="88">
        <f>IF(H24="","",VLOOKUP(H24,'学校名一覧表'!$C$5:$G$350,5,0))</f>
      </c>
      <c r="J24" s="31"/>
      <c r="AC24" s="104">
        <v>17</v>
      </c>
      <c r="AD24" s="104">
        <f t="shared" si="1"/>
      </c>
      <c r="AE24" s="104"/>
      <c r="AF24" s="104">
        <f t="shared" si="2"/>
      </c>
      <c r="AG24" s="104">
        <f t="shared" si="3"/>
      </c>
      <c r="AH24" s="104">
        <f t="shared" si="4"/>
      </c>
      <c r="AI24" s="104">
        <f t="shared" si="5"/>
      </c>
      <c r="AJ24" s="104">
        <f>IF(C24="","",AC24+'申込書'!$J$3*100)</f>
      </c>
      <c r="AK24" s="104">
        <f t="shared" si="0"/>
      </c>
      <c r="AL24" s="104">
        <f>IF(C24="","",VLOOKUP(H24,'学校名一覧表'!$C$5:$G$350,2,1))</f>
      </c>
      <c r="AM24" s="104">
        <f>IF(H24="","",VLOOKUP(H24,'学校名一覧表'!$C$5:$G$350,3,0))</f>
      </c>
      <c r="AN24" s="104">
        <f t="shared" si="6"/>
      </c>
    </row>
    <row r="25" spans="2:40" ht="13.5">
      <c r="B25" s="40">
        <v>18</v>
      </c>
      <c r="C25" s="46"/>
      <c r="D25" s="46"/>
      <c r="E25" s="95"/>
      <c r="F25" s="47"/>
      <c r="G25" s="47"/>
      <c r="H25" s="47"/>
      <c r="I25" s="88">
        <f>IF(H25="","",VLOOKUP(H25,'学校名一覧表'!$C$5:$G$350,5,0))</f>
      </c>
      <c r="J25" s="31"/>
      <c r="AC25" s="104">
        <v>18</v>
      </c>
      <c r="AD25" s="104">
        <f t="shared" si="1"/>
      </c>
      <c r="AE25" s="104"/>
      <c r="AF25" s="104">
        <f t="shared" si="2"/>
      </c>
      <c r="AG25" s="104">
        <f t="shared" si="3"/>
      </c>
      <c r="AH25" s="104">
        <f t="shared" si="4"/>
      </c>
      <c r="AI25" s="104">
        <f t="shared" si="5"/>
      </c>
      <c r="AJ25" s="104">
        <f>IF(C25="","",AC25+'申込書'!$J$3*100)</f>
      </c>
      <c r="AK25" s="104">
        <f t="shared" si="0"/>
      </c>
      <c r="AL25" s="104">
        <f>IF(C25="","",VLOOKUP(H25,'学校名一覧表'!$C$5:$G$350,2,1))</f>
      </c>
      <c r="AM25" s="104">
        <f>IF(H25="","",VLOOKUP(H25,'学校名一覧表'!$C$5:$G$350,3,0))</f>
      </c>
      <c r="AN25" s="104">
        <f t="shared" si="6"/>
      </c>
    </row>
    <row r="26" spans="2:40" ht="13.5">
      <c r="B26" s="40">
        <v>19</v>
      </c>
      <c r="C26" s="46"/>
      <c r="D26" s="46"/>
      <c r="E26" s="95"/>
      <c r="F26" s="47"/>
      <c r="G26" s="47"/>
      <c r="H26" s="47"/>
      <c r="I26" s="88">
        <f>IF(H26="","",VLOOKUP(H26,'学校名一覧表'!$C$5:$G$350,5,0))</f>
      </c>
      <c r="J26" s="31"/>
      <c r="AC26" s="104">
        <v>19</v>
      </c>
      <c r="AD26" s="104">
        <f t="shared" si="1"/>
      </c>
      <c r="AE26" s="104"/>
      <c r="AF26" s="104">
        <f t="shared" si="2"/>
      </c>
      <c r="AG26" s="104">
        <f t="shared" si="3"/>
      </c>
      <c r="AH26" s="104">
        <f t="shared" si="4"/>
      </c>
      <c r="AI26" s="104">
        <f t="shared" si="5"/>
      </c>
      <c r="AJ26" s="104">
        <f>IF(C26="","",AC26+'申込書'!$J$3*100)</f>
      </c>
      <c r="AK26" s="104">
        <f t="shared" si="0"/>
      </c>
      <c r="AL26" s="104">
        <f>IF(C26="","",VLOOKUP(H26,'学校名一覧表'!$C$5:$G$350,2,1))</f>
      </c>
      <c r="AM26" s="104">
        <f>IF(H26="","",VLOOKUP(H26,'学校名一覧表'!$C$5:$G$350,3,0))</f>
      </c>
      <c r="AN26" s="104">
        <f t="shared" si="6"/>
      </c>
    </row>
    <row r="27" spans="2:40" ht="13.5">
      <c r="B27" s="40">
        <v>20</v>
      </c>
      <c r="C27" s="46"/>
      <c r="D27" s="46"/>
      <c r="E27" s="95"/>
      <c r="F27" s="47"/>
      <c r="G27" s="47"/>
      <c r="H27" s="47"/>
      <c r="I27" s="88">
        <f>IF(H27="","",VLOOKUP(H27,'学校名一覧表'!$C$5:$G$350,5,0))</f>
      </c>
      <c r="J27" s="31"/>
      <c r="AC27" s="104">
        <v>20</v>
      </c>
      <c r="AD27" s="104">
        <f t="shared" si="1"/>
      </c>
      <c r="AE27" s="104"/>
      <c r="AF27" s="104">
        <f t="shared" si="2"/>
      </c>
      <c r="AG27" s="104">
        <f t="shared" si="3"/>
      </c>
      <c r="AH27" s="104">
        <f t="shared" si="4"/>
      </c>
      <c r="AI27" s="104">
        <f t="shared" si="5"/>
      </c>
      <c r="AJ27" s="104">
        <f>IF(C27="","",AC27+'申込書'!$J$3*100)</f>
      </c>
      <c r="AK27" s="104">
        <f t="shared" si="0"/>
      </c>
      <c r="AL27" s="104">
        <f>IF(C27="","",VLOOKUP(H27,'学校名一覧表'!$C$5:$G$350,2,1))</f>
      </c>
      <c r="AM27" s="104">
        <f>IF(H27="","",VLOOKUP(H27,'学校名一覧表'!$C$5:$G$350,3,0))</f>
      </c>
      <c r="AN27" s="104">
        <f t="shared" si="6"/>
      </c>
    </row>
    <row r="28" spans="2:40" ht="13.5">
      <c r="B28" s="40">
        <v>21</v>
      </c>
      <c r="C28" s="46"/>
      <c r="D28" s="46"/>
      <c r="E28" s="95"/>
      <c r="F28" s="47"/>
      <c r="G28" s="47"/>
      <c r="H28" s="47"/>
      <c r="I28" s="88">
        <f>IF(H28="","",VLOOKUP(H28,'学校名一覧表'!$C$5:$G$350,5,0))</f>
      </c>
      <c r="J28" s="31"/>
      <c r="AC28" s="104">
        <v>21</v>
      </c>
      <c r="AD28" s="104">
        <f t="shared" si="1"/>
      </c>
      <c r="AE28" s="104"/>
      <c r="AF28" s="104">
        <f t="shared" si="2"/>
      </c>
      <c r="AG28" s="104">
        <f t="shared" si="3"/>
      </c>
      <c r="AH28" s="104">
        <f t="shared" si="4"/>
      </c>
      <c r="AI28" s="104">
        <f t="shared" si="5"/>
      </c>
      <c r="AJ28" s="104">
        <f>IF(C28="","",AC28+'申込書'!$J$3*100)</f>
      </c>
      <c r="AK28" s="104">
        <f t="shared" si="0"/>
      </c>
      <c r="AL28" s="104">
        <f>IF(C28="","",VLOOKUP(H28,'学校名一覧表'!$C$5:$G$350,2,1))</f>
      </c>
      <c r="AM28" s="104">
        <f>IF(H28="","",VLOOKUP(H28,'学校名一覧表'!$C$5:$G$350,3,0))</f>
      </c>
      <c r="AN28" s="104">
        <f t="shared" si="6"/>
      </c>
    </row>
    <row r="29" spans="2:40" ht="13.5">
      <c r="B29" s="40">
        <v>22</v>
      </c>
      <c r="C29" s="46"/>
      <c r="D29" s="46"/>
      <c r="E29" s="95"/>
      <c r="F29" s="47"/>
      <c r="G29" s="47"/>
      <c r="H29" s="47"/>
      <c r="I29" s="88">
        <f>IF(H29="","",VLOOKUP(H29,'学校名一覧表'!$C$5:$G$350,5,0))</f>
      </c>
      <c r="J29" s="31"/>
      <c r="AC29" s="104">
        <v>22</v>
      </c>
      <c r="AD29" s="104">
        <f t="shared" si="1"/>
      </c>
      <c r="AE29" s="104"/>
      <c r="AF29" s="104">
        <f t="shared" si="2"/>
      </c>
      <c r="AG29" s="104">
        <f t="shared" si="3"/>
      </c>
      <c r="AH29" s="104">
        <f t="shared" si="4"/>
      </c>
      <c r="AI29" s="104">
        <f t="shared" si="5"/>
      </c>
      <c r="AJ29" s="104">
        <f>IF(C29="","",AC29+'申込書'!$J$3*100)</f>
      </c>
      <c r="AK29" s="104">
        <f t="shared" si="0"/>
      </c>
      <c r="AL29" s="104">
        <f>IF(C29="","",VLOOKUP(H29,'学校名一覧表'!$C$5:$G$350,2,1))</f>
      </c>
      <c r="AM29" s="104">
        <f>IF(H29="","",VLOOKUP(H29,'学校名一覧表'!$C$5:$G$350,3,0))</f>
      </c>
      <c r="AN29" s="104">
        <f t="shared" si="6"/>
      </c>
    </row>
    <row r="30" spans="2:40" ht="13.5">
      <c r="B30" s="40">
        <v>23</v>
      </c>
      <c r="C30" s="46"/>
      <c r="D30" s="46"/>
      <c r="E30" s="95"/>
      <c r="F30" s="47"/>
      <c r="G30" s="47"/>
      <c r="H30" s="47"/>
      <c r="I30" s="88">
        <f>IF(H30="","",VLOOKUP(H30,'学校名一覧表'!$C$5:$G$350,5,0))</f>
      </c>
      <c r="J30" s="31"/>
      <c r="AC30" s="104">
        <v>23</v>
      </c>
      <c r="AD30" s="104">
        <f t="shared" si="1"/>
      </c>
      <c r="AE30" s="104"/>
      <c r="AF30" s="104">
        <f t="shared" si="2"/>
      </c>
      <c r="AG30" s="104">
        <f t="shared" si="3"/>
      </c>
      <c r="AH30" s="104">
        <f t="shared" si="4"/>
      </c>
      <c r="AI30" s="104">
        <f t="shared" si="5"/>
      </c>
      <c r="AJ30" s="104">
        <f>IF(C30="","",AC30+'申込書'!$J$3*100)</f>
      </c>
      <c r="AK30" s="104">
        <f t="shared" si="0"/>
      </c>
      <c r="AL30" s="104">
        <f>IF(C30="","",VLOOKUP(H30,'学校名一覧表'!$C$5:$G$350,2,1))</f>
      </c>
      <c r="AM30" s="104">
        <f>IF(H30="","",VLOOKUP(H30,'学校名一覧表'!$C$5:$G$350,3,0))</f>
      </c>
      <c r="AN30" s="104">
        <f t="shared" si="6"/>
      </c>
    </row>
    <row r="31" spans="2:40" ht="13.5">
      <c r="B31" s="40">
        <v>24</v>
      </c>
      <c r="C31" s="46"/>
      <c r="D31" s="46"/>
      <c r="E31" s="95"/>
      <c r="F31" s="47"/>
      <c r="G31" s="47"/>
      <c r="H31" s="47"/>
      <c r="I31" s="88">
        <f>IF(H31="","",VLOOKUP(H31,'学校名一覧表'!$C$5:$G$350,5,0))</f>
      </c>
      <c r="J31" s="31"/>
      <c r="AC31" s="104">
        <v>24</v>
      </c>
      <c r="AD31" s="104">
        <f t="shared" si="1"/>
      </c>
      <c r="AE31" s="104"/>
      <c r="AF31" s="104">
        <f t="shared" si="2"/>
      </c>
      <c r="AG31" s="104">
        <f t="shared" si="3"/>
      </c>
      <c r="AH31" s="104">
        <f t="shared" si="4"/>
      </c>
      <c r="AI31" s="104">
        <f t="shared" si="5"/>
      </c>
      <c r="AJ31" s="104">
        <f>IF(C31="","",AC31+'申込書'!$J$3*100)</f>
      </c>
      <c r="AK31" s="104">
        <f t="shared" si="0"/>
      </c>
      <c r="AL31" s="104">
        <f>IF(C31="","",VLOOKUP(H31,'学校名一覧表'!$C$5:$G$350,2,1))</f>
      </c>
      <c r="AM31" s="104">
        <f>IF(H31="","",VLOOKUP(H31,'学校名一覧表'!$C$5:$G$350,3,0))</f>
      </c>
      <c r="AN31" s="104">
        <f t="shared" si="6"/>
      </c>
    </row>
    <row r="32" spans="2:40" ht="13.5">
      <c r="B32" s="40">
        <v>25</v>
      </c>
      <c r="C32" s="46"/>
      <c r="D32" s="46"/>
      <c r="E32" s="95"/>
      <c r="F32" s="47"/>
      <c r="G32" s="47"/>
      <c r="H32" s="47"/>
      <c r="I32" s="88">
        <f>IF(H32="","",VLOOKUP(H32,'学校名一覧表'!$C$5:$G$350,5,0))</f>
      </c>
      <c r="J32" s="31"/>
      <c r="AC32" s="104">
        <v>25</v>
      </c>
      <c r="AD32" s="104">
        <f t="shared" si="1"/>
      </c>
      <c r="AE32" s="104"/>
      <c r="AF32" s="104">
        <f t="shared" si="2"/>
      </c>
      <c r="AG32" s="104">
        <f t="shared" si="3"/>
      </c>
      <c r="AH32" s="104">
        <f t="shared" si="4"/>
      </c>
      <c r="AI32" s="104">
        <f t="shared" si="5"/>
      </c>
      <c r="AJ32" s="104">
        <f>IF(C32="","",AC32+'申込書'!$J$3*100)</f>
      </c>
      <c r="AK32" s="104">
        <f t="shared" si="0"/>
      </c>
      <c r="AL32" s="104">
        <f>IF(C32="","",VLOOKUP(H32,'学校名一覧表'!$C$5:$G$350,2,1))</f>
      </c>
      <c r="AM32" s="104">
        <f>IF(H32="","",VLOOKUP(H32,'学校名一覧表'!$C$5:$G$350,3,0))</f>
      </c>
      <c r="AN32" s="104">
        <f t="shared" si="6"/>
      </c>
    </row>
    <row r="33" spans="2:40" ht="13.5">
      <c r="B33" s="40">
        <v>26</v>
      </c>
      <c r="C33" s="46"/>
      <c r="D33" s="46"/>
      <c r="E33" s="95"/>
      <c r="F33" s="47"/>
      <c r="G33" s="47"/>
      <c r="H33" s="47"/>
      <c r="I33" s="88">
        <f>IF(H33="","",VLOOKUP(H33,'学校名一覧表'!$C$5:$G$350,5,0))</f>
      </c>
      <c r="J33" s="31"/>
      <c r="AC33" s="104">
        <v>26</v>
      </c>
      <c r="AD33" s="104">
        <f t="shared" si="1"/>
      </c>
      <c r="AE33" s="104"/>
      <c r="AF33" s="104">
        <f t="shared" si="2"/>
      </c>
      <c r="AG33" s="104">
        <f t="shared" si="3"/>
      </c>
      <c r="AH33" s="104">
        <f t="shared" si="4"/>
      </c>
      <c r="AI33" s="104">
        <f t="shared" si="5"/>
      </c>
      <c r="AJ33" s="104">
        <f>IF(C33="","",AC33+'申込書'!$J$3*100)</f>
      </c>
      <c r="AK33" s="104">
        <f t="shared" si="0"/>
      </c>
      <c r="AL33" s="104">
        <f>IF(C33="","",VLOOKUP(H33,'学校名一覧表'!$C$5:$G$350,2,1))</f>
      </c>
      <c r="AM33" s="104">
        <f>IF(H33="","",VLOOKUP(H33,'学校名一覧表'!$C$5:$G$350,3,0))</f>
      </c>
      <c r="AN33" s="104">
        <f t="shared" si="6"/>
      </c>
    </row>
    <row r="34" spans="2:40" ht="13.5">
      <c r="B34" s="40">
        <v>27</v>
      </c>
      <c r="C34" s="46"/>
      <c r="D34" s="46"/>
      <c r="E34" s="95"/>
      <c r="F34" s="47"/>
      <c r="G34" s="47"/>
      <c r="H34" s="47"/>
      <c r="I34" s="88">
        <f>IF(H34="","",VLOOKUP(H34,'学校名一覧表'!$C$5:$G$350,5,0))</f>
      </c>
      <c r="J34" s="31"/>
      <c r="AC34" s="104">
        <v>27</v>
      </c>
      <c r="AD34" s="104">
        <f t="shared" si="1"/>
      </c>
      <c r="AE34" s="104"/>
      <c r="AF34" s="104">
        <f t="shared" si="2"/>
      </c>
      <c r="AG34" s="104">
        <f t="shared" si="3"/>
      </c>
      <c r="AH34" s="104">
        <f t="shared" si="4"/>
      </c>
      <c r="AI34" s="104">
        <f t="shared" si="5"/>
      </c>
      <c r="AJ34" s="104">
        <f>IF(C34="","",AC34+'申込書'!$J$3*100)</f>
      </c>
      <c r="AK34" s="104">
        <f t="shared" si="0"/>
      </c>
      <c r="AL34" s="104">
        <f>IF(C34="","",VLOOKUP(H34,'学校名一覧表'!$C$5:$G$350,2,1))</f>
      </c>
      <c r="AM34" s="104">
        <f>IF(H34="","",VLOOKUP(H34,'学校名一覧表'!$C$5:$G$350,3,0))</f>
      </c>
      <c r="AN34" s="104">
        <f t="shared" si="6"/>
      </c>
    </row>
    <row r="35" spans="2:40" ht="13.5">
      <c r="B35" s="40">
        <v>28</v>
      </c>
      <c r="C35" s="46"/>
      <c r="D35" s="46"/>
      <c r="E35" s="95"/>
      <c r="F35" s="47"/>
      <c r="G35" s="47"/>
      <c r="H35" s="47"/>
      <c r="I35" s="88">
        <f>IF(H35="","",VLOOKUP(H35,'学校名一覧表'!$C$5:$G$350,5,0))</f>
      </c>
      <c r="J35" s="31"/>
      <c r="AC35" s="104">
        <v>28</v>
      </c>
      <c r="AD35" s="104">
        <f t="shared" si="1"/>
      </c>
      <c r="AE35" s="104"/>
      <c r="AF35" s="104">
        <f t="shared" si="2"/>
      </c>
      <c r="AG35" s="104">
        <f t="shared" si="3"/>
      </c>
      <c r="AH35" s="104">
        <f t="shared" si="4"/>
      </c>
      <c r="AI35" s="104">
        <f t="shared" si="5"/>
      </c>
      <c r="AJ35" s="104">
        <f>IF(C35="","",AC35+'申込書'!$J$3*100)</f>
      </c>
      <c r="AK35" s="104">
        <f t="shared" si="0"/>
      </c>
      <c r="AL35" s="104">
        <f>IF(C35="","",VLOOKUP(H35,'学校名一覧表'!$C$5:$G$350,2,1))</f>
      </c>
      <c r="AM35" s="104">
        <f>IF(H35="","",VLOOKUP(H35,'学校名一覧表'!$C$5:$G$350,3,0))</f>
      </c>
      <c r="AN35" s="104">
        <f t="shared" si="6"/>
      </c>
    </row>
    <row r="36" spans="2:40" ht="13.5">
      <c r="B36" s="40">
        <v>29</v>
      </c>
      <c r="C36" s="46"/>
      <c r="D36" s="46"/>
      <c r="E36" s="95"/>
      <c r="F36" s="47"/>
      <c r="G36" s="47"/>
      <c r="H36" s="47"/>
      <c r="I36" s="88">
        <f>IF(H36="","",VLOOKUP(H36,'学校名一覧表'!$C$5:$G$350,5,0))</f>
      </c>
      <c r="J36" s="31"/>
      <c r="AC36" s="104">
        <v>29</v>
      </c>
      <c r="AD36" s="104">
        <f t="shared" si="1"/>
      </c>
      <c r="AE36" s="104"/>
      <c r="AF36" s="104">
        <f t="shared" si="2"/>
      </c>
      <c r="AG36" s="104">
        <f t="shared" si="3"/>
      </c>
      <c r="AH36" s="104">
        <f t="shared" si="4"/>
      </c>
      <c r="AI36" s="104">
        <f t="shared" si="5"/>
      </c>
      <c r="AJ36" s="104">
        <f>IF(C36="","",AC36+'申込書'!$J$3*100)</f>
      </c>
      <c r="AK36" s="104">
        <f t="shared" si="0"/>
      </c>
      <c r="AL36" s="104">
        <f>IF(C36="","",VLOOKUP(H36,'学校名一覧表'!$C$5:$G$350,2,1))</f>
      </c>
      <c r="AM36" s="104">
        <f>IF(H36="","",VLOOKUP(H36,'学校名一覧表'!$C$5:$G$350,3,0))</f>
      </c>
      <c r="AN36" s="104">
        <f t="shared" si="6"/>
      </c>
    </row>
    <row r="37" spans="2:40" ht="13.5">
      <c r="B37" s="40">
        <v>30</v>
      </c>
      <c r="C37" s="46"/>
      <c r="D37" s="46"/>
      <c r="E37" s="95"/>
      <c r="F37" s="47"/>
      <c r="G37" s="47"/>
      <c r="H37" s="47"/>
      <c r="I37" s="88">
        <f>IF(H37="","",VLOOKUP(H37,'学校名一覧表'!$C$5:$G$350,5,0))</f>
      </c>
      <c r="J37" s="31"/>
      <c r="AC37" s="104">
        <v>30</v>
      </c>
      <c r="AD37" s="104">
        <f t="shared" si="1"/>
      </c>
      <c r="AE37" s="104"/>
      <c r="AF37" s="104">
        <f t="shared" si="2"/>
      </c>
      <c r="AG37" s="104">
        <f t="shared" si="3"/>
      </c>
      <c r="AH37" s="104">
        <f t="shared" si="4"/>
      </c>
      <c r="AI37" s="104">
        <f t="shared" si="5"/>
      </c>
      <c r="AJ37" s="104">
        <f>IF(C37="","",AC37+'申込書'!$J$3*100)</f>
      </c>
      <c r="AK37" s="104">
        <f t="shared" si="0"/>
      </c>
      <c r="AL37" s="104">
        <f>IF(C37="","",VLOOKUP(H37,'学校名一覧表'!$C$5:$G$350,2,1))</f>
      </c>
      <c r="AM37" s="104">
        <f>IF(H37="","",VLOOKUP(H37,'学校名一覧表'!$C$5:$G$350,3,0))</f>
      </c>
      <c r="AN37" s="104">
        <f t="shared" si="6"/>
      </c>
    </row>
    <row r="38" spans="2:40" ht="13.5">
      <c r="B38" s="40">
        <v>31</v>
      </c>
      <c r="C38" s="46"/>
      <c r="D38" s="46"/>
      <c r="E38" s="95"/>
      <c r="F38" s="47"/>
      <c r="G38" s="47"/>
      <c r="H38" s="47"/>
      <c r="I38" s="88">
        <f>IF(H38="","",VLOOKUP(H38,'学校名一覧表'!$C$5:$G$350,5,0))</f>
      </c>
      <c r="J38" s="31"/>
      <c r="AC38" s="104">
        <v>31</v>
      </c>
      <c r="AD38" s="104">
        <f t="shared" si="1"/>
      </c>
      <c r="AE38" s="104"/>
      <c r="AF38" s="104">
        <f t="shared" si="2"/>
      </c>
      <c r="AG38" s="104">
        <f t="shared" si="3"/>
      </c>
      <c r="AH38" s="104">
        <f t="shared" si="4"/>
      </c>
      <c r="AI38" s="104">
        <f t="shared" si="5"/>
      </c>
      <c r="AJ38" s="104">
        <f>IF(C38="","",AC38+'申込書'!$J$3*100)</f>
      </c>
      <c r="AK38" s="104">
        <f t="shared" si="0"/>
      </c>
      <c r="AL38" s="104">
        <f>IF(C38="","",VLOOKUP(H38,'学校名一覧表'!$C$5:$G$350,2,1))</f>
      </c>
      <c r="AM38" s="104">
        <f>IF(H38="","",VLOOKUP(H38,'学校名一覧表'!$C$5:$G$350,3,0))</f>
      </c>
      <c r="AN38" s="104">
        <f t="shared" si="6"/>
      </c>
    </row>
    <row r="39" spans="2:40" ht="13.5">
      <c r="B39" s="40">
        <v>32</v>
      </c>
      <c r="C39" s="46"/>
      <c r="D39" s="46"/>
      <c r="E39" s="95"/>
      <c r="F39" s="47"/>
      <c r="G39" s="47"/>
      <c r="H39" s="47"/>
      <c r="I39" s="88">
        <f>IF(H39="","",VLOOKUP(H39,'学校名一覧表'!$C$5:$G$350,5,0))</f>
      </c>
      <c r="J39" s="31"/>
      <c r="AC39" s="104">
        <v>32</v>
      </c>
      <c r="AD39" s="104">
        <f t="shared" si="1"/>
      </c>
      <c r="AE39" s="104"/>
      <c r="AF39" s="104">
        <f t="shared" si="2"/>
      </c>
      <c r="AG39" s="104">
        <f t="shared" si="3"/>
      </c>
      <c r="AH39" s="104">
        <f t="shared" si="4"/>
      </c>
      <c r="AI39" s="104">
        <f t="shared" si="5"/>
      </c>
      <c r="AJ39" s="104">
        <f>IF(C39="","",AC39+'申込書'!$J$3*100)</f>
      </c>
      <c r="AK39" s="104">
        <f t="shared" si="0"/>
      </c>
      <c r="AL39" s="104">
        <f>IF(C39="","",VLOOKUP(H39,'学校名一覧表'!$C$5:$G$350,2,1))</f>
      </c>
      <c r="AM39" s="104">
        <f>IF(H39="","",VLOOKUP(H39,'学校名一覧表'!$C$5:$G$350,3,0))</f>
      </c>
      <c r="AN39" s="104">
        <f t="shared" si="6"/>
      </c>
    </row>
    <row r="40" spans="2:40" ht="13.5">
      <c r="B40" s="40">
        <v>33</v>
      </c>
      <c r="C40" s="46"/>
      <c r="D40" s="46"/>
      <c r="E40" s="95"/>
      <c r="F40" s="47"/>
      <c r="G40" s="47"/>
      <c r="H40" s="47"/>
      <c r="I40" s="88">
        <f>IF(H40="","",VLOOKUP(H40,'学校名一覧表'!$C$5:$G$350,5,0))</f>
      </c>
      <c r="J40" s="31"/>
      <c r="AC40" s="104">
        <v>33</v>
      </c>
      <c r="AD40" s="104">
        <f t="shared" si="1"/>
      </c>
      <c r="AE40" s="104"/>
      <c r="AF40" s="104">
        <f t="shared" si="2"/>
      </c>
      <c r="AG40" s="104">
        <f t="shared" si="3"/>
      </c>
      <c r="AH40" s="104">
        <f t="shared" si="4"/>
      </c>
      <c r="AI40" s="104">
        <f t="shared" si="5"/>
      </c>
      <c r="AJ40" s="104">
        <f>IF(C40="","",AC40+'申込書'!$J$3*100)</f>
      </c>
      <c r="AK40" s="104">
        <f aca="true" t="shared" si="7" ref="AK40:AK71">IF(C40="","",AJ40+AI40*100000000)</f>
      </c>
      <c r="AL40" s="104">
        <f>IF(C40="","",VLOOKUP(H40,'学校名一覧表'!$C$5:$G$350,2,1))</f>
      </c>
      <c r="AM40" s="104">
        <f>IF(H40="","",VLOOKUP(H40,'学校名一覧表'!$C$5:$G$350,3,0))</f>
      </c>
      <c r="AN40" s="104">
        <f t="shared" si="6"/>
      </c>
    </row>
    <row r="41" spans="2:40" ht="13.5">
      <c r="B41" s="40">
        <v>34</v>
      </c>
      <c r="C41" s="46"/>
      <c r="D41" s="46"/>
      <c r="E41" s="95"/>
      <c r="F41" s="47"/>
      <c r="G41" s="47"/>
      <c r="H41" s="47"/>
      <c r="I41" s="88">
        <f>IF(H41="","",VLOOKUP(H41,'学校名一覧表'!$C$5:$G$350,5,0))</f>
      </c>
      <c r="J41" s="31"/>
      <c r="AC41" s="104">
        <v>34</v>
      </c>
      <c r="AD41" s="104">
        <f t="shared" si="1"/>
      </c>
      <c r="AE41" s="104"/>
      <c r="AF41" s="104">
        <f t="shared" si="2"/>
      </c>
      <c r="AG41" s="104">
        <f t="shared" si="3"/>
      </c>
      <c r="AH41" s="104">
        <f t="shared" si="4"/>
      </c>
      <c r="AI41" s="104">
        <f t="shared" si="5"/>
      </c>
      <c r="AJ41" s="104">
        <f>IF(C41="","",AC41+'申込書'!$J$3*100)</f>
      </c>
      <c r="AK41" s="104">
        <f t="shared" si="7"/>
      </c>
      <c r="AL41" s="104">
        <f>IF(C41="","",VLOOKUP(H41,'学校名一覧表'!$C$5:$G$350,2,1))</f>
      </c>
      <c r="AM41" s="104">
        <f>IF(H41="","",VLOOKUP(H41,'学校名一覧表'!$C$5:$G$350,3,0))</f>
      </c>
      <c r="AN41" s="104">
        <f aca="true" t="shared" si="8" ref="AN41:AN72">IF(AD41="","",AD41&amp;"("&amp;AH41&amp;")")</f>
      </c>
    </row>
    <row r="42" spans="2:40" ht="13.5">
      <c r="B42" s="40">
        <v>35</v>
      </c>
      <c r="C42" s="46"/>
      <c r="D42" s="46"/>
      <c r="E42" s="95"/>
      <c r="F42" s="47"/>
      <c r="G42" s="47"/>
      <c r="H42" s="47"/>
      <c r="I42" s="88">
        <f>IF(H42="","",VLOOKUP(H42,'学校名一覧表'!$C$5:$G$350,5,0))</f>
      </c>
      <c r="J42" s="31"/>
      <c r="AC42" s="104">
        <v>35</v>
      </c>
      <c r="AD42" s="104">
        <f t="shared" si="1"/>
      </c>
      <c r="AE42" s="104"/>
      <c r="AF42" s="104">
        <f t="shared" si="2"/>
      </c>
      <c r="AG42" s="104">
        <f t="shared" si="3"/>
      </c>
      <c r="AH42" s="104">
        <f t="shared" si="4"/>
      </c>
      <c r="AI42" s="104">
        <f t="shared" si="5"/>
      </c>
      <c r="AJ42" s="104">
        <f>IF(C42="","",AC42+'申込書'!$J$3*100)</f>
      </c>
      <c r="AK42" s="104">
        <f t="shared" si="7"/>
      </c>
      <c r="AL42" s="104">
        <f>IF(C42="","",VLOOKUP(H42,'学校名一覧表'!$C$5:$G$350,2,1))</f>
      </c>
      <c r="AM42" s="104">
        <f>IF(H42="","",VLOOKUP(H42,'学校名一覧表'!$C$5:$G$350,3,0))</f>
      </c>
      <c r="AN42" s="104">
        <f t="shared" si="8"/>
      </c>
    </row>
    <row r="43" spans="2:40" ht="13.5">
      <c r="B43" s="40">
        <v>36</v>
      </c>
      <c r="C43" s="46"/>
      <c r="D43" s="46"/>
      <c r="E43" s="95"/>
      <c r="F43" s="47"/>
      <c r="G43" s="47"/>
      <c r="H43" s="47"/>
      <c r="I43" s="88">
        <f>IF(H43="","",VLOOKUP(H43,'学校名一覧表'!$C$5:$G$350,5,0))</f>
      </c>
      <c r="J43" s="31"/>
      <c r="AC43" s="104">
        <v>36</v>
      </c>
      <c r="AD43" s="104">
        <f t="shared" si="1"/>
      </c>
      <c r="AE43" s="104"/>
      <c r="AF43" s="104">
        <f t="shared" si="2"/>
      </c>
      <c r="AG43" s="104">
        <f t="shared" si="3"/>
      </c>
      <c r="AH43" s="104">
        <f t="shared" si="4"/>
      </c>
      <c r="AI43" s="104">
        <f t="shared" si="5"/>
      </c>
      <c r="AJ43" s="104">
        <f>IF(C43="","",AC43+'申込書'!$J$3*100)</f>
      </c>
      <c r="AK43" s="104">
        <f t="shared" si="7"/>
      </c>
      <c r="AL43" s="104">
        <f>IF(C43="","",VLOOKUP(H43,'学校名一覧表'!$C$5:$G$350,2,1))</f>
      </c>
      <c r="AM43" s="104">
        <f>IF(H43="","",VLOOKUP(H43,'学校名一覧表'!$C$5:$G$350,3,0))</f>
      </c>
      <c r="AN43" s="104">
        <f t="shared" si="8"/>
      </c>
    </row>
    <row r="44" spans="2:40" ht="13.5">
      <c r="B44" s="40">
        <v>37</v>
      </c>
      <c r="C44" s="46"/>
      <c r="D44" s="46"/>
      <c r="E44" s="95"/>
      <c r="F44" s="47"/>
      <c r="G44" s="47"/>
      <c r="H44" s="47"/>
      <c r="I44" s="88">
        <f>IF(H44="","",VLOOKUP(H44,'学校名一覧表'!$C$5:$G$350,5,0))</f>
      </c>
      <c r="J44" s="31"/>
      <c r="AC44" s="104">
        <v>37</v>
      </c>
      <c r="AD44" s="104">
        <f t="shared" si="1"/>
      </c>
      <c r="AE44" s="104"/>
      <c r="AF44" s="104">
        <f t="shared" si="2"/>
      </c>
      <c r="AG44" s="104">
        <f t="shared" si="3"/>
      </c>
      <c r="AH44" s="104">
        <f t="shared" si="4"/>
      </c>
      <c r="AI44" s="104">
        <f t="shared" si="5"/>
      </c>
      <c r="AJ44" s="104">
        <f>IF(C44="","",AC44+'申込書'!$J$3*100)</f>
      </c>
      <c r="AK44" s="104">
        <f t="shared" si="7"/>
      </c>
      <c r="AL44" s="104">
        <f>IF(C44="","",VLOOKUP(H44,'学校名一覧表'!$C$5:$G$350,2,1))</f>
      </c>
      <c r="AM44" s="104">
        <f>IF(H44="","",VLOOKUP(H44,'学校名一覧表'!$C$5:$G$350,3,0))</f>
      </c>
      <c r="AN44" s="104">
        <f t="shared" si="8"/>
      </c>
    </row>
    <row r="45" spans="2:40" ht="13.5">
      <c r="B45" s="40">
        <v>38</v>
      </c>
      <c r="C45" s="46"/>
      <c r="D45" s="46"/>
      <c r="E45" s="95"/>
      <c r="F45" s="47"/>
      <c r="G45" s="47"/>
      <c r="H45" s="47"/>
      <c r="I45" s="88">
        <f>IF(H45="","",VLOOKUP(H45,'学校名一覧表'!$C$5:$G$350,5,0))</f>
      </c>
      <c r="J45" s="31"/>
      <c r="AC45" s="104">
        <v>38</v>
      </c>
      <c r="AD45" s="104">
        <f t="shared" si="1"/>
      </c>
      <c r="AE45" s="104"/>
      <c r="AF45" s="104">
        <f t="shared" si="2"/>
      </c>
      <c r="AG45" s="104">
        <f t="shared" si="3"/>
      </c>
      <c r="AH45" s="104">
        <f t="shared" si="4"/>
      </c>
      <c r="AI45" s="104">
        <f t="shared" si="5"/>
      </c>
      <c r="AJ45" s="104">
        <f>IF(C45="","",AC45+'申込書'!$J$3*100)</f>
      </c>
      <c r="AK45" s="104">
        <f t="shared" si="7"/>
      </c>
      <c r="AL45" s="104">
        <f>IF(C45="","",VLOOKUP(H45,'学校名一覧表'!$C$5:$G$350,2,1))</f>
      </c>
      <c r="AM45" s="104">
        <f>IF(H45="","",VLOOKUP(H45,'学校名一覧表'!$C$5:$G$350,3,0))</f>
      </c>
      <c r="AN45" s="104">
        <f t="shared" si="8"/>
      </c>
    </row>
    <row r="46" spans="2:40" ht="13.5">
      <c r="B46" s="40">
        <v>39</v>
      </c>
      <c r="C46" s="46"/>
      <c r="D46" s="46"/>
      <c r="E46" s="95"/>
      <c r="F46" s="47"/>
      <c r="G46" s="47"/>
      <c r="H46" s="47"/>
      <c r="I46" s="88">
        <f>IF(H46="","",VLOOKUP(H46,'学校名一覧表'!$C$5:$G$350,5,0))</f>
      </c>
      <c r="J46" s="31"/>
      <c r="AC46" s="104">
        <v>39</v>
      </c>
      <c r="AD46" s="104">
        <f t="shared" si="1"/>
      </c>
      <c r="AE46" s="104"/>
      <c r="AF46" s="104">
        <f t="shared" si="2"/>
      </c>
      <c r="AG46" s="104">
        <f t="shared" si="3"/>
      </c>
      <c r="AH46" s="104">
        <f t="shared" si="4"/>
      </c>
      <c r="AI46" s="104">
        <f t="shared" si="5"/>
      </c>
      <c r="AJ46" s="104">
        <f>IF(C46="","",AC46+'申込書'!$J$3*100)</f>
      </c>
      <c r="AK46" s="104">
        <f t="shared" si="7"/>
      </c>
      <c r="AL46" s="104">
        <f>IF(C46="","",VLOOKUP(H46,'学校名一覧表'!$C$5:$G$350,2,1))</f>
      </c>
      <c r="AM46" s="104">
        <f>IF(H46="","",VLOOKUP(H46,'学校名一覧表'!$C$5:$G$350,3,0))</f>
      </c>
      <c r="AN46" s="104">
        <f t="shared" si="8"/>
      </c>
    </row>
    <row r="47" spans="2:40" ht="13.5">
      <c r="B47" s="40">
        <v>40</v>
      </c>
      <c r="C47" s="46"/>
      <c r="D47" s="46"/>
      <c r="E47" s="95"/>
      <c r="F47" s="47"/>
      <c r="G47" s="47"/>
      <c r="H47" s="47"/>
      <c r="I47" s="88">
        <f>IF(H47="","",VLOOKUP(H47,'学校名一覧表'!$C$5:$G$350,5,0))</f>
      </c>
      <c r="J47" s="31"/>
      <c r="AC47" s="104">
        <v>40</v>
      </c>
      <c r="AD47" s="104">
        <f t="shared" si="1"/>
      </c>
      <c r="AE47" s="104"/>
      <c r="AF47" s="104">
        <f t="shared" si="2"/>
      </c>
      <c r="AG47" s="104">
        <f t="shared" si="3"/>
      </c>
      <c r="AH47" s="104">
        <f t="shared" si="4"/>
      </c>
      <c r="AI47" s="104">
        <f t="shared" si="5"/>
      </c>
      <c r="AJ47" s="104">
        <f>IF(C47="","",AC47+'申込書'!$J$3*100)</f>
      </c>
      <c r="AK47" s="104">
        <f t="shared" si="7"/>
      </c>
      <c r="AL47" s="104">
        <f>IF(C47="","",VLOOKUP(H47,'学校名一覧表'!$C$5:$G$350,2,1))</f>
      </c>
      <c r="AM47" s="104">
        <f>IF(H47="","",VLOOKUP(H47,'学校名一覧表'!$C$5:$G$350,3,0))</f>
      </c>
      <c r="AN47" s="104">
        <f t="shared" si="8"/>
      </c>
    </row>
    <row r="48" spans="2:40" ht="13.5">
      <c r="B48" s="40">
        <v>41</v>
      </c>
      <c r="C48" s="46"/>
      <c r="D48" s="46"/>
      <c r="E48" s="95"/>
      <c r="F48" s="47"/>
      <c r="G48" s="47"/>
      <c r="H48" s="47"/>
      <c r="I48" s="88">
        <f>IF(H48="","",VLOOKUP(H48,'学校名一覧表'!$C$5:$G$350,5,0))</f>
      </c>
      <c r="J48" s="31"/>
      <c r="AC48" s="104">
        <v>41</v>
      </c>
      <c r="AD48" s="104">
        <f t="shared" si="1"/>
      </c>
      <c r="AE48" s="104"/>
      <c r="AF48" s="104">
        <f t="shared" si="2"/>
      </c>
      <c r="AG48" s="104">
        <f t="shared" si="3"/>
      </c>
      <c r="AH48" s="104">
        <f t="shared" si="4"/>
      </c>
      <c r="AI48" s="104">
        <f t="shared" si="5"/>
      </c>
      <c r="AJ48" s="104">
        <f>IF(C48="","",AC48+'申込書'!$J$3*100)</f>
      </c>
      <c r="AK48" s="104">
        <f t="shared" si="7"/>
      </c>
      <c r="AL48" s="104">
        <f>IF(C48="","",VLOOKUP(H48,'学校名一覧表'!$C$5:$G$350,2,1))</f>
      </c>
      <c r="AM48" s="104">
        <f>IF(H48="","",VLOOKUP(H48,'学校名一覧表'!$C$5:$G$350,3,0))</f>
      </c>
      <c r="AN48" s="104">
        <f t="shared" si="8"/>
      </c>
    </row>
    <row r="49" spans="2:40" ht="13.5">
      <c r="B49" s="40">
        <v>42</v>
      </c>
      <c r="C49" s="46"/>
      <c r="D49" s="46"/>
      <c r="E49" s="95"/>
      <c r="F49" s="47"/>
      <c r="G49" s="47"/>
      <c r="H49" s="47"/>
      <c r="I49" s="88">
        <f>IF(H49="","",VLOOKUP(H49,'学校名一覧表'!$C$5:$G$350,5,0))</f>
      </c>
      <c r="J49" s="31"/>
      <c r="AC49" s="104">
        <v>42</v>
      </c>
      <c r="AD49" s="104">
        <f t="shared" si="1"/>
      </c>
      <c r="AE49" s="104"/>
      <c r="AF49" s="104">
        <f t="shared" si="2"/>
      </c>
      <c r="AG49" s="104">
        <f t="shared" si="3"/>
      </c>
      <c r="AH49" s="104">
        <f t="shared" si="4"/>
      </c>
      <c r="AI49" s="104">
        <f t="shared" si="5"/>
      </c>
      <c r="AJ49" s="104">
        <f>IF(C49="","",AC49+'申込書'!$J$3*100)</f>
      </c>
      <c r="AK49" s="104">
        <f t="shared" si="7"/>
      </c>
      <c r="AL49" s="104">
        <f>IF(C49="","",VLOOKUP(H49,'学校名一覧表'!$C$5:$G$350,2,1))</f>
      </c>
      <c r="AM49" s="104">
        <f>IF(H49="","",VLOOKUP(H49,'学校名一覧表'!$C$5:$G$350,3,0))</f>
      </c>
      <c r="AN49" s="104">
        <f t="shared" si="8"/>
      </c>
    </row>
    <row r="50" spans="2:40" ht="13.5">
      <c r="B50" s="40">
        <v>43</v>
      </c>
      <c r="C50" s="46"/>
      <c r="D50" s="46"/>
      <c r="E50" s="95"/>
      <c r="F50" s="47"/>
      <c r="G50" s="47"/>
      <c r="H50" s="47"/>
      <c r="I50" s="88">
        <f>IF(H50="","",VLOOKUP(H50,'学校名一覧表'!$C$5:$G$350,5,0))</f>
      </c>
      <c r="J50" s="31"/>
      <c r="AC50" s="104">
        <v>43</v>
      </c>
      <c r="AD50" s="104">
        <f t="shared" si="1"/>
      </c>
      <c r="AE50" s="104"/>
      <c r="AF50" s="104">
        <f t="shared" si="2"/>
      </c>
      <c r="AG50" s="104">
        <f t="shared" si="3"/>
      </c>
      <c r="AH50" s="104">
        <f t="shared" si="4"/>
      </c>
      <c r="AI50" s="104">
        <f t="shared" si="5"/>
      </c>
      <c r="AJ50" s="104">
        <f>IF(C50="","",AC50+'申込書'!$J$3*100)</f>
      </c>
      <c r="AK50" s="104">
        <f t="shared" si="7"/>
      </c>
      <c r="AL50" s="104">
        <f>IF(C50="","",VLOOKUP(H50,'学校名一覧表'!$C$5:$G$350,2,1))</f>
      </c>
      <c r="AM50" s="104">
        <f>IF(H50="","",VLOOKUP(H50,'学校名一覧表'!$C$5:$G$350,3,0))</f>
      </c>
      <c r="AN50" s="104">
        <f t="shared" si="8"/>
      </c>
    </row>
    <row r="51" spans="2:40" ht="13.5">
      <c r="B51" s="40">
        <v>44</v>
      </c>
      <c r="C51" s="46"/>
      <c r="D51" s="46"/>
      <c r="E51" s="95"/>
      <c r="F51" s="47"/>
      <c r="G51" s="47"/>
      <c r="H51" s="47"/>
      <c r="I51" s="88">
        <f>IF(H51="","",VLOOKUP(H51,'学校名一覧表'!$C$5:$G$350,5,0))</f>
      </c>
      <c r="J51" s="31"/>
      <c r="AC51" s="104">
        <v>44</v>
      </c>
      <c r="AD51" s="104">
        <f t="shared" si="1"/>
      </c>
      <c r="AE51" s="104"/>
      <c r="AF51" s="104">
        <f t="shared" si="2"/>
      </c>
      <c r="AG51" s="104">
        <f t="shared" si="3"/>
      </c>
      <c r="AH51" s="104">
        <f t="shared" si="4"/>
      </c>
      <c r="AI51" s="104">
        <f t="shared" si="5"/>
      </c>
      <c r="AJ51" s="104">
        <f>IF(C51="","",AC51+'申込書'!$J$3*100)</f>
      </c>
      <c r="AK51" s="104">
        <f t="shared" si="7"/>
      </c>
      <c r="AL51" s="104">
        <f>IF(C51="","",VLOOKUP(H51,'学校名一覧表'!$C$5:$G$350,2,1))</f>
      </c>
      <c r="AM51" s="104">
        <f>IF(H51="","",VLOOKUP(H51,'学校名一覧表'!$C$5:$G$350,3,0))</f>
      </c>
      <c r="AN51" s="104">
        <f t="shared" si="8"/>
      </c>
    </row>
    <row r="52" spans="2:40" ht="13.5">
      <c r="B52" s="40">
        <v>45</v>
      </c>
      <c r="C52" s="46"/>
      <c r="D52" s="46"/>
      <c r="E52" s="95"/>
      <c r="F52" s="47"/>
      <c r="G52" s="47"/>
      <c r="H52" s="47"/>
      <c r="I52" s="88">
        <f>IF(H52="","",VLOOKUP(H52,'学校名一覧表'!$C$5:$G$350,5,0))</f>
      </c>
      <c r="J52" s="31"/>
      <c r="AC52" s="104">
        <v>45</v>
      </c>
      <c r="AD52" s="104">
        <f t="shared" si="1"/>
      </c>
      <c r="AE52" s="104"/>
      <c r="AF52" s="104">
        <f t="shared" si="2"/>
      </c>
      <c r="AG52" s="104">
        <f t="shared" si="3"/>
      </c>
      <c r="AH52" s="104">
        <f t="shared" si="4"/>
      </c>
      <c r="AI52" s="104">
        <f t="shared" si="5"/>
      </c>
      <c r="AJ52" s="104">
        <f>IF(C52="","",AC52+'申込書'!$J$3*100)</f>
      </c>
      <c r="AK52" s="104">
        <f t="shared" si="7"/>
      </c>
      <c r="AL52" s="104">
        <f>IF(C52="","",VLOOKUP(H52,'学校名一覧表'!$C$5:$G$350,2,1))</f>
      </c>
      <c r="AM52" s="104">
        <f>IF(H52="","",VLOOKUP(H52,'学校名一覧表'!$C$5:$G$350,3,0))</f>
      </c>
      <c r="AN52" s="104">
        <f t="shared" si="8"/>
      </c>
    </row>
    <row r="53" spans="2:40" ht="13.5">
      <c r="B53" s="40">
        <v>46</v>
      </c>
      <c r="C53" s="46"/>
      <c r="D53" s="46"/>
      <c r="E53" s="95"/>
      <c r="F53" s="47"/>
      <c r="G53" s="47"/>
      <c r="H53" s="47"/>
      <c r="I53" s="88">
        <f>IF(H53="","",VLOOKUP(H53,'学校名一覧表'!$C$5:$G$350,5,0))</f>
      </c>
      <c r="J53" s="31"/>
      <c r="AC53" s="104">
        <v>46</v>
      </c>
      <c r="AD53" s="104">
        <f t="shared" si="1"/>
      </c>
      <c r="AE53" s="104"/>
      <c r="AF53" s="104">
        <f t="shared" si="2"/>
      </c>
      <c r="AG53" s="104">
        <f t="shared" si="3"/>
      </c>
      <c r="AH53" s="104">
        <f t="shared" si="4"/>
      </c>
      <c r="AI53" s="104">
        <f t="shared" si="5"/>
      </c>
      <c r="AJ53" s="104">
        <f>IF(C53="","",AC53+'申込書'!$J$3*100)</f>
      </c>
      <c r="AK53" s="104">
        <f t="shared" si="7"/>
      </c>
      <c r="AL53" s="104">
        <f>IF(C53="","",VLOOKUP(H53,'学校名一覧表'!$C$5:$G$350,2,1))</f>
      </c>
      <c r="AM53" s="104">
        <f>IF(H53="","",VLOOKUP(H53,'学校名一覧表'!$C$5:$G$350,3,0))</f>
      </c>
      <c r="AN53" s="104">
        <f t="shared" si="8"/>
      </c>
    </row>
    <row r="54" spans="2:40" ht="13.5">
      <c r="B54" s="40">
        <v>47</v>
      </c>
      <c r="C54" s="46"/>
      <c r="D54" s="46"/>
      <c r="E54" s="95"/>
      <c r="F54" s="47"/>
      <c r="G54" s="47"/>
      <c r="H54" s="47"/>
      <c r="I54" s="88">
        <f>IF(H54="","",VLOOKUP(H54,'学校名一覧表'!$C$5:$G$350,5,0))</f>
      </c>
      <c r="J54" s="31"/>
      <c r="AC54" s="104">
        <v>47</v>
      </c>
      <c r="AD54" s="104">
        <f t="shared" si="1"/>
      </c>
      <c r="AE54" s="104"/>
      <c r="AF54" s="104">
        <f t="shared" si="2"/>
      </c>
      <c r="AG54" s="104">
        <f t="shared" si="3"/>
      </c>
      <c r="AH54" s="104">
        <f t="shared" si="4"/>
      </c>
      <c r="AI54" s="104">
        <f t="shared" si="5"/>
      </c>
      <c r="AJ54" s="104">
        <f>IF(C54="","",AC54+'申込書'!$J$3*100)</f>
      </c>
      <c r="AK54" s="104">
        <f t="shared" si="7"/>
      </c>
      <c r="AL54" s="104">
        <f>IF(C54="","",VLOOKUP(H54,'学校名一覧表'!$C$5:$G$350,2,1))</f>
      </c>
      <c r="AM54" s="104">
        <f>IF(H54="","",VLOOKUP(H54,'学校名一覧表'!$C$5:$G$350,3,0))</f>
      </c>
      <c r="AN54" s="104">
        <f t="shared" si="8"/>
      </c>
    </row>
    <row r="55" spans="2:40" ht="13.5">
      <c r="B55" s="40">
        <v>48</v>
      </c>
      <c r="C55" s="46"/>
      <c r="D55" s="46"/>
      <c r="E55" s="95"/>
      <c r="F55" s="47"/>
      <c r="G55" s="47"/>
      <c r="H55" s="47"/>
      <c r="I55" s="88">
        <f>IF(H55="","",VLOOKUP(H55,'学校名一覧表'!$C$5:$G$350,5,0))</f>
      </c>
      <c r="J55" s="31"/>
      <c r="AC55" s="104">
        <v>48</v>
      </c>
      <c r="AD55" s="104">
        <f t="shared" si="1"/>
      </c>
      <c r="AE55" s="104"/>
      <c r="AF55" s="104">
        <f t="shared" si="2"/>
      </c>
      <c r="AG55" s="104">
        <f t="shared" si="3"/>
      </c>
      <c r="AH55" s="104">
        <f t="shared" si="4"/>
      </c>
      <c r="AI55" s="104">
        <f t="shared" si="5"/>
      </c>
      <c r="AJ55" s="104">
        <f>IF(C55="","",AC55+'申込書'!$J$3*100)</f>
      </c>
      <c r="AK55" s="104">
        <f t="shared" si="7"/>
      </c>
      <c r="AL55" s="104">
        <f>IF(C55="","",VLOOKUP(H55,'学校名一覧表'!$C$5:$G$350,2,1))</f>
      </c>
      <c r="AM55" s="104">
        <f>IF(H55="","",VLOOKUP(H55,'学校名一覧表'!$C$5:$G$350,3,0))</f>
      </c>
      <c r="AN55" s="104">
        <f t="shared" si="8"/>
      </c>
    </row>
    <row r="56" spans="2:40" ht="13.5">
      <c r="B56" s="40">
        <v>49</v>
      </c>
      <c r="C56" s="46"/>
      <c r="D56" s="46"/>
      <c r="E56" s="95"/>
      <c r="F56" s="47"/>
      <c r="G56" s="47"/>
      <c r="H56" s="47"/>
      <c r="I56" s="88">
        <f>IF(H56="","",VLOOKUP(H56,'学校名一覧表'!$C$5:$G$350,5,0))</f>
      </c>
      <c r="J56" s="31"/>
      <c r="AC56" s="104">
        <v>49</v>
      </c>
      <c r="AD56" s="104">
        <f t="shared" si="1"/>
      </c>
      <c r="AE56" s="104"/>
      <c r="AF56" s="104">
        <f t="shared" si="2"/>
      </c>
      <c r="AG56" s="104">
        <f t="shared" si="3"/>
      </c>
      <c r="AH56" s="104">
        <f t="shared" si="4"/>
      </c>
      <c r="AI56" s="104">
        <f t="shared" si="5"/>
      </c>
      <c r="AJ56" s="104">
        <f>IF(C56="","",AC56+'申込書'!$J$3*100)</f>
      </c>
      <c r="AK56" s="104">
        <f t="shared" si="7"/>
      </c>
      <c r="AL56" s="104">
        <f>IF(C56="","",VLOOKUP(H56,'学校名一覧表'!$C$5:$G$350,2,1))</f>
      </c>
      <c r="AM56" s="104">
        <f>IF(H56="","",VLOOKUP(H56,'学校名一覧表'!$C$5:$G$350,3,0))</f>
      </c>
      <c r="AN56" s="104">
        <f t="shared" si="8"/>
      </c>
    </row>
    <row r="57" spans="2:40" ht="13.5">
      <c r="B57" s="40">
        <v>50</v>
      </c>
      <c r="C57" s="46"/>
      <c r="D57" s="46"/>
      <c r="E57" s="95"/>
      <c r="F57" s="47"/>
      <c r="G57" s="47"/>
      <c r="H57" s="47"/>
      <c r="I57" s="88">
        <f>IF(H57="","",VLOOKUP(H57,'学校名一覧表'!$C$5:$G$350,5,0))</f>
      </c>
      <c r="J57" s="31"/>
      <c r="AC57" s="104">
        <v>50</v>
      </c>
      <c r="AD57" s="104">
        <f t="shared" si="1"/>
      </c>
      <c r="AE57" s="104"/>
      <c r="AF57" s="104">
        <f t="shared" si="2"/>
      </c>
      <c r="AG57" s="104">
        <f t="shared" si="3"/>
      </c>
      <c r="AH57" s="104">
        <f t="shared" si="4"/>
      </c>
      <c r="AI57" s="104">
        <f t="shared" si="5"/>
      </c>
      <c r="AJ57" s="104">
        <f>IF(C57="","",AC57+'申込書'!$J$3*100)</f>
      </c>
      <c r="AK57" s="104">
        <f t="shared" si="7"/>
      </c>
      <c r="AL57" s="104">
        <f>IF(C57="","",VLOOKUP(H57,'学校名一覧表'!$C$5:$G$350,2,1))</f>
      </c>
      <c r="AM57" s="104">
        <f>IF(H57="","",VLOOKUP(H57,'学校名一覧表'!$C$5:$G$350,3,0))</f>
      </c>
      <c r="AN57" s="104">
        <f t="shared" si="8"/>
      </c>
    </row>
    <row r="58" spans="2:40" ht="13.5">
      <c r="B58" s="40">
        <v>51</v>
      </c>
      <c r="C58" s="46"/>
      <c r="D58" s="46"/>
      <c r="E58" s="95"/>
      <c r="F58" s="47"/>
      <c r="G58" s="47"/>
      <c r="H58" s="47"/>
      <c r="I58" s="88">
        <f>IF(H58="","",VLOOKUP(H58,'学校名一覧表'!$C$5:$G$350,5,0))</f>
      </c>
      <c r="J58" s="31"/>
      <c r="AC58" s="104">
        <v>51</v>
      </c>
      <c r="AD58" s="104">
        <f t="shared" si="1"/>
      </c>
      <c r="AE58" s="104"/>
      <c r="AF58" s="104">
        <f t="shared" si="2"/>
      </c>
      <c r="AG58" s="104">
        <f t="shared" si="3"/>
      </c>
      <c r="AH58" s="104">
        <f t="shared" si="4"/>
      </c>
      <c r="AI58" s="104">
        <f t="shared" si="5"/>
      </c>
      <c r="AJ58" s="104">
        <f>IF(C58="","",AC58+'申込書'!$J$3*100)</f>
      </c>
      <c r="AK58" s="104">
        <f t="shared" si="7"/>
      </c>
      <c r="AL58" s="104">
        <f>IF(C58="","",VLOOKUP(H58,'学校名一覧表'!$C$5:$G$350,2,1))</f>
      </c>
      <c r="AM58" s="104">
        <f>IF(H58="","",VLOOKUP(H58,'学校名一覧表'!$C$5:$G$350,3,0))</f>
      </c>
      <c r="AN58" s="104">
        <f t="shared" si="8"/>
      </c>
    </row>
    <row r="59" spans="2:40" ht="13.5">
      <c r="B59" s="40">
        <v>52</v>
      </c>
      <c r="C59" s="46"/>
      <c r="D59" s="46"/>
      <c r="E59" s="95"/>
      <c r="F59" s="47"/>
      <c r="G59" s="47"/>
      <c r="H59" s="47"/>
      <c r="I59" s="88">
        <f>IF(H59="","",VLOOKUP(H59,'学校名一覧表'!$C$5:$G$350,5,0))</f>
      </c>
      <c r="J59" s="31"/>
      <c r="AC59" s="104">
        <v>52</v>
      </c>
      <c r="AD59" s="104">
        <f t="shared" si="1"/>
      </c>
      <c r="AE59" s="104"/>
      <c r="AF59" s="104">
        <f t="shared" si="2"/>
      </c>
      <c r="AG59" s="104">
        <f t="shared" si="3"/>
      </c>
      <c r="AH59" s="104">
        <f t="shared" si="4"/>
      </c>
      <c r="AI59" s="104">
        <f t="shared" si="5"/>
      </c>
      <c r="AJ59" s="104">
        <f>IF(C59="","",AC59+'申込書'!$J$3*100)</f>
      </c>
      <c r="AK59" s="104">
        <f t="shared" si="7"/>
      </c>
      <c r="AL59" s="104">
        <f>IF(C59="","",VLOOKUP(H59,'学校名一覧表'!$C$5:$G$350,2,1))</f>
      </c>
      <c r="AM59" s="104">
        <f>IF(H59="","",VLOOKUP(H59,'学校名一覧表'!$C$5:$G$350,3,0))</f>
      </c>
      <c r="AN59" s="104">
        <f t="shared" si="8"/>
      </c>
    </row>
    <row r="60" spans="2:40" ht="13.5">
      <c r="B60" s="40">
        <v>53</v>
      </c>
      <c r="C60" s="46"/>
      <c r="D60" s="46"/>
      <c r="E60" s="95"/>
      <c r="F60" s="47"/>
      <c r="G60" s="47"/>
      <c r="H60" s="47"/>
      <c r="I60" s="88">
        <f>IF(H60="","",VLOOKUP(H60,'学校名一覧表'!$C$5:$G$350,5,0))</f>
      </c>
      <c r="J60" s="31"/>
      <c r="AC60" s="104">
        <v>53</v>
      </c>
      <c r="AD60" s="104">
        <f t="shared" si="1"/>
      </c>
      <c r="AE60" s="104"/>
      <c r="AF60" s="104">
        <f t="shared" si="2"/>
      </c>
      <c r="AG60" s="104">
        <f t="shared" si="3"/>
      </c>
      <c r="AH60" s="104">
        <f t="shared" si="4"/>
      </c>
      <c r="AI60" s="104">
        <f t="shared" si="5"/>
      </c>
      <c r="AJ60" s="104">
        <f>IF(C60="","",AC60+'申込書'!$J$3*100)</f>
      </c>
      <c r="AK60" s="104">
        <f t="shared" si="7"/>
      </c>
      <c r="AL60" s="104">
        <f>IF(C60="","",VLOOKUP(H60,'学校名一覧表'!$C$5:$G$350,2,1))</f>
      </c>
      <c r="AM60" s="104">
        <f>IF(H60="","",VLOOKUP(H60,'学校名一覧表'!$C$5:$G$350,3,0))</f>
      </c>
      <c r="AN60" s="104">
        <f t="shared" si="8"/>
      </c>
    </row>
    <row r="61" spans="2:40" ht="13.5">
      <c r="B61" s="40">
        <v>54</v>
      </c>
      <c r="C61" s="46"/>
      <c r="D61" s="46"/>
      <c r="E61" s="95"/>
      <c r="F61" s="47"/>
      <c r="G61" s="47"/>
      <c r="H61" s="47"/>
      <c r="I61" s="88">
        <f>IF(H61="","",VLOOKUP(H61,'学校名一覧表'!$C$5:$G$350,5,0))</f>
      </c>
      <c r="J61" s="31"/>
      <c r="AC61" s="104">
        <v>54</v>
      </c>
      <c r="AD61" s="104">
        <f t="shared" si="1"/>
      </c>
      <c r="AE61" s="104"/>
      <c r="AF61" s="104">
        <f t="shared" si="2"/>
      </c>
      <c r="AG61" s="104">
        <f t="shared" si="3"/>
      </c>
      <c r="AH61" s="104">
        <f t="shared" si="4"/>
      </c>
      <c r="AI61" s="104">
        <f t="shared" si="5"/>
      </c>
      <c r="AJ61" s="104">
        <f>IF(C61="","",AC61+'申込書'!$J$3*100)</f>
      </c>
      <c r="AK61" s="104">
        <f t="shared" si="7"/>
      </c>
      <c r="AL61" s="104">
        <f>IF(C61="","",VLOOKUP(H61,'学校名一覧表'!$C$5:$G$350,2,1))</f>
      </c>
      <c r="AM61" s="104">
        <f>IF(H61="","",VLOOKUP(H61,'学校名一覧表'!$C$5:$G$350,3,0))</f>
      </c>
      <c r="AN61" s="104">
        <f t="shared" si="8"/>
      </c>
    </row>
    <row r="62" spans="2:40" ht="13.5">
      <c r="B62" s="40">
        <v>55</v>
      </c>
      <c r="C62" s="46"/>
      <c r="D62" s="46"/>
      <c r="E62" s="95"/>
      <c r="F62" s="47"/>
      <c r="G62" s="47"/>
      <c r="H62" s="47"/>
      <c r="I62" s="88">
        <f>IF(H62="","",VLOOKUP(H62,'学校名一覧表'!$C$5:$G$350,5,0))</f>
      </c>
      <c r="J62" s="31"/>
      <c r="AC62" s="104">
        <v>55</v>
      </c>
      <c r="AD62" s="104">
        <f t="shared" si="1"/>
      </c>
      <c r="AE62" s="104"/>
      <c r="AF62" s="104">
        <f t="shared" si="2"/>
      </c>
      <c r="AG62" s="104">
        <f t="shared" si="3"/>
      </c>
      <c r="AH62" s="104">
        <f t="shared" si="4"/>
      </c>
      <c r="AI62" s="104">
        <f t="shared" si="5"/>
      </c>
      <c r="AJ62" s="104">
        <f>IF(C62="","",AC62+'申込書'!$J$3*100)</f>
      </c>
      <c r="AK62" s="104">
        <f t="shared" si="7"/>
      </c>
      <c r="AL62" s="104">
        <f>IF(C62="","",VLOOKUP(H62,'学校名一覧表'!$C$5:$G$350,2,1))</f>
      </c>
      <c r="AM62" s="104">
        <f>IF(H62="","",VLOOKUP(H62,'学校名一覧表'!$C$5:$G$350,3,0))</f>
      </c>
      <c r="AN62" s="104">
        <f t="shared" si="8"/>
      </c>
    </row>
    <row r="63" spans="2:40" ht="13.5">
      <c r="B63" s="40">
        <v>56</v>
      </c>
      <c r="C63" s="46"/>
      <c r="D63" s="46"/>
      <c r="E63" s="95"/>
      <c r="F63" s="47"/>
      <c r="G63" s="47"/>
      <c r="H63" s="47"/>
      <c r="I63" s="88">
        <f>IF(H63="","",VLOOKUP(H63,'学校名一覧表'!$C$5:$G$350,5,0))</f>
      </c>
      <c r="J63" s="31"/>
      <c r="AC63" s="104">
        <v>56</v>
      </c>
      <c r="AD63" s="104">
        <f t="shared" si="1"/>
      </c>
      <c r="AE63" s="104"/>
      <c r="AF63" s="104">
        <f t="shared" si="2"/>
      </c>
      <c r="AG63" s="104">
        <f t="shared" si="3"/>
      </c>
      <c r="AH63" s="104">
        <f t="shared" si="4"/>
      </c>
      <c r="AI63" s="104">
        <f t="shared" si="5"/>
      </c>
      <c r="AJ63" s="104">
        <f>IF(C63="","",AC63+'申込書'!$J$3*100)</f>
      </c>
      <c r="AK63" s="104">
        <f t="shared" si="7"/>
      </c>
      <c r="AL63" s="104">
        <f>IF(C63="","",VLOOKUP(H63,'学校名一覧表'!$C$5:$G$350,2,1))</f>
      </c>
      <c r="AM63" s="104">
        <f>IF(H63="","",VLOOKUP(H63,'学校名一覧表'!$C$5:$G$350,3,0))</f>
      </c>
      <c r="AN63" s="104">
        <f t="shared" si="8"/>
      </c>
    </row>
    <row r="64" spans="2:40" ht="13.5">
      <c r="B64" s="40">
        <v>57</v>
      </c>
      <c r="C64" s="46"/>
      <c r="D64" s="46"/>
      <c r="E64" s="95"/>
      <c r="F64" s="47"/>
      <c r="G64" s="47"/>
      <c r="H64" s="47"/>
      <c r="I64" s="88">
        <f>IF(H64="","",VLOOKUP(H64,'学校名一覧表'!$C$5:$G$350,5,0))</f>
      </c>
      <c r="J64" s="31"/>
      <c r="AC64" s="104">
        <v>57</v>
      </c>
      <c r="AD64" s="104">
        <f t="shared" si="1"/>
      </c>
      <c r="AE64" s="104"/>
      <c r="AF64" s="104">
        <f t="shared" si="2"/>
      </c>
      <c r="AG64" s="104">
        <f t="shared" si="3"/>
      </c>
      <c r="AH64" s="104">
        <f t="shared" si="4"/>
      </c>
      <c r="AI64" s="104">
        <f t="shared" si="5"/>
      </c>
      <c r="AJ64" s="104">
        <f>IF(C64="","",AC64+'申込書'!$J$3*100)</f>
      </c>
      <c r="AK64" s="104">
        <f t="shared" si="7"/>
      </c>
      <c r="AL64" s="104">
        <f>IF(C64="","",VLOOKUP(H64,'学校名一覧表'!$C$5:$G$350,2,1))</f>
      </c>
      <c r="AM64" s="104">
        <f>IF(H64="","",VLOOKUP(H64,'学校名一覧表'!$C$5:$G$350,3,0))</f>
      </c>
      <c r="AN64" s="104">
        <f t="shared" si="8"/>
      </c>
    </row>
    <row r="65" spans="2:40" ht="13.5">
      <c r="B65" s="40">
        <v>58</v>
      </c>
      <c r="C65" s="46"/>
      <c r="D65" s="46"/>
      <c r="E65" s="95"/>
      <c r="F65" s="47"/>
      <c r="G65" s="47"/>
      <c r="H65" s="47"/>
      <c r="I65" s="88">
        <f>IF(H65="","",VLOOKUP(H65,'学校名一覧表'!$C$5:$G$350,5,0))</f>
      </c>
      <c r="J65" s="31"/>
      <c r="AC65" s="104">
        <v>58</v>
      </c>
      <c r="AD65" s="104">
        <f t="shared" si="1"/>
      </c>
      <c r="AE65" s="104"/>
      <c r="AF65" s="104">
        <f t="shared" si="2"/>
      </c>
      <c r="AG65" s="104">
        <f t="shared" si="3"/>
      </c>
      <c r="AH65" s="104">
        <f t="shared" si="4"/>
      </c>
      <c r="AI65" s="104">
        <f t="shared" si="5"/>
      </c>
      <c r="AJ65" s="104">
        <f>IF(C65="","",AC65+'申込書'!$J$3*100)</f>
      </c>
      <c r="AK65" s="104">
        <f t="shared" si="7"/>
      </c>
      <c r="AL65" s="104">
        <f>IF(C65="","",VLOOKUP(H65,'学校名一覧表'!$C$5:$G$350,2,1))</f>
      </c>
      <c r="AM65" s="104">
        <f>IF(H65="","",VLOOKUP(H65,'学校名一覧表'!$C$5:$G$350,3,0))</f>
      </c>
      <c r="AN65" s="104">
        <f t="shared" si="8"/>
      </c>
    </row>
    <row r="66" spans="2:40" ht="13.5">
      <c r="B66" s="40">
        <v>59</v>
      </c>
      <c r="C66" s="46"/>
      <c r="D66" s="46"/>
      <c r="E66" s="95"/>
      <c r="F66" s="47"/>
      <c r="G66" s="47"/>
      <c r="H66" s="47"/>
      <c r="I66" s="88">
        <f>IF(H66="","",VLOOKUP(H66,'学校名一覧表'!$C$5:$G$350,5,0))</f>
      </c>
      <c r="J66" s="31"/>
      <c r="AC66" s="104">
        <v>59</v>
      </c>
      <c r="AD66" s="104">
        <f t="shared" si="1"/>
      </c>
      <c r="AE66" s="104"/>
      <c r="AF66" s="104">
        <f t="shared" si="2"/>
      </c>
      <c r="AG66" s="104">
        <f t="shared" si="3"/>
      </c>
      <c r="AH66" s="104">
        <f t="shared" si="4"/>
      </c>
      <c r="AI66" s="104">
        <f t="shared" si="5"/>
      </c>
      <c r="AJ66" s="104">
        <f>IF(C66="","",AC66+'申込書'!$J$3*100)</f>
      </c>
      <c r="AK66" s="104">
        <f t="shared" si="7"/>
      </c>
      <c r="AL66" s="104">
        <f>IF(C66="","",VLOOKUP(H66,'学校名一覧表'!$C$5:$G$350,2,1))</f>
      </c>
      <c r="AM66" s="104">
        <f>IF(H66="","",VLOOKUP(H66,'学校名一覧表'!$C$5:$G$350,3,0))</f>
      </c>
      <c r="AN66" s="104">
        <f t="shared" si="8"/>
      </c>
    </row>
    <row r="67" spans="2:40" ht="13.5">
      <c r="B67" s="40">
        <v>60</v>
      </c>
      <c r="C67" s="46"/>
      <c r="D67" s="46"/>
      <c r="E67" s="95"/>
      <c r="F67" s="47"/>
      <c r="G67" s="47"/>
      <c r="H67" s="47"/>
      <c r="I67" s="88">
        <f>IF(H67="","",VLOOKUP(H67,'学校名一覧表'!$C$5:$G$350,5,0))</f>
      </c>
      <c r="J67" s="31"/>
      <c r="AC67" s="104">
        <v>60</v>
      </c>
      <c r="AD67" s="104">
        <f t="shared" si="1"/>
      </c>
      <c r="AE67" s="104"/>
      <c r="AF67" s="104">
        <f t="shared" si="2"/>
      </c>
      <c r="AG67" s="104">
        <f t="shared" si="3"/>
      </c>
      <c r="AH67" s="104">
        <f t="shared" si="4"/>
      </c>
      <c r="AI67" s="104">
        <f t="shared" si="5"/>
      </c>
      <c r="AJ67" s="104">
        <f>IF(C67="","",AC67+'申込書'!$J$3*100)</f>
      </c>
      <c r="AK67" s="104">
        <f t="shared" si="7"/>
      </c>
      <c r="AL67" s="104">
        <f>IF(C67="","",VLOOKUP(H67,'学校名一覧表'!$C$5:$G$350,2,1))</f>
      </c>
      <c r="AM67" s="104">
        <f>IF(H67="","",VLOOKUP(H67,'学校名一覧表'!$C$5:$G$350,3,0))</f>
      </c>
      <c r="AN67" s="104">
        <f t="shared" si="8"/>
      </c>
    </row>
    <row r="68" spans="2:40" ht="13.5">
      <c r="B68" s="40">
        <v>61</v>
      </c>
      <c r="C68" s="46"/>
      <c r="D68" s="46"/>
      <c r="E68" s="95"/>
      <c r="F68" s="47"/>
      <c r="G68" s="47"/>
      <c r="H68" s="47"/>
      <c r="I68" s="88">
        <f>IF(H68="","",VLOOKUP(H68,'学校名一覧表'!$C$5:$G$350,5,0))</f>
      </c>
      <c r="J68" s="31"/>
      <c r="AC68" s="104">
        <v>61</v>
      </c>
      <c r="AD68" s="104">
        <f t="shared" si="1"/>
      </c>
      <c r="AE68" s="104"/>
      <c r="AF68" s="104">
        <f t="shared" si="2"/>
      </c>
      <c r="AG68" s="104">
        <f t="shared" si="3"/>
      </c>
      <c r="AH68" s="104">
        <f t="shared" si="4"/>
      </c>
      <c r="AI68" s="104">
        <f t="shared" si="5"/>
      </c>
      <c r="AJ68" s="104">
        <f>IF(C68="","",AC68+'申込書'!$J$3*100)</f>
      </c>
      <c r="AK68" s="104">
        <f t="shared" si="7"/>
      </c>
      <c r="AL68" s="104">
        <f>IF(C68="","",VLOOKUP(H68,'学校名一覧表'!$C$5:$G$350,2,1))</f>
      </c>
      <c r="AM68" s="104">
        <f>IF(H68="","",VLOOKUP(H68,'学校名一覧表'!$C$5:$G$350,3,0))</f>
      </c>
      <c r="AN68" s="104">
        <f t="shared" si="8"/>
      </c>
    </row>
    <row r="69" spans="2:40" ht="13.5">
      <c r="B69" s="40">
        <v>62</v>
      </c>
      <c r="C69" s="46"/>
      <c r="D69" s="46"/>
      <c r="E69" s="95"/>
      <c r="F69" s="47"/>
      <c r="G69" s="47"/>
      <c r="H69" s="47"/>
      <c r="I69" s="88">
        <f>IF(H69="","",VLOOKUP(H69,'学校名一覧表'!$C$5:$G$350,5,0))</f>
      </c>
      <c r="J69" s="31"/>
      <c r="AC69" s="104">
        <v>62</v>
      </c>
      <c r="AD69" s="104">
        <f t="shared" si="1"/>
      </c>
      <c r="AE69" s="104"/>
      <c r="AF69" s="104">
        <f t="shared" si="2"/>
      </c>
      <c r="AG69" s="104">
        <f t="shared" si="3"/>
      </c>
      <c r="AH69" s="104">
        <f t="shared" si="4"/>
      </c>
      <c r="AI69" s="104">
        <f t="shared" si="5"/>
      </c>
      <c r="AJ69" s="104">
        <f>IF(C69="","",AC69+'申込書'!$J$3*100)</f>
      </c>
      <c r="AK69" s="104">
        <f t="shared" si="7"/>
      </c>
      <c r="AL69" s="104">
        <f>IF(C69="","",VLOOKUP(H69,'学校名一覧表'!$C$5:$G$350,2,1))</f>
      </c>
      <c r="AM69" s="104">
        <f>IF(H69="","",VLOOKUP(H69,'学校名一覧表'!$C$5:$G$350,3,0))</f>
      </c>
      <c r="AN69" s="104">
        <f t="shared" si="8"/>
      </c>
    </row>
    <row r="70" spans="2:40" ht="13.5">
      <c r="B70" s="40">
        <v>63</v>
      </c>
      <c r="C70" s="46"/>
      <c r="D70" s="46"/>
      <c r="E70" s="95"/>
      <c r="F70" s="47"/>
      <c r="G70" s="47"/>
      <c r="H70" s="47"/>
      <c r="I70" s="88">
        <f>IF(H70="","",VLOOKUP(H70,'学校名一覧表'!$C$5:$G$350,5,0))</f>
      </c>
      <c r="J70" s="31"/>
      <c r="AC70" s="104">
        <v>63</v>
      </c>
      <c r="AD70" s="104">
        <f t="shared" si="1"/>
      </c>
      <c r="AE70" s="104"/>
      <c r="AF70" s="104">
        <f t="shared" si="2"/>
      </c>
      <c r="AG70" s="104">
        <f t="shared" si="3"/>
      </c>
      <c r="AH70" s="104">
        <f t="shared" si="4"/>
      </c>
      <c r="AI70" s="104">
        <f t="shared" si="5"/>
      </c>
      <c r="AJ70" s="104">
        <f>IF(C70="","",AC70+'申込書'!$J$3*100)</f>
      </c>
      <c r="AK70" s="104">
        <f t="shared" si="7"/>
      </c>
      <c r="AL70" s="104">
        <f>IF(C70="","",VLOOKUP(H70,'学校名一覧表'!$C$5:$G$350,2,1))</f>
      </c>
      <c r="AM70" s="104">
        <f>IF(H70="","",VLOOKUP(H70,'学校名一覧表'!$C$5:$G$350,3,0))</f>
      </c>
      <c r="AN70" s="104">
        <f t="shared" si="8"/>
      </c>
    </row>
    <row r="71" spans="2:40" ht="13.5">
      <c r="B71" s="40">
        <v>64</v>
      </c>
      <c r="C71" s="46"/>
      <c r="D71" s="46"/>
      <c r="E71" s="95"/>
      <c r="F71" s="47"/>
      <c r="G71" s="47"/>
      <c r="H71" s="47"/>
      <c r="I71" s="88">
        <f>IF(H71="","",VLOOKUP(H71,'学校名一覧表'!$C$5:$G$350,5,0))</f>
      </c>
      <c r="J71" s="31"/>
      <c r="AC71" s="104">
        <v>64</v>
      </c>
      <c r="AD71" s="104">
        <f t="shared" si="1"/>
      </c>
      <c r="AE71" s="104"/>
      <c r="AF71" s="104">
        <f t="shared" si="2"/>
      </c>
      <c r="AG71" s="104">
        <f t="shared" si="3"/>
      </c>
      <c r="AH71" s="104">
        <f t="shared" si="4"/>
      </c>
      <c r="AI71" s="104">
        <f t="shared" si="5"/>
      </c>
      <c r="AJ71" s="104">
        <f>IF(C71="","",AC71+'申込書'!$J$3*100)</f>
      </c>
      <c r="AK71" s="104">
        <f t="shared" si="7"/>
      </c>
      <c r="AL71" s="104">
        <f>IF(C71="","",VLOOKUP(H71,'学校名一覧表'!$C$5:$G$350,2,1))</f>
      </c>
      <c r="AM71" s="104">
        <f>IF(H71="","",VLOOKUP(H71,'学校名一覧表'!$C$5:$G$350,3,0))</f>
      </c>
      <c r="AN71" s="104">
        <f t="shared" si="8"/>
      </c>
    </row>
    <row r="72" spans="2:40" ht="13.5">
      <c r="B72" s="40">
        <v>65</v>
      </c>
      <c r="C72" s="46"/>
      <c r="D72" s="46"/>
      <c r="E72" s="95"/>
      <c r="F72" s="47"/>
      <c r="G72" s="47"/>
      <c r="H72" s="47"/>
      <c r="I72" s="88">
        <f>IF(H72="","",VLOOKUP(H72,'学校名一覧表'!$C$5:$G$350,5,0))</f>
      </c>
      <c r="J72" s="31"/>
      <c r="AC72" s="104">
        <v>65</v>
      </c>
      <c r="AD72" s="104">
        <f t="shared" si="1"/>
      </c>
      <c r="AE72" s="104"/>
      <c r="AF72" s="104">
        <f t="shared" si="2"/>
      </c>
      <c r="AG72" s="104">
        <f t="shared" si="3"/>
      </c>
      <c r="AH72" s="104">
        <f t="shared" si="4"/>
      </c>
      <c r="AI72" s="104">
        <f t="shared" si="5"/>
      </c>
      <c r="AJ72" s="104">
        <f>IF(C72="","",AC72+'申込書'!$J$3*100)</f>
      </c>
      <c r="AK72" s="104">
        <f aca="true" t="shared" si="9" ref="AK72:AK103">IF(C72="","",AJ72+AI72*100000000)</f>
      </c>
      <c r="AL72" s="104">
        <f>IF(C72="","",VLOOKUP(H72,'学校名一覧表'!$C$5:$G$350,2,1))</f>
      </c>
      <c r="AM72" s="104">
        <f>IF(H72="","",VLOOKUP(H72,'学校名一覧表'!$C$5:$G$350,3,0))</f>
      </c>
      <c r="AN72" s="104">
        <f t="shared" si="8"/>
      </c>
    </row>
    <row r="73" spans="2:40" ht="13.5">
      <c r="B73" s="40">
        <v>66</v>
      </c>
      <c r="C73" s="46"/>
      <c r="D73" s="46"/>
      <c r="E73" s="95"/>
      <c r="F73" s="47"/>
      <c r="G73" s="47"/>
      <c r="H73" s="47"/>
      <c r="I73" s="88">
        <f>IF(H73="","",VLOOKUP(H73,'学校名一覧表'!$C$5:$G$350,5,0))</f>
      </c>
      <c r="J73" s="31"/>
      <c r="AC73" s="104">
        <v>66</v>
      </c>
      <c r="AD73" s="104">
        <f aca="true" t="shared" si="10" ref="AD73:AD106">IF(C73="","",C73&amp;"　"&amp;D73)</f>
      </c>
      <c r="AE73" s="104"/>
      <c r="AF73" s="104">
        <f aca="true" t="shared" si="11" ref="AF73:AF106">IF(I73="","",I73)</f>
      </c>
      <c r="AG73" s="104">
        <f aca="true" t="shared" si="12" ref="AG73:AG106">IF(E73="","",E73)</f>
      </c>
      <c r="AH73" s="104">
        <f aca="true" t="shared" si="13" ref="AH73:AH106">IF(F73="４年",4,IF(F73="５年",5,IF(F73="６年",6,"")))</f>
      </c>
      <c r="AI73" s="104">
        <f aca="true" t="shared" si="14" ref="AI73:AI106">IF(G73="男",1,IF(G73="女",2,""))</f>
      </c>
      <c r="AJ73" s="104">
        <f>IF(C73="","",AC73+'申込書'!$J$3*100)</f>
      </c>
      <c r="AK73" s="104">
        <f t="shared" si="9"/>
      </c>
      <c r="AL73" s="104">
        <f>IF(C73="","",VLOOKUP(H73,'学校名一覧表'!$C$5:$G$350,2,1))</f>
      </c>
      <c r="AM73" s="104">
        <f>IF(H73="","",VLOOKUP(H73,'学校名一覧表'!$C$5:$G$350,3,0))</f>
      </c>
      <c r="AN73" s="104">
        <f aca="true" t="shared" si="15" ref="AN73:AN107">IF(AD73="","",AD73&amp;"("&amp;AH73&amp;")")</f>
      </c>
    </row>
    <row r="74" spans="2:40" ht="13.5">
      <c r="B74" s="40">
        <v>67</v>
      </c>
      <c r="C74" s="46"/>
      <c r="D74" s="46"/>
      <c r="E74" s="95"/>
      <c r="F74" s="47"/>
      <c r="G74" s="47"/>
      <c r="H74" s="47"/>
      <c r="I74" s="88">
        <f>IF(H74="","",VLOOKUP(H74,'学校名一覧表'!$C$5:$G$350,5,0))</f>
      </c>
      <c r="J74" s="31"/>
      <c r="AC74" s="104">
        <v>67</v>
      </c>
      <c r="AD74" s="104">
        <f t="shared" si="10"/>
      </c>
      <c r="AE74" s="104"/>
      <c r="AF74" s="104">
        <f t="shared" si="11"/>
      </c>
      <c r="AG74" s="104">
        <f t="shared" si="12"/>
      </c>
      <c r="AH74" s="104">
        <f t="shared" si="13"/>
      </c>
      <c r="AI74" s="104">
        <f t="shared" si="14"/>
      </c>
      <c r="AJ74" s="104">
        <f>IF(C74="","",AC74+'申込書'!$J$3*100)</f>
      </c>
      <c r="AK74" s="104">
        <f t="shared" si="9"/>
      </c>
      <c r="AL74" s="104">
        <f>IF(C74="","",VLOOKUP(H74,'学校名一覧表'!$C$5:$G$350,2,1))</f>
      </c>
      <c r="AM74" s="104">
        <f>IF(H74="","",VLOOKUP(H74,'学校名一覧表'!$C$5:$G$350,3,0))</f>
      </c>
      <c r="AN74" s="104">
        <f t="shared" si="15"/>
      </c>
    </row>
    <row r="75" spans="2:40" ht="13.5">
      <c r="B75" s="40">
        <v>68</v>
      </c>
      <c r="C75" s="46"/>
      <c r="D75" s="46"/>
      <c r="E75" s="95"/>
      <c r="F75" s="47"/>
      <c r="G75" s="47"/>
      <c r="H75" s="47"/>
      <c r="I75" s="88">
        <f>IF(H75="","",VLOOKUP(H75,'学校名一覧表'!$C$5:$G$350,5,0))</f>
      </c>
      <c r="J75" s="31"/>
      <c r="AC75" s="104">
        <v>68</v>
      </c>
      <c r="AD75" s="104">
        <f t="shared" si="10"/>
      </c>
      <c r="AE75" s="104"/>
      <c r="AF75" s="104">
        <f t="shared" si="11"/>
      </c>
      <c r="AG75" s="104">
        <f t="shared" si="12"/>
      </c>
      <c r="AH75" s="104">
        <f t="shared" si="13"/>
      </c>
      <c r="AI75" s="104">
        <f t="shared" si="14"/>
      </c>
      <c r="AJ75" s="104">
        <f>IF(C75="","",AC75+'申込書'!$J$3*100)</f>
      </c>
      <c r="AK75" s="104">
        <f t="shared" si="9"/>
      </c>
      <c r="AL75" s="104">
        <f>IF(C75="","",VLOOKUP(H75,'学校名一覧表'!$C$5:$G$350,2,1))</f>
      </c>
      <c r="AM75" s="104">
        <f>IF(H75="","",VLOOKUP(H75,'学校名一覧表'!$C$5:$G$350,3,0))</f>
      </c>
      <c r="AN75" s="104">
        <f t="shared" si="15"/>
      </c>
    </row>
    <row r="76" spans="2:40" ht="13.5">
      <c r="B76" s="40">
        <v>69</v>
      </c>
      <c r="C76" s="46"/>
      <c r="D76" s="46"/>
      <c r="E76" s="95"/>
      <c r="F76" s="47"/>
      <c r="G76" s="47"/>
      <c r="H76" s="47"/>
      <c r="I76" s="88">
        <f>IF(H76="","",VLOOKUP(H76,'学校名一覧表'!$C$5:$G$350,5,0))</f>
      </c>
      <c r="J76" s="31"/>
      <c r="AC76" s="104">
        <v>69</v>
      </c>
      <c r="AD76" s="104">
        <f t="shared" si="10"/>
      </c>
      <c r="AE76" s="104"/>
      <c r="AF76" s="104">
        <f t="shared" si="11"/>
      </c>
      <c r="AG76" s="104">
        <f t="shared" si="12"/>
      </c>
      <c r="AH76" s="104">
        <f t="shared" si="13"/>
      </c>
      <c r="AI76" s="104">
        <f t="shared" si="14"/>
      </c>
      <c r="AJ76" s="104">
        <f>IF(C76="","",AC76+'申込書'!$J$3*100)</f>
      </c>
      <c r="AK76" s="104">
        <f t="shared" si="9"/>
      </c>
      <c r="AL76" s="104">
        <f>IF(C76="","",VLOOKUP(H76,'学校名一覧表'!$C$5:$G$350,2,1))</f>
      </c>
      <c r="AM76" s="104">
        <f>IF(H76="","",VLOOKUP(H76,'学校名一覧表'!$C$5:$G$350,3,0))</f>
      </c>
      <c r="AN76" s="104">
        <f t="shared" si="15"/>
      </c>
    </row>
    <row r="77" spans="2:40" ht="13.5">
      <c r="B77" s="40">
        <v>70</v>
      </c>
      <c r="C77" s="46"/>
      <c r="D77" s="46"/>
      <c r="E77" s="95"/>
      <c r="F77" s="47"/>
      <c r="G77" s="47"/>
      <c r="H77" s="47"/>
      <c r="I77" s="88">
        <f>IF(H77="","",VLOOKUP(H77,'学校名一覧表'!$C$5:$G$350,5,0))</f>
      </c>
      <c r="J77" s="31"/>
      <c r="AC77" s="104">
        <v>70</v>
      </c>
      <c r="AD77" s="104">
        <f t="shared" si="10"/>
      </c>
      <c r="AE77" s="104"/>
      <c r="AF77" s="104">
        <f t="shared" si="11"/>
      </c>
      <c r="AG77" s="104">
        <f t="shared" si="12"/>
      </c>
      <c r="AH77" s="104">
        <f t="shared" si="13"/>
      </c>
      <c r="AI77" s="104">
        <f t="shared" si="14"/>
      </c>
      <c r="AJ77" s="104">
        <f>IF(C77="","",AC77+'申込書'!$J$3*100)</f>
      </c>
      <c r="AK77" s="104">
        <f t="shared" si="9"/>
      </c>
      <c r="AL77" s="104">
        <f>IF(C77="","",VLOOKUP(H77,'学校名一覧表'!$C$5:$G$350,2,1))</f>
      </c>
      <c r="AM77" s="104">
        <f>IF(H77="","",VLOOKUP(H77,'学校名一覧表'!$C$5:$G$350,3,0))</f>
      </c>
      <c r="AN77" s="104">
        <f t="shared" si="15"/>
      </c>
    </row>
    <row r="78" spans="2:40" ht="13.5">
      <c r="B78" s="40">
        <v>71</v>
      </c>
      <c r="C78" s="46"/>
      <c r="D78" s="46"/>
      <c r="E78" s="95"/>
      <c r="F78" s="47"/>
      <c r="G78" s="47"/>
      <c r="H78" s="47"/>
      <c r="I78" s="88">
        <f>IF(H78="","",VLOOKUP(H78,'学校名一覧表'!$C$5:$G$350,5,0))</f>
      </c>
      <c r="J78" s="31"/>
      <c r="AC78" s="104">
        <v>71</v>
      </c>
      <c r="AD78" s="104">
        <f t="shared" si="10"/>
      </c>
      <c r="AE78" s="104"/>
      <c r="AF78" s="104">
        <f t="shared" si="11"/>
      </c>
      <c r="AG78" s="104">
        <f t="shared" si="12"/>
      </c>
      <c r="AH78" s="104">
        <f t="shared" si="13"/>
      </c>
      <c r="AI78" s="104">
        <f t="shared" si="14"/>
      </c>
      <c r="AJ78" s="104">
        <f>IF(C78="","",AC78+'申込書'!$J$3*100)</f>
      </c>
      <c r="AK78" s="104">
        <f t="shared" si="9"/>
      </c>
      <c r="AL78" s="104">
        <f>IF(C78="","",VLOOKUP(H78,'学校名一覧表'!$C$5:$G$350,2,1))</f>
      </c>
      <c r="AM78" s="104">
        <f>IF(H78="","",VLOOKUP(H78,'学校名一覧表'!$C$5:$G$350,3,0))</f>
      </c>
      <c r="AN78" s="104">
        <f t="shared" si="15"/>
      </c>
    </row>
    <row r="79" spans="2:40" ht="13.5">
      <c r="B79" s="40">
        <v>72</v>
      </c>
      <c r="C79" s="46"/>
      <c r="D79" s="46"/>
      <c r="E79" s="95"/>
      <c r="F79" s="47"/>
      <c r="G79" s="47"/>
      <c r="H79" s="47"/>
      <c r="I79" s="88">
        <f>IF(H79="","",VLOOKUP(H79,'学校名一覧表'!$C$5:$G$350,5,0))</f>
      </c>
      <c r="J79" s="31"/>
      <c r="AC79" s="104">
        <v>72</v>
      </c>
      <c r="AD79" s="104">
        <f t="shared" si="10"/>
      </c>
      <c r="AE79" s="104"/>
      <c r="AF79" s="104">
        <f t="shared" si="11"/>
      </c>
      <c r="AG79" s="104">
        <f t="shared" si="12"/>
      </c>
      <c r="AH79" s="104">
        <f t="shared" si="13"/>
      </c>
      <c r="AI79" s="104">
        <f t="shared" si="14"/>
      </c>
      <c r="AJ79" s="104">
        <f>IF(C79="","",AC79+'申込書'!$J$3*100)</f>
      </c>
      <c r="AK79" s="104">
        <f t="shared" si="9"/>
      </c>
      <c r="AL79" s="104">
        <f>IF(C79="","",VLOOKUP(H79,'学校名一覧表'!$C$5:$G$350,2,1))</f>
      </c>
      <c r="AM79" s="104">
        <f>IF(H79="","",VLOOKUP(H79,'学校名一覧表'!$C$5:$G$350,3,0))</f>
      </c>
      <c r="AN79" s="104">
        <f t="shared" si="15"/>
      </c>
    </row>
    <row r="80" spans="2:40" ht="13.5">
      <c r="B80" s="40">
        <v>73</v>
      </c>
      <c r="C80" s="46"/>
      <c r="D80" s="46"/>
      <c r="E80" s="95"/>
      <c r="F80" s="47"/>
      <c r="G80" s="47"/>
      <c r="H80" s="47"/>
      <c r="I80" s="88">
        <f>IF(H80="","",VLOOKUP(H80,'学校名一覧表'!$C$5:$G$350,5,0))</f>
      </c>
      <c r="J80" s="31"/>
      <c r="AC80" s="104">
        <v>73</v>
      </c>
      <c r="AD80" s="104">
        <f t="shared" si="10"/>
      </c>
      <c r="AE80" s="104"/>
      <c r="AF80" s="104">
        <f t="shared" si="11"/>
      </c>
      <c r="AG80" s="104">
        <f t="shared" si="12"/>
      </c>
      <c r="AH80" s="104">
        <f t="shared" si="13"/>
      </c>
      <c r="AI80" s="104">
        <f t="shared" si="14"/>
      </c>
      <c r="AJ80" s="104">
        <f>IF(C80="","",AC80+'申込書'!$J$3*100)</f>
      </c>
      <c r="AK80" s="104">
        <f t="shared" si="9"/>
      </c>
      <c r="AL80" s="104">
        <f>IF(C80="","",VLOOKUP(H80,'学校名一覧表'!$C$5:$G$350,2,1))</f>
      </c>
      <c r="AM80" s="104">
        <f>IF(H80="","",VLOOKUP(H80,'学校名一覧表'!$C$5:$G$350,3,0))</f>
      </c>
      <c r="AN80" s="104">
        <f t="shared" si="15"/>
      </c>
    </row>
    <row r="81" spans="2:40" ht="13.5">
      <c r="B81" s="40">
        <v>74</v>
      </c>
      <c r="C81" s="46"/>
      <c r="D81" s="46"/>
      <c r="E81" s="95"/>
      <c r="F81" s="47"/>
      <c r="G81" s="47"/>
      <c r="H81" s="47"/>
      <c r="I81" s="88">
        <f>IF(H81="","",VLOOKUP(H81,'学校名一覧表'!$C$5:$G$350,5,0))</f>
      </c>
      <c r="J81" s="31"/>
      <c r="AC81" s="104">
        <v>74</v>
      </c>
      <c r="AD81" s="104">
        <f t="shared" si="10"/>
      </c>
      <c r="AE81" s="104"/>
      <c r="AF81" s="104">
        <f t="shared" si="11"/>
      </c>
      <c r="AG81" s="104">
        <f t="shared" si="12"/>
      </c>
      <c r="AH81" s="104">
        <f t="shared" si="13"/>
      </c>
      <c r="AI81" s="104">
        <f t="shared" si="14"/>
      </c>
      <c r="AJ81" s="104">
        <f>IF(C81="","",AC81+'申込書'!$J$3*100)</f>
      </c>
      <c r="AK81" s="104">
        <f t="shared" si="9"/>
      </c>
      <c r="AL81" s="104">
        <f>IF(C81="","",VLOOKUP(H81,'学校名一覧表'!$C$5:$G$350,2,1))</f>
      </c>
      <c r="AM81" s="104">
        <f>IF(H81="","",VLOOKUP(H81,'学校名一覧表'!$C$5:$G$350,3,0))</f>
      </c>
      <c r="AN81" s="104">
        <f t="shared" si="15"/>
      </c>
    </row>
    <row r="82" spans="2:40" ht="13.5">
      <c r="B82" s="40">
        <v>75</v>
      </c>
      <c r="C82" s="46"/>
      <c r="D82" s="46"/>
      <c r="E82" s="95"/>
      <c r="F82" s="47"/>
      <c r="G82" s="47"/>
      <c r="H82" s="47"/>
      <c r="I82" s="88">
        <f>IF(H82="","",VLOOKUP(H82,'学校名一覧表'!$C$5:$G$350,5,0))</f>
      </c>
      <c r="J82" s="31"/>
      <c r="AC82" s="104">
        <v>75</v>
      </c>
      <c r="AD82" s="104">
        <f t="shared" si="10"/>
      </c>
      <c r="AE82" s="104"/>
      <c r="AF82" s="104">
        <f t="shared" si="11"/>
      </c>
      <c r="AG82" s="104">
        <f t="shared" si="12"/>
      </c>
      <c r="AH82" s="104">
        <f t="shared" si="13"/>
      </c>
      <c r="AI82" s="104">
        <f t="shared" si="14"/>
      </c>
      <c r="AJ82" s="104">
        <f>IF(C82="","",AC82+'申込書'!$J$3*100)</f>
      </c>
      <c r="AK82" s="104">
        <f t="shared" si="9"/>
      </c>
      <c r="AL82" s="104">
        <f>IF(C82="","",VLOOKUP(H82,'学校名一覧表'!$C$5:$G$350,2,1))</f>
      </c>
      <c r="AM82" s="104">
        <f>IF(H82="","",VLOOKUP(H82,'学校名一覧表'!$C$5:$G$350,3,0))</f>
      </c>
      <c r="AN82" s="104">
        <f t="shared" si="15"/>
      </c>
    </row>
    <row r="83" spans="2:40" ht="13.5">
      <c r="B83" s="40">
        <v>76</v>
      </c>
      <c r="C83" s="46"/>
      <c r="D83" s="46"/>
      <c r="E83" s="95"/>
      <c r="F83" s="47"/>
      <c r="G83" s="47"/>
      <c r="H83" s="47"/>
      <c r="I83" s="88">
        <f>IF(H83="","",VLOOKUP(H83,'学校名一覧表'!$C$5:$G$350,5,0))</f>
      </c>
      <c r="J83" s="31"/>
      <c r="AC83" s="104">
        <v>76</v>
      </c>
      <c r="AD83" s="104">
        <f t="shared" si="10"/>
      </c>
      <c r="AE83" s="104"/>
      <c r="AF83" s="104">
        <f t="shared" si="11"/>
      </c>
      <c r="AG83" s="104">
        <f t="shared" si="12"/>
      </c>
      <c r="AH83" s="104">
        <f t="shared" si="13"/>
      </c>
      <c r="AI83" s="104">
        <f t="shared" si="14"/>
      </c>
      <c r="AJ83" s="104">
        <f>IF(C83="","",AC83+'申込書'!$J$3*100)</f>
      </c>
      <c r="AK83" s="104">
        <f t="shared" si="9"/>
      </c>
      <c r="AL83" s="104">
        <f>IF(C83="","",VLOOKUP(H83,'学校名一覧表'!$C$5:$G$350,2,1))</f>
      </c>
      <c r="AM83" s="104">
        <f>IF(H83="","",VLOOKUP(H83,'学校名一覧表'!$C$5:$G$350,3,0))</f>
      </c>
      <c r="AN83" s="104">
        <f t="shared" si="15"/>
      </c>
    </row>
    <row r="84" spans="2:40" ht="13.5">
      <c r="B84" s="40">
        <v>77</v>
      </c>
      <c r="C84" s="46"/>
      <c r="D84" s="46"/>
      <c r="E84" s="95"/>
      <c r="F84" s="47"/>
      <c r="G84" s="47"/>
      <c r="H84" s="47"/>
      <c r="I84" s="88">
        <f>IF(H84="","",VLOOKUP(H84,'学校名一覧表'!$C$5:$G$350,5,0))</f>
      </c>
      <c r="J84" s="31"/>
      <c r="AC84" s="104">
        <v>77</v>
      </c>
      <c r="AD84" s="104">
        <f t="shared" si="10"/>
      </c>
      <c r="AE84" s="104"/>
      <c r="AF84" s="104">
        <f t="shared" si="11"/>
      </c>
      <c r="AG84" s="104">
        <f t="shared" si="12"/>
      </c>
      <c r="AH84" s="104">
        <f t="shared" si="13"/>
      </c>
      <c r="AI84" s="104">
        <f t="shared" si="14"/>
      </c>
      <c r="AJ84" s="104">
        <f>IF(C84="","",AC84+'申込書'!$J$3*100)</f>
      </c>
      <c r="AK84" s="104">
        <f t="shared" si="9"/>
      </c>
      <c r="AL84" s="104">
        <f>IF(C84="","",VLOOKUP(H84,'学校名一覧表'!$C$5:$G$350,2,1))</f>
      </c>
      <c r="AM84" s="104">
        <f>IF(H84="","",VLOOKUP(H84,'学校名一覧表'!$C$5:$G$350,3,0))</f>
      </c>
      <c r="AN84" s="104">
        <f t="shared" si="15"/>
      </c>
    </row>
    <row r="85" spans="2:40" ht="13.5">
      <c r="B85" s="40">
        <v>78</v>
      </c>
      <c r="C85" s="46"/>
      <c r="D85" s="46"/>
      <c r="E85" s="95"/>
      <c r="F85" s="47"/>
      <c r="G85" s="47"/>
      <c r="H85" s="47"/>
      <c r="I85" s="88">
        <f>IF(H85="","",VLOOKUP(H85,'学校名一覧表'!$C$5:$G$350,5,0))</f>
      </c>
      <c r="J85" s="31"/>
      <c r="AC85" s="104">
        <v>78</v>
      </c>
      <c r="AD85" s="104">
        <f t="shared" si="10"/>
      </c>
      <c r="AE85" s="104"/>
      <c r="AF85" s="104">
        <f t="shared" si="11"/>
      </c>
      <c r="AG85" s="104">
        <f t="shared" si="12"/>
      </c>
      <c r="AH85" s="104">
        <f t="shared" si="13"/>
      </c>
      <c r="AI85" s="104">
        <f t="shared" si="14"/>
      </c>
      <c r="AJ85" s="104">
        <f>IF(C85="","",AC85+'申込書'!$J$3*100)</f>
      </c>
      <c r="AK85" s="104">
        <f t="shared" si="9"/>
      </c>
      <c r="AL85" s="104">
        <f>IF(C85="","",VLOOKUP(H85,'学校名一覧表'!$C$5:$G$350,2,1))</f>
      </c>
      <c r="AM85" s="104">
        <f>IF(H85="","",VLOOKUP(H85,'学校名一覧表'!$C$5:$G$350,3,0))</f>
      </c>
      <c r="AN85" s="104">
        <f t="shared" si="15"/>
      </c>
    </row>
    <row r="86" spans="2:40" ht="13.5">
      <c r="B86" s="40">
        <v>79</v>
      </c>
      <c r="C86" s="46"/>
      <c r="D86" s="46"/>
      <c r="E86" s="95"/>
      <c r="F86" s="47"/>
      <c r="G86" s="47"/>
      <c r="H86" s="47"/>
      <c r="I86" s="88">
        <f>IF(H86="","",VLOOKUP(H86,'学校名一覧表'!$C$5:$G$350,5,0))</f>
      </c>
      <c r="J86" s="31"/>
      <c r="AC86" s="104">
        <v>79</v>
      </c>
      <c r="AD86" s="104">
        <f t="shared" si="10"/>
      </c>
      <c r="AE86" s="104"/>
      <c r="AF86" s="104">
        <f t="shared" si="11"/>
      </c>
      <c r="AG86" s="104">
        <f t="shared" si="12"/>
      </c>
      <c r="AH86" s="104">
        <f t="shared" si="13"/>
      </c>
      <c r="AI86" s="104">
        <f t="shared" si="14"/>
      </c>
      <c r="AJ86" s="104">
        <f>IF(C86="","",AC86+'申込書'!$J$3*100)</f>
      </c>
      <c r="AK86" s="104">
        <f t="shared" si="9"/>
      </c>
      <c r="AL86" s="104">
        <f>IF(C86="","",VLOOKUP(H86,'学校名一覧表'!$C$5:$G$350,2,1))</f>
      </c>
      <c r="AM86" s="104">
        <f>IF(H86="","",VLOOKUP(H86,'学校名一覧表'!$C$5:$G$350,3,0))</f>
      </c>
      <c r="AN86" s="104">
        <f t="shared" si="15"/>
      </c>
    </row>
    <row r="87" spans="2:40" ht="13.5">
      <c r="B87" s="40">
        <v>80</v>
      </c>
      <c r="C87" s="46"/>
      <c r="D87" s="46"/>
      <c r="E87" s="95"/>
      <c r="F87" s="47"/>
      <c r="G87" s="47"/>
      <c r="H87" s="47"/>
      <c r="I87" s="88">
        <f>IF(H87="","",VLOOKUP(H87,'学校名一覧表'!$C$5:$G$350,5,0))</f>
      </c>
      <c r="J87" s="31"/>
      <c r="AC87" s="104">
        <v>80</v>
      </c>
      <c r="AD87" s="104">
        <f t="shared" si="10"/>
      </c>
      <c r="AE87" s="104"/>
      <c r="AF87" s="104">
        <f t="shared" si="11"/>
      </c>
      <c r="AG87" s="104">
        <f t="shared" si="12"/>
      </c>
      <c r="AH87" s="104">
        <f t="shared" si="13"/>
      </c>
      <c r="AI87" s="104">
        <f t="shared" si="14"/>
      </c>
      <c r="AJ87" s="104">
        <f>IF(C87="","",AC87+'申込書'!$J$3*100)</f>
      </c>
      <c r="AK87" s="104">
        <f t="shared" si="9"/>
      </c>
      <c r="AL87" s="104">
        <f>IF(C87="","",VLOOKUP(H87,'学校名一覧表'!$C$5:$G$350,2,1))</f>
      </c>
      <c r="AM87" s="104">
        <f>IF(H87="","",VLOOKUP(H87,'学校名一覧表'!$C$5:$G$350,3,0))</f>
      </c>
      <c r="AN87" s="104">
        <f t="shared" si="15"/>
      </c>
    </row>
    <row r="88" spans="2:40" ht="13.5">
      <c r="B88" s="40">
        <v>81</v>
      </c>
      <c r="C88" s="46"/>
      <c r="D88" s="46"/>
      <c r="E88" s="95"/>
      <c r="F88" s="47"/>
      <c r="G88" s="47"/>
      <c r="H88" s="47"/>
      <c r="I88" s="88">
        <f>IF(H88="","",VLOOKUP(H88,'学校名一覧表'!$C$5:$G$350,5,0))</f>
      </c>
      <c r="J88" s="31"/>
      <c r="AC88" s="104">
        <v>81</v>
      </c>
      <c r="AD88" s="104">
        <f t="shared" si="10"/>
      </c>
      <c r="AE88" s="104"/>
      <c r="AF88" s="104">
        <f t="shared" si="11"/>
      </c>
      <c r="AG88" s="104">
        <f t="shared" si="12"/>
      </c>
      <c r="AH88" s="104">
        <f t="shared" si="13"/>
      </c>
      <c r="AI88" s="104">
        <f t="shared" si="14"/>
      </c>
      <c r="AJ88" s="104">
        <f>IF(C88="","",AC88+'申込書'!$J$3*100)</f>
      </c>
      <c r="AK88" s="104">
        <f t="shared" si="9"/>
      </c>
      <c r="AL88" s="104">
        <f>IF(C88="","",VLOOKUP(H88,'学校名一覧表'!$C$5:$G$350,2,1))</f>
      </c>
      <c r="AM88" s="104">
        <f>IF(H88="","",VLOOKUP(H88,'学校名一覧表'!$C$5:$G$350,3,0))</f>
      </c>
      <c r="AN88" s="104">
        <f t="shared" si="15"/>
      </c>
    </row>
    <row r="89" spans="2:40" ht="13.5">
      <c r="B89" s="40">
        <v>82</v>
      </c>
      <c r="C89" s="46"/>
      <c r="D89" s="46"/>
      <c r="E89" s="95"/>
      <c r="F89" s="47"/>
      <c r="G89" s="47"/>
      <c r="H89" s="47"/>
      <c r="I89" s="88">
        <f>IF(H89="","",VLOOKUP(H89,'学校名一覧表'!$C$5:$G$350,5,0))</f>
      </c>
      <c r="J89" s="31"/>
      <c r="AC89" s="104">
        <v>82</v>
      </c>
      <c r="AD89" s="104">
        <f t="shared" si="10"/>
      </c>
      <c r="AE89" s="104"/>
      <c r="AF89" s="104">
        <f t="shared" si="11"/>
      </c>
      <c r="AG89" s="104">
        <f t="shared" si="12"/>
      </c>
      <c r="AH89" s="104">
        <f t="shared" si="13"/>
      </c>
      <c r="AI89" s="104">
        <f t="shared" si="14"/>
      </c>
      <c r="AJ89" s="104">
        <f>IF(C89="","",AC89+'申込書'!$J$3*100)</f>
      </c>
      <c r="AK89" s="104">
        <f t="shared" si="9"/>
      </c>
      <c r="AL89" s="104">
        <f>IF(C89="","",VLOOKUP(H89,'学校名一覧表'!$C$5:$G$350,2,1))</f>
      </c>
      <c r="AM89" s="104">
        <f>IF(H89="","",VLOOKUP(H89,'学校名一覧表'!$C$5:$G$350,3,0))</f>
      </c>
      <c r="AN89" s="104">
        <f t="shared" si="15"/>
      </c>
    </row>
    <row r="90" spans="2:40" ht="13.5">
      <c r="B90" s="40">
        <v>83</v>
      </c>
      <c r="C90" s="46"/>
      <c r="D90" s="46"/>
      <c r="E90" s="95"/>
      <c r="F90" s="47"/>
      <c r="G90" s="47"/>
      <c r="H90" s="47"/>
      <c r="I90" s="88">
        <f>IF(H90="","",VLOOKUP(H90,'学校名一覧表'!$C$5:$G$350,5,0))</f>
      </c>
      <c r="J90" s="31"/>
      <c r="AC90" s="104">
        <v>83</v>
      </c>
      <c r="AD90" s="104">
        <f t="shared" si="10"/>
      </c>
      <c r="AE90" s="104"/>
      <c r="AF90" s="104">
        <f t="shared" si="11"/>
      </c>
      <c r="AG90" s="104">
        <f t="shared" si="12"/>
      </c>
      <c r="AH90" s="104">
        <f t="shared" si="13"/>
      </c>
      <c r="AI90" s="104">
        <f t="shared" si="14"/>
      </c>
      <c r="AJ90" s="104">
        <f>IF(C90="","",AC90+'申込書'!$J$3*100)</f>
      </c>
      <c r="AK90" s="104">
        <f t="shared" si="9"/>
      </c>
      <c r="AL90" s="104">
        <f>IF(C90="","",VLOOKUP(H90,'学校名一覧表'!$C$5:$G$350,2,1))</f>
      </c>
      <c r="AM90" s="104">
        <f>IF(H90="","",VLOOKUP(H90,'学校名一覧表'!$C$5:$G$350,3,0))</f>
      </c>
      <c r="AN90" s="104">
        <f t="shared" si="15"/>
      </c>
    </row>
    <row r="91" spans="2:40" ht="13.5">
      <c r="B91" s="40">
        <v>84</v>
      </c>
      <c r="C91" s="46"/>
      <c r="D91" s="46"/>
      <c r="E91" s="95"/>
      <c r="F91" s="47"/>
      <c r="G91" s="47"/>
      <c r="H91" s="47"/>
      <c r="I91" s="88">
        <f>IF(H91="","",VLOOKUP(H91,'学校名一覧表'!$C$5:$G$350,5,0))</f>
      </c>
      <c r="J91" s="31"/>
      <c r="AC91" s="104">
        <v>84</v>
      </c>
      <c r="AD91" s="104">
        <f t="shared" si="10"/>
      </c>
      <c r="AE91" s="104"/>
      <c r="AF91" s="104">
        <f t="shared" si="11"/>
      </c>
      <c r="AG91" s="104">
        <f t="shared" si="12"/>
      </c>
      <c r="AH91" s="104">
        <f t="shared" si="13"/>
      </c>
      <c r="AI91" s="104">
        <f t="shared" si="14"/>
      </c>
      <c r="AJ91" s="104">
        <f>IF(C91="","",AC91+'申込書'!$J$3*100)</f>
      </c>
      <c r="AK91" s="104">
        <f t="shared" si="9"/>
      </c>
      <c r="AL91" s="104">
        <f>IF(C91="","",VLOOKUP(H91,'学校名一覧表'!$C$5:$G$350,2,1))</f>
      </c>
      <c r="AM91" s="104">
        <f>IF(H91="","",VLOOKUP(H91,'学校名一覧表'!$C$5:$G$350,3,0))</f>
      </c>
      <c r="AN91" s="104">
        <f t="shared" si="15"/>
      </c>
    </row>
    <row r="92" spans="2:40" ht="13.5">
      <c r="B92" s="40">
        <v>85</v>
      </c>
      <c r="C92" s="46"/>
      <c r="D92" s="46"/>
      <c r="E92" s="95"/>
      <c r="F92" s="47"/>
      <c r="G92" s="47"/>
      <c r="H92" s="47"/>
      <c r="I92" s="88">
        <f>IF(H92="","",VLOOKUP(H92,'学校名一覧表'!$C$5:$G$350,5,0))</f>
      </c>
      <c r="J92" s="31"/>
      <c r="AC92" s="104">
        <v>85</v>
      </c>
      <c r="AD92" s="104">
        <f t="shared" si="10"/>
      </c>
      <c r="AE92" s="104"/>
      <c r="AF92" s="104">
        <f t="shared" si="11"/>
      </c>
      <c r="AG92" s="104">
        <f t="shared" si="12"/>
      </c>
      <c r="AH92" s="104">
        <f t="shared" si="13"/>
      </c>
      <c r="AI92" s="104">
        <f t="shared" si="14"/>
      </c>
      <c r="AJ92" s="104">
        <f>IF(C92="","",AC92+'申込書'!$J$3*100)</f>
      </c>
      <c r="AK92" s="104">
        <f t="shared" si="9"/>
      </c>
      <c r="AL92" s="104">
        <f>IF(C92="","",VLOOKUP(H92,'学校名一覧表'!$C$5:$G$350,2,1))</f>
      </c>
      <c r="AM92" s="104">
        <f>IF(H92="","",VLOOKUP(H92,'学校名一覧表'!$C$5:$G$350,3,0))</f>
      </c>
      <c r="AN92" s="104">
        <f t="shared" si="15"/>
      </c>
    </row>
    <row r="93" spans="2:40" ht="13.5">
      <c r="B93" s="40">
        <v>86</v>
      </c>
      <c r="C93" s="46"/>
      <c r="D93" s="46"/>
      <c r="E93" s="95"/>
      <c r="F93" s="47"/>
      <c r="G93" s="47"/>
      <c r="H93" s="47"/>
      <c r="I93" s="88">
        <f>IF(H93="","",VLOOKUP(H93,'学校名一覧表'!$C$5:$G$350,5,0))</f>
      </c>
      <c r="J93" s="31"/>
      <c r="AC93" s="104">
        <v>86</v>
      </c>
      <c r="AD93" s="104">
        <f t="shared" si="10"/>
      </c>
      <c r="AE93" s="104"/>
      <c r="AF93" s="104">
        <f t="shared" si="11"/>
      </c>
      <c r="AG93" s="104">
        <f t="shared" si="12"/>
      </c>
      <c r="AH93" s="104">
        <f t="shared" si="13"/>
      </c>
      <c r="AI93" s="104">
        <f t="shared" si="14"/>
      </c>
      <c r="AJ93" s="104">
        <f>IF(C93="","",AC93+'申込書'!$J$3*100)</f>
      </c>
      <c r="AK93" s="104">
        <f t="shared" si="9"/>
      </c>
      <c r="AL93" s="104">
        <f>IF(C93="","",VLOOKUP(H93,'学校名一覧表'!$C$5:$G$350,2,1))</f>
      </c>
      <c r="AM93" s="104">
        <f>IF(H93="","",VLOOKUP(H93,'学校名一覧表'!$C$5:$G$350,3,0))</f>
      </c>
      <c r="AN93" s="104">
        <f t="shared" si="15"/>
      </c>
    </row>
    <row r="94" spans="2:40" ht="13.5">
      <c r="B94" s="40">
        <v>87</v>
      </c>
      <c r="C94" s="46"/>
      <c r="D94" s="46"/>
      <c r="E94" s="95"/>
      <c r="F94" s="47"/>
      <c r="G94" s="47"/>
      <c r="H94" s="47"/>
      <c r="I94" s="88">
        <f>IF(H94="","",VLOOKUP(H94,'学校名一覧表'!$C$5:$G$350,5,0))</f>
      </c>
      <c r="J94" s="31"/>
      <c r="AC94" s="104">
        <v>87</v>
      </c>
      <c r="AD94" s="104">
        <f t="shared" si="10"/>
      </c>
      <c r="AE94" s="104"/>
      <c r="AF94" s="104">
        <f t="shared" si="11"/>
      </c>
      <c r="AG94" s="104">
        <f t="shared" si="12"/>
      </c>
      <c r="AH94" s="104">
        <f t="shared" si="13"/>
      </c>
      <c r="AI94" s="104">
        <f t="shared" si="14"/>
      </c>
      <c r="AJ94" s="104">
        <f>IF(C94="","",AC94+'申込書'!$J$3*100)</f>
      </c>
      <c r="AK94" s="104">
        <f t="shared" si="9"/>
      </c>
      <c r="AL94" s="104">
        <f>IF(C94="","",VLOOKUP(H94,'学校名一覧表'!$C$5:$G$350,2,1))</f>
      </c>
      <c r="AM94" s="104">
        <f>IF(H94="","",VLOOKUP(H94,'学校名一覧表'!$C$5:$G$350,3,0))</f>
      </c>
      <c r="AN94" s="104">
        <f t="shared" si="15"/>
      </c>
    </row>
    <row r="95" spans="2:40" ht="13.5">
      <c r="B95" s="40">
        <v>88</v>
      </c>
      <c r="C95" s="46"/>
      <c r="D95" s="46"/>
      <c r="E95" s="95"/>
      <c r="F95" s="47"/>
      <c r="G95" s="47"/>
      <c r="H95" s="47"/>
      <c r="I95" s="88">
        <f>IF(H95="","",VLOOKUP(H95,'学校名一覧表'!$C$5:$G$350,5,0))</f>
      </c>
      <c r="J95" s="31"/>
      <c r="AC95" s="104">
        <v>88</v>
      </c>
      <c r="AD95" s="104">
        <f t="shared" si="10"/>
      </c>
      <c r="AE95" s="104"/>
      <c r="AF95" s="104">
        <f t="shared" si="11"/>
      </c>
      <c r="AG95" s="104">
        <f t="shared" si="12"/>
      </c>
      <c r="AH95" s="104">
        <f t="shared" si="13"/>
      </c>
      <c r="AI95" s="104">
        <f t="shared" si="14"/>
      </c>
      <c r="AJ95" s="104">
        <f>IF(C95="","",AC95+'申込書'!$J$3*100)</f>
      </c>
      <c r="AK95" s="104">
        <f t="shared" si="9"/>
      </c>
      <c r="AL95" s="104">
        <f>IF(C95="","",VLOOKUP(H95,'学校名一覧表'!$C$5:$G$350,2,1))</f>
      </c>
      <c r="AM95" s="104">
        <f>IF(H95="","",VLOOKUP(H95,'学校名一覧表'!$C$5:$G$350,3,0))</f>
      </c>
      <c r="AN95" s="104">
        <f t="shared" si="15"/>
      </c>
    </row>
    <row r="96" spans="2:40" ht="13.5">
      <c r="B96" s="40">
        <v>89</v>
      </c>
      <c r="C96" s="46"/>
      <c r="D96" s="46"/>
      <c r="E96" s="95"/>
      <c r="F96" s="47"/>
      <c r="G96" s="47"/>
      <c r="H96" s="47"/>
      <c r="I96" s="88">
        <f>IF(H96="","",VLOOKUP(H96,'学校名一覧表'!$C$5:$G$350,5,0))</f>
      </c>
      <c r="J96" s="31"/>
      <c r="AC96" s="104">
        <v>89</v>
      </c>
      <c r="AD96" s="104">
        <f t="shared" si="10"/>
      </c>
      <c r="AE96" s="104"/>
      <c r="AF96" s="104">
        <f t="shared" si="11"/>
      </c>
      <c r="AG96" s="104">
        <f t="shared" si="12"/>
      </c>
      <c r="AH96" s="104">
        <f t="shared" si="13"/>
      </c>
      <c r="AI96" s="104">
        <f t="shared" si="14"/>
      </c>
      <c r="AJ96" s="104">
        <f>IF(C96="","",AC96+'申込書'!$J$3*100)</f>
      </c>
      <c r="AK96" s="104">
        <f t="shared" si="9"/>
      </c>
      <c r="AL96" s="104">
        <f>IF(C96="","",VLOOKUP(H96,'学校名一覧表'!$C$5:$G$350,2,1))</f>
      </c>
      <c r="AM96" s="104">
        <f>IF(H96="","",VLOOKUP(H96,'学校名一覧表'!$C$5:$G$350,3,0))</f>
      </c>
      <c r="AN96" s="104">
        <f t="shared" si="15"/>
      </c>
    </row>
    <row r="97" spans="2:40" ht="13.5">
      <c r="B97" s="40">
        <v>90</v>
      </c>
      <c r="C97" s="46"/>
      <c r="D97" s="46"/>
      <c r="E97" s="95"/>
      <c r="F97" s="47"/>
      <c r="G97" s="47"/>
      <c r="H97" s="47"/>
      <c r="I97" s="88">
        <f>IF(H97="","",VLOOKUP(H97,'学校名一覧表'!$C$5:$G$350,5,0))</f>
      </c>
      <c r="J97" s="31"/>
      <c r="AC97" s="104">
        <v>90</v>
      </c>
      <c r="AD97" s="104">
        <f t="shared" si="10"/>
      </c>
      <c r="AE97" s="104"/>
      <c r="AF97" s="104">
        <f t="shared" si="11"/>
      </c>
      <c r="AG97" s="104">
        <f t="shared" si="12"/>
      </c>
      <c r="AH97" s="104">
        <f t="shared" si="13"/>
      </c>
      <c r="AI97" s="104">
        <f t="shared" si="14"/>
      </c>
      <c r="AJ97" s="104">
        <f>IF(C97="","",AC97+'申込書'!$J$3*100)</f>
      </c>
      <c r="AK97" s="104">
        <f t="shared" si="9"/>
      </c>
      <c r="AL97" s="104">
        <f>IF(C97="","",VLOOKUP(H97,'学校名一覧表'!$C$5:$G$350,2,1))</f>
      </c>
      <c r="AM97" s="104">
        <f>IF(H97="","",VLOOKUP(H97,'学校名一覧表'!$C$5:$G$350,3,0))</f>
      </c>
      <c r="AN97" s="104">
        <f t="shared" si="15"/>
      </c>
    </row>
    <row r="98" spans="2:40" ht="13.5">
      <c r="B98" s="40">
        <v>91</v>
      </c>
      <c r="C98" s="46"/>
      <c r="D98" s="46"/>
      <c r="E98" s="95"/>
      <c r="F98" s="47"/>
      <c r="G98" s="47"/>
      <c r="H98" s="47"/>
      <c r="I98" s="88">
        <f>IF(H98="","",VLOOKUP(H98,'学校名一覧表'!$C$5:$G$350,5,0))</f>
      </c>
      <c r="J98" s="31"/>
      <c r="AC98" s="104">
        <v>91</v>
      </c>
      <c r="AD98" s="104">
        <f t="shared" si="10"/>
      </c>
      <c r="AE98" s="104"/>
      <c r="AF98" s="104">
        <f t="shared" si="11"/>
      </c>
      <c r="AG98" s="104">
        <f t="shared" si="12"/>
      </c>
      <c r="AH98" s="104">
        <f t="shared" si="13"/>
      </c>
      <c r="AI98" s="104">
        <f t="shared" si="14"/>
      </c>
      <c r="AJ98" s="104">
        <f>IF(C98="","",AC98+'申込書'!$J$3*100)</f>
      </c>
      <c r="AK98" s="104">
        <f t="shared" si="9"/>
      </c>
      <c r="AL98" s="104">
        <f>IF(C98="","",VLOOKUP(H98,'学校名一覧表'!$C$5:$G$350,2,1))</f>
      </c>
      <c r="AM98" s="104">
        <f>IF(H98="","",VLOOKUP(H98,'学校名一覧表'!$C$5:$G$350,3,0))</f>
      </c>
      <c r="AN98" s="104">
        <f t="shared" si="15"/>
      </c>
    </row>
    <row r="99" spans="2:40" ht="13.5">
      <c r="B99" s="40">
        <v>92</v>
      </c>
      <c r="C99" s="46"/>
      <c r="D99" s="46"/>
      <c r="E99" s="95"/>
      <c r="F99" s="47"/>
      <c r="G99" s="47"/>
      <c r="H99" s="47"/>
      <c r="I99" s="88">
        <f>IF(H99="","",VLOOKUP(H99,'学校名一覧表'!$C$5:$G$350,5,0))</f>
      </c>
      <c r="J99" s="31"/>
      <c r="AC99" s="104">
        <v>92</v>
      </c>
      <c r="AD99" s="104">
        <f t="shared" si="10"/>
      </c>
      <c r="AE99" s="104"/>
      <c r="AF99" s="104">
        <f t="shared" si="11"/>
      </c>
      <c r="AG99" s="104">
        <f t="shared" si="12"/>
      </c>
      <c r="AH99" s="104">
        <f t="shared" si="13"/>
      </c>
      <c r="AI99" s="104">
        <f t="shared" si="14"/>
      </c>
      <c r="AJ99" s="104">
        <f>IF(C99="","",AC99+'申込書'!$J$3*100)</f>
      </c>
      <c r="AK99" s="104">
        <f t="shared" si="9"/>
      </c>
      <c r="AL99" s="104">
        <f>IF(C99="","",VLOOKUP(H99,'学校名一覧表'!$C$5:$G$350,2,1))</f>
      </c>
      <c r="AM99" s="104">
        <f>IF(H99="","",VLOOKUP(H99,'学校名一覧表'!$C$5:$G$350,3,0))</f>
      </c>
      <c r="AN99" s="104">
        <f t="shared" si="15"/>
      </c>
    </row>
    <row r="100" spans="2:40" ht="13.5">
      <c r="B100" s="40">
        <v>93</v>
      </c>
      <c r="C100" s="46"/>
      <c r="D100" s="46"/>
      <c r="E100" s="95"/>
      <c r="F100" s="47"/>
      <c r="G100" s="47"/>
      <c r="H100" s="47"/>
      <c r="I100" s="88">
        <f>IF(H100="","",VLOOKUP(H100,'学校名一覧表'!$C$5:$G$350,5,0))</f>
      </c>
      <c r="J100" s="31"/>
      <c r="AC100" s="104">
        <v>93</v>
      </c>
      <c r="AD100" s="104">
        <f t="shared" si="10"/>
      </c>
      <c r="AE100" s="104"/>
      <c r="AF100" s="104">
        <f t="shared" si="11"/>
      </c>
      <c r="AG100" s="104">
        <f t="shared" si="12"/>
      </c>
      <c r="AH100" s="104">
        <f t="shared" si="13"/>
      </c>
      <c r="AI100" s="104">
        <f t="shared" si="14"/>
      </c>
      <c r="AJ100" s="104">
        <f>IF(C100="","",AC100+'申込書'!$J$3*100)</f>
      </c>
      <c r="AK100" s="104">
        <f t="shared" si="9"/>
      </c>
      <c r="AL100" s="104">
        <f>IF(C100="","",VLOOKUP(H100,'学校名一覧表'!$C$5:$G$350,2,1))</f>
      </c>
      <c r="AM100" s="104">
        <f>IF(H100="","",VLOOKUP(H100,'学校名一覧表'!$C$5:$G$350,3,0))</f>
      </c>
      <c r="AN100" s="104">
        <f t="shared" si="15"/>
      </c>
    </row>
    <row r="101" spans="2:40" ht="13.5">
      <c r="B101" s="40">
        <v>94</v>
      </c>
      <c r="C101" s="46"/>
      <c r="D101" s="46"/>
      <c r="E101" s="95"/>
      <c r="F101" s="47"/>
      <c r="G101" s="47"/>
      <c r="H101" s="47"/>
      <c r="I101" s="88">
        <f>IF(H101="","",VLOOKUP(H101,'学校名一覧表'!$C$5:$G$350,5,0))</f>
      </c>
      <c r="J101" s="31"/>
      <c r="AC101" s="104">
        <v>94</v>
      </c>
      <c r="AD101" s="104">
        <f t="shared" si="10"/>
      </c>
      <c r="AE101" s="104"/>
      <c r="AF101" s="104">
        <f t="shared" si="11"/>
      </c>
      <c r="AG101" s="104">
        <f t="shared" si="12"/>
      </c>
      <c r="AH101" s="104">
        <f t="shared" si="13"/>
      </c>
      <c r="AI101" s="104">
        <f t="shared" si="14"/>
      </c>
      <c r="AJ101" s="104">
        <f>IF(C101="","",AC101+'申込書'!$J$3*100)</f>
      </c>
      <c r="AK101" s="104">
        <f t="shared" si="9"/>
      </c>
      <c r="AL101" s="104">
        <f>IF(C101="","",VLOOKUP(H101,'学校名一覧表'!$C$5:$G$350,2,1))</f>
      </c>
      <c r="AM101" s="104">
        <f>IF(H101="","",VLOOKUP(H101,'学校名一覧表'!$C$5:$G$350,3,0))</f>
      </c>
      <c r="AN101" s="104">
        <f t="shared" si="15"/>
      </c>
    </row>
    <row r="102" spans="2:40" ht="13.5">
      <c r="B102" s="40">
        <v>95</v>
      </c>
      <c r="C102" s="46"/>
      <c r="D102" s="46"/>
      <c r="E102" s="95"/>
      <c r="F102" s="47"/>
      <c r="G102" s="47"/>
      <c r="H102" s="47"/>
      <c r="I102" s="88">
        <f>IF(H102="","",VLOOKUP(H102,'学校名一覧表'!$C$5:$G$350,5,0))</f>
      </c>
      <c r="J102" s="31"/>
      <c r="AC102" s="104">
        <v>95</v>
      </c>
      <c r="AD102" s="104">
        <f t="shared" si="10"/>
      </c>
      <c r="AE102" s="104"/>
      <c r="AF102" s="104">
        <f t="shared" si="11"/>
      </c>
      <c r="AG102" s="104">
        <f t="shared" si="12"/>
      </c>
      <c r="AH102" s="104">
        <f t="shared" si="13"/>
      </c>
      <c r="AI102" s="104">
        <f t="shared" si="14"/>
      </c>
      <c r="AJ102" s="104">
        <f>IF(C102="","",AC102+'申込書'!$J$3*100)</f>
      </c>
      <c r="AK102" s="104">
        <f t="shared" si="9"/>
      </c>
      <c r="AL102" s="104">
        <f>IF(C102="","",VLOOKUP(H102,'学校名一覧表'!$C$5:$G$350,2,1))</f>
      </c>
      <c r="AM102" s="104">
        <f>IF(H102="","",VLOOKUP(H102,'学校名一覧表'!$C$5:$G$350,3,0))</f>
      </c>
      <c r="AN102" s="104">
        <f t="shared" si="15"/>
      </c>
    </row>
    <row r="103" spans="2:40" ht="13.5">
      <c r="B103" s="40">
        <v>96</v>
      </c>
      <c r="C103" s="46"/>
      <c r="D103" s="46"/>
      <c r="E103" s="95"/>
      <c r="F103" s="47"/>
      <c r="G103" s="47"/>
      <c r="H103" s="47"/>
      <c r="I103" s="88">
        <f>IF(H103="","",VLOOKUP(H103,'学校名一覧表'!$C$5:$G$350,5,0))</f>
      </c>
      <c r="J103" s="31"/>
      <c r="AC103" s="104">
        <v>96</v>
      </c>
      <c r="AD103" s="104">
        <f t="shared" si="10"/>
      </c>
      <c r="AE103" s="104"/>
      <c r="AF103" s="104">
        <f t="shared" si="11"/>
      </c>
      <c r="AG103" s="104">
        <f t="shared" si="12"/>
      </c>
      <c r="AH103" s="104">
        <f t="shared" si="13"/>
      </c>
      <c r="AI103" s="104">
        <f t="shared" si="14"/>
      </c>
      <c r="AJ103" s="104">
        <f>IF(C103="","",AC103+'申込書'!$J$3*100)</f>
      </c>
      <c r="AK103" s="104">
        <f t="shared" si="9"/>
      </c>
      <c r="AL103" s="104">
        <f>IF(C103="","",VLOOKUP(H103,'学校名一覧表'!$C$5:$G$350,2,1))</f>
      </c>
      <c r="AM103" s="104">
        <f>IF(H103="","",VLOOKUP(H103,'学校名一覧表'!$C$5:$G$350,3,0))</f>
      </c>
      <c r="AN103" s="104">
        <f t="shared" si="15"/>
      </c>
    </row>
    <row r="104" spans="2:40" ht="13.5">
      <c r="B104" s="40">
        <v>97</v>
      </c>
      <c r="C104" s="46"/>
      <c r="D104" s="46"/>
      <c r="E104" s="95"/>
      <c r="F104" s="47"/>
      <c r="G104" s="47"/>
      <c r="H104" s="47"/>
      <c r="I104" s="88">
        <f>IF(H104="","",VLOOKUP(H104,'学校名一覧表'!$C$5:$G$350,5,0))</f>
      </c>
      <c r="J104" s="31"/>
      <c r="AC104" s="104">
        <v>97</v>
      </c>
      <c r="AD104" s="104">
        <f t="shared" si="10"/>
      </c>
      <c r="AE104" s="104"/>
      <c r="AF104" s="104">
        <f t="shared" si="11"/>
      </c>
      <c r="AG104" s="104">
        <f t="shared" si="12"/>
      </c>
      <c r="AH104" s="104">
        <f t="shared" si="13"/>
      </c>
      <c r="AI104" s="104">
        <f t="shared" si="14"/>
      </c>
      <c r="AJ104" s="104">
        <f>IF(C104="","",AC104+'申込書'!$J$3*100)</f>
      </c>
      <c r="AK104" s="104">
        <f>IF(C104="","",AJ104+AI104*100000000)</f>
      </c>
      <c r="AL104" s="104">
        <f>IF(C104="","",VLOOKUP(H104,'学校名一覧表'!$C$5:$G$350,2,1))</f>
      </c>
      <c r="AM104" s="104">
        <f>IF(H104="","",VLOOKUP(H104,'学校名一覧表'!$C$5:$G$350,3,0))</f>
      </c>
      <c r="AN104" s="104">
        <f t="shared" si="15"/>
      </c>
    </row>
    <row r="105" spans="2:40" ht="13.5">
      <c r="B105" s="40">
        <v>98</v>
      </c>
      <c r="C105" s="46"/>
      <c r="D105" s="46"/>
      <c r="E105" s="95"/>
      <c r="F105" s="47"/>
      <c r="G105" s="47"/>
      <c r="H105" s="47"/>
      <c r="I105" s="88">
        <f>IF(H105="","",VLOOKUP(H105,'学校名一覧表'!$C$5:$G$350,5,0))</f>
      </c>
      <c r="J105" s="31"/>
      <c r="AC105" s="104">
        <v>98</v>
      </c>
      <c r="AD105" s="104">
        <f t="shared" si="10"/>
      </c>
      <c r="AE105" s="104"/>
      <c r="AF105" s="104">
        <f t="shared" si="11"/>
      </c>
      <c r="AG105" s="104">
        <f t="shared" si="12"/>
      </c>
      <c r="AH105" s="104">
        <f t="shared" si="13"/>
      </c>
      <c r="AI105" s="104">
        <f t="shared" si="14"/>
      </c>
      <c r="AJ105" s="104">
        <f>IF(C105="","",AC105+'申込書'!$J$3*100)</f>
      </c>
      <c r="AK105" s="104">
        <f>IF(C105="","",AJ105+AI105*100000000)</f>
      </c>
      <c r="AL105" s="104">
        <f>IF(C105="","",VLOOKUP(H105,'学校名一覧表'!$C$5:$G$350,2,1))</f>
      </c>
      <c r="AM105" s="104">
        <f>IF(H105="","",VLOOKUP(H105,'学校名一覧表'!$C$5:$G$350,3,0))</f>
      </c>
      <c r="AN105" s="104">
        <f t="shared" si="15"/>
      </c>
    </row>
    <row r="106" spans="2:40" ht="13.5">
      <c r="B106" s="40">
        <v>99</v>
      </c>
      <c r="C106" s="46"/>
      <c r="D106" s="46"/>
      <c r="E106" s="95"/>
      <c r="F106" s="47"/>
      <c r="G106" s="47"/>
      <c r="H106" s="47"/>
      <c r="I106" s="88">
        <f>IF(H106="","",VLOOKUP(H106,'学校名一覧表'!$C$5:$G$350,5,0))</f>
      </c>
      <c r="J106" s="31"/>
      <c r="AC106" s="104">
        <v>99</v>
      </c>
      <c r="AD106" s="104">
        <f t="shared" si="10"/>
      </c>
      <c r="AE106" s="104"/>
      <c r="AF106" s="104">
        <f t="shared" si="11"/>
      </c>
      <c r="AG106" s="104">
        <f t="shared" si="12"/>
      </c>
      <c r="AH106" s="104">
        <f t="shared" si="13"/>
      </c>
      <c r="AI106" s="104">
        <f t="shared" si="14"/>
      </c>
      <c r="AJ106" s="104">
        <f>IF(C106="","",AC106+'申込書'!$J$3*100)</f>
      </c>
      <c r="AK106" s="104">
        <f>IF(C106="","",AJ106+AI106*100000000)</f>
      </c>
      <c r="AL106" s="104">
        <f>IF(C106="","",VLOOKUP(H106,'学校名一覧表'!$C$5:$G$350,2,1))</f>
      </c>
      <c r="AM106" s="104">
        <f>IF(H106="","",VLOOKUP(H106,'学校名一覧表'!$C$5:$G$350,3,0))</f>
      </c>
      <c r="AN106" s="104">
        <f t="shared" si="15"/>
      </c>
    </row>
    <row r="107" spans="2:40" ht="13.5">
      <c r="B107" s="40">
        <v>100</v>
      </c>
      <c r="C107" s="46"/>
      <c r="D107" s="46"/>
      <c r="E107" s="95"/>
      <c r="F107" s="47"/>
      <c r="G107" s="47"/>
      <c r="H107" s="47"/>
      <c r="I107" s="88">
        <f>IF(H107="","",VLOOKUP(H107,'学校名一覧表'!$C$5:$G$350,5,0))</f>
      </c>
      <c r="J107" s="31"/>
      <c r="AC107" s="104">
        <v>100</v>
      </c>
      <c r="AD107" s="104">
        <f>IF(C107="","",C107)</f>
      </c>
      <c r="AE107" s="104"/>
      <c r="AF107" s="104">
        <f>IF(I107="","",I107)</f>
      </c>
      <c r="AG107" s="104">
        <f>IF(E107="","",E107)</f>
      </c>
      <c r="AH107" s="104">
        <f>IF(F107="４年",4,IF(F107="５年",5,IF(F107="６年",6,"")))</f>
      </c>
      <c r="AI107" s="104">
        <f>IF(G107="男",1,IF(G107="女",2,""))</f>
      </c>
      <c r="AJ107" s="104">
        <f>IF(C107="","",AC107+'申込書'!$J$3*100)</f>
      </c>
      <c r="AK107" s="104">
        <f>IF(C107="","",AJ107+AI107*100000000)</f>
      </c>
      <c r="AL107" s="104">
        <f>IF(C107="","",VLOOKUP(H107,'学校名一覧表'!$C$5:$G$350,2,1))</f>
      </c>
      <c r="AM107" s="104">
        <f>IF(H107="","",VLOOKUP(H107,'学校名一覧表'!$C$5:$G$350,3,0))</f>
      </c>
      <c r="AN107" s="104">
        <f t="shared" si="15"/>
      </c>
    </row>
  </sheetData>
  <sheetProtection sheet="1"/>
  <mergeCells count="2">
    <mergeCell ref="B2:C2"/>
    <mergeCell ref="C5:D5"/>
  </mergeCells>
  <conditionalFormatting sqref="F8:F107">
    <cfRule type="cellIs" priority="3" dxfId="2" operator="equal" stopIfTrue="1">
      <formula>$AB$8</formula>
    </cfRule>
    <cfRule type="cellIs" priority="4" dxfId="3" operator="equal" stopIfTrue="1">
      <formula>$AB$9</formula>
    </cfRule>
  </conditionalFormatting>
  <conditionalFormatting sqref="G8:G107">
    <cfRule type="cellIs" priority="7" dxfId="4" operator="equal" stopIfTrue="1">
      <formula>$AB$12</formula>
    </cfRule>
    <cfRule type="cellIs" priority="8" dxfId="5" operator="equal" stopIfTrue="1">
      <formula>$AB$11</formula>
    </cfRule>
  </conditionalFormatting>
  <dataValidations count="4">
    <dataValidation allowBlank="1" showInputMessage="1" showErrorMessage="1" imeMode="halfKatakana" sqref="E8:E107"/>
    <dataValidation allowBlank="1" showInputMessage="1" showErrorMessage="1" imeMode="hiragana" sqref="C8:D8"/>
    <dataValidation type="list" allowBlank="1" showInputMessage="1" showErrorMessage="1" sqref="F8:F107">
      <formula1>$AB$8:$AB$10</formula1>
    </dataValidation>
    <dataValidation type="list" allowBlank="1" showInputMessage="1" showErrorMessage="1" sqref="G8:G107">
      <formula1>$AB$11:$AB$13</formula1>
    </dataValidation>
  </dataValidations>
  <hyperlinks>
    <hyperlink ref="B2:C2" location="申込書!A1" display="表紙に戻る"/>
    <hyperlink ref="I2:J2" location="申込書!A1" display="表紙に戻る"/>
    <hyperlink ref="I2" location="学校名一覧表!A1" display="学校名一覧表を見る"/>
  </hyperlinks>
  <printOptions horizontalCentered="1"/>
  <pageMargins left="0.5905511811023623" right="0.5905511811023623" top="0.5905511811023623" bottom="0.5905511811023623" header="0.5118110236220472" footer="0.5118110236220472"/>
  <pageSetup orientation="portrait" paperSize="9" scale="87" r:id="rId1"/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AM19"/>
  <sheetViews>
    <sheetView showGridLines="0" zoomScalePageLayoutView="0" workbookViewId="0" topLeftCell="A1">
      <selection activeCell="C6" sqref="C6:F6"/>
    </sheetView>
  </sheetViews>
  <sheetFormatPr defaultColWidth="9.00390625" defaultRowHeight="13.5"/>
  <cols>
    <col min="1" max="1" width="2.00390625" style="9" customWidth="1"/>
    <col min="2" max="2" width="12.375" style="9" customWidth="1"/>
    <col min="3" max="10" width="15.50390625" style="9" customWidth="1"/>
    <col min="11" max="26" width="9.00390625" style="9" customWidth="1"/>
    <col min="27" max="30" width="9.00390625" style="9" hidden="1" customWidth="1"/>
    <col min="31" max="31" width="10.50390625" style="9" hidden="1" customWidth="1"/>
    <col min="32" max="39" width="9.00390625" style="9" hidden="1" customWidth="1"/>
    <col min="40" max="16384" width="9.00390625" style="9" customWidth="1"/>
  </cols>
  <sheetData>
    <row r="2" ht="13.5">
      <c r="B2" s="39" t="s">
        <v>74</v>
      </c>
    </row>
    <row r="3" spans="2:4" ht="24.75" customHeight="1">
      <c r="B3" s="135" t="str">
        <f>'申込書'!B2</f>
        <v>２０１２年</v>
      </c>
      <c r="C3" s="135"/>
      <c r="D3" s="10" t="s">
        <v>30</v>
      </c>
    </row>
    <row r="4" ht="24.75" customHeight="1">
      <c r="B4" s="10" t="s">
        <v>29</v>
      </c>
    </row>
    <row r="5" ht="21.75" customHeight="1"/>
    <row r="6" spans="2:6" ht="21.75" customHeight="1">
      <c r="B6" s="7" t="s">
        <v>9</v>
      </c>
      <c r="C6" s="136"/>
      <c r="D6" s="136"/>
      <c r="E6" s="136"/>
      <c r="F6" s="136"/>
    </row>
    <row r="7" spans="2:6" ht="21.75" customHeight="1">
      <c r="B7" s="7" t="s">
        <v>10</v>
      </c>
      <c r="C7" s="136"/>
      <c r="D7" s="136"/>
      <c r="E7" s="136"/>
      <c r="F7" s="136"/>
    </row>
    <row r="8" spans="2:9" ht="21.75" customHeight="1">
      <c r="B8" s="7" t="s">
        <v>11</v>
      </c>
      <c r="C8" s="48"/>
      <c r="D8" s="23" t="s">
        <v>26</v>
      </c>
      <c r="E8" s="48"/>
      <c r="F8" s="23" t="s">
        <v>27</v>
      </c>
      <c r="G8" s="120" t="s">
        <v>35</v>
      </c>
      <c r="H8" s="121"/>
      <c r="I8" s="121"/>
    </row>
    <row r="9" ht="21.75" customHeight="1"/>
    <row r="10" spans="2:39" ht="21.75" customHeight="1">
      <c r="B10" s="7" t="s">
        <v>13</v>
      </c>
      <c r="C10" s="7" t="s">
        <v>23</v>
      </c>
      <c r="D10" s="7" t="s">
        <v>24</v>
      </c>
      <c r="E10" s="7" t="s">
        <v>25</v>
      </c>
      <c r="F10" s="7" t="s">
        <v>18</v>
      </c>
      <c r="G10" s="7" t="s">
        <v>19</v>
      </c>
      <c r="H10" s="7" t="s">
        <v>20</v>
      </c>
      <c r="I10" s="7" t="s">
        <v>21</v>
      </c>
      <c r="J10" s="7" t="s">
        <v>22</v>
      </c>
      <c r="AA10" s="9" t="s">
        <v>56</v>
      </c>
      <c r="AB10" s="9" t="s">
        <v>9</v>
      </c>
      <c r="AC10" s="9" t="s">
        <v>777</v>
      </c>
      <c r="AD10" s="9" t="s">
        <v>778</v>
      </c>
      <c r="AE10" s="9">
        <v>1</v>
      </c>
      <c r="AF10" s="9">
        <v>2</v>
      </c>
      <c r="AG10" s="9">
        <v>3</v>
      </c>
      <c r="AH10" s="9">
        <v>4</v>
      </c>
      <c r="AI10" s="9">
        <v>5</v>
      </c>
      <c r="AJ10" s="9">
        <v>6</v>
      </c>
      <c r="AK10" s="9">
        <v>7</v>
      </c>
      <c r="AL10" s="9">
        <v>8</v>
      </c>
      <c r="AM10" s="9" t="s">
        <v>89</v>
      </c>
    </row>
    <row r="11" spans="2:39" ht="24" customHeight="1">
      <c r="B11" s="7" t="s">
        <v>14</v>
      </c>
      <c r="C11" s="21"/>
      <c r="D11" s="21"/>
      <c r="E11" s="21"/>
      <c r="F11" s="21"/>
      <c r="G11" s="21"/>
      <c r="H11" s="21"/>
      <c r="I11" s="21"/>
      <c r="J11" s="21"/>
      <c r="AA11" s="9">
        <v>1</v>
      </c>
      <c r="AB11" s="9">
        <f>IF(C6="","",C6)</f>
      </c>
      <c r="AC11" s="9">
        <f>IF(C7="","",C7)</f>
      </c>
      <c r="AD11" s="9">
        <f>IF(E7="","",E7)</f>
      </c>
      <c r="AE11" s="9">
        <f>IF(C11="","",VLOOKUP(C11,'選手'!$AC$8:$AN$107,8,0))</f>
      </c>
      <c r="AF11" s="9">
        <f>IF(D11="","",VLOOKUP(D11,'選手'!$AC$8:$AN$107,8,0))</f>
      </c>
      <c r="AG11" s="9">
        <f>IF(E11="","",VLOOKUP(E11,'選手'!$AC$8:$AN$107,8,0))</f>
      </c>
      <c r="AH11" s="9">
        <f>IF(F11="","",VLOOKUP(F11,'選手'!$AC$8:$AN$107,8,0))</f>
      </c>
      <c r="AI11" s="9">
        <f>IF(G11="","",VLOOKUP(G11,'選手'!$AC$8:$AN$107,8,0))</f>
      </c>
      <c r="AJ11" s="9">
        <f>IF(H11="","",VLOOKUP(H11,'選手'!$AC$8:$AN$107,8,0))</f>
      </c>
      <c r="AK11" s="9">
        <f>IF(I11="","",VLOOKUP(I11,'選手'!$AC$8:$AN$107,8,0))</f>
      </c>
      <c r="AL11" s="9">
        <f>IF(J11="","",VLOOKUP(J11,'選手'!$AC$8:$AN$107,8,0))</f>
      </c>
      <c r="AM11" s="9">
        <f>IF(C8="","",C8*60+E8)</f>
      </c>
    </row>
    <row r="12" spans="2:10" ht="24" customHeight="1">
      <c r="B12" s="7" t="s">
        <v>15</v>
      </c>
      <c r="C12" s="15">
        <f>IF(C11="","",VLOOKUP(C11,'選手'!$AC$8:$AN$107,12,0))</f>
      </c>
      <c r="D12" s="15">
        <f>IF(D11="","",VLOOKUP(D11,'選手'!$AC$8:$AN$107,12,0))</f>
      </c>
      <c r="E12" s="15">
        <f>IF(E11="","",VLOOKUP(E11,'選手'!$AC$8:$AN$107,12,0))</f>
      </c>
      <c r="F12" s="15">
        <f>IF(F11="","",VLOOKUP(F11,'選手'!$AC$8:$AN$107,12,0))</f>
      </c>
      <c r="G12" s="15">
        <f>IF(G11="","",VLOOKUP(G11,'選手'!$AC$8:$AN$107,12,0))</f>
      </c>
      <c r="H12" s="15">
        <f>IF(H11="","",VLOOKUP(H11,'選手'!$AC$8:$AN$107,12,0))</f>
      </c>
      <c r="I12" s="15">
        <f>IF(I11="","",VLOOKUP(I11,'選手'!$AC$8:$AN$107,12,0))</f>
      </c>
      <c r="J12" s="15">
        <f>IF(J11="","",VLOOKUP(J11,'選手'!$AC$8:$AN$107,12,0))</f>
      </c>
    </row>
    <row r="13" spans="2:10" ht="24" customHeight="1">
      <c r="B13" s="7" t="s">
        <v>68</v>
      </c>
      <c r="C13" s="15">
        <f>IF(C11="","",VLOOKUP(C11,'選手'!$AC$8:$AI$107,4,0))</f>
      </c>
      <c r="D13" s="15">
        <f>IF(D11="","",VLOOKUP(D11,'選手'!$AC$8:$AI$107,4,0))</f>
      </c>
      <c r="E13" s="15">
        <f>IF(E11="","",VLOOKUP(E11,'選手'!$AC$8:$AI$107,4,0))</f>
      </c>
      <c r="F13" s="15">
        <f>IF(F11="","",VLOOKUP(F11,'選手'!$AC$8:$AI$107,4,0))</f>
      </c>
      <c r="G13" s="15">
        <f>IF(G11="","",VLOOKUP(G11,'選手'!$AC$8:$AI$107,4,0))</f>
      </c>
      <c r="H13" s="15">
        <f>IF(H11="","",VLOOKUP(H11,'選手'!$AC$8:$AI$107,4,0))</f>
      </c>
      <c r="I13" s="15">
        <f>IF(I11="","",VLOOKUP(I11,'選手'!$AC$8:$AI$107,4,0))</f>
      </c>
      <c r="J13" s="15">
        <f>IF(J11="","",VLOOKUP(J11,'選手'!$AC$8:$AI$107,4,0))</f>
      </c>
    </row>
    <row r="14" spans="2:10" ht="9" customHeight="1">
      <c r="B14" s="7"/>
      <c r="C14" s="14"/>
      <c r="D14" s="14"/>
      <c r="E14" s="14"/>
      <c r="F14" s="14"/>
      <c r="G14" s="14"/>
      <c r="H14" s="14"/>
      <c r="I14" s="14"/>
      <c r="J14" s="14"/>
    </row>
    <row r="15" spans="2:10" ht="24" customHeight="1">
      <c r="B15" s="7" t="s">
        <v>28</v>
      </c>
      <c r="C15" s="49"/>
      <c r="D15" s="49"/>
      <c r="E15" s="49"/>
      <c r="F15" s="49"/>
      <c r="G15" s="49"/>
      <c r="H15" s="49"/>
      <c r="I15" s="49"/>
      <c r="J15" s="49"/>
    </row>
    <row r="16" ht="8.25" customHeight="1"/>
    <row r="17" spans="2:3" ht="15.75" customHeight="1">
      <c r="B17" s="9" t="s">
        <v>31</v>
      </c>
      <c r="C17" s="9" t="s">
        <v>32</v>
      </c>
    </row>
    <row r="18" ht="15.75" customHeight="1">
      <c r="C18" s="9" t="s">
        <v>33</v>
      </c>
    </row>
    <row r="19" ht="13.5">
      <c r="C19" s="9" t="s">
        <v>34</v>
      </c>
    </row>
  </sheetData>
  <sheetProtection sheet="1"/>
  <mergeCells count="4">
    <mergeCell ref="B3:C3"/>
    <mergeCell ref="C6:F6"/>
    <mergeCell ref="C7:D7"/>
    <mergeCell ref="E7:F7"/>
  </mergeCells>
  <hyperlinks>
    <hyperlink ref="B2" location="申込書!A1" display="表紙に戻る"/>
  </hyperlinks>
  <printOptions horizontalCentered="1"/>
  <pageMargins left="0.5905511811023623" right="0.5905511811023623" top="0.5905511811023623" bottom="0.5905511811023623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M95"/>
  <sheetViews>
    <sheetView showGridLines="0" workbookViewId="0" topLeftCell="A1">
      <selection activeCell="D6" sqref="D6:E6"/>
    </sheetView>
  </sheetViews>
  <sheetFormatPr defaultColWidth="9.00390625" defaultRowHeight="13.5"/>
  <cols>
    <col min="1" max="1" width="2.00390625" style="9" customWidth="1"/>
    <col min="2" max="2" width="7.125" style="9" customWidth="1"/>
    <col min="3" max="3" width="11.25390625" style="9" customWidth="1"/>
    <col min="4" max="11" width="15.50390625" style="9" customWidth="1"/>
    <col min="12" max="22" width="9.00390625" style="9" customWidth="1"/>
    <col min="23" max="23" width="19.25390625" style="9" hidden="1" customWidth="1"/>
    <col min="24" max="30" width="0" style="9" hidden="1" customWidth="1"/>
    <col min="31" max="32" width="10.50390625" style="9" hidden="1" customWidth="1"/>
    <col min="33" max="37" width="0" style="9" hidden="1" customWidth="1"/>
    <col min="38" max="38" width="8.00390625" style="9" hidden="1" customWidth="1"/>
    <col min="39" max="39" width="0" style="9" hidden="1" customWidth="1"/>
    <col min="40" max="16384" width="9.00390625" style="9" customWidth="1"/>
  </cols>
  <sheetData>
    <row r="2" spans="2:3" ht="13.5">
      <c r="B2" s="131" t="s">
        <v>74</v>
      </c>
      <c r="C2" s="132"/>
    </row>
    <row r="3" spans="2:10" ht="24">
      <c r="B3" s="145" t="str">
        <f>'申込書'!B2</f>
        <v>２０１２年</v>
      </c>
      <c r="C3" s="145"/>
      <c r="D3" s="10" t="s">
        <v>8</v>
      </c>
      <c r="G3" s="146" t="s">
        <v>848</v>
      </c>
      <c r="H3" s="146"/>
      <c r="I3" s="146"/>
      <c r="J3" s="146"/>
    </row>
    <row r="4" spans="2:10" ht="24">
      <c r="B4" s="10" t="s">
        <v>40</v>
      </c>
      <c r="G4" s="146"/>
      <c r="H4" s="146"/>
      <c r="I4" s="146"/>
      <c r="J4" s="146"/>
    </row>
    <row r="5" ht="9" customHeight="1" thickBot="1"/>
    <row r="6" spans="2:11" ht="21.75" customHeight="1">
      <c r="B6" s="137" t="s">
        <v>38</v>
      </c>
      <c r="C6" s="11" t="s">
        <v>9</v>
      </c>
      <c r="D6" s="140"/>
      <c r="E6" s="141"/>
      <c r="F6" s="11" t="s">
        <v>11</v>
      </c>
      <c r="G6" s="20"/>
      <c r="H6" s="12" t="s">
        <v>26</v>
      </c>
      <c r="I6" s="20"/>
      <c r="J6" s="52" t="s">
        <v>27</v>
      </c>
      <c r="K6" s="13"/>
    </row>
    <row r="7" spans="2:11" ht="21.75" customHeight="1">
      <c r="B7" s="138"/>
      <c r="C7" s="7" t="s">
        <v>39</v>
      </c>
      <c r="D7" s="142"/>
      <c r="E7" s="143"/>
      <c r="F7" s="7" t="s">
        <v>36</v>
      </c>
      <c r="G7" s="142"/>
      <c r="H7" s="143"/>
      <c r="I7" s="142"/>
      <c r="J7" s="144"/>
      <c r="K7" s="93"/>
    </row>
    <row r="8" spans="2:39" ht="13.5">
      <c r="B8" s="138"/>
      <c r="C8" s="7" t="s">
        <v>13</v>
      </c>
      <c r="D8" s="7" t="s">
        <v>12</v>
      </c>
      <c r="E8" s="7" t="s">
        <v>16</v>
      </c>
      <c r="F8" s="7" t="s">
        <v>17</v>
      </c>
      <c r="G8" s="7" t="s">
        <v>37</v>
      </c>
      <c r="H8" s="7" t="s">
        <v>94</v>
      </c>
      <c r="I8" s="7" t="s">
        <v>96</v>
      </c>
      <c r="J8" s="53" t="s">
        <v>98</v>
      </c>
      <c r="K8" s="8" t="s">
        <v>100</v>
      </c>
      <c r="W8" s="9" t="s">
        <v>39</v>
      </c>
      <c r="X8" s="9" t="s">
        <v>41</v>
      </c>
      <c r="Z8" s="9" t="s">
        <v>57</v>
      </c>
      <c r="AA8" s="9" t="s">
        <v>56</v>
      </c>
      <c r="AB8" s="9" t="s">
        <v>9</v>
      </c>
      <c r="AC8" s="9" t="s">
        <v>777</v>
      </c>
      <c r="AD8" s="9" t="s">
        <v>778</v>
      </c>
      <c r="AE8" s="92">
        <v>1</v>
      </c>
      <c r="AF8" s="92">
        <v>2</v>
      </c>
      <c r="AG8" s="92">
        <v>3</v>
      </c>
      <c r="AH8" s="92">
        <v>4</v>
      </c>
      <c r="AI8" s="92">
        <v>5</v>
      </c>
      <c r="AJ8" s="92">
        <v>6</v>
      </c>
      <c r="AK8" s="92">
        <v>7</v>
      </c>
      <c r="AL8" s="92">
        <v>8</v>
      </c>
      <c r="AM8" s="9" t="s">
        <v>89</v>
      </c>
    </row>
    <row r="9" spans="2:39" ht="24" customHeight="1">
      <c r="B9" s="138"/>
      <c r="C9" s="7" t="s">
        <v>14</v>
      </c>
      <c r="D9" s="21"/>
      <c r="E9" s="21"/>
      <c r="F9" s="21"/>
      <c r="G9" s="21"/>
      <c r="H9" s="21"/>
      <c r="I9" s="21"/>
      <c r="J9" s="54"/>
      <c r="K9" s="22"/>
      <c r="Z9" s="9">
        <v>1</v>
      </c>
      <c r="AA9" s="9">
        <f>IF(D7="","",VLOOKUP(D7,$W$10:$X$13,2,0))</f>
      </c>
      <c r="AB9" s="9">
        <f>IF(D6="","",D6)</f>
      </c>
      <c r="AC9" s="9">
        <f>IF(G7="","",G7)</f>
      </c>
      <c r="AD9" s="9">
        <f>IF(I7="","",I7)</f>
      </c>
      <c r="AE9" s="9">
        <f>IF(D9="","",VLOOKUP(D9,'選手'!$AC$8:$AN$107,8,0))</f>
      </c>
      <c r="AF9" s="9">
        <f>IF(E9="","",VLOOKUP(E9,'選手'!$AC$8:$AN$107,8,0))</f>
      </c>
      <c r="AG9" s="9">
        <f>IF(F9="","",VLOOKUP(F9,'選手'!$AC$8:$AN$107,8,0))</f>
      </c>
      <c r="AH9" s="9">
        <f>IF(G9="","",VLOOKUP(G9,'選手'!$AC$8:$AN$107,8,0))</f>
      </c>
      <c r="AI9" s="9">
        <f>IF(H9="","",VLOOKUP(H9,'選手'!$AC$8:$AN$107,8,0))</f>
      </c>
      <c r="AJ9" s="9">
        <f>IF(I9="","",VLOOKUP(I9,'選手'!$AC$8:$AN$107,8,0))</f>
      </c>
      <c r="AK9" s="9">
        <f>IF(J9="","",VLOOKUP(J9,'選手'!$AC$8:$AN$107,8,0))</f>
      </c>
      <c r="AL9" s="9">
        <f>IF(K9="","",VLOOKUP(K9,'選手'!$AC$8:$AN$107,8,0))</f>
      </c>
      <c r="AM9" s="9">
        <f>IF(G6="","",G6*60+I6)</f>
      </c>
    </row>
    <row r="10" spans="2:39" ht="24" customHeight="1">
      <c r="B10" s="138"/>
      <c r="C10" s="7" t="s">
        <v>15</v>
      </c>
      <c r="D10" s="15">
        <f>IF(D9="","",VLOOKUP(D9,'選手'!$AC$8:$AN$107,12,0))</f>
      </c>
      <c r="E10" s="15">
        <f>IF(E9="","",VLOOKUP(E9,'選手'!$AC$8:$AN$107,12,0))</f>
      </c>
      <c r="F10" s="15">
        <f>IF(F9="","",VLOOKUP(F9,'選手'!$AC$8:$AN$107,12,0))</f>
      </c>
      <c r="G10" s="15">
        <f>IF(G9="","",VLOOKUP(G9,'選手'!$AC$8:$AN$107,12,0))</f>
      </c>
      <c r="H10" s="15">
        <f>IF(H9="","",VLOOKUP(H9,'選手'!$AC$8:$AN$107,12,0))</f>
      </c>
      <c r="I10" s="15">
        <f>IF(I9="","",VLOOKUP(I9,'選手'!$AC$8:$AN$107,12,0))</f>
      </c>
      <c r="J10" s="15">
        <f>IF(J9="","",VLOOKUP(J9,'選手'!$AC$8:$AN$107,12,0))</f>
      </c>
      <c r="K10" s="16">
        <f>IF(K9="","",VLOOKUP(K9,'選手'!$AC$8:$AN$107,12,0))</f>
      </c>
      <c r="W10" s="9" t="s">
        <v>763</v>
      </c>
      <c r="X10" s="9">
        <v>2</v>
      </c>
      <c r="Z10" s="9">
        <v>2</v>
      </c>
      <c r="AA10" s="9">
        <f>IF(D13="","",VLOOKUP(D13,$W$10:$X$13,2,0))</f>
      </c>
      <c r="AB10" s="9">
        <f>IF(D12="","",D12)</f>
      </c>
      <c r="AC10" s="9">
        <f>IF(G13="","",G13)</f>
      </c>
      <c r="AD10" s="9">
        <f>IF(I13="","",I13)</f>
      </c>
      <c r="AE10" s="9">
        <f>IF(D15="","",VLOOKUP(D15,'選手'!$AC$8:$AN$107,8,0))</f>
      </c>
      <c r="AF10" s="9">
        <f>IF(E15="","",VLOOKUP(E15,'選手'!$AC$8:$AN$107,8,0))</f>
      </c>
      <c r="AG10" s="9">
        <f>IF(F15="","",VLOOKUP(F15,'選手'!$AC$8:$AN$107,8,0))</f>
      </c>
      <c r="AH10" s="9">
        <f>IF(G15="","",VLOOKUP(G15,'選手'!$AC$8:$AN$107,8,0))</f>
      </c>
      <c r="AI10" s="9">
        <f>IF(H15="","",VLOOKUP(H15,'選手'!$AC$8:$AN$107,8,0))</f>
      </c>
      <c r="AJ10" s="9">
        <f>IF(I15="","",VLOOKUP(I15,'選手'!$AC$8:$AN$107,8,0))</f>
      </c>
      <c r="AK10" s="9">
        <f>IF(J15="","",VLOOKUP(J15,'選手'!$AC$8:$AN$107,8,0))</f>
      </c>
      <c r="AL10" s="9">
        <f>IF(K15="","",VLOOKUP(K15,'選手'!$AC$8:$AN$107,8,0))</f>
      </c>
      <c r="AM10" s="9">
        <f>IF(G12="","",G12*60+I12)</f>
      </c>
    </row>
    <row r="11" spans="2:39" ht="24" customHeight="1" thickBot="1">
      <c r="B11" s="139"/>
      <c r="C11" s="17" t="s">
        <v>69</v>
      </c>
      <c r="D11" s="18">
        <f>IF(D9="","",VLOOKUP(D9,'選手'!$AC$8:$AI$107,4,0))</f>
      </c>
      <c r="E11" s="18">
        <f>IF(E9="","",VLOOKUP(E9,'選手'!$AC$8:$AI$107,4,0))</f>
      </c>
      <c r="F11" s="18">
        <f>IF(F9="","",VLOOKUP(F9,'選手'!$AC$8:$AI$107,4,0))</f>
      </c>
      <c r="G11" s="18">
        <f>IF(G9="","",VLOOKUP(G9,'選手'!$AC$8:$AI$107,4,0))</f>
      </c>
      <c r="H11" s="18">
        <f>IF(H9="","",VLOOKUP(H9,'選手'!$AC$8:$AI$107,4,0))</f>
      </c>
      <c r="I11" s="18">
        <f>IF(I9="","",VLOOKUP(I9,'選手'!$AC$8:$AI$107,4,0))</f>
      </c>
      <c r="J11" s="18">
        <f>IF(J9="","",VLOOKUP(J9,'選手'!$AC$8:$AI$107,4,0))</f>
      </c>
      <c r="K11" s="19">
        <f>IF(K9="","",VLOOKUP(K9,'選手'!$AC$8:$AI$107,4,0))</f>
      </c>
      <c r="W11" s="9" t="s">
        <v>766</v>
      </c>
      <c r="X11" s="9">
        <v>3</v>
      </c>
      <c r="Z11" s="9">
        <v>3</v>
      </c>
      <c r="AA11" s="9">
        <f>IF(D19="","",VLOOKUP(D19,$W$10:$X$13,2,0))</f>
      </c>
      <c r="AB11" s="9">
        <f>IF(D18="","",D18)</f>
      </c>
      <c r="AC11" s="9">
        <f>IF(G19="","",G19)</f>
      </c>
      <c r="AD11" s="9">
        <f>IF(I19="","",I19)</f>
      </c>
      <c r="AE11" s="9">
        <f>IF(D21="","",VLOOKUP(D21,'選手'!$AC$8:$AN$107,8,0))</f>
      </c>
      <c r="AF11" s="9">
        <f>IF(E21="","",VLOOKUP(E21,'選手'!$AC$8:$AN$107,8,0))</f>
      </c>
      <c r="AG11" s="9">
        <f>IF(F21="","",VLOOKUP(F21,'選手'!$AC$8:$AN$107,8,0))</f>
      </c>
      <c r="AH11" s="9">
        <f>IF(G21="","",VLOOKUP(G21,'選手'!$AC$8:$AN$107,8,0))</f>
      </c>
      <c r="AI11" s="9">
        <f>IF(H21="","",VLOOKUP(H21,'選手'!$AC$8:$AN$107,8,0))</f>
      </c>
      <c r="AJ11" s="9">
        <f>IF(I21="","",VLOOKUP(I21,'選手'!$AC$8:$AN$107,8,0))</f>
      </c>
      <c r="AK11" s="9">
        <f>IF(J21="","",VLOOKUP(J21,'選手'!$AC$8:$AN$107,8,0))</f>
      </c>
      <c r="AL11" s="9">
        <f>IF(K21="","",VLOOKUP(K21,'選手'!$AC$8:$AN$107,8,0))</f>
      </c>
      <c r="AM11" s="9">
        <f>IF(G18="","",G18*60+I18)</f>
      </c>
    </row>
    <row r="12" spans="2:39" ht="21.75" customHeight="1">
      <c r="B12" s="137" t="s">
        <v>42</v>
      </c>
      <c r="C12" s="11" t="s">
        <v>9</v>
      </c>
      <c r="D12" s="140"/>
      <c r="E12" s="141"/>
      <c r="F12" s="11" t="s">
        <v>11</v>
      </c>
      <c r="G12" s="20"/>
      <c r="H12" s="12" t="s">
        <v>26</v>
      </c>
      <c r="I12" s="20"/>
      <c r="J12" s="52" t="s">
        <v>27</v>
      </c>
      <c r="K12" s="13"/>
      <c r="W12" s="9" t="s">
        <v>764</v>
      </c>
      <c r="X12" s="9">
        <v>4</v>
      </c>
      <c r="Z12" s="9">
        <v>4</v>
      </c>
      <c r="AA12" s="9">
        <f>IF(D25="","",VLOOKUP(D25,$W$10:$X$13,2,0))</f>
      </c>
      <c r="AB12" s="9">
        <f>IF(D24="","",D24)</f>
      </c>
      <c r="AC12" s="9">
        <f>IF(G25="","",G25)</f>
      </c>
      <c r="AD12" s="9">
        <f>IF(I25="","",I25)</f>
      </c>
      <c r="AE12" s="9">
        <f>IF(D27="","",VLOOKUP(D27,'選手'!$AC$8:$AN$107,8,0))</f>
      </c>
      <c r="AF12" s="9">
        <f>IF(E27="","",VLOOKUP(E27,'選手'!$AC$8:$AN$107,8,0))</f>
      </c>
      <c r="AG12" s="9">
        <f>IF(F27="","",VLOOKUP(F27,'選手'!$AC$8:$AN$107,8,0))</f>
      </c>
      <c r="AH12" s="9">
        <f>IF(G27="","",VLOOKUP(G27,'選手'!$AC$8:$AN$107,8,0))</f>
      </c>
      <c r="AI12" s="9">
        <f>IF(H27="","",VLOOKUP(H27,'選手'!$AC$8:$AN$107,8,0))</f>
      </c>
      <c r="AJ12" s="9">
        <f>IF(I27="","",VLOOKUP(I27,'選手'!$AC$8:$AN$107,8,0))</f>
      </c>
      <c r="AK12" s="9">
        <f>IF(J27="","",VLOOKUP(J27,'選手'!$AC$8:$AN$107,8,0))</f>
      </c>
      <c r="AL12" s="9">
        <f>IF(K27="","",VLOOKUP(K27,'選手'!$AC$8:$AN$107,8,0))</f>
      </c>
      <c r="AM12" s="9">
        <f>IF(G24="","",G24*60+I24)</f>
      </c>
    </row>
    <row r="13" spans="2:39" ht="21.75" customHeight="1">
      <c r="B13" s="138"/>
      <c r="C13" s="7" t="s">
        <v>39</v>
      </c>
      <c r="D13" s="142"/>
      <c r="E13" s="143"/>
      <c r="F13" s="7" t="s">
        <v>36</v>
      </c>
      <c r="G13" s="142"/>
      <c r="H13" s="143"/>
      <c r="I13" s="142"/>
      <c r="J13" s="144"/>
      <c r="K13" s="93"/>
      <c r="W13" s="9" t="s">
        <v>765</v>
      </c>
      <c r="X13" s="9">
        <v>5</v>
      </c>
      <c r="Z13" s="9">
        <v>5</v>
      </c>
      <c r="AA13" s="9">
        <f>IF(D31="","",VLOOKUP(D31,$W$10:$X$13,2,0))</f>
      </c>
      <c r="AB13" s="9">
        <f>IF(D30="","",D30)</f>
      </c>
      <c r="AC13" s="9">
        <f>IF(G31="","",G31)</f>
      </c>
      <c r="AD13" s="9">
        <f>IF(I31="","",I31)</f>
      </c>
      <c r="AE13" s="9">
        <f>IF(D33="","",VLOOKUP(D33,'選手'!$AC$8:$AN$107,8,0))</f>
      </c>
      <c r="AF13" s="9">
        <f>IF(E33="","",VLOOKUP(E33,'選手'!$AC$8:$AN$107,8,0))</f>
      </c>
      <c r="AG13" s="9">
        <f>IF(F33="","",VLOOKUP(F33,'選手'!$AC$8:$AN$107,8,0))</f>
      </c>
      <c r="AH13" s="9">
        <f>IF(G33="","",VLOOKUP(G33,'選手'!$AC$8:$AN$107,8,0))</f>
      </c>
      <c r="AI13" s="9">
        <f>IF(H33="","",VLOOKUP(H33,'選手'!$AC$8:$AN$107,8,0))</f>
      </c>
      <c r="AJ13" s="9">
        <f>IF(I33="","",VLOOKUP(I33,'選手'!$AC$8:$AN$107,8,0))</f>
      </c>
      <c r="AK13" s="9">
        <f>IF(J33="","",VLOOKUP(J33,'選手'!$AC$8:$AN$107,8,0))</f>
      </c>
      <c r="AL13" s="9">
        <f>IF(K33="","",VLOOKUP(K33,'選手'!$AC$8:$AN$107,8,0))</f>
      </c>
      <c r="AM13" s="9">
        <f>IF(G30="","",G30*60+I30)</f>
      </c>
    </row>
    <row r="14" spans="2:39" ht="13.5">
      <c r="B14" s="138"/>
      <c r="C14" s="7" t="s">
        <v>13</v>
      </c>
      <c r="D14" s="7" t="s">
        <v>12</v>
      </c>
      <c r="E14" s="7" t="s">
        <v>16</v>
      </c>
      <c r="F14" s="7" t="s">
        <v>17</v>
      </c>
      <c r="G14" s="7" t="s">
        <v>37</v>
      </c>
      <c r="H14" s="7" t="s">
        <v>95</v>
      </c>
      <c r="I14" s="7" t="s">
        <v>97</v>
      </c>
      <c r="J14" s="53" t="s">
        <v>99</v>
      </c>
      <c r="K14" s="8" t="s">
        <v>100</v>
      </c>
      <c r="Z14" s="9">
        <v>6</v>
      </c>
      <c r="AA14" s="9">
        <f>IF(D37="","",VLOOKUP(D37,$W$10:$X$13,2,0))</f>
      </c>
      <c r="AB14" s="9">
        <f>IF(D36="","",D36)</f>
      </c>
      <c r="AC14" s="9">
        <f>IF(G37="","",G37)</f>
      </c>
      <c r="AD14" s="9">
        <f>IF(I37="","",I37)</f>
      </c>
      <c r="AE14" s="9">
        <f>IF(D39="","",VLOOKUP(D39,'選手'!$AC$8:$AN$107,8,0))</f>
      </c>
      <c r="AF14" s="9">
        <f>IF(E39="","",VLOOKUP(E39,'選手'!$AC$8:$AN$107,8,0))</f>
      </c>
      <c r="AG14" s="9">
        <f>IF(F39="","",VLOOKUP(F39,'選手'!$AC$8:$AN$107,8,0))</f>
      </c>
      <c r="AH14" s="9">
        <f>IF(G39="","",VLOOKUP(G39,'選手'!$AC$8:$AN$107,8,0))</f>
      </c>
      <c r="AI14" s="9">
        <f>IF(H39="","",VLOOKUP(H39,'選手'!$AC$8:$AN$107,8,0))</f>
      </c>
      <c r="AJ14" s="9">
        <f>IF(I39="","",VLOOKUP(I39,'選手'!$AC$8:$AN$107,8,0))</f>
      </c>
      <c r="AK14" s="9">
        <f>IF(J39="","",VLOOKUP(J39,'選手'!$AC$8:$AN$107,8,0))</f>
      </c>
      <c r="AL14" s="9">
        <f>IF(K39="","",VLOOKUP(K39,'選手'!$AC$8:$AN$107,8,0))</f>
      </c>
      <c r="AM14" s="9">
        <f>IF(G36="","",G36*60+I36)</f>
      </c>
    </row>
    <row r="15" spans="2:39" ht="24" customHeight="1">
      <c r="B15" s="138"/>
      <c r="C15" s="7" t="s">
        <v>14</v>
      </c>
      <c r="D15" s="21"/>
      <c r="E15" s="21"/>
      <c r="F15" s="21"/>
      <c r="G15" s="21"/>
      <c r="H15" s="21"/>
      <c r="I15" s="21"/>
      <c r="J15" s="54"/>
      <c r="K15" s="22"/>
      <c r="Z15" s="9">
        <v>7</v>
      </c>
      <c r="AA15" s="9">
        <f>IF(D43="","",VLOOKUP(D43,$W$10:$X$13,2,0))</f>
      </c>
      <c r="AB15" s="9">
        <f>IF(D42="","",D42)</f>
      </c>
      <c r="AC15" s="9">
        <f>IF(G43="","",G43)</f>
      </c>
      <c r="AD15" s="9">
        <f>IF(I43="","",I43)</f>
      </c>
      <c r="AE15" s="9">
        <f>IF(D45="","",VLOOKUP(D45,'選手'!$AC$8:$AN$107,8,0))</f>
      </c>
      <c r="AF15" s="9">
        <f>IF(E45="","",VLOOKUP(E45,'選手'!$AC$8:$AN$107,8,0))</f>
      </c>
      <c r="AG15" s="9">
        <f>IF(F45="","",VLOOKUP(F45,'選手'!$AC$8:$AN$107,8,0))</f>
      </c>
      <c r="AH15" s="9">
        <f>IF(G45="","",VLOOKUP(G45,'選手'!$AC$8:$AN$107,8,0))</f>
      </c>
      <c r="AI15" s="9">
        <f>IF(H45="","",VLOOKUP(H45,'選手'!$AC$8:$AN$107,8,0))</f>
      </c>
      <c r="AJ15" s="9">
        <f>IF(I45="","",VLOOKUP(I45,'選手'!$AC$8:$AN$107,8,0))</f>
      </c>
      <c r="AK15" s="9">
        <f>IF(J45="","",VLOOKUP(J45,'選手'!$AC$8:$AN$107,8,0))</f>
      </c>
      <c r="AL15" s="9">
        <f>IF(K45="","",VLOOKUP(K45,'選手'!$AC$8:$AN$107,8,0))</f>
      </c>
      <c r="AM15" s="9">
        <f>IF(G42="","",G42*60+I42)</f>
      </c>
    </row>
    <row r="16" spans="2:39" ht="24" customHeight="1">
      <c r="B16" s="138"/>
      <c r="C16" s="7" t="s">
        <v>15</v>
      </c>
      <c r="D16" s="15">
        <f>IF(D15="","",VLOOKUP(D15,'選手'!$AC$8:$AN$107,12,0))</f>
      </c>
      <c r="E16" s="15">
        <f>IF(E15="","",VLOOKUP(E15,'選手'!$AC$8:$AN$107,12,0))</f>
      </c>
      <c r="F16" s="15">
        <f>IF(F15="","",VLOOKUP(F15,'選手'!$AC$8:$AN$107,12,0))</f>
      </c>
      <c r="G16" s="15">
        <f>IF(G15="","",VLOOKUP(G15,'選手'!$AC$8:$AN$107,12,0))</f>
      </c>
      <c r="H16" s="15">
        <f>IF(H15="","",VLOOKUP(H15,'選手'!$AC$8:$AN$107,12,0))</f>
      </c>
      <c r="I16" s="15">
        <f>IF(I15="","",VLOOKUP(I15,'選手'!$AC$8:$AN$107,12,0))</f>
      </c>
      <c r="J16" s="15">
        <f>IF(J15="","",VLOOKUP(J15,'選手'!$AC$8:$AN$107,12,0))</f>
      </c>
      <c r="K16" s="16">
        <f>IF(K15="","",VLOOKUP(K15,'選手'!$AC$8:$AN$107,12,0))</f>
      </c>
      <c r="Z16" s="9">
        <v>8</v>
      </c>
      <c r="AA16" s="9">
        <f>IF(D49="","",VLOOKUP(D49,$W$10:$X$13,2,0))</f>
      </c>
      <c r="AB16" s="9">
        <f>IF(D48="","",D48)</f>
      </c>
      <c r="AC16" s="9">
        <f>IF(G49="","",G49)</f>
      </c>
      <c r="AD16" s="9">
        <f>IF(I49="","",I49)</f>
      </c>
      <c r="AE16" s="9">
        <f>IF(D51="","",VLOOKUP(D51,'選手'!$AC$8:$AN$107,8,0))</f>
      </c>
      <c r="AF16" s="9">
        <f>IF(E51="","",VLOOKUP(E51,'選手'!$AC$8:$AN$107,8,0))</f>
      </c>
      <c r="AG16" s="9">
        <f>IF(F51="","",VLOOKUP(F51,'選手'!$AC$8:$AN$107,8,0))</f>
      </c>
      <c r="AH16" s="9">
        <f>IF(G51="","",VLOOKUP(G51,'選手'!$AC$8:$AN$107,8,0))</f>
      </c>
      <c r="AI16" s="9">
        <f>IF(H51="","",VLOOKUP(H51,'選手'!$AC$8:$AN$107,8,0))</f>
      </c>
      <c r="AJ16" s="9">
        <f>IF(I51="","",VLOOKUP(I51,'選手'!$AC$8:$AN$107,8,0))</f>
      </c>
      <c r="AK16" s="9">
        <f>IF(J51="","",VLOOKUP(J51,'選手'!$AC$8:$AN$107,8,0))</f>
      </c>
      <c r="AL16" s="9">
        <f>IF(K51="","",VLOOKUP(K51,'選手'!$AC$8:$AN$107,8,0))</f>
      </c>
      <c r="AM16" s="9">
        <f>IF(G48="","",G48*60+I48)</f>
      </c>
    </row>
    <row r="17" spans="2:39" ht="24" customHeight="1" thickBot="1">
      <c r="B17" s="139"/>
      <c r="C17" s="17" t="s">
        <v>69</v>
      </c>
      <c r="D17" s="18">
        <f>IF(D15="","",VLOOKUP(D15,'選手'!$AC$8:$AI$107,4,0))</f>
      </c>
      <c r="E17" s="18">
        <f>IF(E15="","",VLOOKUP(E15,'選手'!$AC$8:$AI$107,4,0))</f>
      </c>
      <c r="F17" s="18">
        <f>IF(F15="","",VLOOKUP(F15,'選手'!$AC$8:$AI$107,4,0))</f>
      </c>
      <c r="G17" s="18">
        <f>IF(G15="","",VLOOKUP(G15,'選手'!$AC$8:$AI$107,4,0))</f>
      </c>
      <c r="H17" s="18">
        <f>IF(H15="","",VLOOKUP(H15,'選手'!$AC$8:$AI$107,4,0))</f>
      </c>
      <c r="I17" s="18">
        <f>IF(I15="","",VLOOKUP(I15,'選手'!$AC$8:$AI$107,4,0))</f>
      </c>
      <c r="J17" s="18">
        <f>IF(J15="","",VLOOKUP(J15,'選手'!$AC$8:$AI$107,4,0))</f>
      </c>
      <c r="K17" s="19">
        <f>IF(K15="","",VLOOKUP(K15,'選手'!$AC$8:$AI$107,4,0))</f>
      </c>
      <c r="Z17" s="9">
        <v>9</v>
      </c>
      <c r="AA17" s="9">
        <f>IF(D55="","",VLOOKUP(D55,$W$10:$X$13,2,0))</f>
      </c>
      <c r="AB17" s="9">
        <f>IF(D54="","",D54)</f>
      </c>
      <c r="AC17" s="9">
        <f>IF(G55="","",G55)</f>
      </c>
      <c r="AD17" s="9">
        <f>IF(I55="","",I55)</f>
      </c>
      <c r="AE17" s="9">
        <f>IF(D57="","",VLOOKUP(D57,'選手'!$AC$8:$AN$107,8,0))</f>
      </c>
      <c r="AF17" s="9">
        <f>IF(E57="","",VLOOKUP(E57,'選手'!$AC$8:$AN$107,8,0))</f>
      </c>
      <c r="AG17" s="9">
        <f>IF(F57="","",VLOOKUP(F57,'選手'!$AC$8:$AN$107,8,0))</f>
      </c>
      <c r="AH17" s="9">
        <f>IF(G57="","",VLOOKUP(G57,'選手'!$AC$8:$AN$107,8,0))</f>
      </c>
      <c r="AI17" s="9">
        <f>IF(H57="","",VLOOKUP(H57,'選手'!$AC$8:$AN$107,8,0))</f>
      </c>
      <c r="AJ17" s="9">
        <f>IF(I57="","",VLOOKUP(I57,'選手'!$AC$8:$AN$107,8,0))</f>
      </c>
      <c r="AK17" s="9">
        <f>IF(J57="","",VLOOKUP(J57,'選手'!$AC$8:$AN$107,8,0))</f>
      </c>
      <c r="AL17" s="9">
        <f>IF(K57="","",VLOOKUP(K57,'選手'!$AC$8:$AN$107,8,0))</f>
      </c>
      <c r="AM17" s="9">
        <f>IF(G54="","",G54*60+I54)</f>
      </c>
    </row>
    <row r="18" spans="2:39" ht="21.75" customHeight="1">
      <c r="B18" s="137" t="s">
        <v>43</v>
      </c>
      <c r="C18" s="11" t="s">
        <v>9</v>
      </c>
      <c r="D18" s="140"/>
      <c r="E18" s="141"/>
      <c r="F18" s="11" t="s">
        <v>11</v>
      </c>
      <c r="G18" s="20"/>
      <c r="H18" s="12" t="s">
        <v>26</v>
      </c>
      <c r="I18" s="20"/>
      <c r="J18" s="52" t="s">
        <v>27</v>
      </c>
      <c r="K18" s="13"/>
      <c r="Z18" s="9">
        <v>10</v>
      </c>
      <c r="AA18" s="9">
        <f>IF(D61="","",VLOOKUP(D61,$W$10:$X$13,2,0))</f>
      </c>
      <c r="AB18" s="9">
        <f>IF(D60="","",D60)</f>
      </c>
      <c r="AC18" s="9">
        <f>IF(G61="","",G61)</f>
      </c>
      <c r="AD18" s="9">
        <f>IF(I61="","",I61)</f>
      </c>
      <c r="AE18" s="9">
        <f>IF(D63="","",VLOOKUP(D63,'選手'!$AC$8:$AN$107,8,0))</f>
      </c>
      <c r="AF18" s="9">
        <f>IF(E63="","",VLOOKUP(E63,'選手'!$AC$8:$AN$107,8,0))</f>
      </c>
      <c r="AG18" s="9">
        <f>IF(F63="","",VLOOKUP(F63,'選手'!$AC$8:$AN$107,8,0))</f>
      </c>
      <c r="AH18" s="9">
        <f>IF(G63="","",VLOOKUP(G63,'選手'!$AC$8:$AN$107,8,0))</f>
      </c>
      <c r="AI18" s="9">
        <f>IF(H63="","",VLOOKUP(H63,'選手'!$AC$8:$AN$107,8,0))</f>
      </c>
      <c r="AJ18" s="9">
        <f>IF(I63="","",VLOOKUP(I63,'選手'!$AC$8:$AN$107,8,0))</f>
      </c>
      <c r="AK18" s="9">
        <f>IF(J63="","",VLOOKUP(J63,'選手'!$AC$8:$AN$107,8,0))</f>
      </c>
      <c r="AL18" s="9">
        <f>IF(K63="","",VLOOKUP(K63,'選手'!$AC$8:$AN$107,8,0))</f>
      </c>
      <c r="AM18" s="9">
        <f>IF(G60="","",G60*60+I60)</f>
      </c>
    </row>
    <row r="19" spans="2:39" ht="21.75" customHeight="1">
      <c r="B19" s="138"/>
      <c r="C19" s="7" t="s">
        <v>39</v>
      </c>
      <c r="D19" s="142"/>
      <c r="E19" s="143"/>
      <c r="F19" s="7" t="s">
        <v>36</v>
      </c>
      <c r="G19" s="142"/>
      <c r="H19" s="143"/>
      <c r="I19" s="142"/>
      <c r="J19" s="144"/>
      <c r="K19" s="93"/>
      <c r="Z19" s="9">
        <v>11</v>
      </c>
      <c r="AA19" s="9">
        <f>IF(D67="","",VLOOKUP(D67,$W$10:$X$13,2,0))</f>
      </c>
      <c r="AB19" s="9">
        <f>IF(D66="","",D66)</f>
      </c>
      <c r="AC19" s="9">
        <f>IF(G67="","",G67)</f>
      </c>
      <c r="AD19" s="9">
        <f>IF(I67="","",I67)</f>
      </c>
      <c r="AE19" s="9">
        <f>IF(D69="","",VLOOKUP(D69,'選手'!$AC$8:$AN$107,8,0))</f>
      </c>
      <c r="AF19" s="9">
        <f>IF(E69="","",VLOOKUP(E69,'選手'!$AC$8:$AN$107,8,0))</f>
      </c>
      <c r="AG19" s="9">
        <f>IF(F69="","",VLOOKUP(F69,'選手'!$AC$8:$AN$107,8,0))</f>
      </c>
      <c r="AH19" s="9">
        <f>IF(G69="","",VLOOKUP(G69,'選手'!$AC$8:$AN$107,8,0))</f>
      </c>
      <c r="AI19" s="9">
        <f>IF(H69="","",VLOOKUP(H69,'選手'!$AC$8:$AN$107,8,0))</f>
      </c>
      <c r="AJ19" s="9">
        <f>IF(I69="","",VLOOKUP(I69,'選手'!$AC$8:$AN$107,8,0))</f>
      </c>
      <c r="AK19" s="9">
        <f>IF(J69="","",VLOOKUP(J69,'選手'!$AC$8:$AN$107,8,0))</f>
      </c>
      <c r="AL19" s="9">
        <f>IF(K69="","",VLOOKUP(K69,'選手'!$AC$8:$AN$107,8,0))</f>
      </c>
      <c r="AM19" s="9">
        <f>IF(G66="","",G66*60+I66)</f>
      </c>
    </row>
    <row r="20" spans="2:39" ht="13.5">
      <c r="B20" s="138"/>
      <c r="C20" s="7" t="s">
        <v>13</v>
      </c>
      <c r="D20" s="7" t="s">
        <v>12</v>
      </c>
      <c r="E20" s="7" t="s">
        <v>16</v>
      </c>
      <c r="F20" s="7" t="s">
        <v>17</v>
      </c>
      <c r="G20" s="7" t="s">
        <v>37</v>
      </c>
      <c r="H20" s="7" t="s">
        <v>95</v>
      </c>
      <c r="I20" s="7" t="s">
        <v>97</v>
      </c>
      <c r="J20" s="53" t="s">
        <v>99</v>
      </c>
      <c r="K20" s="8" t="s">
        <v>100</v>
      </c>
      <c r="Z20" s="9">
        <v>12</v>
      </c>
      <c r="AA20" s="9">
        <f>IF(D73="","",VLOOKUP(D73,$W$10:$X$13,2,0))</f>
      </c>
      <c r="AB20" s="9">
        <f>IF(D72="","",D72)</f>
      </c>
      <c r="AC20" s="9">
        <f>IF(G73="","",G73)</f>
      </c>
      <c r="AD20" s="9">
        <f>IF(I73="","",I73)</f>
      </c>
      <c r="AE20" s="9">
        <f>IF(D75="","",VLOOKUP(D75,'選手'!$AC$8:$AN$107,8,0))</f>
      </c>
      <c r="AF20" s="9">
        <f>IF(E75="","",VLOOKUP(E75,'選手'!$AC$8:$AN$107,8,0))</f>
      </c>
      <c r="AG20" s="9">
        <f>IF(F75="","",VLOOKUP(F75,'選手'!$AC$8:$AN$107,8,0))</f>
      </c>
      <c r="AH20" s="9">
        <f>IF(G75="","",VLOOKUP(G75,'選手'!$AC$8:$AN$107,8,0))</f>
      </c>
      <c r="AI20" s="9">
        <f>IF(H75="","",VLOOKUP(H75,'選手'!$AC$8:$AN$107,8,0))</f>
      </c>
      <c r="AJ20" s="9">
        <f>IF(I75="","",VLOOKUP(I75,'選手'!$AC$8:$AN$107,8,0))</f>
      </c>
      <c r="AK20" s="9">
        <f>IF(J75="","",VLOOKUP(J75,'選手'!$AC$8:$AN$107,8,0))</f>
      </c>
      <c r="AL20" s="9">
        <f>IF(K75="","",VLOOKUP(K75,'選手'!$AC$8:$AN$107,8,0))</f>
      </c>
      <c r="AM20" s="9">
        <f>IF(G72="","",G72*60+I72)</f>
      </c>
    </row>
    <row r="21" spans="2:39" ht="24" customHeight="1">
      <c r="B21" s="138"/>
      <c r="C21" s="7" t="s">
        <v>14</v>
      </c>
      <c r="D21" s="21"/>
      <c r="E21" s="21"/>
      <c r="F21" s="21"/>
      <c r="G21" s="21"/>
      <c r="H21" s="21"/>
      <c r="I21" s="21"/>
      <c r="J21" s="54"/>
      <c r="K21" s="22"/>
      <c r="Z21" s="9">
        <v>13</v>
      </c>
      <c r="AA21" s="9">
        <f>IF(D79="","",VLOOKUP(D79,$W$10:$X$13,2,0))</f>
      </c>
      <c r="AB21" s="9">
        <f>IF(D78="","",D78)</f>
      </c>
      <c r="AC21" s="9">
        <f>IF(G79="","",G79)</f>
      </c>
      <c r="AD21" s="9">
        <f>IF(I79="","",I79)</f>
      </c>
      <c r="AE21" s="9">
        <f>IF(D81="","",VLOOKUP(D81,'選手'!$AC$8:$AN$107,8,0))</f>
      </c>
      <c r="AF21" s="9">
        <f>IF(E81="","",VLOOKUP(E81,'選手'!$AC$8:$AN$107,8,0))</f>
      </c>
      <c r="AG21" s="9">
        <f>IF(F81="","",VLOOKUP(F81,'選手'!$AC$8:$AN$107,8,0))</f>
      </c>
      <c r="AH21" s="9">
        <f>IF(G81="","",VLOOKUP(G81,'選手'!$AC$8:$AN$107,8,0))</f>
      </c>
      <c r="AI21" s="9">
        <f>IF(H81="","",VLOOKUP(H81,'選手'!$AC$8:$AN$107,8,0))</f>
      </c>
      <c r="AJ21" s="9">
        <f>IF(I81="","",VLOOKUP(I81,'選手'!$AC$8:$AN$107,8,0))</f>
      </c>
      <c r="AK21" s="9">
        <f>IF(J81="","",VLOOKUP(J81,'選手'!$AC$8:$AN$107,8,0))</f>
      </c>
      <c r="AL21" s="9">
        <f>IF(K81="","",VLOOKUP(K81,'選手'!$AC$8:$AN$107,8,0))</f>
      </c>
      <c r="AM21" s="9">
        <f>IF(G78="","",G78*60+I78)</f>
      </c>
    </row>
    <row r="22" spans="2:39" ht="24" customHeight="1">
      <c r="B22" s="138"/>
      <c r="C22" s="7" t="s">
        <v>15</v>
      </c>
      <c r="D22" s="15">
        <f>IF(D21="","",VLOOKUP(D21,'選手'!$AC$8:$AN$107,12,0))</f>
      </c>
      <c r="E22" s="15">
        <f>IF(E21="","",VLOOKUP(E21,'選手'!$AC$8:$AN$107,12,0))</f>
      </c>
      <c r="F22" s="15">
        <f>IF(F21="","",VLOOKUP(F21,'選手'!$AC$8:$AN$107,12,0))</f>
      </c>
      <c r="G22" s="15">
        <f>IF(G21="","",VLOOKUP(G21,'選手'!$AC$8:$AN$107,12,0))</f>
      </c>
      <c r="H22" s="15">
        <f>IF(H21="","",VLOOKUP(H21,'選手'!$AC$8:$AN$107,12,0))</f>
      </c>
      <c r="I22" s="15">
        <f>IF(I21="","",VLOOKUP(I21,'選手'!$AC$8:$AN$107,12,0))</f>
      </c>
      <c r="J22" s="15">
        <f>IF(J21="","",VLOOKUP(J21,'選手'!$AC$8:$AN$107,12,0))</f>
      </c>
      <c r="K22" s="16">
        <f>IF(K21="","",VLOOKUP(K21,'選手'!$AC$8:$AN$107,12,0))</f>
      </c>
      <c r="Z22" s="9">
        <v>14</v>
      </c>
      <c r="AA22" s="9">
        <f>IF(D85="","",VLOOKUP(D85,$W$10:$X$13,2,0))</f>
      </c>
      <c r="AB22" s="9">
        <f>IF(D84="","",D84)</f>
      </c>
      <c r="AC22" s="9">
        <f>IF(G85="","",G85)</f>
      </c>
      <c r="AD22" s="9">
        <f>IF(I85="","",I85)</f>
      </c>
      <c r="AE22" s="9">
        <f>IF(D87="","",VLOOKUP(D87,'選手'!$AC$8:$AN$107,8,0))</f>
      </c>
      <c r="AF22" s="9">
        <f>IF(E87="","",VLOOKUP(E87,'選手'!$AC$8:$AN$107,8,0))</f>
      </c>
      <c r="AG22" s="9">
        <f>IF(F87="","",VLOOKUP(F87,'選手'!$AC$8:$AN$107,8,0))</f>
      </c>
      <c r="AH22" s="9">
        <f>IF(G87="","",VLOOKUP(G87,'選手'!$AC$8:$AN$107,8,0))</f>
      </c>
      <c r="AI22" s="9">
        <f>IF(H87="","",VLOOKUP(H87,'選手'!$AC$8:$AN$107,8,0))</f>
      </c>
      <c r="AJ22" s="9">
        <f>IF(I87="","",VLOOKUP(I87,'選手'!$AC$8:$AN$107,8,0))</f>
      </c>
      <c r="AK22" s="9">
        <f>IF(J87="","",VLOOKUP(J87,'選手'!$AC$8:$AN$107,8,0))</f>
      </c>
      <c r="AL22" s="9">
        <f>IF(K87="","",VLOOKUP(K87,'選手'!$AC$8:$AN$107,8,0))</f>
      </c>
      <c r="AM22" s="9">
        <f>IF(G84="","",G84*60+I84)</f>
      </c>
    </row>
    <row r="23" spans="2:39" ht="24" customHeight="1" thickBot="1">
      <c r="B23" s="139"/>
      <c r="C23" s="17" t="s">
        <v>69</v>
      </c>
      <c r="D23" s="18">
        <f>IF(D21="","",VLOOKUP(D21,'選手'!$AC$8:$AI$107,4,0))</f>
      </c>
      <c r="E23" s="18">
        <f>IF(E21="","",VLOOKUP(E21,'選手'!$AC$8:$AI$107,4,0))</f>
      </c>
      <c r="F23" s="18">
        <f>IF(F21="","",VLOOKUP(F21,'選手'!$AC$8:$AI$107,4,0))</f>
      </c>
      <c r="G23" s="18">
        <f>IF(G21="","",VLOOKUP(G21,'選手'!$AC$8:$AI$107,4,0))</f>
      </c>
      <c r="H23" s="18">
        <f>IF(H21="","",VLOOKUP(H21,'選手'!$AC$8:$AI$107,4,0))</f>
      </c>
      <c r="I23" s="18">
        <f>IF(I21="","",VLOOKUP(I21,'選手'!$AC$8:$AI$107,4,0))</f>
      </c>
      <c r="J23" s="18">
        <f>IF(J21="","",VLOOKUP(J21,'選手'!$AC$8:$AI$107,4,0))</f>
      </c>
      <c r="K23" s="19">
        <f>IF(K21="","",VLOOKUP(K21,'選手'!$AC$8:$AI$107,4,0))</f>
      </c>
      <c r="Z23" s="9">
        <v>15</v>
      </c>
      <c r="AA23" s="9">
        <f>IF(D91="","",VLOOKUP(D91,$W$10:$X$13,2,0))</f>
      </c>
      <c r="AB23" s="9">
        <f>IF(D90="","",D90)</f>
      </c>
      <c r="AC23" s="9">
        <f>IF(G91="","",G91)</f>
      </c>
      <c r="AD23" s="9">
        <f>IF(I91="","",I91)</f>
      </c>
      <c r="AE23" s="9">
        <f>IF(D93="","",VLOOKUP(D93,'選手'!$AC$8:$AN$107,8,0))</f>
      </c>
      <c r="AF23" s="9">
        <f>IF(E93="","",VLOOKUP(E93,'選手'!$AC$8:$AN$107,8,0))</f>
      </c>
      <c r="AG23" s="9">
        <f>IF(F93="","",VLOOKUP(F93,'選手'!$AC$8:$AN$107,8,0))</f>
      </c>
      <c r="AH23" s="9">
        <f>IF(G93="","",VLOOKUP(G93,'選手'!$AC$8:$AN$107,8,0))</f>
      </c>
      <c r="AI23" s="9">
        <f>IF(H93="","",VLOOKUP(H93,'選手'!$AC$8:$AN$107,8,0))</f>
      </c>
      <c r="AJ23" s="9">
        <f>IF(I93="","",VLOOKUP(I93,'選手'!$AC$8:$AN$107,8,0))</f>
      </c>
      <c r="AK23" s="9">
        <f>IF(J93="","",VLOOKUP(J93,'選手'!$AC$8:$AN$107,8,0))</f>
      </c>
      <c r="AL23" s="9">
        <f>IF(K93="","",VLOOKUP(K93,'選手'!$AC$8:$AN$107,8,0))</f>
      </c>
      <c r="AM23" s="9">
        <f>IF(G90="","",G90*60+I90)</f>
      </c>
    </row>
    <row r="24" spans="2:11" ht="21.75" customHeight="1">
      <c r="B24" s="137" t="s">
        <v>44</v>
      </c>
      <c r="C24" s="11" t="s">
        <v>9</v>
      </c>
      <c r="D24" s="140"/>
      <c r="E24" s="141"/>
      <c r="F24" s="11" t="s">
        <v>11</v>
      </c>
      <c r="G24" s="20"/>
      <c r="H24" s="12" t="s">
        <v>26</v>
      </c>
      <c r="I24" s="20"/>
      <c r="J24" s="52" t="s">
        <v>27</v>
      </c>
      <c r="K24" s="13"/>
    </row>
    <row r="25" spans="2:11" ht="21.75" customHeight="1">
      <c r="B25" s="138"/>
      <c r="C25" s="7" t="s">
        <v>39</v>
      </c>
      <c r="D25" s="142"/>
      <c r="E25" s="143"/>
      <c r="F25" s="7" t="s">
        <v>36</v>
      </c>
      <c r="G25" s="142"/>
      <c r="H25" s="143"/>
      <c r="I25" s="142"/>
      <c r="J25" s="144"/>
      <c r="K25" s="93"/>
    </row>
    <row r="26" spans="2:11" ht="13.5">
      <c r="B26" s="138"/>
      <c r="C26" s="7" t="s">
        <v>13</v>
      </c>
      <c r="D26" s="7" t="s">
        <v>12</v>
      </c>
      <c r="E26" s="7" t="s">
        <v>16</v>
      </c>
      <c r="F26" s="7" t="s">
        <v>17</v>
      </c>
      <c r="G26" s="7" t="s">
        <v>37</v>
      </c>
      <c r="H26" s="7" t="s">
        <v>95</v>
      </c>
      <c r="I26" s="7" t="s">
        <v>97</v>
      </c>
      <c r="J26" s="53" t="s">
        <v>99</v>
      </c>
      <c r="K26" s="8" t="s">
        <v>100</v>
      </c>
    </row>
    <row r="27" spans="2:11" ht="24" customHeight="1">
      <c r="B27" s="138"/>
      <c r="C27" s="7" t="s">
        <v>14</v>
      </c>
      <c r="D27" s="21"/>
      <c r="E27" s="21"/>
      <c r="F27" s="21"/>
      <c r="G27" s="21"/>
      <c r="H27" s="21"/>
      <c r="I27" s="21"/>
      <c r="J27" s="54"/>
      <c r="K27" s="22"/>
    </row>
    <row r="28" spans="2:11" ht="24" customHeight="1">
      <c r="B28" s="138"/>
      <c r="C28" s="7" t="s">
        <v>15</v>
      </c>
      <c r="D28" s="15">
        <f>IF(D27="","",VLOOKUP(D27,'選手'!$AC$8:$AN$107,12,0))</f>
      </c>
      <c r="E28" s="15">
        <f>IF(E27="","",VLOOKUP(E27,'選手'!$AC$8:$AN$107,12,0))</f>
      </c>
      <c r="F28" s="15">
        <f>IF(F27="","",VLOOKUP(F27,'選手'!$AC$8:$AN$107,12,0))</f>
      </c>
      <c r="G28" s="15">
        <f>IF(G27="","",VLOOKUP(G27,'選手'!$AC$8:$AN$107,12,0))</f>
      </c>
      <c r="H28" s="15">
        <f>IF(H27="","",VLOOKUP(H27,'選手'!$AC$8:$AN$107,12,0))</f>
      </c>
      <c r="I28" s="15">
        <f>IF(I27="","",VLOOKUP(I27,'選手'!$AC$8:$AN$107,12,0))</f>
      </c>
      <c r="J28" s="15">
        <f>IF(J27="","",VLOOKUP(J27,'選手'!$AC$8:$AN$107,12,0))</f>
      </c>
      <c r="K28" s="16">
        <f>IF(K27="","",VLOOKUP(K27,'選手'!$AC$8:$AN$107,12,0))</f>
      </c>
    </row>
    <row r="29" spans="2:11" ht="24" customHeight="1" thickBot="1">
      <c r="B29" s="139"/>
      <c r="C29" s="17" t="s">
        <v>69</v>
      </c>
      <c r="D29" s="18">
        <f>IF(D27="","",VLOOKUP(D27,'選手'!$AC$8:$AI$107,4,0))</f>
      </c>
      <c r="E29" s="18">
        <f>IF(E27="","",VLOOKUP(E27,'選手'!$AC$8:$AI$107,4,0))</f>
      </c>
      <c r="F29" s="18">
        <f>IF(F27="","",VLOOKUP(F27,'選手'!$AC$8:$AI$107,4,0))</f>
      </c>
      <c r="G29" s="18">
        <f>IF(G27="","",VLOOKUP(G27,'選手'!$AC$8:$AI$107,4,0))</f>
      </c>
      <c r="H29" s="18">
        <f>IF(H27="","",VLOOKUP(H27,'選手'!$AC$8:$AI$107,4,0))</f>
      </c>
      <c r="I29" s="18">
        <f>IF(I27="","",VLOOKUP(I27,'選手'!$AC$8:$AI$107,4,0))</f>
      </c>
      <c r="J29" s="18">
        <f>IF(J27="","",VLOOKUP(J27,'選手'!$AC$8:$AI$107,4,0))</f>
      </c>
      <c r="K29" s="19">
        <f>IF(K27="","",VLOOKUP(K27,'選手'!$AC$8:$AI$107,4,0))</f>
      </c>
    </row>
    <row r="30" spans="2:11" ht="21.75" customHeight="1">
      <c r="B30" s="137" t="s">
        <v>45</v>
      </c>
      <c r="C30" s="11" t="s">
        <v>9</v>
      </c>
      <c r="D30" s="140"/>
      <c r="E30" s="141"/>
      <c r="F30" s="11" t="s">
        <v>11</v>
      </c>
      <c r="G30" s="20"/>
      <c r="H30" s="12" t="s">
        <v>26</v>
      </c>
      <c r="I30" s="20"/>
      <c r="J30" s="52" t="s">
        <v>27</v>
      </c>
      <c r="K30" s="13"/>
    </row>
    <row r="31" spans="2:11" ht="21.75" customHeight="1">
      <c r="B31" s="138"/>
      <c r="C31" s="7" t="s">
        <v>39</v>
      </c>
      <c r="D31" s="142"/>
      <c r="E31" s="143"/>
      <c r="F31" s="7" t="s">
        <v>36</v>
      </c>
      <c r="G31" s="142"/>
      <c r="H31" s="143"/>
      <c r="I31" s="142"/>
      <c r="J31" s="144"/>
      <c r="K31" s="93"/>
    </row>
    <row r="32" spans="2:11" ht="13.5">
      <c r="B32" s="138"/>
      <c r="C32" s="7" t="s">
        <v>13</v>
      </c>
      <c r="D32" s="7" t="s">
        <v>12</v>
      </c>
      <c r="E32" s="7" t="s">
        <v>16</v>
      </c>
      <c r="F32" s="7" t="s">
        <v>17</v>
      </c>
      <c r="G32" s="7" t="s">
        <v>37</v>
      </c>
      <c r="H32" s="7" t="s">
        <v>95</v>
      </c>
      <c r="I32" s="7" t="s">
        <v>97</v>
      </c>
      <c r="J32" s="53" t="s">
        <v>99</v>
      </c>
      <c r="K32" s="8" t="s">
        <v>100</v>
      </c>
    </row>
    <row r="33" spans="2:11" ht="24" customHeight="1">
      <c r="B33" s="138"/>
      <c r="C33" s="7" t="s">
        <v>14</v>
      </c>
      <c r="D33" s="21"/>
      <c r="E33" s="21"/>
      <c r="F33" s="21"/>
      <c r="G33" s="21"/>
      <c r="H33" s="21"/>
      <c r="I33" s="21"/>
      <c r="J33" s="54"/>
      <c r="K33" s="22"/>
    </row>
    <row r="34" spans="2:11" ht="24" customHeight="1">
      <c r="B34" s="138"/>
      <c r="C34" s="7" t="s">
        <v>15</v>
      </c>
      <c r="D34" s="15">
        <f>IF(D33="","",VLOOKUP(D33,'選手'!$AC$8:$AN$107,12,0))</f>
      </c>
      <c r="E34" s="15">
        <f>IF(E33="","",VLOOKUP(E33,'選手'!$AC$8:$AN$107,12,0))</f>
      </c>
      <c r="F34" s="15">
        <f>IF(F33="","",VLOOKUP(F33,'選手'!$AC$8:$AN$107,12,0))</f>
      </c>
      <c r="G34" s="15">
        <f>IF(G33="","",VLOOKUP(G33,'選手'!$AC$8:$AN$107,12,0))</f>
      </c>
      <c r="H34" s="15">
        <f>IF(H33="","",VLOOKUP(H33,'選手'!$AC$8:$AN$107,12,0))</f>
      </c>
      <c r="I34" s="15">
        <f>IF(I33="","",VLOOKUP(I33,'選手'!$AC$8:$AN$107,12,0))</f>
      </c>
      <c r="J34" s="15">
        <f>IF(J33="","",VLOOKUP(J33,'選手'!$AC$8:$AN$107,12,0))</f>
      </c>
      <c r="K34" s="16">
        <f>IF(K33="","",VLOOKUP(K33,'選手'!$AC$8:$AN$107,12,0))</f>
      </c>
    </row>
    <row r="35" spans="2:11" ht="24" customHeight="1" thickBot="1">
      <c r="B35" s="139"/>
      <c r="C35" s="17" t="s">
        <v>69</v>
      </c>
      <c r="D35" s="18">
        <f>IF(D33="","",VLOOKUP(D33,'選手'!$AC$8:$AI$107,4,0))</f>
      </c>
      <c r="E35" s="18">
        <f>IF(E33="","",VLOOKUP(E33,'選手'!$AC$8:$AI$107,4,0))</f>
      </c>
      <c r="F35" s="18">
        <f>IF(F33="","",VLOOKUP(F33,'選手'!$AC$8:$AI$107,4,0))</f>
      </c>
      <c r="G35" s="18">
        <f>IF(G33="","",VLOOKUP(G33,'選手'!$AC$8:$AI$107,4,0))</f>
      </c>
      <c r="H35" s="18">
        <f>IF(H33="","",VLOOKUP(H33,'選手'!$AC$8:$AI$107,4,0))</f>
      </c>
      <c r="I35" s="18">
        <f>IF(I33="","",VLOOKUP(I33,'選手'!$AC$8:$AI$107,4,0))</f>
      </c>
      <c r="J35" s="18">
        <f>IF(J33="","",VLOOKUP(J33,'選手'!$AC$8:$AI$107,4,0))</f>
      </c>
      <c r="K35" s="19">
        <f>IF(K33="","",VLOOKUP(K33,'選手'!$AC$8:$AI$107,4,0))</f>
      </c>
    </row>
    <row r="36" spans="2:11" ht="21.75" customHeight="1">
      <c r="B36" s="137" t="s">
        <v>46</v>
      </c>
      <c r="C36" s="11" t="s">
        <v>9</v>
      </c>
      <c r="D36" s="140"/>
      <c r="E36" s="141"/>
      <c r="F36" s="11" t="s">
        <v>11</v>
      </c>
      <c r="G36" s="20"/>
      <c r="H36" s="12" t="s">
        <v>26</v>
      </c>
      <c r="I36" s="20"/>
      <c r="J36" s="52" t="s">
        <v>27</v>
      </c>
      <c r="K36" s="13"/>
    </row>
    <row r="37" spans="2:11" ht="21.75" customHeight="1">
      <c r="B37" s="138"/>
      <c r="C37" s="7" t="s">
        <v>39</v>
      </c>
      <c r="D37" s="142"/>
      <c r="E37" s="143"/>
      <c r="F37" s="7" t="s">
        <v>36</v>
      </c>
      <c r="G37" s="142"/>
      <c r="H37" s="143"/>
      <c r="I37" s="142"/>
      <c r="J37" s="144"/>
      <c r="K37" s="93"/>
    </row>
    <row r="38" spans="2:11" ht="13.5">
      <c r="B38" s="138"/>
      <c r="C38" s="7" t="s">
        <v>13</v>
      </c>
      <c r="D38" s="7" t="s">
        <v>12</v>
      </c>
      <c r="E38" s="7" t="s">
        <v>16</v>
      </c>
      <c r="F38" s="7" t="s">
        <v>17</v>
      </c>
      <c r="G38" s="7" t="s">
        <v>37</v>
      </c>
      <c r="H38" s="7" t="s">
        <v>95</v>
      </c>
      <c r="I38" s="7" t="s">
        <v>97</v>
      </c>
      <c r="J38" s="53" t="s">
        <v>99</v>
      </c>
      <c r="K38" s="8" t="s">
        <v>100</v>
      </c>
    </row>
    <row r="39" spans="2:11" ht="24" customHeight="1">
      <c r="B39" s="138"/>
      <c r="C39" s="7" t="s">
        <v>14</v>
      </c>
      <c r="D39" s="21"/>
      <c r="E39" s="21"/>
      <c r="F39" s="21"/>
      <c r="G39" s="21"/>
      <c r="H39" s="21"/>
      <c r="I39" s="21"/>
      <c r="J39" s="54"/>
      <c r="K39" s="22"/>
    </row>
    <row r="40" spans="2:11" ht="24" customHeight="1">
      <c r="B40" s="138"/>
      <c r="C40" s="7" t="s">
        <v>15</v>
      </c>
      <c r="D40" s="15">
        <f>IF(D39="","",VLOOKUP(D39,'選手'!$AC$8:$AN$107,12,0))</f>
      </c>
      <c r="E40" s="15">
        <f>IF(E39="","",VLOOKUP(E39,'選手'!$AC$8:$AN$107,12,0))</f>
      </c>
      <c r="F40" s="15">
        <f>IF(F39="","",VLOOKUP(F39,'選手'!$AC$8:$AN$107,12,0))</f>
      </c>
      <c r="G40" s="15">
        <f>IF(G39="","",VLOOKUP(G39,'選手'!$AC$8:$AN$107,12,0))</f>
      </c>
      <c r="H40" s="15">
        <f>IF(H39="","",VLOOKUP(H39,'選手'!$AC$8:$AN$107,12,0))</f>
      </c>
      <c r="I40" s="15">
        <f>IF(I39="","",VLOOKUP(I39,'選手'!$AC$8:$AN$107,12,0))</f>
      </c>
      <c r="J40" s="15">
        <f>IF(J39="","",VLOOKUP(J39,'選手'!$AC$8:$AN$107,12,0))</f>
      </c>
      <c r="K40" s="16">
        <f>IF(K39="","",VLOOKUP(K39,'選手'!$AC$8:$AN$107,12,0))</f>
      </c>
    </row>
    <row r="41" spans="2:11" ht="24" customHeight="1" thickBot="1">
      <c r="B41" s="139"/>
      <c r="C41" s="17" t="s">
        <v>69</v>
      </c>
      <c r="D41" s="18">
        <f>IF(D39="","",VLOOKUP(D39,'選手'!$AC$8:$AI$107,4,0))</f>
      </c>
      <c r="E41" s="18">
        <f>IF(E39="","",VLOOKUP(E39,'選手'!$AC$8:$AI$107,4,0))</f>
      </c>
      <c r="F41" s="18">
        <f>IF(F39="","",VLOOKUP(F39,'選手'!$AC$8:$AI$107,4,0))</f>
      </c>
      <c r="G41" s="18">
        <f>IF(G39="","",VLOOKUP(G39,'選手'!$AC$8:$AI$107,4,0))</f>
      </c>
      <c r="H41" s="18">
        <f>IF(H39="","",VLOOKUP(H39,'選手'!$AC$8:$AI$107,4,0))</f>
      </c>
      <c r="I41" s="18">
        <f>IF(I39="","",VLOOKUP(I39,'選手'!$AC$8:$AI$107,4,0))</f>
      </c>
      <c r="J41" s="18">
        <f>IF(J39="","",VLOOKUP(J39,'選手'!$AC$8:$AI$107,4,0))</f>
      </c>
      <c r="K41" s="19">
        <f>IF(K39="","",VLOOKUP(K39,'選手'!$AC$8:$AI$107,4,0))</f>
      </c>
    </row>
    <row r="42" spans="2:11" ht="21.75" customHeight="1">
      <c r="B42" s="137" t="s">
        <v>47</v>
      </c>
      <c r="C42" s="11" t="s">
        <v>9</v>
      </c>
      <c r="D42" s="140"/>
      <c r="E42" s="141"/>
      <c r="F42" s="11" t="s">
        <v>11</v>
      </c>
      <c r="G42" s="20"/>
      <c r="H42" s="12" t="s">
        <v>26</v>
      </c>
      <c r="I42" s="20"/>
      <c r="J42" s="52" t="s">
        <v>27</v>
      </c>
      <c r="K42" s="13"/>
    </row>
    <row r="43" spans="2:11" ht="21.75" customHeight="1">
      <c r="B43" s="138"/>
      <c r="C43" s="7" t="s">
        <v>39</v>
      </c>
      <c r="D43" s="142"/>
      <c r="E43" s="143"/>
      <c r="F43" s="7" t="s">
        <v>36</v>
      </c>
      <c r="G43" s="142"/>
      <c r="H43" s="143"/>
      <c r="I43" s="142"/>
      <c r="J43" s="144"/>
      <c r="K43" s="93"/>
    </row>
    <row r="44" spans="2:11" ht="13.5">
      <c r="B44" s="138"/>
      <c r="C44" s="7" t="s">
        <v>13</v>
      </c>
      <c r="D44" s="7" t="s">
        <v>12</v>
      </c>
      <c r="E44" s="7" t="s">
        <v>16</v>
      </c>
      <c r="F44" s="7" t="s">
        <v>17</v>
      </c>
      <c r="G44" s="7" t="s">
        <v>37</v>
      </c>
      <c r="H44" s="7" t="s">
        <v>95</v>
      </c>
      <c r="I44" s="7" t="s">
        <v>97</v>
      </c>
      <c r="J44" s="53" t="s">
        <v>99</v>
      </c>
      <c r="K44" s="8" t="s">
        <v>100</v>
      </c>
    </row>
    <row r="45" spans="2:11" ht="24" customHeight="1">
      <c r="B45" s="138"/>
      <c r="C45" s="7" t="s">
        <v>14</v>
      </c>
      <c r="D45" s="21"/>
      <c r="E45" s="21"/>
      <c r="F45" s="21"/>
      <c r="G45" s="21"/>
      <c r="H45" s="21"/>
      <c r="I45" s="21"/>
      <c r="J45" s="54"/>
      <c r="K45" s="22"/>
    </row>
    <row r="46" spans="2:11" ht="24" customHeight="1">
      <c r="B46" s="138"/>
      <c r="C46" s="7" t="s">
        <v>15</v>
      </c>
      <c r="D46" s="15">
        <f>IF(D45="","",VLOOKUP(D45,'選手'!$AC$8:$AN$107,12,0))</f>
      </c>
      <c r="E46" s="15">
        <f>IF(E45="","",VLOOKUP(E45,'選手'!$AC$8:$AN$107,12,0))</f>
      </c>
      <c r="F46" s="15">
        <f>IF(F45="","",VLOOKUP(F45,'選手'!$AC$8:$AN$107,12,0))</f>
      </c>
      <c r="G46" s="15">
        <f>IF(G45="","",VLOOKUP(G45,'選手'!$AC$8:$AN$107,12,0))</f>
      </c>
      <c r="H46" s="15">
        <f>IF(H45="","",VLOOKUP(H45,'選手'!$AC$8:$AN$107,12,0))</f>
      </c>
      <c r="I46" s="15">
        <f>IF(I45="","",VLOOKUP(I45,'選手'!$AC$8:$AN$107,12,0))</f>
      </c>
      <c r="J46" s="15">
        <f>IF(J45="","",VLOOKUP(J45,'選手'!$AC$8:$AN$107,12,0))</f>
      </c>
      <c r="K46" s="16">
        <f>IF(K45="","",VLOOKUP(K45,'選手'!$AC$8:$AN$107,12,0))</f>
      </c>
    </row>
    <row r="47" spans="2:11" ht="24" customHeight="1" thickBot="1">
      <c r="B47" s="139"/>
      <c r="C47" s="17" t="s">
        <v>69</v>
      </c>
      <c r="D47" s="18">
        <f>IF(D45="","",VLOOKUP(D45,'選手'!$AC$8:$AI$107,4,0))</f>
      </c>
      <c r="E47" s="18">
        <f>IF(E45="","",VLOOKUP(E45,'選手'!$AC$8:$AI$107,4,0))</f>
      </c>
      <c r="F47" s="18">
        <f>IF(F45="","",VLOOKUP(F45,'選手'!$AC$8:$AI$107,4,0))</f>
      </c>
      <c r="G47" s="18">
        <f>IF(G45="","",VLOOKUP(G45,'選手'!$AC$8:$AI$107,4,0))</f>
      </c>
      <c r="H47" s="18">
        <f>IF(H45="","",VLOOKUP(H45,'選手'!$AC$8:$AI$107,4,0))</f>
      </c>
      <c r="I47" s="18">
        <f>IF(I45="","",VLOOKUP(I45,'選手'!$AC$8:$AI$107,4,0))</f>
      </c>
      <c r="J47" s="18">
        <f>IF(J45="","",VLOOKUP(J45,'選手'!$AC$8:$AI$107,4,0))</f>
      </c>
      <c r="K47" s="19">
        <f>IF(K45="","",VLOOKUP(K45,'選手'!$AC$8:$AI$107,4,0))</f>
      </c>
    </row>
    <row r="48" spans="2:11" ht="21.75" customHeight="1">
      <c r="B48" s="137" t="s">
        <v>48</v>
      </c>
      <c r="C48" s="11" t="s">
        <v>9</v>
      </c>
      <c r="D48" s="140"/>
      <c r="E48" s="141"/>
      <c r="F48" s="11" t="s">
        <v>11</v>
      </c>
      <c r="G48" s="20"/>
      <c r="H48" s="12" t="s">
        <v>26</v>
      </c>
      <c r="I48" s="20"/>
      <c r="J48" s="52" t="s">
        <v>27</v>
      </c>
      <c r="K48" s="13"/>
    </row>
    <row r="49" spans="2:11" ht="21.75" customHeight="1">
      <c r="B49" s="138"/>
      <c r="C49" s="7" t="s">
        <v>39</v>
      </c>
      <c r="D49" s="142"/>
      <c r="E49" s="143"/>
      <c r="F49" s="7" t="s">
        <v>36</v>
      </c>
      <c r="G49" s="142"/>
      <c r="H49" s="143"/>
      <c r="I49" s="142"/>
      <c r="J49" s="144"/>
      <c r="K49" s="93"/>
    </row>
    <row r="50" spans="2:11" ht="13.5">
      <c r="B50" s="138"/>
      <c r="C50" s="7" t="s">
        <v>13</v>
      </c>
      <c r="D50" s="7" t="s">
        <v>12</v>
      </c>
      <c r="E50" s="7" t="s">
        <v>16</v>
      </c>
      <c r="F50" s="7" t="s">
        <v>17</v>
      </c>
      <c r="G50" s="7" t="s">
        <v>37</v>
      </c>
      <c r="H50" s="7" t="s">
        <v>95</v>
      </c>
      <c r="I50" s="7" t="s">
        <v>97</v>
      </c>
      <c r="J50" s="53" t="s">
        <v>99</v>
      </c>
      <c r="K50" s="8" t="s">
        <v>100</v>
      </c>
    </row>
    <row r="51" spans="2:11" ht="24" customHeight="1">
      <c r="B51" s="138"/>
      <c r="C51" s="7" t="s">
        <v>14</v>
      </c>
      <c r="D51" s="21"/>
      <c r="E51" s="21"/>
      <c r="F51" s="21"/>
      <c r="G51" s="21"/>
      <c r="H51" s="21"/>
      <c r="I51" s="21"/>
      <c r="J51" s="54"/>
      <c r="K51" s="22"/>
    </row>
    <row r="52" spans="2:11" ht="24" customHeight="1">
      <c r="B52" s="138"/>
      <c r="C52" s="7" t="s">
        <v>15</v>
      </c>
      <c r="D52" s="15">
        <f>IF(D51="","",VLOOKUP(D51,'選手'!$AC$8:$AN$107,12,0))</f>
      </c>
      <c r="E52" s="15">
        <f>IF(E51="","",VLOOKUP(E51,'選手'!$AC$8:$AN$107,12,0))</f>
      </c>
      <c r="F52" s="15">
        <f>IF(F51="","",VLOOKUP(F51,'選手'!$AC$8:$AN$107,12,0))</f>
      </c>
      <c r="G52" s="15">
        <f>IF(G51="","",VLOOKUP(G51,'選手'!$AC$8:$AN$107,12,0))</f>
      </c>
      <c r="H52" s="15">
        <f>IF(H51="","",VLOOKUP(H51,'選手'!$AC$8:$AN$107,12,0))</f>
      </c>
      <c r="I52" s="15">
        <f>IF(I51="","",VLOOKUP(I51,'選手'!$AC$8:$AN$107,12,0))</f>
      </c>
      <c r="J52" s="15">
        <f>IF(J51="","",VLOOKUP(J51,'選手'!$AC$8:$AN$107,12,0))</f>
      </c>
      <c r="K52" s="16">
        <f>IF(K51="","",VLOOKUP(K51,'選手'!$AC$8:$AN$107,12,0))</f>
      </c>
    </row>
    <row r="53" spans="2:11" ht="24" customHeight="1" thickBot="1">
      <c r="B53" s="139"/>
      <c r="C53" s="17" t="s">
        <v>69</v>
      </c>
      <c r="D53" s="18">
        <f>IF(D51="","",VLOOKUP(D51,'選手'!$AC$8:$AI$107,4,0))</f>
      </c>
      <c r="E53" s="18">
        <f>IF(E51="","",VLOOKUP(E51,'選手'!$AC$8:$AI$107,4,0))</f>
      </c>
      <c r="F53" s="18">
        <f>IF(F51="","",VLOOKUP(F51,'選手'!$AC$8:$AI$107,4,0))</f>
      </c>
      <c r="G53" s="18">
        <f>IF(G51="","",VLOOKUP(G51,'選手'!$AC$8:$AI$107,4,0))</f>
      </c>
      <c r="H53" s="18">
        <f>IF(H51="","",VLOOKUP(H51,'選手'!$AC$8:$AI$107,4,0))</f>
      </c>
      <c r="I53" s="18">
        <f>IF(I51="","",VLOOKUP(I51,'選手'!$AC$8:$AI$107,4,0))</f>
      </c>
      <c r="J53" s="18">
        <f>IF(J51="","",VLOOKUP(J51,'選手'!$AC$8:$AI$107,4,0))</f>
      </c>
      <c r="K53" s="19">
        <f>IF(K51="","",VLOOKUP(K51,'選手'!$AC$8:$AI$107,4,0))</f>
      </c>
    </row>
    <row r="54" spans="2:11" ht="21.75" customHeight="1">
      <c r="B54" s="137" t="s">
        <v>49</v>
      </c>
      <c r="C54" s="11" t="s">
        <v>9</v>
      </c>
      <c r="D54" s="140"/>
      <c r="E54" s="141"/>
      <c r="F54" s="11" t="s">
        <v>11</v>
      </c>
      <c r="G54" s="20"/>
      <c r="H54" s="12" t="s">
        <v>26</v>
      </c>
      <c r="I54" s="20"/>
      <c r="J54" s="52" t="s">
        <v>27</v>
      </c>
      <c r="K54" s="13"/>
    </row>
    <row r="55" spans="2:11" ht="21.75" customHeight="1">
      <c r="B55" s="138"/>
      <c r="C55" s="7" t="s">
        <v>39</v>
      </c>
      <c r="D55" s="142"/>
      <c r="E55" s="143"/>
      <c r="F55" s="7" t="s">
        <v>36</v>
      </c>
      <c r="G55" s="142"/>
      <c r="H55" s="143"/>
      <c r="I55" s="142"/>
      <c r="J55" s="144"/>
      <c r="K55" s="93"/>
    </row>
    <row r="56" spans="2:11" ht="13.5">
      <c r="B56" s="138"/>
      <c r="C56" s="7" t="s">
        <v>13</v>
      </c>
      <c r="D56" s="7" t="s">
        <v>12</v>
      </c>
      <c r="E56" s="7" t="s">
        <v>16</v>
      </c>
      <c r="F56" s="7" t="s">
        <v>17</v>
      </c>
      <c r="G56" s="7" t="s">
        <v>37</v>
      </c>
      <c r="H56" s="7" t="s">
        <v>95</v>
      </c>
      <c r="I56" s="7" t="s">
        <v>97</v>
      </c>
      <c r="J56" s="53" t="s">
        <v>99</v>
      </c>
      <c r="K56" s="8" t="s">
        <v>100</v>
      </c>
    </row>
    <row r="57" spans="2:11" ht="24" customHeight="1">
      <c r="B57" s="138"/>
      <c r="C57" s="7" t="s">
        <v>14</v>
      </c>
      <c r="D57" s="21"/>
      <c r="E57" s="21"/>
      <c r="F57" s="21"/>
      <c r="G57" s="21"/>
      <c r="H57" s="21"/>
      <c r="I57" s="21"/>
      <c r="J57" s="54"/>
      <c r="K57" s="22"/>
    </row>
    <row r="58" spans="2:11" ht="24" customHeight="1">
      <c r="B58" s="138"/>
      <c r="C58" s="7" t="s">
        <v>15</v>
      </c>
      <c r="D58" s="15">
        <f>IF(D57="","",VLOOKUP(D57,'選手'!$AC$8:$AN$107,12,0))</f>
      </c>
      <c r="E58" s="15">
        <f>IF(E57="","",VLOOKUP(E57,'選手'!$AC$8:$AN$107,12,0))</f>
      </c>
      <c r="F58" s="15">
        <f>IF(F57="","",VLOOKUP(F57,'選手'!$AC$8:$AN$107,12,0))</f>
      </c>
      <c r="G58" s="15">
        <f>IF(G57="","",VLOOKUP(G57,'選手'!$AC$8:$AN$107,12,0))</f>
      </c>
      <c r="H58" s="15">
        <f>IF(H57="","",VLOOKUP(H57,'選手'!$AC$8:$AN$107,12,0))</f>
      </c>
      <c r="I58" s="15">
        <f>IF(I57="","",VLOOKUP(I57,'選手'!$AC$8:$AN$107,12,0))</f>
      </c>
      <c r="J58" s="15">
        <f>IF(J57="","",VLOOKUP(J57,'選手'!$AC$8:$AN$107,12,0))</f>
      </c>
      <c r="K58" s="16">
        <f>IF(K57="","",VLOOKUP(K57,'選手'!$AC$8:$AN$107,12,0))</f>
      </c>
    </row>
    <row r="59" spans="2:11" ht="24" customHeight="1" thickBot="1">
      <c r="B59" s="139"/>
      <c r="C59" s="17" t="s">
        <v>69</v>
      </c>
      <c r="D59" s="18">
        <f>IF(D57="","",VLOOKUP(D57,'選手'!$AC$8:$AI$107,4,0))</f>
      </c>
      <c r="E59" s="18">
        <f>IF(E57="","",VLOOKUP(E57,'選手'!$AC$8:$AI$107,4,0))</f>
      </c>
      <c r="F59" s="18">
        <f>IF(F57="","",VLOOKUP(F57,'選手'!$AC$8:$AI$107,4,0))</f>
      </c>
      <c r="G59" s="18">
        <f>IF(G57="","",VLOOKUP(G57,'選手'!$AC$8:$AI$107,4,0))</f>
      </c>
      <c r="H59" s="18">
        <f>IF(H57="","",VLOOKUP(H57,'選手'!$AC$8:$AI$107,4,0))</f>
      </c>
      <c r="I59" s="18">
        <f>IF(I57="","",VLOOKUP(I57,'選手'!$AC$8:$AI$107,4,0))</f>
      </c>
      <c r="J59" s="18">
        <f>IF(J57="","",VLOOKUP(J57,'選手'!$AC$8:$AI$107,4,0))</f>
      </c>
      <c r="K59" s="19">
        <f>IF(K57="","",VLOOKUP(K57,'選手'!$AC$8:$AI$107,4,0))</f>
      </c>
    </row>
    <row r="60" spans="2:11" ht="21.75" customHeight="1">
      <c r="B60" s="137" t="s">
        <v>50</v>
      </c>
      <c r="C60" s="11" t="s">
        <v>9</v>
      </c>
      <c r="D60" s="140"/>
      <c r="E60" s="141"/>
      <c r="F60" s="11" t="s">
        <v>11</v>
      </c>
      <c r="G60" s="20"/>
      <c r="H60" s="12" t="s">
        <v>26</v>
      </c>
      <c r="I60" s="20"/>
      <c r="J60" s="52" t="s">
        <v>27</v>
      </c>
      <c r="K60" s="13"/>
    </row>
    <row r="61" spans="2:11" ht="21.75" customHeight="1">
      <c r="B61" s="138"/>
      <c r="C61" s="7" t="s">
        <v>39</v>
      </c>
      <c r="D61" s="142"/>
      <c r="E61" s="143"/>
      <c r="F61" s="7" t="s">
        <v>36</v>
      </c>
      <c r="G61" s="142"/>
      <c r="H61" s="143"/>
      <c r="I61" s="142"/>
      <c r="J61" s="144"/>
      <c r="K61" s="93"/>
    </row>
    <row r="62" spans="2:11" ht="13.5">
      <c r="B62" s="138"/>
      <c r="C62" s="7" t="s">
        <v>13</v>
      </c>
      <c r="D62" s="7" t="s">
        <v>12</v>
      </c>
      <c r="E62" s="7" t="s">
        <v>16</v>
      </c>
      <c r="F62" s="7" t="s">
        <v>17</v>
      </c>
      <c r="G62" s="7" t="s">
        <v>37</v>
      </c>
      <c r="H62" s="7" t="s">
        <v>95</v>
      </c>
      <c r="I62" s="7" t="s">
        <v>97</v>
      </c>
      <c r="J62" s="53" t="s">
        <v>99</v>
      </c>
      <c r="K62" s="8" t="s">
        <v>100</v>
      </c>
    </row>
    <row r="63" spans="2:11" ht="24" customHeight="1">
      <c r="B63" s="138"/>
      <c r="C63" s="7" t="s">
        <v>14</v>
      </c>
      <c r="D63" s="21"/>
      <c r="E63" s="21"/>
      <c r="F63" s="21"/>
      <c r="G63" s="21"/>
      <c r="H63" s="21"/>
      <c r="I63" s="21"/>
      <c r="J63" s="54"/>
      <c r="K63" s="22"/>
    </row>
    <row r="64" spans="2:11" ht="24" customHeight="1">
      <c r="B64" s="138"/>
      <c r="C64" s="7" t="s">
        <v>15</v>
      </c>
      <c r="D64" s="15">
        <f>IF(D63="","",VLOOKUP(D63,'選手'!$AC$8:$AN$107,12,0))</f>
      </c>
      <c r="E64" s="15">
        <f>IF(E63="","",VLOOKUP(E63,'選手'!$AC$8:$AN$107,12,0))</f>
      </c>
      <c r="F64" s="15">
        <f>IF(F63="","",VLOOKUP(F63,'選手'!$AC$8:$AN$107,12,0))</f>
      </c>
      <c r="G64" s="15">
        <f>IF(G63="","",VLOOKUP(G63,'選手'!$AC$8:$AN$107,12,0))</f>
      </c>
      <c r="H64" s="15">
        <f>IF(H63="","",VLOOKUP(H63,'選手'!$AC$8:$AN$107,12,0))</f>
      </c>
      <c r="I64" s="15">
        <f>IF(I63="","",VLOOKUP(I63,'選手'!$AC$8:$AN$107,12,0))</f>
      </c>
      <c r="J64" s="15">
        <f>IF(J63="","",VLOOKUP(J63,'選手'!$AC$8:$AN$107,12,0))</f>
      </c>
      <c r="K64" s="16">
        <f>IF(K63="","",VLOOKUP(K63,'選手'!$AC$8:$AN$107,12,0))</f>
      </c>
    </row>
    <row r="65" spans="2:11" ht="24" customHeight="1" thickBot="1">
      <c r="B65" s="139"/>
      <c r="C65" s="17" t="s">
        <v>69</v>
      </c>
      <c r="D65" s="18">
        <f>IF(D63="","",VLOOKUP(D63,'選手'!$AC$8:$AI$107,4,0))</f>
      </c>
      <c r="E65" s="18">
        <f>IF(E63="","",VLOOKUP(E63,'選手'!$AC$8:$AI$107,4,0))</f>
      </c>
      <c r="F65" s="18">
        <f>IF(F63="","",VLOOKUP(F63,'選手'!$AC$8:$AI$107,4,0))</f>
      </c>
      <c r="G65" s="18">
        <f>IF(G63="","",VLOOKUP(G63,'選手'!$AC$8:$AI$107,4,0))</f>
      </c>
      <c r="H65" s="18">
        <f>IF(H63="","",VLOOKUP(H63,'選手'!$AC$8:$AI$107,4,0))</f>
      </c>
      <c r="I65" s="18">
        <f>IF(I63="","",VLOOKUP(I63,'選手'!$AC$8:$AI$107,4,0))</f>
      </c>
      <c r="J65" s="18">
        <f>IF(J63="","",VLOOKUP(J63,'選手'!$AC$8:$AI$107,4,0))</f>
      </c>
      <c r="K65" s="19">
        <f>IF(K63="","",VLOOKUP(K63,'選手'!$AC$8:$AI$107,4,0))</f>
      </c>
    </row>
    <row r="66" spans="2:11" ht="21.75" customHeight="1">
      <c r="B66" s="137" t="s">
        <v>51</v>
      </c>
      <c r="C66" s="11" t="s">
        <v>9</v>
      </c>
      <c r="D66" s="140"/>
      <c r="E66" s="141"/>
      <c r="F66" s="11" t="s">
        <v>11</v>
      </c>
      <c r="G66" s="20"/>
      <c r="H66" s="12" t="s">
        <v>26</v>
      </c>
      <c r="I66" s="20"/>
      <c r="J66" s="52" t="s">
        <v>27</v>
      </c>
      <c r="K66" s="13"/>
    </row>
    <row r="67" spans="2:11" ht="21.75" customHeight="1">
      <c r="B67" s="138"/>
      <c r="C67" s="7" t="s">
        <v>39</v>
      </c>
      <c r="D67" s="142"/>
      <c r="E67" s="143"/>
      <c r="F67" s="7" t="s">
        <v>36</v>
      </c>
      <c r="G67" s="142"/>
      <c r="H67" s="143"/>
      <c r="I67" s="142"/>
      <c r="J67" s="144"/>
      <c r="K67" s="93"/>
    </row>
    <row r="68" spans="2:11" ht="13.5">
      <c r="B68" s="138"/>
      <c r="C68" s="7" t="s">
        <v>13</v>
      </c>
      <c r="D68" s="7" t="s">
        <v>12</v>
      </c>
      <c r="E68" s="7" t="s">
        <v>16</v>
      </c>
      <c r="F68" s="7" t="s">
        <v>17</v>
      </c>
      <c r="G68" s="7" t="s">
        <v>37</v>
      </c>
      <c r="H68" s="7" t="s">
        <v>95</v>
      </c>
      <c r="I68" s="7" t="s">
        <v>97</v>
      </c>
      <c r="J68" s="53" t="s">
        <v>99</v>
      </c>
      <c r="K68" s="8" t="s">
        <v>100</v>
      </c>
    </row>
    <row r="69" spans="2:11" ht="24" customHeight="1">
      <c r="B69" s="138"/>
      <c r="C69" s="7" t="s">
        <v>14</v>
      </c>
      <c r="D69" s="21"/>
      <c r="E69" s="21"/>
      <c r="F69" s="21"/>
      <c r="G69" s="21"/>
      <c r="H69" s="21"/>
      <c r="I69" s="21"/>
      <c r="J69" s="54"/>
      <c r="K69" s="22"/>
    </row>
    <row r="70" spans="2:11" ht="24" customHeight="1">
      <c r="B70" s="138"/>
      <c r="C70" s="7" t="s">
        <v>15</v>
      </c>
      <c r="D70" s="15">
        <f>IF(D69="","",VLOOKUP(D69,'選手'!$AC$8:$AN$107,12,0))</f>
      </c>
      <c r="E70" s="15">
        <f>IF(E69="","",VLOOKUP(E69,'選手'!$AC$8:$AN$107,12,0))</f>
      </c>
      <c r="F70" s="15">
        <f>IF(F69="","",VLOOKUP(F69,'選手'!$AC$8:$AN$107,12,0))</f>
      </c>
      <c r="G70" s="15">
        <f>IF(G69="","",VLOOKUP(G69,'選手'!$AC$8:$AN$107,12,0))</f>
      </c>
      <c r="H70" s="15">
        <f>IF(H69="","",VLOOKUP(H69,'選手'!$AC$8:$AN$107,12,0))</f>
      </c>
      <c r="I70" s="15">
        <f>IF(I69="","",VLOOKUP(I69,'選手'!$AC$8:$AN$107,12,0))</f>
      </c>
      <c r="J70" s="15">
        <f>IF(J69="","",VLOOKUP(J69,'選手'!$AC$8:$AN$107,12,0))</f>
      </c>
      <c r="K70" s="16">
        <f>IF(K69="","",VLOOKUP(K69,'選手'!$AC$8:$AN$107,12,0))</f>
      </c>
    </row>
    <row r="71" spans="2:11" ht="24" customHeight="1" thickBot="1">
      <c r="B71" s="139"/>
      <c r="C71" s="17" t="s">
        <v>69</v>
      </c>
      <c r="D71" s="18">
        <f>IF(D69="","",VLOOKUP(D69,'選手'!$AC$8:$AI$107,4,0))</f>
      </c>
      <c r="E71" s="18">
        <f>IF(E69="","",VLOOKUP(E69,'選手'!$AC$8:$AI$107,4,0))</f>
      </c>
      <c r="F71" s="18">
        <f>IF(F69="","",VLOOKUP(F69,'選手'!$AC$8:$AI$107,4,0))</f>
      </c>
      <c r="G71" s="18">
        <f>IF(G69="","",VLOOKUP(G69,'選手'!$AC$8:$AI$107,4,0))</f>
      </c>
      <c r="H71" s="18">
        <f>IF(H69="","",VLOOKUP(H69,'選手'!$AC$8:$AI$107,4,0))</f>
      </c>
      <c r="I71" s="18">
        <f>IF(I69="","",VLOOKUP(I69,'選手'!$AC$8:$AI$107,4,0))</f>
      </c>
      <c r="J71" s="18">
        <f>IF(J69="","",VLOOKUP(J69,'選手'!$AC$8:$AI$107,4,0))</f>
      </c>
      <c r="K71" s="19">
        <f>IF(K69="","",VLOOKUP(K69,'選手'!$AC$8:$AI$107,4,0))</f>
      </c>
    </row>
    <row r="72" spans="2:11" ht="21.75" customHeight="1">
      <c r="B72" s="137" t="s">
        <v>52</v>
      </c>
      <c r="C72" s="11" t="s">
        <v>9</v>
      </c>
      <c r="D72" s="140"/>
      <c r="E72" s="141"/>
      <c r="F72" s="11" t="s">
        <v>11</v>
      </c>
      <c r="G72" s="20"/>
      <c r="H72" s="12" t="s">
        <v>26</v>
      </c>
      <c r="I72" s="20"/>
      <c r="J72" s="52" t="s">
        <v>27</v>
      </c>
      <c r="K72" s="13"/>
    </row>
    <row r="73" spans="2:11" ht="21.75" customHeight="1">
      <c r="B73" s="138"/>
      <c r="C73" s="7" t="s">
        <v>39</v>
      </c>
      <c r="D73" s="142"/>
      <c r="E73" s="143"/>
      <c r="F73" s="7" t="s">
        <v>36</v>
      </c>
      <c r="G73" s="142"/>
      <c r="H73" s="143"/>
      <c r="I73" s="142"/>
      <c r="J73" s="144"/>
      <c r="K73" s="93"/>
    </row>
    <row r="74" spans="2:11" ht="13.5">
      <c r="B74" s="138"/>
      <c r="C74" s="7" t="s">
        <v>13</v>
      </c>
      <c r="D74" s="7" t="s">
        <v>12</v>
      </c>
      <c r="E74" s="7" t="s">
        <v>16</v>
      </c>
      <c r="F74" s="7" t="s">
        <v>17</v>
      </c>
      <c r="G74" s="7" t="s">
        <v>37</v>
      </c>
      <c r="H74" s="7" t="s">
        <v>95</v>
      </c>
      <c r="I74" s="7" t="s">
        <v>97</v>
      </c>
      <c r="J74" s="53" t="s">
        <v>99</v>
      </c>
      <c r="K74" s="8" t="s">
        <v>100</v>
      </c>
    </row>
    <row r="75" spans="2:11" ht="24" customHeight="1">
      <c r="B75" s="138"/>
      <c r="C75" s="7" t="s">
        <v>14</v>
      </c>
      <c r="D75" s="21"/>
      <c r="E75" s="21"/>
      <c r="F75" s="21"/>
      <c r="G75" s="21"/>
      <c r="H75" s="21"/>
      <c r="I75" s="21"/>
      <c r="J75" s="54"/>
      <c r="K75" s="22"/>
    </row>
    <row r="76" spans="2:11" ht="24" customHeight="1">
      <c r="B76" s="138"/>
      <c r="C76" s="7" t="s">
        <v>15</v>
      </c>
      <c r="D76" s="15">
        <f>IF(D75="","",VLOOKUP(D75,'選手'!$AC$8:$AN$107,12,0))</f>
      </c>
      <c r="E76" s="15">
        <f>IF(E75="","",VLOOKUP(E75,'選手'!$AC$8:$AN$107,12,0))</f>
      </c>
      <c r="F76" s="15">
        <f>IF(F75="","",VLOOKUP(F75,'選手'!$AC$8:$AN$107,12,0))</f>
      </c>
      <c r="G76" s="15">
        <f>IF(G75="","",VLOOKUP(G75,'選手'!$AC$8:$AN$107,12,0))</f>
      </c>
      <c r="H76" s="15">
        <f>IF(H75="","",VLOOKUP(H75,'選手'!$AC$8:$AN$107,12,0))</f>
      </c>
      <c r="I76" s="15">
        <f>IF(I75="","",VLOOKUP(I75,'選手'!$AC$8:$AN$107,12,0))</f>
      </c>
      <c r="J76" s="15">
        <f>IF(J75="","",VLOOKUP(J75,'選手'!$AC$8:$AN$107,12,0))</f>
      </c>
      <c r="K76" s="16">
        <f>IF(K75="","",VLOOKUP(K75,'選手'!$AC$8:$AN$107,12,0))</f>
      </c>
    </row>
    <row r="77" spans="2:11" ht="24" customHeight="1" thickBot="1">
      <c r="B77" s="139"/>
      <c r="C77" s="17" t="s">
        <v>69</v>
      </c>
      <c r="D77" s="18">
        <f>IF(D75="","",VLOOKUP(D75,'選手'!$AC$8:$AI$107,4,0))</f>
      </c>
      <c r="E77" s="18">
        <f>IF(E75="","",VLOOKUP(E75,'選手'!$AC$8:$AI$107,4,0))</f>
      </c>
      <c r="F77" s="18">
        <f>IF(F75="","",VLOOKUP(F75,'選手'!$AC$8:$AI$107,4,0))</f>
      </c>
      <c r="G77" s="18">
        <f>IF(G75="","",VLOOKUP(G75,'選手'!$AC$8:$AI$107,4,0))</f>
      </c>
      <c r="H77" s="18">
        <f>IF(H75="","",VLOOKUP(H75,'選手'!$AC$8:$AI$107,4,0))</f>
      </c>
      <c r="I77" s="18">
        <f>IF(I75="","",VLOOKUP(I75,'選手'!$AC$8:$AI$107,4,0))</f>
      </c>
      <c r="J77" s="18">
        <f>IF(J75="","",VLOOKUP(J75,'選手'!$AC$8:$AI$107,4,0))</f>
      </c>
      <c r="K77" s="19">
        <f>IF(K75="","",VLOOKUP(K75,'選手'!$AC$8:$AI$107,4,0))</f>
      </c>
    </row>
    <row r="78" spans="2:11" ht="21.75" customHeight="1">
      <c r="B78" s="137" t="s">
        <v>53</v>
      </c>
      <c r="C78" s="11" t="s">
        <v>9</v>
      </c>
      <c r="D78" s="140"/>
      <c r="E78" s="141"/>
      <c r="F78" s="11" t="s">
        <v>11</v>
      </c>
      <c r="G78" s="20"/>
      <c r="H78" s="12" t="s">
        <v>26</v>
      </c>
      <c r="I78" s="20"/>
      <c r="J78" s="52" t="s">
        <v>27</v>
      </c>
      <c r="K78" s="13"/>
    </row>
    <row r="79" spans="2:11" ht="21.75" customHeight="1">
      <c r="B79" s="138"/>
      <c r="C79" s="7" t="s">
        <v>39</v>
      </c>
      <c r="D79" s="142"/>
      <c r="E79" s="143"/>
      <c r="F79" s="7" t="s">
        <v>36</v>
      </c>
      <c r="G79" s="142"/>
      <c r="H79" s="143"/>
      <c r="I79" s="142"/>
      <c r="J79" s="144"/>
      <c r="K79" s="93"/>
    </row>
    <row r="80" spans="2:11" ht="13.5">
      <c r="B80" s="138"/>
      <c r="C80" s="7" t="s">
        <v>13</v>
      </c>
      <c r="D80" s="7" t="s">
        <v>12</v>
      </c>
      <c r="E80" s="7" t="s">
        <v>16</v>
      </c>
      <c r="F80" s="7" t="s">
        <v>17</v>
      </c>
      <c r="G80" s="7" t="s">
        <v>37</v>
      </c>
      <c r="H80" s="7" t="s">
        <v>95</v>
      </c>
      <c r="I80" s="7" t="s">
        <v>97</v>
      </c>
      <c r="J80" s="53" t="s">
        <v>99</v>
      </c>
      <c r="K80" s="8" t="s">
        <v>100</v>
      </c>
    </row>
    <row r="81" spans="2:11" ht="24" customHeight="1">
      <c r="B81" s="138"/>
      <c r="C81" s="7" t="s">
        <v>14</v>
      </c>
      <c r="D81" s="21"/>
      <c r="E81" s="21"/>
      <c r="F81" s="21"/>
      <c r="G81" s="21"/>
      <c r="H81" s="21"/>
      <c r="I81" s="21"/>
      <c r="J81" s="54"/>
      <c r="K81" s="22"/>
    </row>
    <row r="82" spans="2:11" ht="24" customHeight="1">
      <c r="B82" s="138"/>
      <c r="C82" s="7" t="s">
        <v>15</v>
      </c>
      <c r="D82" s="15">
        <f>IF(D81="","",VLOOKUP(D81,'選手'!$AC$8:$AN$107,12,0))</f>
      </c>
      <c r="E82" s="15">
        <f>IF(E81="","",VLOOKUP(E81,'選手'!$AC$8:$AN$107,12,0))</f>
      </c>
      <c r="F82" s="15">
        <f>IF(F81="","",VLOOKUP(F81,'選手'!$AC$8:$AN$107,12,0))</f>
      </c>
      <c r="G82" s="15">
        <f>IF(G81="","",VLOOKUP(G81,'選手'!$AC$8:$AN$107,12,0))</f>
      </c>
      <c r="H82" s="15">
        <f>IF(H81="","",VLOOKUP(H81,'選手'!$AC$8:$AN$107,12,0))</f>
      </c>
      <c r="I82" s="15">
        <f>IF(I81="","",VLOOKUP(I81,'選手'!$AC$8:$AN$107,12,0))</f>
      </c>
      <c r="J82" s="15">
        <f>IF(J81="","",VLOOKUP(J81,'選手'!$AC$8:$AN$107,12,0))</f>
      </c>
      <c r="K82" s="16">
        <f>IF(K81="","",VLOOKUP(K81,'選手'!$AC$8:$AN$107,12,0))</f>
      </c>
    </row>
    <row r="83" spans="2:11" ht="24" customHeight="1" thickBot="1">
      <c r="B83" s="139"/>
      <c r="C83" s="17" t="s">
        <v>69</v>
      </c>
      <c r="D83" s="18">
        <f>IF(D81="","",VLOOKUP(D81,'選手'!$AC$8:$AI$107,4,0))</f>
      </c>
      <c r="E83" s="18">
        <f>IF(E81="","",VLOOKUP(E81,'選手'!$AC$8:$AI$107,4,0))</f>
      </c>
      <c r="F83" s="18">
        <f>IF(F81="","",VLOOKUP(F81,'選手'!$AC$8:$AI$107,4,0))</f>
      </c>
      <c r="G83" s="18">
        <f>IF(G81="","",VLOOKUP(G81,'選手'!$AC$8:$AI$107,4,0))</f>
      </c>
      <c r="H83" s="18">
        <f>IF(H81="","",VLOOKUP(H81,'選手'!$AC$8:$AI$107,4,0))</f>
      </c>
      <c r="I83" s="18">
        <f>IF(I81="","",VLOOKUP(I81,'選手'!$AC$8:$AI$107,4,0))</f>
      </c>
      <c r="J83" s="18">
        <f>IF(J81="","",VLOOKUP(J81,'選手'!$AC$8:$AI$107,4,0))</f>
      </c>
      <c r="K83" s="19">
        <f>IF(K81="","",VLOOKUP(K81,'選手'!$AC$8:$AI$107,4,0))</f>
      </c>
    </row>
    <row r="84" spans="2:11" ht="21.75" customHeight="1">
      <c r="B84" s="137" t="s">
        <v>54</v>
      </c>
      <c r="C84" s="11" t="s">
        <v>9</v>
      </c>
      <c r="D84" s="140"/>
      <c r="E84" s="141"/>
      <c r="F84" s="11" t="s">
        <v>11</v>
      </c>
      <c r="G84" s="20"/>
      <c r="H84" s="12" t="s">
        <v>26</v>
      </c>
      <c r="I84" s="20"/>
      <c r="J84" s="52" t="s">
        <v>27</v>
      </c>
      <c r="K84" s="13"/>
    </row>
    <row r="85" spans="2:11" ht="21.75" customHeight="1">
      <c r="B85" s="138"/>
      <c r="C85" s="7" t="s">
        <v>39</v>
      </c>
      <c r="D85" s="142"/>
      <c r="E85" s="143"/>
      <c r="F85" s="7" t="s">
        <v>36</v>
      </c>
      <c r="G85" s="142"/>
      <c r="H85" s="143"/>
      <c r="I85" s="142"/>
      <c r="J85" s="144"/>
      <c r="K85" s="93"/>
    </row>
    <row r="86" spans="2:11" ht="13.5">
      <c r="B86" s="138"/>
      <c r="C86" s="7" t="s">
        <v>13</v>
      </c>
      <c r="D86" s="7" t="s">
        <v>12</v>
      </c>
      <c r="E86" s="7" t="s">
        <v>16</v>
      </c>
      <c r="F86" s="7" t="s">
        <v>17</v>
      </c>
      <c r="G86" s="7" t="s">
        <v>37</v>
      </c>
      <c r="H86" s="7" t="s">
        <v>95</v>
      </c>
      <c r="I86" s="7" t="s">
        <v>97</v>
      </c>
      <c r="J86" s="53" t="s">
        <v>99</v>
      </c>
      <c r="K86" s="8" t="s">
        <v>100</v>
      </c>
    </row>
    <row r="87" spans="2:11" ht="24" customHeight="1">
      <c r="B87" s="138"/>
      <c r="C87" s="7" t="s">
        <v>14</v>
      </c>
      <c r="D87" s="21"/>
      <c r="E87" s="21"/>
      <c r="F87" s="21"/>
      <c r="G87" s="21"/>
      <c r="H87" s="21"/>
      <c r="I87" s="21"/>
      <c r="J87" s="54"/>
      <c r="K87" s="22"/>
    </row>
    <row r="88" spans="2:11" ht="24" customHeight="1">
      <c r="B88" s="138"/>
      <c r="C88" s="7" t="s">
        <v>15</v>
      </c>
      <c r="D88" s="15">
        <f>IF(D87="","",VLOOKUP(D87,'選手'!$AC$8:$AN$107,12,0))</f>
      </c>
      <c r="E88" s="15">
        <f>IF(E87="","",VLOOKUP(E87,'選手'!$AC$8:$AN$107,12,0))</f>
      </c>
      <c r="F88" s="15">
        <f>IF(F87="","",VLOOKUP(F87,'選手'!$AC$8:$AN$107,12,0))</f>
      </c>
      <c r="G88" s="15">
        <f>IF(G87="","",VLOOKUP(G87,'選手'!$AC$8:$AN$107,12,0))</f>
      </c>
      <c r="H88" s="15">
        <f>IF(H87="","",VLOOKUP(H87,'選手'!$AC$8:$AN$107,12,0))</f>
      </c>
      <c r="I88" s="15">
        <f>IF(I87="","",VLOOKUP(I87,'選手'!$AC$8:$AN$107,12,0))</f>
      </c>
      <c r="J88" s="15">
        <f>IF(J87="","",VLOOKUP(J87,'選手'!$AC$8:$AN$107,12,0))</f>
      </c>
      <c r="K88" s="16">
        <f>IF(K87="","",VLOOKUP(K87,'選手'!$AC$8:$AN$107,12,0))</f>
      </c>
    </row>
    <row r="89" spans="2:11" ht="24" customHeight="1" thickBot="1">
      <c r="B89" s="139"/>
      <c r="C89" s="17" t="s">
        <v>69</v>
      </c>
      <c r="D89" s="18">
        <f>IF(D87="","",VLOOKUP(D87,'選手'!$AC$8:$AI$107,4,0))</f>
      </c>
      <c r="E89" s="18">
        <f>IF(E87="","",VLOOKUP(E87,'選手'!$AC$8:$AI$107,4,0))</f>
      </c>
      <c r="F89" s="18">
        <f>IF(F87="","",VLOOKUP(F87,'選手'!$AC$8:$AI$107,4,0))</f>
      </c>
      <c r="G89" s="18">
        <f>IF(G87="","",VLOOKUP(G87,'選手'!$AC$8:$AI$107,4,0))</f>
      </c>
      <c r="H89" s="18">
        <f>IF(H87="","",VLOOKUP(H87,'選手'!$AC$8:$AI$107,4,0))</f>
      </c>
      <c r="I89" s="18">
        <f>IF(I87="","",VLOOKUP(I87,'選手'!$AC$8:$AI$107,4,0))</f>
      </c>
      <c r="J89" s="18">
        <f>IF(J87="","",VLOOKUP(J87,'選手'!$AC$8:$AI$107,4,0))</f>
      </c>
      <c r="K89" s="19">
        <f>IF(K87="","",VLOOKUP(K87,'選手'!$AC$8:$AI$107,4,0))</f>
      </c>
    </row>
    <row r="90" spans="2:11" ht="21.75" customHeight="1">
      <c r="B90" s="137" t="s">
        <v>55</v>
      </c>
      <c r="C90" s="11" t="s">
        <v>9</v>
      </c>
      <c r="D90" s="140"/>
      <c r="E90" s="141"/>
      <c r="F90" s="11" t="s">
        <v>11</v>
      </c>
      <c r="G90" s="20"/>
      <c r="H90" s="12" t="s">
        <v>26</v>
      </c>
      <c r="I90" s="20"/>
      <c r="J90" s="52" t="s">
        <v>27</v>
      </c>
      <c r="K90" s="13"/>
    </row>
    <row r="91" spans="2:11" ht="21.75" customHeight="1">
      <c r="B91" s="138"/>
      <c r="C91" s="7" t="s">
        <v>39</v>
      </c>
      <c r="D91" s="142"/>
      <c r="E91" s="143"/>
      <c r="F91" s="7" t="s">
        <v>36</v>
      </c>
      <c r="G91" s="142"/>
      <c r="H91" s="143"/>
      <c r="I91" s="142"/>
      <c r="J91" s="144"/>
      <c r="K91" s="93"/>
    </row>
    <row r="92" spans="2:11" ht="13.5">
      <c r="B92" s="138"/>
      <c r="C92" s="7" t="s">
        <v>13</v>
      </c>
      <c r="D92" s="7" t="s">
        <v>12</v>
      </c>
      <c r="E92" s="7" t="s">
        <v>16</v>
      </c>
      <c r="F92" s="7" t="s">
        <v>17</v>
      </c>
      <c r="G92" s="7" t="s">
        <v>37</v>
      </c>
      <c r="H92" s="7" t="s">
        <v>95</v>
      </c>
      <c r="I92" s="7" t="s">
        <v>97</v>
      </c>
      <c r="J92" s="53" t="s">
        <v>99</v>
      </c>
      <c r="K92" s="8" t="s">
        <v>100</v>
      </c>
    </row>
    <row r="93" spans="2:11" ht="24" customHeight="1">
      <c r="B93" s="138"/>
      <c r="C93" s="7" t="s">
        <v>14</v>
      </c>
      <c r="D93" s="21"/>
      <c r="E93" s="21"/>
      <c r="F93" s="21"/>
      <c r="G93" s="21"/>
      <c r="H93" s="21"/>
      <c r="I93" s="21"/>
      <c r="J93" s="54"/>
      <c r="K93" s="22"/>
    </row>
    <row r="94" spans="2:11" ht="24" customHeight="1">
      <c r="B94" s="138"/>
      <c r="C94" s="7" t="s">
        <v>15</v>
      </c>
      <c r="D94" s="15">
        <f>IF(D93="","",VLOOKUP(D93,'選手'!$AC$8:$AN$107,12,0))</f>
      </c>
      <c r="E94" s="15">
        <f>IF(E93="","",VLOOKUP(E93,'選手'!$AC$8:$AN$107,12,0))</f>
      </c>
      <c r="F94" s="15">
        <f>IF(F93="","",VLOOKUP(F93,'選手'!$AC$8:$AN$107,12,0))</f>
      </c>
      <c r="G94" s="15">
        <f>IF(G93="","",VLOOKUP(G93,'選手'!$AC$8:$AN$107,12,0))</f>
      </c>
      <c r="H94" s="15">
        <f>IF(H93="","",VLOOKUP(H93,'選手'!$AC$8:$AN$107,12,0))</f>
      </c>
      <c r="I94" s="15">
        <f>IF(I93="","",VLOOKUP(I93,'選手'!$AC$8:$AN$107,12,0))</f>
      </c>
      <c r="J94" s="15">
        <f>IF(J93="","",VLOOKUP(J93,'選手'!$AC$8:$AN$107,12,0))</f>
      </c>
      <c r="K94" s="16">
        <f>IF(K93="","",VLOOKUP(K93,'選手'!$AC$8:$AN$107,12,0))</f>
      </c>
    </row>
    <row r="95" spans="2:11" ht="24" customHeight="1" thickBot="1">
      <c r="B95" s="139"/>
      <c r="C95" s="17" t="s">
        <v>69</v>
      </c>
      <c r="D95" s="18">
        <f>IF(D93="","",VLOOKUP(D93,'選手'!$AC$8:$AI$107,4,0))</f>
      </c>
      <c r="E95" s="18">
        <f>IF(E93="","",VLOOKUP(E93,'選手'!$AC$8:$AI$107,4,0))</f>
      </c>
      <c r="F95" s="18">
        <f>IF(F93="","",VLOOKUP(F93,'選手'!$AC$8:$AI$107,4,0))</f>
      </c>
      <c r="G95" s="18">
        <f>IF(G93="","",VLOOKUP(G93,'選手'!$AC$8:$AI$107,4,0))</f>
      </c>
      <c r="H95" s="18">
        <f>IF(H93="","",VLOOKUP(H93,'選手'!$AC$8:$AI$107,4,0))</f>
      </c>
      <c r="I95" s="18">
        <f>IF(I93="","",VLOOKUP(I93,'選手'!$AC$8:$AI$107,4,0))</f>
      </c>
      <c r="J95" s="18">
        <f>IF(J93="","",VLOOKUP(J93,'選手'!$AC$8:$AI$107,4,0))</f>
      </c>
      <c r="K95" s="19">
        <f>IF(K93="","",VLOOKUP(K93,'選手'!$AC$8:$AI$107,4,0))</f>
      </c>
    </row>
  </sheetData>
  <sheetProtection sheet="1"/>
  <mergeCells count="78">
    <mergeCell ref="B90:B95"/>
    <mergeCell ref="D90:E90"/>
    <mergeCell ref="D91:E91"/>
    <mergeCell ref="G91:H91"/>
    <mergeCell ref="I91:J91"/>
    <mergeCell ref="B84:B89"/>
    <mergeCell ref="D84:E84"/>
    <mergeCell ref="D85:E85"/>
    <mergeCell ref="G85:H85"/>
    <mergeCell ref="B2:C2"/>
    <mergeCell ref="I85:J85"/>
    <mergeCell ref="I67:J67"/>
    <mergeCell ref="B60:B65"/>
    <mergeCell ref="D60:E60"/>
    <mergeCell ref="D61:E61"/>
    <mergeCell ref="B78:B83"/>
    <mergeCell ref="D78:E78"/>
    <mergeCell ref="D79:E79"/>
    <mergeCell ref="G79:H79"/>
    <mergeCell ref="I79:J79"/>
    <mergeCell ref="B72:B77"/>
    <mergeCell ref="D72:E72"/>
    <mergeCell ref="D73:E73"/>
    <mergeCell ref="B48:B53"/>
    <mergeCell ref="D48:E48"/>
    <mergeCell ref="D49:E49"/>
    <mergeCell ref="G73:H73"/>
    <mergeCell ref="I61:J61"/>
    <mergeCell ref="B66:B71"/>
    <mergeCell ref="D66:E66"/>
    <mergeCell ref="D67:E67"/>
    <mergeCell ref="G67:H67"/>
    <mergeCell ref="I73:J73"/>
    <mergeCell ref="I43:J43"/>
    <mergeCell ref="I55:J55"/>
    <mergeCell ref="B36:B41"/>
    <mergeCell ref="D36:E36"/>
    <mergeCell ref="D37:E37"/>
    <mergeCell ref="G61:H61"/>
    <mergeCell ref="I49:J49"/>
    <mergeCell ref="B54:B59"/>
    <mergeCell ref="D54:E54"/>
    <mergeCell ref="D55:E55"/>
    <mergeCell ref="G55:H55"/>
    <mergeCell ref="G31:H31"/>
    <mergeCell ref="I31:J31"/>
    <mergeCell ref="B24:B29"/>
    <mergeCell ref="D24:E24"/>
    <mergeCell ref="G49:H49"/>
    <mergeCell ref="I37:J37"/>
    <mergeCell ref="B42:B47"/>
    <mergeCell ref="D42:E42"/>
    <mergeCell ref="D43:E43"/>
    <mergeCell ref="G43:H43"/>
    <mergeCell ref="B3:C3"/>
    <mergeCell ref="B6:B11"/>
    <mergeCell ref="G7:H7"/>
    <mergeCell ref="G3:J4"/>
    <mergeCell ref="B18:B23"/>
    <mergeCell ref="G37:H37"/>
    <mergeCell ref="I25:J25"/>
    <mergeCell ref="B30:B35"/>
    <mergeCell ref="D30:E30"/>
    <mergeCell ref="D31:E31"/>
    <mergeCell ref="D6:E6"/>
    <mergeCell ref="I13:J13"/>
    <mergeCell ref="D25:E25"/>
    <mergeCell ref="D18:E18"/>
    <mergeCell ref="D19:E19"/>
    <mergeCell ref="G19:H19"/>
    <mergeCell ref="I19:J19"/>
    <mergeCell ref="B12:B17"/>
    <mergeCell ref="D12:E12"/>
    <mergeCell ref="D13:E13"/>
    <mergeCell ref="G13:H13"/>
    <mergeCell ref="G25:H25"/>
    <mergeCell ref="I7:J7"/>
    <mergeCell ref="D7:E7"/>
  </mergeCells>
  <dataValidations count="1">
    <dataValidation type="list" allowBlank="1" showInputMessage="1" showErrorMessage="1" sqref="D7:E7 D91:E91 D85:E85 D79:E79 D73:E73 D67:E67 D61:E61 D55:E55 D49:E49 D43:E43 D37:E37 D31:E31 D25:E25 D19:E19 D13:E13">
      <formula1>$W$10:$W$14</formula1>
    </dataValidation>
  </dataValidations>
  <hyperlinks>
    <hyperlink ref="B2:C2" location="申込書!A1" display="表紙に戻る"/>
  </hyperlinks>
  <printOptions/>
  <pageMargins left="0.5905511811023623" right="0.5905511811023623" top="0.3937007874015748" bottom="0.3937007874015748" header="0.5118110236220472" footer="0.31496062992125984"/>
  <pageSetup horizontalDpi="300" verticalDpi="300" orientation="landscape" paperSize="9" scale="75" r:id="rId1"/>
  <headerFooter alignWithMargins="0">
    <oddFooter>&amp;C&amp;F&amp;P</oddFooter>
  </headerFooter>
  <rowBreaks count="2" manualBreakCount="2">
    <brk id="35" min="1" max="10" man="1"/>
    <brk id="71" min="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L341"/>
  <sheetViews>
    <sheetView showGridLines="0" zoomScalePageLayoutView="0" workbookViewId="0" topLeftCell="A1">
      <selection activeCell="G2" sqref="G2"/>
    </sheetView>
  </sheetViews>
  <sheetFormatPr defaultColWidth="9.00390625" defaultRowHeight="13.5"/>
  <cols>
    <col min="1" max="1" width="11.625" style="74" bestFit="1" customWidth="1"/>
    <col min="2" max="2" width="3.50390625" style="55" bestFit="1" customWidth="1"/>
    <col min="3" max="3" width="12.625" style="57" bestFit="1" customWidth="1"/>
    <col min="4" max="4" width="5.50390625" style="57" bestFit="1" customWidth="1"/>
    <col min="5" max="5" width="7.50390625" style="57" bestFit="1" customWidth="1"/>
    <col min="6" max="6" width="29.375" style="55" bestFit="1" customWidth="1"/>
    <col min="7" max="7" width="20.50390625" style="55" bestFit="1" customWidth="1"/>
    <col min="8" max="16384" width="9.00390625" style="55" customWidth="1"/>
  </cols>
  <sheetData>
    <row r="1" ht="10.5" customHeight="1"/>
    <row r="2" spans="1:7" ht="14.25">
      <c r="A2" s="147" t="s">
        <v>793</v>
      </c>
      <c r="B2" s="147"/>
      <c r="C2" s="147"/>
      <c r="D2" s="94"/>
      <c r="E2" s="94"/>
      <c r="G2" s="39" t="s">
        <v>752</v>
      </c>
    </row>
    <row r="3" ht="10.5" customHeight="1">
      <c r="A3" s="56"/>
    </row>
    <row r="4" spans="1:7" ht="36">
      <c r="A4" s="66" t="s">
        <v>101</v>
      </c>
      <c r="B4" s="60" t="s">
        <v>102</v>
      </c>
      <c r="C4" s="78" t="s">
        <v>103</v>
      </c>
      <c r="D4" s="112" t="s">
        <v>794</v>
      </c>
      <c r="E4" s="113" t="s">
        <v>795</v>
      </c>
      <c r="F4" s="113" t="s">
        <v>5</v>
      </c>
      <c r="G4" s="60" t="s">
        <v>452</v>
      </c>
    </row>
    <row r="5" spans="1:7" ht="13.5">
      <c r="A5" s="61" t="s">
        <v>796</v>
      </c>
      <c r="B5" s="62">
        <v>1</v>
      </c>
      <c r="C5" s="76">
        <v>101</v>
      </c>
      <c r="D5" s="98">
        <v>63</v>
      </c>
      <c r="E5" s="114">
        <v>630101</v>
      </c>
      <c r="F5" s="114" t="s">
        <v>104</v>
      </c>
      <c r="G5" s="62" t="s">
        <v>453</v>
      </c>
    </row>
    <row r="6" spans="1:7" ht="13.5">
      <c r="A6" s="63" t="s">
        <v>105</v>
      </c>
      <c r="B6" s="64">
        <v>2</v>
      </c>
      <c r="C6" s="77">
        <v>102</v>
      </c>
      <c r="D6" s="99">
        <v>63</v>
      </c>
      <c r="E6" s="115">
        <v>630102</v>
      </c>
      <c r="F6" s="115" t="s">
        <v>106</v>
      </c>
      <c r="G6" s="64" t="s">
        <v>454</v>
      </c>
    </row>
    <row r="7" spans="1:7" ht="13.5">
      <c r="A7" s="63" t="s">
        <v>797</v>
      </c>
      <c r="B7" s="64">
        <v>3</v>
      </c>
      <c r="C7" s="77">
        <v>103</v>
      </c>
      <c r="D7" s="99">
        <v>63</v>
      </c>
      <c r="E7" s="115">
        <v>630103</v>
      </c>
      <c r="F7" s="115" t="s">
        <v>107</v>
      </c>
      <c r="G7" s="64" t="s">
        <v>455</v>
      </c>
    </row>
    <row r="8" spans="1:7" ht="13.5">
      <c r="A8" s="63"/>
      <c r="B8" s="64">
        <v>4</v>
      </c>
      <c r="C8" s="77">
        <v>104</v>
      </c>
      <c r="D8" s="99">
        <v>63</v>
      </c>
      <c r="E8" s="115">
        <v>630104</v>
      </c>
      <c r="F8" s="115" t="s">
        <v>108</v>
      </c>
      <c r="G8" s="64" t="s">
        <v>456</v>
      </c>
    </row>
    <row r="9" spans="1:7" ht="13.5">
      <c r="A9" s="63"/>
      <c r="B9" s="64">
        <v>5</v>
      </c>
      <c r="C9" s="77">
        <v>105</v>
      </c>
      <c r="D9" s="99">
        <v>63</v>
      </c>
      <c r="E9" s="115">
        <v>630105</v>
      </c>
      <c r="F9" s="115" t="s">
        <v>109</v>
      </c>
      <c r="G9" s="64" t="s">
        <v>457</v>
      </c>
    </row>
    <row r="10" spans="1:12" ht="13.5">
      <c r="A10" s="63"/>
      <c r="B10" s="64">
        <v>6</v>
      </c>
      <c r="C10" s="77">
        <v>106</v>
      </c>
      <c r="D10" s="99">
        <v>63</v>
      </c>
      <c r="E10" s="115">
        <v>630106</v>
      </c>
      <c r="F10" s="115" t="s">
        <v>110</v>
      </c>
      <c r="G10" s="64" t="s">
        <v>458</v>
      </c>
      <c r="L10" s="65"/>
    </row>
    <row r="11" spans="1:7" ht="13.5">
      <c r="A11" s="63"/>
      <c r="B11" s="64">
        <v>7</v>
      </c>
      <c r="C11" s="77">
        <v>107</v>
      </c>
      <c r="D11" s="99">
        <v>63</v>
      </c>
      <c r="E11" s="115">
        <v>630107</v>
      </c>
      <c r="F11" s="115" t="s">
        <v>111</v>
      </c>
      <c r="G11" s="64" t="s">
        <v>459</v>
      </c>
    </row>
    <row r="12" spans="1:7" ht="13.5">
      <c r="A12" s="63"/>
      <c r="B12" s="64">
        <v>8</v>
      </c>
      <c r="C12" s="77">
        <v>108</v>
      </c>
      <c r="D12" s="99">
        <v>63</v>
      </c>
      <c r="E12" s="115">
        <v>630108</v>
      </c>
      <c r="F12" s="115" t="s">
        <v>112</v>
      </c>
      <c r="G12" s="64" t="s">
        <v>460</v>
      </c>
    </row>
    <row r="13" spans="1:7" ht="13.5">
      <c r="A13" s="63"/>
      <c r="B13" s="64">
        <v>9</v>
      </c>
      <c r="C13" s="77">
        <v>109</v>
      </c>
      <c r="D13" s="99">
        <v>63</v>
      </c>
      <c r="E13" s="115">
        <v>630109</v>
      </c>
      <c r="F13" s="115" t="s">
        <v>113</v>
      </c>
      <c r="G13" s="64" t="s">
        <v>461</v>
      </c>
    </row>
    <row r="14" spans="1:7" ht="13.5">
      <c r="A14" s="63"/>
      <c r="B14" s="64">
        <v>10</v>
      </c>
      <c r="C14" s="77">
        <v>110</v>
      </c>
      <c r="D14" s="99">
        <v>63</v>
      </c>
      <c r="E14" s="115">
        <v>630110</v>
      </c>
      <c r="F14" s="115" t="s">
        <v>114</v>
      </c>
      <c r="G14" s="64" t="s">
        <v>462</v>
      </c>
    </row>
    <row r="15" spans="1:7" ht="13.5">
      <c r="A15" s="63"/>
      <c r="B15" s="64">
        <v>11</v>
      </c>
      <c r="C15" s="77">
        <v>111</v>
      </c>
      <c r="D15" s="99">
        <v>63</v>
      </c>
      <c r="E15" s="115">
        <v>630111</v>
      </c>
      <c r="F15" s="115" t="s">
        <v>115</v>
      </c>
      <c r="G15" s="64" t="s">
        <v>463</v>
      </c>
    </row>
    <row r="16" spans="1:7" ht="13.5">
      <c r="A16" s="63"/>
      <c r="B16" s="64">
        <v>12</v>
      </c>
      <c r="C16" s="77">
        <v>112</v>
      </c>
      <c r="D16" s="99">
        <v>63</v>
      </c>
      <c r="E16" s="115">
        <v>630112</v>
      </c>
      <c r="F16" s="115" t="s">
        <v>116</v>
      </c>
      <c r="G16" s="64" t="s">
        <v>464</v>
      </c>
    </row>
    <row r="17" spans="1:7" ht="13.5">
      <c r="A17" s="63"/>
      <c r="B17" s="64">
        <v>13</v>
      </c>
      <c r="C17" s="77">
        <v>113</v>
      </c>
      <c r="D17" s="99">
        <v>63</v>
      </c>
      <c r="E17" s="115">
        <v>630113</v>
      </c>
      <c r="F17" s="115" t="s">
        <v>117</v>
      </c>
      <c r="G17" s="64" t="s">
        <v>465</v>
      </c>
    </row>
    <row r="18" spans="1:7" ht="13.5">
      <c r="A18" s="63"/>
      <c r="B18" s="64">
        <v>14</v>
      </c>
      <c r="C18" s="77">
        <v>114</v>
      </c>
      <c r="D18" s="99">
        <v>63</v>
      </c>
      <c r="E18" s="115">
        <v>630114</v>
      </c>
      <c r="F18" s="115" t="s">
        <v>118</v>
      </c>
      <c r="G18" s="64" t="s">
        <v>466</v>
      </c>
    </row>
    <row r="19" spans="1:7" ht="13.5">
      <c r="A19" s="63"/>
      <c r="B19" s="64">
        <v>15</v>
      </c>
      <c r="C19" s="77">
        <v>115</v>
      </c>
      <c r="D19" s="99">
        <v>63</v>
      </c>
      <c r="E19" s="115">
        <v>630115</v>
      </c>
      <c r="F19" s="115" t="s">
        <v>119</v>
      </c>
      <c r="G19" s="64" t="s">
        <v>467</v>
      </c>
    </row>
    <row r="20" spans="1:7" ht="13.5">
      <c r="A20" s="63"/>
      <c r="B20" s="64">
        <v>16</v>
      </c>
      <c r="C20" s="77">
        <v>116</v>
      </c>
      <c r="D20" s="99">
        <v>63</v>
      </c>
      <c r="E20" s="115">
        <v>630116</v>
      </c>
      <c r="F20" s="115" t="s">
        <v>120</v>
      </c>
      <c r="G20" s="64" t="s">
        <v>468</v>
      </c>
    </row>
    <row r="21" spans="1:7" ht="13.5">
      <c r="A21" s="63"/>
      <c r="B21" s="64">
        <v>17</v>
      </c>
      <c r="C21" s="77">
        <v>117</v>
      </c>
      <c r="D21" s="99">
        <v>63</v>
      </c>
      <c r="E21" s="115">
        <v>630117</v>
      </c>
      <c r="F21" s="115" t="s">
        <v>121</v>
      </c>
      <c r="G21" s="64" t="s">
        <v>469</v>
      </c>
    </row>
    <row r="22" spans="1:7" ht="13.5">
      <c r="A22" s="63"/>
      <c r="B22" s="64">
        <v>18</v>
      </c>
      <c r="C22" s="77">
        <v>118</v>
      </c>
      <c r="D22" s="99">
        <v>63</v>
      </c>
      <c r="E22" s="115">
        <v>630118</v>
      </c>
      <c r="F22" s="115" t="s">
        <v>122</v>
      </c>
      <c r="G22" s="64" t="s">
        <v>470</v>
      </c>
    </row>
    <row r="23" spans="1:7" ht="13.5">
      <c r="A23" s="63"/>
      <c r="B23" s="64">
        <v>19</v>
      </c>
      <c r="C23" s="77">
        <v>119</v>
      </c>
      <c r="D23" s="99">
        <v>63</v>
      </c>
      <c r="E23" s="115">
        <v>630119</v>
      </c>
      <c r="F23" s="115" t="s">
        <v>123</v>
      </c>
      <c r="G23" s="64" t="s">
        <v>471</v>
      </c>
    </row>
    <row r="24" spans="1:7" ht="13.5">
      <c r="A24" s="63"/>
      <c r="B24" s="64">
        <v>20</v>
      </c>
      <c r="C24" s="77">
        <v>120</v>
      </c>
      <c r="D24" s="99">
        <v>63</v>
      </c>
      <c r="E24" s="115">
        <v>630120</v>
      </c>
      <c r="F24" s="115" t="s">
        <v>124</v>
      </c>
      <c r="G24" s="64" t="s">
        <v>472</v>
      </c>
    </row>
    <row r="25" spans="1:7" ht="13.5">
      <c r="A25" s="63"/>
      <c r="B25" s="64">
        <v>21</v>
      </c>
      <c r="C25" s="77">
        <v>121</v>
      </c>
      <c r="D25" s="99">
        <v>63</v>
      </c>
      <c r="E25" s="115">
        <v>630121</v>
      </c>
      <c r="F25" s="115" t="s">
        <v>125</v>
      </c>
      <c r="G25" s="64" t="s">
        <v>473</v>
      </c>
    </row>
    <row r="26" spans="1:7" ht="13.5">
      <c r="A26" s="63"/>
      <c r="B26" s="64">
        <v>22</v>
      </c>
      <c r="C26" s="77">
        <v>122</v>
      </c>
      <c r="D26" s="99">
        <v>63</v>
      </c>
      <c r="E26" s="115">
        <v>630122</v>
      </c>
      <c r="F26" s="115" t="s">
        <v>126</v>
      </c>
      <c r="G26" s="64" t="s">
        <v>474</v>
      </c>
    </row>
    <row r="27" spans="1:7" ht="13.5">
      <c r="A27" s="63"/>
      <c r="B27" s="64">
        <v>23</v>
      </c>
      <c r="C27" s="77">
        <v>123</v>
      </c>
      <c r="D27" s="99">
        <v>63</v>
      </c>
      <c r="E27" s="115">
        <v>630123</v>
      </c>
      <c r="F27" s="115" t="s">
        <v>127</v>
      </c>
      <c r="G27" s="64" t="s">
        <v>475</v>
      </c>
    </row>
    <row r="28" spans="1:7" ht="13.5">
      <c r="A28" s="63"/>
      <c r="B28" s="64">
        <v>24</v>
      </c>
      <c r="C28" s="77">
        <v>124</v>
      </c>
      <c r="D28" s="99">
        <v>63</v>
      </c>
      <c r="E28" s="115">
        <v>630124</v>
      </c>
      <c r="F28" s="115" t="s">
        <v>128</v>
      </c>
      <c r="G28" s="64" t="s">
        <v>476</v>
      </c>
    </row>
    <row r="29" spans="1:7" ht="13.5">
      <c r="A29" s="63"/>
      <c r="B29" s="64">
        <v>25</v>
      </c>
      <c r="C29" s="77">
        <v>125</v>
      </c>
      <c r="D29" s="99">
        <v>63</v>
      </c>
      <c r="E29" s="115">
        <v>630125</v>
      </c>
      <c r="F29" s="115" t="s">
        <v>129</v>
      </c>
      <c r="G29" s="64" t="s">
        <v>477</v>
      </c>
    </row>
    <row r="30" spans="1:7" ht="13.5">
      <c r="A30" s="63"/>
      <c r="B30" s="64">
        <v>26</v>
      </c>
      <c r="C30" s="77">
        <v>126</v>
      </c>
      <c r="D30" s="99">
        <v>63</v>
      </c>
      <c r="E30" s="115">
        <v>630126</v>
      </c>
      <c r="F30" s="115" t="s">
        <v>130</v>
      </c>
      <c r="G30" s="64" t="s">
        <v>478</v>
      </c>
    </row>
    <row r="31" spans="1:7" ht="13.5">
      <c r="A31" s="63"/>
      <c r="B31" s="64">
        <v>27</v>
      </c>
      <c r="C31" s="77">
        <v>127</v>
      </c>
      <c r="D31" s="99">
        <v>63</v>
      </c>
      <c r="E31" s="115">
        <v>630127</v>
      </c>
      <c r="F31" s="115" t="s">
        <v>131</v>
      </c>
      <c r="G31" s="64" t="s">
        <v>479</v>
      </c>
    </row>
    <row r="32" spans="1:7" ht="13.5">
      <c r="A32" s="63"/>
      <c r="B32" s="64">
        <v>28</v>
      </c>
      <c r="C32" s="77">
        <v>128</v>
      </c>
      <c r="D32" s="99">
        <v>63</v>
      </c>
      <c r="E32" s="115">
        <v>630128</v>
      </c>
      <c r="F32" s="115" t="s">
        <v>132</v>
      </c>
      <c r="G32" s="64" t="s">
        <v>480</v>
      </c>
    </row>
    <row r="33" spans="1:7" ht="13.5">
      <c r="A33" s="63"/>
      <c r="B33" s="64">
        <v>29</v>
      </c>
      <c r="C33" s="77">
        <v>129</v>
      </c>
      <c r="D33" s="99">
        <v>63</v>
      </c>
      <c r="E33" s="115">
        <v>630129</v>
      </c>
      <c r="F33" s="115" t="s">
        <v>133</v>
      </c>
      <c r="G33" s="64" t="s">
        <v>481</v>
      </c>
    </row>
    <row r="34" spans="1:7" ht="13.5">
      <c r="A34" s="63"/>
      <c r="B34" s="64">
        <v>30</v>
      </c>
      <c r="C34" s="77">
        <v>130</v>
      </c>
      <c r="D34" s="99">
        <v>63</v>
      </c>
      <c r="E34" s="115">
        <v>630130</v>
      </c>
      <c r="F34" s="115" t="s">
        <v>134</v>
      </c>
      <c r="G34" s="64" t="s">
        <v>482</v>
      </c>
    </row>
    <row r="35" spans="1:7" ht="13.5">
      <c r="A35" s="63"/>
      <c r="B35" s="64">
        <v>31</v>
      </c>
      <c r="C35" s="77">
        <v>131</v>
      </c>
      <c r="D35" s="99">
        <v>63</v>
      </c>
      <c r="E35" s="115">
        <v>630131</v>
      </c>
      <c r="F35" s="115" t="s">
        <v>135</v>
      </c>
      <c r="G35" s="64" t="s">
        <v>483</v>
      </c>
    </row>
    <row r="36" spans="1:7" ht="13.5">
      <c r="A36" s="63"/>
      <c r="B36" s="64">
        <v>32</v>
      </c>
      <c r="C36" s="77">
        <v>132</v>
      </c>
      <c r="D36" s="99">
        <v>63</v>
      </c>
      <c r="E36" s="115">
        <v>630132</v>
      </c>
      <c r="F36" s="115" t="s">
        <v>136</v>
      </c>
      <c r="G36" s="64" t="s">
        <v>484</v>
      </c>
    </row>
    <row r="37" spans="1:7" ht="13.5">
      <c r="A37" s="63"/>
      <c r="B37" s="64">
        <v>33</v>
      </c>
      <c r="C37" s="77">
        <v>133</v>
      </c>
      <c r="D37" s="99">
        <v>63</v>
      </c>
      <c r="E37" s="115">
        <v>630133</v>
      </c>
      <c r="F37" s="115" t="s">
        <v>137</v>
      </c>
      <c r="G37" s="64" t="s">
        <v>485</v>
      </c>
    </row>
    <row r="38" spans="1:7" ht="13.5">
      <c r="A38" s="63"/>
      <c r="B38" s="64">
        <v>34</v>
      </c>
      <c r="C38" s="77">
        <v>134</v>
      </c>
      <c r="D38" s="99">
        <v>63</v>
      </c>
      <c r="E38" s="115">
        <v>630134</v>
      </c>
      <c r="F38" s="115" t="s">
        <v>138</v>
      </c>
      <c r="G38" s="64" t="s">
        <v>486</v>
      </c>
    </row>
    <row r="39" spans="1:7" ht="13.5">
      <c r="A39" s="63"/>
      <c r="B39" s="64">
        <v>35</v>
      </c>
      <c r="C39" s="77">
        <v>135</v>
      </c>
      <c r="D39" s="99">
        <v>63</v>
      </c>
      <c r="E39" s="115">
        <v>630135</v>
      </c>
      <c r="F39" s="115" t="s">
        <v>139</v>
      </c>
      <c r="G39" s="64" t="s">
        <v>487</v>
      </c>
    </row>
    <row r="40" spans="1:7" ht="13.5">
      <c r="A40" s="63"/>
      <c r="B40" s="64">
        <v>36</v>
      </c>
      <c r="C40" s="77">
        <v>136</v>
      </c>
      <c r="D40" s="99">
        <v>63</v>
      </c>
      <c r="E40" s="115">
        <v>630136</v>
      </c>
      <c r="F40" s="115" t="s">
        <v>140</v>
      </c>
      <c r="G40" s="64" t="s">
        <v>488</v>
      </c>
    </row>
    <row r="41" spans="1:7" ht="13.5">
      <c r="A41" s="63"/>
      <c r="B41" s="64">
        <v>37</v>
      </c>
      <c r="C41" s="77">
        <v>137</v>
      </c>
      <c r="D41" s="99">
        <v>63</v>
      </c>
      <c r="E41" s="115">
        <v>630137</v>
      </c>
      <c r="F41" s="115" t="s">
        <v>141</v>
      </c>
      <c r="G41" s="64" t="s">
        <v>489</v>
      </c>
    </row>
    <row r="42" spans="1:7" ht="13.5">
      <c r="A42" s="63"/>
      <c r="B42" s="64">
        <v>38</v>
      </c>
      <c r="C42" s="77">
        <v>138</v>
      </c>
      <c r="D42" s="99">
        <v>63</v>
      </c>
      <c r="E42" s="115">
        <v>630138</v>
      </c>
      <c r="F42" s="115" t="s">
        <v>142</v>
      </c>
      <c r="G42" s="64" t="s">
        <v>490</v>
      </c>
    </row>
    <row r="43" spans="1:7" ht="13.5">
      <c r="A43" s="63"/>
      <c r="B43" s="64">
        <v>39</v>
      </c>
      <c r="C43" s="77">
        <v>139</v>
      </c>
      <c r="D43" s="99">
        <v>63</v>
      </c>
      <c r="E43" s="115">
        <v>630139</v>
      </c>
      <c r="F43" s="115" t="s">
        <v>143</v>
      </c>
      <c r="G43" s="64" t="s">
        <v>491</v>
      </c>
    </row>
    <row r="44" spans="1:7" ht="13.5">
      <c r="A44" s="63"/>
      <c r="B44" s="64">
        <v>40</v>
      </c>
      <c r="C44" s="77">
        <v>140</v>
      </c>
      <c r="D44" s="99">
        <v>63</v>
      </c>
      <c r="E44" s="115">
        <v>630140</v>
      </c>
      <c r="F44" s="115" t="s">
        <v>144</v>
      </c>
      <c r="G44" s="64" t="s">
        <v>492</v>
      </c>
    </row>
    <row r="45" spans="1:7" ht="13.5">
      <c r="A45" s="63"/>
      <c r="B45" s="64">
        <v>41</v>
      </c>
      <c r="C45" s="77">
        <v>141</v>
      </c>
      <c r="D45" s="99">
        <v>63</v>
      </c>
      <c r="E45" s="115">
        <v>630141</v>
      </c>
      <c r="F45" s="115" t="s">
        <v>145</v>
      </c>
      <c r="G45" s="64" t="s">
        <v>493</v>
      </c>
    </row>
    <row r="46" spans="1:7" ht="13.5">
      <c r="A46" s="63"/>
      <c r="B46" s="64">
        <v>42</v>
      </c>
      <c r="C46" s="77">
        <v>142</v>
      </c>
      <c r="D46" s="99">
        <v>63</v>
      </c>
      <c r="E46" s="115">
        <v>630142</v>
      </c>
      <c r="F46" s="115" t="s">
        <v>146</v>
      </c>
      <c r="G46" s="64" t="s">
        <v>494</v>
      </c>
    </row>
    <row r="47" spans="1:7" ht="13.5">
      <c r="A47" s="63"/>
      <c r="B47" s="64">
        <v>43</v>
      </c>
      <c r="C47" s="77">
        <v>143</v>
      </c>
      <c r="D47" s="99">
        <v>63</v>
      </c>
      <c r="E47" s="115">
        <v>630143</v>
      </c>
      <c r="F47" s="115" t="s">
        <v>147</v>
      </c>
      <c r="G47" s="64" t="s">
        <v>495</v>
      </c>
    </row>
    <row r="48" spans="1:7" ht="13.5">
      <c r="A48" s="63"/>
      <c r="B48" s="64">
        <v>44</v>
      </c>
      <c r="C48" s="77">
        <v>144</v>
      </c>
      <c r="D48" s="99">
        <v>63</v>
      </c>
      <c r="E48" s="115">
        <v>630144</v>
      </c>
      <c r="F48" s="115" t="s">
        <v>148</v>
      </c>
      <c r="G48" s="64" t="s">
        <v>496</v>
      </c>
    </row>
    <row r="49" spans="1:7" ht="13.5">
      <c r="A49" s="63"/>
      <c r="B49" s="64">
        <v>45</v>
      </c>
      <c r="C49" s="77">
        <v>145</v>
      </c>
      <c r="D49" s="99">
        <v>63</v>
      </c>
      <c r="E49" s="115">
        <v>630145</v>
      </c>
      <c r="F49" s="115" t="s">
        <v>149</v>
      </c>
      <c r="G49" s="64" t="s">
        <v>497</v>
      </c>
    </row>
    <row r="50" spans="1:7" ht="13.5">
      <c r="A50" s="63"/>
      <c r="B50" s="64">
        <v>46</v>
      </c>
      <c r="C50" s="77">
        <v>146</v>
      </c>
      <c r="D50" s="99">
        <v>63</v>
      </c>
      <c r="E50" s="115">
        <v>630146</v>
      </c>
      <c r="F50" s="115" t="s">
        <v>150</v>
      </c>
      <c r="G50" s="64" t="s">
        <v>498</v>
      </c>
    </row>
    <row r="51" spans="1:7" ht="13.5">
      <c r="A51" s="63"/>
      <c r="B51" s="64">
        <v>47</v>
      </c>
      <c r="C51" s="77">
        <v>147</v>
      </c>
      <c r="D51" s="99">
        <v>63</v>
      </c>
      <c r="E51" s="115">
        <v>630147</v>
      </c>
      <c r="F51" s="115" t="s">
        <v>152</v>
      </c>
      <c r="G51" s="64" t="s">
        <v>500</v>
      </c>
    </row>
    <row r="52" spans="1:7" ht="13.5">
      <c r="A52" s="63"/>
      <c r="B52" s="64">
        <v>48</v>
      </c>
      <c r="C52" s="77">
        <v>148</v>
      </c>
      <c r="D52" s="99">
        <v>63</v>
      </c>
      <c r="E52" s="115">
        <v>630148</v>
      </c>
      <c r="F52" s="115" t="s">
        <v>151</v>
      </c>
      <c r="G52" s="64" t="s">
        <v>499</v>
      </c>
    </row>
    <row r="53" spans="1:7" ht="13.5">
      <c r="A53" s="63"/>
      <c r="B53" s="64">
        <v>49</v>
      </c>
      <c r="C53" s="77">
        <v>149</v>
      </c>
      <c r="D53" s="99">
        <v>63</v>
      </c>
      <c r="E53" s="115">
        <v>630149</v>
      </c>
      <c r="F53" s="115" t="s">
        <v>153</v>
      </c>
      <c r="G53" s="64" t="s">
        <v>501</v>
      </c>
    </row>
    <row r="54" spans="1:7" ht="13.5">
      <c r="A54" s="63"/>
      <c r="B54" s="64">
        <v>50</v>
      </c>
      <c r="C54" s="77">
        <v>150</v>
      </c>
      <c r="D54" s="99">
        <v>63</v>
      </c>
      <c r="E54" s="115">
        <v>630150</v>
      </c>
      <c r="F54" s="115" t="s">
        <v>154</v>
      </c>
      <c r="G54" s="64" t="s">
        <v>798</v>
      </c>
    </row>
    <row r="55" spans="1:7" ht="13.5">
      <c r="A55" s="63"/>
      <c r="B55" s="64">
        <v>51</v>
      </c>
      <c r="C55" s="77">
        <v>151</v>
      </c>
      <c r="D55" s="99">
        <v>63</v>
      </c>
      <c r="E55" s="116">
        <v>630151</v>
      </c>
      <c r="F55" s="116" t="s">
        <v>789</v>
      </c>
      <c r="G55" s="119" t="s">
        <v>799</v>
      </c>
    </row>
    <row r="56" spans="1:7" ht="36">
      <c r="A56" s="66" t="s">
        <v>101</v>
      </c>
      <c r="B56" s="60" t="s">
        <v>102</v>
      </c>
      <c r="C56" s="78" t="s">
        <v>103</v>
      </c>
      <c r="D56" s="112" t="s">
        <v>794</v>
      </c>
      <c r="E56" s="113" t="s">
        <v>795</v>
      </c>
      <c r="F56" s="113" t="s">
        <v>5</v>
      </c>
      <c r="G56" s="60" t="s">
        <v>452</v>
      </c>
    </row>
    <row r="57" spans="1:7" ht="13.5">
      <c r="A57" s="61" t="s">
        <v>800</v>
      </c>
      <c r="B57" s="62">
        <v>1</v>
      </c>
      <c r="C57" s="76">
        <v>201</v>
      </c>
      <c r="D57" s="98">
        <v>66</v>
      </c>
      <c r="E57" s="114">
        <v>660201</v>
      </c>
      <c r="F57" s="114" t="s">
        <v>155</v>
      </c>
      <c r="G57" s="62" t="s">
        <v>502</v>
      </c>
    </row>
    <row r="58" spans="1:7" ht="13.5">
      <c r="A58" s="63" t="s">
        <v>156</v>
      </c>
      <c r="B58" s="64">
        <v>2</v>
      </c>
      <c r="C58" s="77">
        <v>202</v>
      </c>
      <c r="D58" s="99">
        <v>66</v>
      </c>
      <c r="E58" s="115">
        <v>660202</v>
      </c>
      <c r="F58" s="115" t="s">
        <v>157</v>
      </c>
      <c r="G58" s="64" t="s">
        <v>503</v>
      </c>
    </row>
    <row r="59" spans="1:7" ht="13.5">
      <c r="A59" s="63" t="s">
        <v>158</v>
      </c>
      <c r="B59" s="64">
        <v>3</v>
      </c>
      <c r="C59" s="77">
        <v>203</v>
      </c>
      <c r="D59" s="99">
        <v>66</v>
      </c>
      <c r="E59" s="115">
        <v>660203</v>
      </c>
      <c r="F59" s="115" t="s">
        <v>159</v>
      </c>
      <c r="G59" s="64" t="s">
        <v>504</v>
      </c>
    </row>
    <row r="60" spans="1:7" ht="13.5">
      <c r="A60" s="63"/>
      <c r="B60" s="64">
        <v>4</v>
      </c>
      <c r="C60" s="77">
        <v>204</v>
      </c>
      <c r="D60" s="99">
        <v>66</v>
      </c>
      <c r="E60" s="115">
        <v>660204</v>
      </c>
      <c r="F60" s="115" t="s">
        <v>160</v>
      </c>
      <c r="G60" s="64" t="s">
        <v>505</v>
      </c>
    </row>
    <row r="61" spans="1:7" ht="13.5">
      <c r="A61" s="63"/>
      <c r="B61" s="64">
        <v>5</v>
      </c>
      <c r="C61" s="77">
        <v>205</v>
      </c>
      <c r="D61" s="99">
        <v>66</v>
      </c>
      <c r="E61" s="115">
        <v>660205</v>
      </c>
      <c r="F61" s="115" t="s">
        <v>161</v>
      </c>
      <c r="G61" s="64" t="s">
        <v>506</v>
      </c>
    </row>
    <row r="62" spans="1:7" ht="13.5">
      <c r="A62" s="63"/>
      <c r="B62" s="64">
        <v>6</v>
      </c>
      <c r="C62" s="77">
        <v>206</v>
      </c>
      <c r="D62" s="99">
        <v>66</v>
      </c>
      <c r="E62" s="115">
        <v>660206</v>
      </c>
      <c r="F62" s="115" t="s">
        <v>162</v>
      </c>
      <c r="G62" s="64" t="s">
        <v>507</v>
      </c>
    </row>
    <row r="63" spans="1:7" ht="13.5">
      <c r="A63" s="63"/>
      <c r="B63" s="64">
        <v>7</v>
      </c>
      <c r="C63" s="77">
        <v>207</v>
      </c>
      <c r="D63" s="99">
        <v>66</v>
      </c>
      <c r="E63" s="115">
        <v>660207</v>
      </c>
      <c r="F63" s="115" t="s">
        <v>163</v>
      </c>
      <c r="G63" s="64" t="s">
        <v>508</v>
      </c>
    </row>
    <row r="64" spans="1:7" ht="13.5">
      <c r="A64" s="63"/>
      <c r="B64" s="64">
        <v>8</v>
      </c>
      <c r="C64" s="77">
        <v>208</v>
      </c>
      <c r="D64" s="99">
        <v>66</v>
      </c>
      <c r="E64" s="115">
        <v>660208</v>
      </c>
      <c r="F64" s="115" t="s">
        <v>164</v>
      </c>
      <c r="G64" s="64" t="s">
        <v>509</v>
      </c>
    </row>
    <row r="65" spans="1:7" ht="13.5">
      <c r="A65" s="63"/>
      <c r="B65" s="64">
        <v>9</v>
      </c>
      <c r="C65" s="77">
        <v>209</v>
      </c>
      <c r="D65" s="99">
        <v>66</v>
      </c>
      <c r="E65" s="115">
        <v>660209</v>
      </c>
      <c r="F65" s="115" t="s">
        <v>165</v>
      </c>
      <c r="G65" s="64" t="s">
        <v>510</v>
      </c>
    </row>
    <row r="66" spans="1:7" ht="13.5">
      <c r="A66" s="63"/>
      <c r="B66" s="64">
        <v>10</v>
      </c>
      <c r="C66" s="77">
        <v>210</v>
      </c>
      <c r="D66" s="99">
        <v>66</v>
      </c>
      <c r="E66" s="115">
        <v>660210</v>
      </c>
      <c r="F66" s="115" t="s">
        <v>166</v>
      </c>
      <c r="G66" s="64" t="s">
        <v>511</v>
      </c>
    </row>
    <row r="67" spans="1:7" ht="13.5">
      <c r="A67" s="63"/>
      <c r="B67" s="64">
        <v>11</v>
      </c>
      <c r="C67" s="77">
        <v>211</v>
      </c>
      <c r="D67" s="99">
        <v>66</v>
      </c>
      <c r="E67" s="115">
        <v>660211</v>
      </c>
      <c r="F67" s="115" t="s">
        <v>167</v>
      </c>
      <c r="G67" s="64" t="s">
        <v>512</v>
      </c>
    </row>
    <row r="68" spans="1:7" ht="13.5">
      <c r="A68" s="63"/>
      <c r="B68" s="64">
        <v>12</v>
      </c>
      <c r="C68" s="77">
        <v>212</v>
      </c>
      <c r="D68" s="99">
        <v>66</v>
      </c>
      <c r="E68" s="115">
        <v>660212</v>
      </c>
      <c r="F68" s="115" t="s">
        <v>168</v>
      </c>
      <c r="G68" s="64" t="s">
        <v>513</v>
      </c>
    </row>
    <row r="69" spans="1:7" ht="13.5">
      <c r="A69" s="63"/>
      <c r="B69" s="64">
        <v>13</v>
      </c>
      <c r="C69" s="77">
        <v>213</v>
      </c>
      <c r="D69" s="99">
        <v>66</v>
      </c>
      <c r="E69" s="115">
        <v>660213</v>
      </c>
      <c r="F69" s="115" t="s">
        <v>169</v>
      </c>
      <c r="G69" s="64" t="s">
        <v>514</v>
      </c>
    </row>
    <row r="70" spans="1:7" ht="13.5">
      <c r="A70" s="63"/>
      <c r="B70" s="64">
        <v>14</v>
      </c>
      <c r="C70" s="77">
        <v>214</v>
      </c>
      <c r="D70" s="99">
        <v>66</v>
      </c>
      <c r="E70" s="115">
        <v>660214</v>
      </c>
      <c r="F70" s="115" t="s">
        <v>170</v>
      </c>
      <c r="G70" s="64" t="s">
        <v>515</v>
      </c>
    </row>
    <row r="71" spans="1:7" ht="13.5">
      <c r="A71" s="63"/>
      <c r="B71" s="64">
        <v>15</v>
      </c>
      <c r="C71" s="77">
        <v>215</v>
      </c>
      <c r="D71" s="99">
        <v>66</v>
      </c>
      <c r="E71" s="115">
        <v>660215</v>
      </c>
      <c r="F71" s="115" t="s">
        <v>171</v>
      </c>
      <c r="G71" s="64" t="s">
        <v>516</v>
      </c>
    </row>
    <row r="72" spans="1:7" ht="13.5">
      <c r="A72" s="63"/>
      <c r="B72" s="64">
        <v>16</v>
      </c>
      <c r="C72" s="77">
        <v>216</v>
      </c>
      <c r="D72" s="99">
        <v>66</v>
      </c>
      <c r="E72" s="115">
        <v>660216</v>
      </c>
      <c r="F72" s="115" t="s">
        <v>172</v>
      </c>
      <c r="G72" s="64" t="s">
        <v>517</v>
      </c>
    </row>
    <row r="73" spans="1:7" ht="13.5">
      <c r="A73" s="63"/>
      <c r="B73" s="64">
        <v>17</v>
      </c>
      <c r="C73" s="77">
        <v>217</v>
      </c>
      <c r="D73" s="99">
        <v>66</v>
      </c>
      <c r="E73" s="115">
        <v>660217</v>
      </c>
      <c r="F73" s="115" t="s">
        <v>173</v>
      </c>
      <c r="G73" s="64" t="s">
        <v>518</v>
      </c>
    </row>
    <row r="74" spans="1:7" ht="13.5">
      <c r="A74" s="63"/>
      <c r="B74" s="64">
        <v>18</v>
      </c>
      <c r="C74" s="77">
        <v>218</v>
      </c>
      <c r="D74" s="99">
        <v>66</v>
      </c>
      <c r="E74" s="115">
        <v>660218</v>
      </c>
      <c r="F74" s="115" t="s">
        <v>174</v>
      </c>
      <c r="G74" s="64" t="s">
        <v>519</v>
      </c>
    </row>
    <row r="75" spans="1:7" ht="13.5">
      <c r="A75" s="63"/>
      <c r="B75" s="64">
        <v>19</v>
      </c>
      <c r="C75" s="77">
        <v>219</v>
      </c>
      <c r="D75" s="99">
        <v>66</v>
      </c>
      <c r="E75" s="115">
        <v>660219</v>
      </c>
      <c r="F75" s="115" t="s">
        <v>175</v>
      </c>
      <c r="G75" s="64" t="s">
        <v>520</v>
      </c>
    </row>
    <row r="76" spans="1:7" ht="13.5">
      <c r="A76" s="63"/>
      <c r="B76" s="64">
        <v>20</v>
      </c>
      <c r="C76" s="77">
        <v>220</v>
      </c>
      <c r="D76" s="99">
        <v>66</v>
      </c>
      <c r="E76" s="115">
        <v>660220</v>
      </c>
      <c r="F76" s="115" t="s">
        <v>176</v>
      </c>
      <c r="G76" s="64" t="s">
        <v>521</v>
      </c>
    </row>
    <row r="77" spans="1:7" ht="13.5">
      <c r="A77" s="63"/>
      <c r="B77" s="64">
        <v>21</v>
      </c>
      <c r="C77" s="77">
        <v>221</v>
      </c>
      <c r="D77" s="99">
        <v>66</v>
      </c>
      <c r="E77" s="115">
        <v>660221</v>
      </c>
      <c r="F77" s="115" t="s">
        <v>177</v>
      </c>
      <c r="G77" s="64" t="s">
        <v>522</v>
      </c>
    </row>
    <row r="78" spans="1:7" ht="13.5">
      <c r="A78" s="63"/>
      <c r="B78" s="64">
        <v>22</v>
      </c>
      <c r="C78" s="77">
        <v>222</v>
      </c>
      <c r="D78" s="99">
        <v>66</v>
      </c>
      <c r="E78" s="115">
        <v>660222</v>
      </c>
      <c r="F78" s="115" t="s">
        <v>178</v>
      </c>
      <c r="G78" s="64" t="s">
        <v>523</v>
      </c>
    </row>
    <row r="79" spans="1:7" ht="13.5">
      <c r="A79" s="63"/>
      <c r="B79" s="64">
        <v>23</v>
      </c>
      <c r="C79" s="77">
        <v>223</v>
      </c>
      <c r="D79" s="99">
        <v>66</v>
      </c>
      <c r="E79" s="115">
        <v>660223</v>
      </c>
      <c r="F79" s="115" t="s">
        <v>179</v>
      </c>
      <c r="G79" s="64" t="s">
        <v>524</v>
      </c>
    </row>
    <row r="80" spans="1:7" ht="13.5">
      <c r="A80" s="67"/>
      <c r="B80" s="68">
        <v>24</v>
      </c>
      <c r="C80" s="79">
        <v>224</v>
      </c>
      <c r="D80" s="100">
        <v>66</v>
      </c>
      <c r="E80" s="115">
        <v>660224</v>
      </c>
      <c r="F80" s="115" t="s">
        <v>180</v>
      </c>
      <c r="G80" s="64" t="s">
        <v>525</v>
      </c>
    </row>
    <row r="81" spans="1:7" ht="13.5">
      <c r="A81" s="61" t="s">
        <v>801</v>
      </c>
      <c r="B81" s="62">
        <v>1</v>
      </c>
      <c r="C81" s="76">
        <v>301</v>
      </c>
      <c r="D81" s="98">
        <v>59</v>
      </c>
      <c r="E81" s="114">
        <v>590301</v>
      </c>
      <c r="F81" s="114" t="s">
        <v>181</v>
      </c>
      <c r="G81" s="62" t="s">
        <v>802</v>
      </c>
    </row>
    <row r="82" spans="1:7" ht="13.5">
      <c r="A82" s="63" t="s">
        <v>182</v>
      </c>
      <c r="B82" s="64">
        <v>2</v>
      </c>
      <c r="C82" s="77">
        <v>302</v>
      </c>
      <c r="D82" s="99">
        <v>59</v>
      </c>
      <c r="E82" s="115">
        <v>590302</v>
      </c>
      <c r="F82" s="115" t="s">
        <v>183</v>
      </c>
      <c r="G82" s="64" t="s">
        <v>526</v>
      </c>
    </row>
    <row r="83" spans="1:7" ht="13.5">
      <c r="A83" s="63" t="s">
        <v>184</v>
      </c>
      <c r="B83" s="64">
        <v>3</v>
      </c>
      <c r="C83" s="77">
        <v>303</v>
      </c>
      <c r="D83" s="99">
        <v>59</v>
      </c>
      <c r="E83" s="115">
        <v>590303</v>
      </c>
      <c r="F83" s="115" t="s">
        <v>185</v>
      </c>
      <c r="G83" s="64" t="s">
        <v>527</v>
      </c>
    </row>
    <row r="84" spans="1:7" ht="13.5">
      <c r="A84" s="63"/>
      <c r="B84" s="64">
        <v>4</v>
      </c>
      <c r="C84" s="77">
        <v>304</v>
      </c>
      <c r="D84" s="99">
        <v>59</v>
      </c>
      <c r="E84" s="115">
        <v>590304</v>
      </c>
      <c r="F84" s="115" t="s">
        <v>186</v>
      </c>
      <c r="G84" s="64" t="s">
        <v>528</v>
      </c>
    </row>
    <row r="85" spans="1:7" ht="13.5">
      <c r="A85" s="67"/>
      <c r="B85" s="68">
        <v>5</v>
      </c>
      <c r="C85" s="79">
        <v>305</v>
      </c>
      <c r="D85" s="100">
        <v>59</v>
      </c>
      <c r="E85" s="115">
        <v>590305</v>
      </c>
      <c r="F85" s="115" t="s">
        <v>187</v>
      </c>
      <c r="G85" s="64" t="s">
        <v>529</v>
      </c>
    </row>
    <row r="86" spans="1:7" ht="13.5">
      <c r="A86" s="61" t="s">
        <v>803</v>
      </c>
      <c r="B86" s="62">
        <v>1</v>
      </c>
      <c r="C86" s="76">
        <v>401</v>
      </c>
      <c r="D86" s="98">
        <v>53</v>
      </c>
      <c r="E86" s="114">
        <v>530401</v>
      </c>
      <c r="F86" s="114" t="s">
        <v>188</v>
      </c>
      <c r="G86" s="62" t="s">
        <v>530</v>
      </c>
    </row>
    <row r="87" spans="1:7" ht="13.5">
      <c r="A87" s="63" t="s">
        <v>189</v>
      </c>
      <c r="B87" s="64">
        <v>2</v>
      </c>
      <c r="C87" s="77">
        <v>402</v>
      </c>
      <c r="D87" s="99">
        <v>53</v>
      </c>
      <c r="E87" s="115">
        <v>530402</v>
      </c>
      <c r="F87" s="115" t="s">
        <v>190</v>
      </c>
      <c r="G87" s="64" t="s">
        <v>531</v>
      </c>
    </row>
    <row r="88" spans="1:7" ht="13.5">
      <c r="A88" s="63" t="s">
        <v>191</v>
      </c>
      <c r="B88" s="64">
        <v>3</v>
      </c>
      <c r="C88" s="77">
        <v>403</v>
      </c>
      <c r="D88" s="99">
        <v>53</v>
      </c>
      <c r="E88" s="115">
        <v>530403</v>
      </c>
      <c r="F88" s="115" t="s">
        <v>192</v>
      </c>
      <c r="G88" s="64" t="s">
        <v>532</v>
      </c>
    </row>
    <row r="89" spans="1:7" ht="13.5">
      <c r="A89" s="67"/>
      <c r="B89" s="68">
        <v>4</v>
      </c>
      <c r="C89" s="79">
        <v>404</v>
      </c>
      <c r="D89" s="100">
        <v>53</v>
      </c>
      <c r="E89" s="115">
        <v>530404</v>
      </c>
      <c r="F89" s="115" t="s">
        <v>193</v>
      </c>
      <c r="G89" s="64" t="s">
        <v>533</v>
      </c>
    </row>
    <row r="90" spans="1:7" ht="13.5">
      <c r="A90" s="61" t="s">
        <v>804</v>
      </c>
      <c r="B90" s="62">
        <v>1</v>
      </c>
      <c r="C90" s="76">
        <v>501</v>
      </c>
      <c r="D90" s="98">
        <v>70</v>
      </c>
      <c r="E90" s="114">
        <v>700501</v>
      </c>
      <c r="F90" s="114" t="s">
        <v>194</v>
      </c>
      <c r="G90" s="62" t="s">
        <v>748</v>
      </c>
    </row>
    <row r="91" spans="1:7" ht="13.5">
      <c r="A91" s="63" t="s">
        <v>195</v>
      </c>
      <c r="B91" s="64">
        <v>2</v>
      </c>
      <c r="C91" s="77">
        <v>502</v>
      </c>
      <c r="D91" s="99">
        <v>70</v>
      </c>
      <c r="E91" s="115">
        <v>700502</v>
      </c>
      <c r="F91" s="115" t="s">
        <v>196</v>
      </c>
      <c r="G91" s="64" t="s">
        <v>749</v>
      </c>
    </row>
    <row r="92" spans="1:7" ht="13.5">
      <c r="A92" s="63" t="s">
        <v>197</v>
      </c>
      <c r="B92" s="64">
        <v>3</v>
      </c>
      <c r="C92" s="77">
        <v>503</v>
      </c>
      <c r="D92" s="99">
        <v>70</v>
      </c>
      <c r="E92" s="115">
        <v>700503</v>
      </c>
      <c r="F92" s="115" t="s">
        <v>198</v>
      </c>
      <c r="G92" s="64" t="s">
        <v>534</v>
      </c>
    </row>
    <row r="93" spans="1:7" ht="13.5">
      <c r="A93" s="63"/>
      <c r="B93" s="64">
        <v>4</v>
      </c>
      <c r="C93" s="77">
        <v>504</v>
      </c>
      <c r="D93" s="99">
        <v>70</v>
      </c>
      <c r="E93" s="115">
        <v>700504</v>
      </c>
      <c r="F93" s="115" t="s">
        <v>199</v>
      </c>
      <c r="G93" s="64" t="s">
        <v>535</v>
      </c>
    </row>
    <row r="94" spans="1:7" ht="13.5">
      <c r="A94" s="63"/>
      <c r="B94" s="64">
        <v>5</v>
      </c>
      <c r="C94" s="77">
        <v>505</v>
      </c>
      <c r="D94" s="99">
        <v>70</v>
      </c>
      <c r="E94" s="115">
        <v>700505</v>
      </c>
      <c r="F94" s="115" t="s">
        <v>200</v>
      </c>
      <c r="G94" s="64" t="s">
        <v>536</v>
      </c>
    </row>
    <row r="95" spans="1:7" ht="13.5">
      <c r="A95" s="63"/>
      <c r="B95" s="64">
        <v>6</v>
      </c>
      <c r="C95" s="77">
        <v>506</v>
      </c>
      <c r="D95" s="99">
        <v>70</v>
      </c>
      <c r="E95" s="115">
        <v>700506</v>
      </c>
      <c r="F95" s="115" t="s">
        <v>201</v>
      </c>
      <c r="G95" s="64" t="s">
        <v>750</v>
      </c>
    </row>
    <row r="96" spans="1:7" ht="13.5">
      <c r="A96" s="63"/>
      <c r="B96" s="64">
        <v>7</v>
      </c>
      <c r="C96" s="77">
        <v>507</v>
      </c>
      <c r="D96" s="99">
        <v>70</v>
      </c>
      <c r="E96" s="115">
        <v>700507</v>
      </c>
      <c r="F96" s="115" t="s">
        <v>202</v>
      </c>
      <c r="G96" s="64" t="s">
        <v>537</v>
      </c>
    </row>
    <row r="97" spans="1:7" ht="13.5">
      <c r="A97" s="63"/>
      <c r="B97" s="64">
        <v>8</v>
      </c>
      <c r="C97" s="77">
        <v>508</v>
      </c>
      <c r="D97" s="99">
        <v>70</v>
      </c>
      <c r="E97" s="115">
        <v>700508</v>
      </c>
      <c r="F97" s="115" t="s">
        <v>203</v>
      </c>
      <c r="G97" s="64" t="s">
        <v>538</v>
      </c>
    </row>
    <row r="98" spans="1:7" ht="13.5">
      <c r="A98" s="63"/>
      <c r="B98" s="64">
        <v>9</v>
      </c>
      <c r="C98" s="77">
        <v>509</v>
      </c>
      <c r="D98" s="99">
        <v>70</v>
      </c>
      <c r="E98" s="115">
        <v>700509</v>
      </c>
      <c r="F98" s="115" t="s">
        <v>204</v>
      </c>
      <c r="G98" s="64" t="s">
        <v>539</v>
      </c>
    </row>
    <row r="99" spans="1:7" ht="13.5">
      <c r="A99" s="63"/>
      <c r="B99" s="64">
        <v>10</v>
      </c>
      <c r="C99" s="77">
        <v>510</v>
      </c>
      <c r="D99" s="99">
        <v>70</v>
      </c>
      <c r="E99" s="115">
        <v>700510</v>
      </c>
      <c r="F99" s="115" t="s">
        <v>205</v>
      </c>
      <c r="G99" s="64" t="s">
        <v>540</v>
      </c>
    </row>
    <row r="100" spans="1:7" ht="13.5">
      <c r="A100" s="63"/>
      <c r="B100" s="64">
        <v>11</v>
      </c>
      <c r="C100" s="77">
        <v>511</v>
      </c>
      <c r="D100" s="99">
        <v>70</v>
      </c>
      <c r="E100" s="115">
        <v>700511</v>
      </c>
      <c r="F100" s="115" t="s">
        <v>206</v>
      </c>
      <c r="G100" s="64" t="s">
        <v>541</v>
      </c>
    </row>
    <row r="101" spans="1:7" ht="13.5">
      <c r="A101" s="63"/>
      <c r="B101" s="64">
        <v>12</v>
      </c>
      <c r="C101" s="77">
        <v>512</v>
      </c>
      <c r="D101" s="99">
        <v>70</v>
      </c>
      <c r="E101" s="115">
        <v>700512</v>
      </c>
      <c r="F101" s="115" t="s">
        <v>207</v>
      </c>
      <c r="G101" s="64" t="s">
        <v>542</v>
      </c>
    </row>
    <row r="102" spans="1:7" ht="13.5">
      <c r="A102" s="63"/>
      <c r="B102" s="64">
        <v>13</v>
      </c>
      <c r="C102" s="77">
        <v>513</v>
      </c>
      <c r="D102" s="99">
        <v>70</v>
      </c>
      <c r="E102" s="115">
        <v>700513</v>
      </c>
      <c r="F102" s="115" t="s">
        <v>208</v>
      </c>
      <c r="G102" s="64" t="s">
        <v>543</v>
      </c>
    </row>
    <row r="103" spans="1:7" ht="13.5">
      <c r="A103" s="63"/>
      <c r="B103" s="64">
        <v>14</v>
      </c>
      <c r="C103" s="77">
        <v>514</v>
      </c>
      <c r="D103" s="99">
        <v>70</v>
      </c>
      <c r="E103" s="115">
        <v>700514</v>
      </c>
      <c r="F103" s="115" t="s">
        <v>209</v>
      </c>
      <c r="G103" s="64" t="s">
        <v>544</v>
      </c>
    </row>
    <row r="104" spans="1:7" ht="13.5">
      <c r="A104" s="63"/>
      <c r="B104" s="64">
        <v>15</v>
      </c>
      <c r="C104" s="77">
        <v>515</v>
      </c>
      <c r="D104" s="99">
        <v>70</v>
      </c>
      <c r="E104" s="115">
        <v>700515</v>
      </c>
      <c r="F104" s="115" t="s">
        <v>210</v>
      </c>
      <c r="G104" s="64" t="s">
        <v>545</v>
      </c>
    </row>
    <row r="105" spans="1:7" ht="13.5">
      <c r="A105" s="63"/>
      <c r="B105" s="64">
        <v>16</v>
      </c>
      <c r="C105" s="77">
        <v>516</v>
      </c>
      <c r="D105" s="99">
        <v>70</v>
      </c>
      <c r="E105" s="115">
        <v>700516</v>
      </c>
      <c r="F105" s="115" t="s">
        <v>211</v>
      </c>
      <c r="G105" s="64" t="s">
        <v>546</v>
      </c>
    </row>
    <row r="106" spans="1:7" ht="13.5">
      <c r="A106" s="67"/>
      <c r="B106" s="68">
        <v>17</v>
      </c>
      <c r="C106" s="79">
        <v>517</v>
      </c>
      <c r="D106" s="101">
        <v>70</v>
      </c>
      <c r="E106" s="115">
        <v>700517</v>
      </c>
      <c r="F106" s="116" t="s">
        <v>212</v>
      </c>
      <c r="G106" s="68" t="s">
        <v>547</v>
      </c>
    </row>
    <row r="107" spans="1:7" ht="36">
      <c r="A107" s="66" t="s">
        <v>101</v>
      </c>
      <c r="B107" s="60" t="s">
        <v>102</v>
      </c>
      <c r="C107" s="78" t="s">
        <v>103</v>
      </c>
      <c r="D107" s="112" t="s">
        <v>794</v>
      </c>
      <c r="E107" s="113" t="s">
        <v>795</v>
      </c>
      <c r="F107" s="113" t="s">
        <v>5</v>
      </c>
      <c r="G107" s="60" t="s">
        <v>452</v>
      </c>
    </row>
    <row r="108" spans="1:7" ht="13.5">
      <c r="A108" s="69" t="s">
        <v>805</v>
      </c>
      <c r="B108" s="70">
        <v>1</v>
      </c>
      <c r="C108" s="80">
        <v>601</v>
      </c>
      <c r="D108" s="102">
        <v>58</v>
      </c>
      <c r="E108" s="114">
        <v>580601</v>
      </c>
      <c r="F108" s="114" t="s">
        <v>213</v>
      </c>
      <c r="G108" s="62" t="s">
        <v>806</v>
      </c>
    </row>
    <row r="109" spans="1:7" ht="13.5">
      <c r="A109" s="63" t="s">
        <v>214</v>
      </c>
      <c r="B109" s="64">
        <v>2</v>
      </c>
      <c r="C109" s="77">
        <v>602</v>
      </c>
      <c r="D109" s="99">
        <v>58</v>
      </c>
      <c r="E109" s="115">
        <v>580602</v>
      </c>
      <c r="F109" s="115" t="s">
        <v>215</v>
      </c>
      <c r="G109" s="64" t="s">
        <v>807</v>
      </c>
    </row>
    <row r="110" spans="1:7" ht="13.5">
      <c r="A110" s="63" t="s">
        <v>319</v>
      </c>
      <c r="B110" s="64">
        <v>3</v>
      </c>
      <c r="C110" s="77">
        <v>603</v>
      </c>
      <c r="D110" s="99">
        <v>58</v>
      </c>
      <c r="E110" s="115">
        <v>580603</v>
      </c>
      <c r="F110" s="115" t="s">
        <v>216</v>
      </c>
      <c r="G110" s="64" t="s">
        <v>808</v>
      </c>
    </row>
    <row r="111" spans="1:7" ht="13.5">
      <c r="A111" s="63"/>
      <c r="B111" s="64">
        <v>4</v>
      </c>
      <c r="C111" s="77">
        <v>604</v>
      </c>
      <c r="D111" s="99">
        <v>58</v>
      </c>
      <c r="E111" s="115">
        <v>580604</v>
      </c>
      <c r="F111" s="115" t="s">
        <v>217</v>
      </c>
      <c r="G111" s="64" t="s">
        <v>548</v>
      </c>
    </row>
    <row r="112" spans="1:7" ht="13.5">
      <c r="A112" s="63"/>
      <c r="B112" s="64">
        <v>5</v>
      </c>
      <c r="C112" s="77">
        <v>605</v>
      </c>
      <c r="D112" s="99">
        <v>58</v>
      </c>
      <c r="E112" s="115">
        <v>580605</v>
      </c>
      <c r="F112" s="115" t="s">
        <v>218</v>
      </c>
      <c r="G112" s="64" t="s">
        <v>809</v>
      </c>
    </row>
    <row r="113" spans="1:7" ht="13.5">
      <c r="A113" s="63"/>
      <c r="B113" s="64">
        <v>6</v>
      </c>
      <c r="C113" s="77">
        <v>606</v>
      </c>
      <c r="D113" s="99">
        <v>58</v>
      </c>
      <c r="E113" s="115">
        <v>580606</v>
      </c>
      <c r="F113" s="115" t="s">
        <v>219</v>
      </c>
      <c r="G113" s="64" t="s">
        <v>549</v>
      </c>
    </row>
    <row r="114" spans="1:7" ht="13.5">
      <c r="A114" s="63"/>
      <c r="B114" s="64">
        <v>7</v>
      </c>
      <c r="C114" s="77">
        <v>607</v>
      </c>
      <c r="D114" s="99">
        <v>58</v>
      </c>
      <c r="E114" s="115">
        <v>580607</v>
      </c>
      <c r="F114" s="115" t="s">
        <v>220</v>
      </c>
      <c r="G114" s="64" t="s">
        <v>550</v>
      </c>
    </row>
    <row r="115" spans="1:7" ht="13.5">
      <c r="A115" s="63"/>
      <c r="B115" s="64">
        <v>8</v>
      </c>
      <c r="C115" s="77">
        <v>608</v>
      </c>
      <c r="D115" s="99">
        <v>58</v>
      </c>
      <c r="E115" s="115">
        <v>580608</v>
      </c>
      <c r="F115" s="115" t="s">
        <v>221</v>
      </c>
      <c r="G115" s="64" t="s">
        <v>551</v>
      </c>
    </row>
    <row r="116" spans="1:7" ht="13.5">
      <c r="A116" s="63"/>
      <c r="B116" s="64">
        <v>9</v>
      </c>
      <c r="C116" s="77">
        <v>609</v>
      </c>
      <c r="D116" s="99">
        <v>58</v>
      </c>
      <c r="E116" s="115">
        <v>580609</v>
      </c>
      <c r="F116" s="115" t="s">
        <v>222</v>
      </c>
      <c r="G116" s="64" t="s">
        <v>552</v>
      </c>
    </row>
    <row r="117" spans="1:7" ht="13.5">
      <c r="A117" s="63"/>
      <c r="B117" s="64">
        <v>10</v>
      </c>
      <c r="C117" s="77">
        <v>610</v>
      </c>
      <c r="D117" s="99">
        <v>58</v>
      </c>
      <c r="E117" s="115">
        <v>580610</v>
      </c>
      <c r="F117" s="115" t="s">
        <v>223</v>
      </c>
      <c r="G117" s="64" t="s">
        <v>553</v>
      </c>
    </row>
    <row r="118" spans="1:7" ht="13.5">
      <c r="A118" s="63"/>
      <c r="B118" s="64">
        <v>11</v>
      </c>
      <c r="C118" s="77">
        <v>611</v>
      </c>
      <c r="D118" s="99">
        <v>58</v>
      </c>
      <c r="E118" s="115">
        <v>580611</v>
      </c>
      <c r="F118" s="115" t="s">
        <v>224</v>
      </c>
      <c r="G118" s="64" t="s">
        <v>554</v>
      </c>
    </row>
    <row r="119" spans="1:7" ht="13.5">
      <c r="A119" s="63"/>
      <c r="B119" s="64">
        <v>12</v>
      </c>
      <c r="C119" s="77">
        <v>612</v>
      </c>
      <c r="D119" s="99">
        <v>58</v>
      </c>
      <c r="E119" s="115">
        <v>580612</v>
      </c>
      <c r="F119" s="115" t="s">
        <v>858</v>
      </c>
      <c r="G119" s="64" t="s">
        <v>859</v>
      </c>
    </row>
    <row r="120" spans="1:7" ht="13.5">
      <c r="A120" s="63"/>
      <c r="B120" s="64">
        <v>13</v>
      </c>
      <c r="C120" s="77">
        <v>613</v>
      </c>
      <c r="D120" s="99">
        <v>58</v>
      </c>
      <c r="E120" s="115">
        <v>580613</v>
      </c>
      <c r="F120" s="115" t="s">
        <v>863</v>
      </c>
      <c r="G120" s="64" t="s">
        <v>860</v>
      </c>
    </row>
    <row r="121" spans="1:7" ht="13.5">
      <c r="A121" s="63"/>
      <c r="B121" s="64">
        <v>14</v>
      </c>
      <c r="C121" s="77">
        <v>614</v>
      </c>
      <c r="D121" s="99">
        <v>58</v>
      </c>
      <c r="E121" s="115">
        <v>580614</v>
      </c>
      <c r="F121" s="115" t="s">
        <v>862</v>
      </c>
      <c r="G121" s="64" t="s">
        <v>861</v>
      </c>
    </row>
    <row r="122" spans="1:7" ht="13.5">
      <c r="A122" s="61" t="s">
        <v>810</v>
      </c>
      <c r="B122" s="62">
        <v>1</v>
      </c>
      <c r="C122" s="76">
        <v>701</v>
      </c>
      <c r="D122" s="98">
        <v>68</v>
      </c>
      <c r="E122" s="114">
        <v>680701</v>
      </c>
      <c r="F122" s="114" t="s">
        <v>225</v>
      </c>
      <c r="G122" s="62" t="s">
        <v>811</v>
      </c>
    </row>
    <row r="123" spans="1:7" ht="13.5">
      <c r="A123" s="63" t="s">
        <v>226</v>
      </c>
      <c r="B123" s="64">
        <v>2</v>
      </c>
      <c r="C123" s="77">
        <v>702</v>
      </c>
      <c r="D123" s="99">
        <v>68</v>
      </c>
      <c r="E123" s="115">
        <v>680702</v>
      </c>
      <c r="F123" s="115" t="s">
        <v>227</v>
      </c>
      <c r="G123" s="64" t="s">
        <v>812</v>
      </c>
    </row>
    <row r="124" spans="1:7" ht="13.5">
      <c r="A124" s="63" t="s">
        <v>228</v>
      </c>
      <c r="B124" s="64">
        <v>3</v>
      </c>
      <c r="C124" s="77">
        <v>703</v>
      </c>
      <c r="D124" s="99">
        <v>68</v>
      </c>
      <c r="E124" s="115">
        <v>680703</v>
      </c>
      <c r="F124" s="115" t="s">
        <v>229</v>
      </c>
      <c r="G124" s="64" t="s">
        <v>813</v>
      </c>
    </row>
    <row r="125" spans="1:7" ht="13.5">
      <c r="A125" s="63"/>
      <c r="B125" s="64">
        <v>4</v>
      </c>
      <c r="C125" s="77">
        <v>704</v>
      </c>
      <c r="D125" s="99">
        <v>68</v>
      </c>
      <c r="E125" s="115">
        <v>680704</v>
      </c>
      <c r="F125" s="115" t="s">
        <v>230</v>
      </c>
      <c r="G125" s="64" t="s">
        <v>555</v>
      </c>
    </row>
    <row r="126" spans="1:7" ht="13.5">
      <c r="A126" s="63"/>
      <c r="B126" s="64">
        <v>5</v>
      </c>
      <c r="C126" s="77">
        <v>705</v>
      </c>
      <c r="D126" s="99">
        <v>68</v>
      </c>
      <c r="E126" s="115">
        <v>680705</v>
      </c>
      <c r="F126" s="115" t="s">
        <v>231</v>
      </c>
      <c r="G126" s="64" t="s">
        <v>556</v>
      </c>
    </row>
    <row r="127" spans="1:7" ht="13.5">
      <c r="A127" s="63"/>
      <c r="B127" s="64">
        <v>6</v>
      </c>
      <c r="C127" s="77">
        <v>706</v>
      </c>
      <c r="D127" s="99">
        <v>68</v>
      </c>
      <c r="E127" s="115">
        <v>680706</v>
      </c>
      <c r="F127" s="115" t="s">
        <v>232</v>
      </c>
      <c r="G127" s="64" t="s">
        <v>557</v>
      </c>
    </row>
    <row r="128" spans="1:7" ht="13.5">
      <c r="A128" s="63"/>
      <c r="B128" s="64">
        <v>7</v>
      </c>
      <c r="C128" s="77">
        <v>707</v>
      </c>
      <c r="D128" s="99">
        <v>68</v>
      </c>
      <c r="E128" s="115">
        <v>680707</v>
      </c>
      <c r="F128" s="115" t="s">
        <v>233</v>
      </c>
      <c r="G128" s="64" t="s">
        <v>558</v>
      </c>
    </row>
    <row r="129" spans="1:7" ht="13.5">
      <c r="A129" s="63"/>
      <c r="B129" s="64">
        <v>8</v>
      </c>
      <c r="C129" s="77">
        <v>708</v>
      </c>
      <c r="D129" s="99">
        <v>68</v>
      </c>
      <c r="E129" s="115">
        <v>680708</v>
      </c>
      <c r="F129" s="115" t="s">
        <v>234</v>
      </c>
      <c r="G129" s="64" t="s">
        <v>559</v>
      </c>
    </row>
    <row r="130" spans="1:7" ht="13.5">
      <c r="A130" s="63"/>
      <c r="B130" s="64">
        <v>9</v>
      </c>
      <c r="C130" s="77">
        <v>709</v>
      </c>
      <c r="D130" s="99">
        <v>68</v>
      </c>
      <c r="E130" s="115">
        <v>680709</v>
      </c>
      <c r="F130" s="115" t="s">
        <v>235</v>
      </c>
      <c r="G130" s="64" t="s">
        <v>560</v>
      </c>
    </row>
    <row r="131" spans="1:7" ht="13.5">
      <c r="A131" s="63"/>
      <c r="B131" s="64">
        <v>10</v>
      </c>
      <c r="C131" s="77">
        <v>710</v>
      </c>
      <c r="D131" s="99">
        <v>68</v>
      </c>
      <c r="E131" s="115">
        <v>680710</v>
      </c>
      <c r="F131" s="115" t="s">
        <v>236</v>
      </c>
      <c r="G131" s="64" t="s">
        <v>561</v>
      </c>
    </row>
    <row r="132" spans="1:7" ht="13.5">
      <c r="A132" s="63"/>
      <c r="B132" s="64">
        <v>11</v>
      </c>
      <c r="C132" s="77">
        <v>711</v>
      </c>
      <c r="D132" s="99">
        <v>68</v>
      </c>
      <c r="E132" s="115">
        <v>680711</v>
      </c>
      <c r="F132" s="115" t="s">
        <v>237</v>
      </c>
      <c r="G132" s="64" t="s">
        <v>562</v>
      </c>
    </row>
    <row r="133" spans="1:7" ht="13.5">
      <c r="A133" s="63"/>
      <c r="B133" s="64">
        <v>12</v>
      </c>
      <c r="C133" s="77">
        <v>712</v>
      </c>
      <c r="D133" s="99">
        <v>68</v>
      </c>
      <c r="E133" s="115">
        <v>680712</v>
      </c>
      <c r="F133" s="115" t="s">
        <v>238</v>
      </c>
      <c r="G133" s="64" t="s">
        <v>563</v>
      </c>
    </row>
    <row r="134" spans="1:7" ht="13.5">
      <c r="A134" s="67"/>
      <c r="B134" s="68">
        <v>13</v>
      </c>
      <c r="C134" s="79">
        <v>713</v>
      </c>
      <c r="D134" s="100">
        <v>68</v>
      </c>
      <c r="E134" s="115">
        <v>680713</v>
      </c>
      <c r="F134" s="115" t="s">
        <v>239</v>
      </c>
      <c r="G134" s="64" t="s">
        <v>564</v>
      </c>
    </row>
    <row r="135" spans="1:7" ht="13.5">
      <c r="A135" s="61" t="s">
        <v>814</v>
      </c>
      <c r="B135" s="62">
        <v>1</v>
      </c>
      <c r="C135" s="76">
        <v>801</v>
      </c>
      <c r="D135" s="98">
        <v>57</v>
      </c>
      <c r="E135" s="114">
        <v>570801</v>
      </c>
      <c r="F135" s="114" t="s">
        <v>240</v>
      </c>
      <c r="G135" s="62" t="s">
        <v>815</v>
      </c>
    </row>
    <row r="136" spans="1:7" ht="13.5">
      <c r="A136" s="63" t="s">
        <v>241</v>
      </c>
      <c r="B136" s="64">
        <v>2</v>
      </c>
      <c r="C136" s="77">
        <v>802</v>
      </c>
      <c r="D136" s="99">
        <v>57</v>
      </c>
      <c r="E136" s="115">
        <v>570802</v>
      </c>
      <c r="F136" s="115" t="s">
        <v>242</v>
      </c>
      <c r="G136" s="64" t="s">
        <v>565</v>
      </c>
    </row>
    <row r="137" spans="1:7" ht="13.5">
      <c r="A137" s="63" t="s">
        <v>243</v>
      </c>
      <c r="B137" s="64">
        <v>3</v>
      </c>
      <c r="C137" s="77">
        <v>803</v>
      </c>
      <c r="D137" s="99">
        <v>57</v>
      </c>
      <c r="E137" s="115">
        <v>570803</v>
      </c>
      <c r="F137" s="115" t="s">
        <v>244</v>
      </c>
      <c r="G137" s="64" t="s">
        <v>566</v>
      </c>
    </row>
    <row r="138" spans="1:7" ht="13.5">
      <c r="A138" s="63"/>
      <c r="B138" s="64">
        <v>4</v>
      </c>
      <c r="C138" s="77">
        <v>804</v>
      </c>
      <c r="D138" s="99">
        <v>57</v>
      </c>
      <c r="E138" s="115">
        <v>570804</v>
      </c>
      <c r="F138" s="115" t="s">
        <v>245</v>
      </c>
      <c r="G138" s="64" t="s">
        <v>567</v>
      </c>
    </row>
    <row r="139" spans="1:7" ht="13.5">
      <c r="A139" s="63"/>
      <c r="B139" s="64">
        <v>5</v>
      </c>
      <c r="C139" s="77">
        <v>805</v>
      </c>
      <c r="D139" s="99">
        <v>57</v>
      </c>
      <c r="E139" s="115">
        <v>570805</v>
      </c>
      <c r="F139" s="115" t="s">
        <v>790</v>
      </c>
      <c r="G139" s="64" t="s">
        <v>816</v>
      </c>
    </row>
    <row r="140" spans="1:7" ht="13.5">
      <c r="A140" s="63"/>
      <c r="B140" s="64">
        <v>6</v>
      </c>
      <c r="C140" s="77">
        <v>806</v>
      </c>
      <c r="D140" s="99">
        <v>57</v>
      </c>
      <c r="E140" s="115">
        <v>570806</v>
      </c>
      <c r="F140" s="115" t="s">
        <v>246</v>
      </c>
      <c r="G140" s="64" t="s">
        <v>568</v>
      </c>
    </row>
    <row r="141" spans="1:7" ht="13.5">
      <c r="A141" s="63"/>
      <c r="B141" s="64">
        <v>7</v>
      </c>
      <c r="C141" s="77">
        <v>807</v>
      </c>
      <c r="D141" s="99">
        <v>57</v>
      </c>
      <c r="E141" s="115">
        <v>570807</v>
      </c>
      <c r="F141" s="115" t="s">
        <v>247</v>
      </c>
      <c r="G141" s="64" t="s">
        <v>569</v>
      </c>
    </row>
    <row r="142" spans="1:7" ht="13.5">
      <c r="A142" s="63"/>
      <c r="B142" s="64">
        <v>8</v>
      </c>
      <c r="C142" s="77">
        <v>808</v>
      </c>
      <c r="D142" s="99">
        <v>57</v>
      </c>
      <c r="E142" s="115">
        <v>570808</v>
      </c>
      <c r="F142" s="115" t="s">
        <v>248</v>
      </c>
      <c r="G142" s="64" t="s">
        <v>570</v>
      </c>
    </row>
    <row r="143" spans="1:7" ht="13.5">
      <c r="A143" s="63"/>
      <c r="B143" s="64">
        <v>9</v>
      </c>
      <c r="C143" s="77">
        <v>809</v>
      </c>
      <c r="D143" s="99">
        <v>57</v>
      </c>
      <c r="E143" s="115">
        <v>570809</v>
      </c>
      <c r="F143" s="115" t="s">
        <v>249</v>
      </c>
      <c r="G143" s="64" t="s">
        <v>571</v>
      </c>
    </row>
    <row r="144" spans="1:7" ht="13.5">
      <c r="A144" s="63"/>
      <c r="B144" s="64">
        <v>10</v>
      </c>
      <c r="C144" s="77">
        <v>810</v>
      </c>
      <c r="D144" s="99">
        <v>57</v>
      </c>
      <c r="E144" s="115">
        <v>570810</v>
      </c>
      <c r="F144" s="115" t="s">
        <v>250</v>
      </c>
      <c r="G144" s="64" t="s">
        <v>572</v>
      </c>
    </row>
    <row r="145" spans="1:7" ht="13.5">
      <c r="A145" s="63"/>
      <c r="B145" s="64">
        <v>11</v>
      </c>
      <c r="C145" s="77">
        <v>811</v>
      </c>
      <c r="D145" s="99">
        <v>57</v>
      </c>
      <c r="E145" s="115">
        <v>570811</v>
      </c>
      <c r="F145" s="115" t="s">
        <v>251</v>
      </c>
      <c r="G145" s="64" t="s">
        <v>573</v>
      </c>
    </row>
    <row r="146" spans="1:7" ht="13.5">
      <c r="A146" s="63"/>
      <c r="B146" s="64">
        <v>12</v>
      </c>
      <c r="C146" s="77">
        <v>812</v>
      </c>
      <c r="D146" s="99">
        <v>57</v>
      </c>
      <c r="E146" s="115">
        <v>570812</v>
      </c>
      <c r="F146" s="115" t="s">
        <v>252</v>
      </c>
      <c r="G146" s="64" t="s">
        <v>574</v>
      </c>
    </row>
    <row r="147" spans="1:7" ht="13.5">
      <c r="A147" s="63"/>
      <c r="B147" s="64">
        <v>13</v>
      </c>
      <c r="C147" s="77">
        <v>813</v>
      </c>
      <c r="D147" s="99">
        <v>57</v>
      </c>
      <c r="E147" s="115">
        <v>570813</v>
      </c>
      <c r="F147" s="115" t="s">
        <v>253</v>
      </c>
      <c r="G147" s="64" t="s">
        <v>575</v>
      </c>
    </row>
    <row r="148" spans="1:7" ht="13.5">
      <c r="A148" s="63"/>
      <c r="B148" s="64">
        <v>14</v>
      </c>
      <c r="C148" s="77">
        <v>814</v>
      </c>
      <c r="D148" s="99">
        <v>57</v>
      </c>
      <c r="E148" s="115">
        <v>570814</v>
      </c>
      <c r="F148" s="115" t="s">
        <v>254</v>
      </c>
      <c r="G148" s="64" t="s">
        <v>576</v>
      </c>
    </row>
    <row r="149" spans="1:7" ht="13.5">
      <c r="A149" s="63"/>
      <c r="B149" s="64">
        <v>15</v>
      </c>
      <c r="C149" s="77">
        <v>815</v>
      </c>
      <c r="D149" s="99">
        <v>57</v>
      </c>
      <c r="E149" s="115">
        <v>570815</v>
      </c>
      <c r="F149" s="115" t="s">
        <v>255</v>
      </c>
      <c r="G149" s="64" t="s">
        <v>577</v>
      </c>
    </row>
    <row r="150" spans="1:7" ht="13.5">
      <c r="A150" s="63"/>
      <c r="B150" s="64">
        <v>16</v>
      </c>
      <c r="C150" s="77">
        <v>816</v>
      </c>
      <c r="D150" s="99">
        <v>57</v>
      </c>
      <c r="E150" s="115">
        <v>570816</v>
      </c>
      <c r="F150" s="115" t="s">
        <v>256</v>
      </c>
      <c r="G150" s="64" t="s">
        <v>578</v>
      </c>
    </row>
    <row r="151" spans="1:7" ht="13.5">
      <c r="A151" s="63"/>
      <c r="B151" s="64">
        <v>17</v>
      </c>
      <c r="C151" s="77">
        <v>817</v>
      </c>
      <c r="D151" s="99">
        <v>57</v>
      </c>
      <c r="E151" s="115">
        <v>570817</v>
      </c>
      <c r="F151" s="115" t="s">
        <v>257</v>
      </c>
      <c r="G151" s="64" t="s">
        <v>579</v>
      </c>
    </row>
    <row r="152" spans="1:7" ht="13.5">
      <c r="A152" s="63"/>
      <c r="B152" s="64">
        <v>18</v>
      </c>
      <c r="C152" s="77">
        <v>818</v>
      </c>
      <c r="D152" s="99">
        <v>57</v>
      </c>
      <c r="E152" s="115">
        <v>570818</v>
      </c>
      <c r="F152" s="115" t="s">
        <v>258</v>
      </c>
      <c r="G152" s="64" t="s">
        <v>580</v>
      </c>
    </row>
    <row r="153" spans="1:7" ht="13.5">
      <c r="A153" s="63"/>
      <c r="B153" s="64">
        <v>19</v>
      </c>
      <c r="C153" s="77">
        <v>819</v>
      </c>
      <c r="D153" s="99">
        <v>57</v>
      </c>
      <c r="E153" s="115">
        <v>570819</v>
      </c>
      <c r="F153" s="115" t="s">
        <v>259</v>
      </c>
      <c r="G153" s="64" t="s">
        <v>581</v>
      </c>
    </row>
    <row r="154" spans="1:7" ht="13.5">
      <c r="A154" s="63"/>
      <c r="B154" s="64">
        <v>21</v>
      </c>
      <c r="C154" s="77">
        <v>821</v>
      </c>
      <c r="D154" s="99">
        <v>57</v>
      </c>
      <c r="E154" s="115">
        <v>570820</v>
      </c>
      <c r="F154" s="115" t="s">
        <v>260</v>
      </c>
      <c r="G154" s="64" t="s">
        <v>817</v>
      </c>
    </row>
    <row r="155" spans="1:7" ht="13.5">
      <c r="A155" s="67"/>
      <c r="B155" s="68">
        <v>22</v>
      </c>
      <c r="C155" s="79">
        <v>822</v>
      </c>
      <c r="D155" s="101">
        <v>57</v>
      </c>
      <c r="E155" s="116">
        <v>570821</v>
      </c>
      <c r="F155" s="116" t="s">
        <v>261</v>
      </c>
      <c r="G155" s="68" t="s">
        <v>818</v>
      </c>
    </row>
    <row r="156" spans="1:7" ht="36">
      <c r="A156" s="66" t="s">
        <v>101</v>
      </c>
      <c r="B156" s="60" t="s">
        <v>102</v>
      </c>
      <c r="C156" s="78" t="s">
        <v>103</v>
      </c>
      <c r="D156" s="112" t="s">
        <v>794</v>
      </c>
      <c r="E156" s="113" t="s">
        <v>795</v>
      </c>
      <c r="F156" s="113" t="s">
        <v>5</v>
      </c>
      <c r="G156" s="60" t="s">
        <v>452</v>
      </c>
    </row>
    <row r="157" spans="1:7" ht="13.5">
      <c r="A157" s="61" t="s">
        <v>819</v>
      </c>
      <c r="B157" s="62">
        <v>1</v>
      </c>
      <c r="C157" s="76">
        <v>901</v>
      </c>
      <c r="D157" s="98">
        <v>64</v>
      </c>
      <c r="E157" s="114">
        <v>640901</v>
      </c>
      <c r="F157" s="114" t="s">
        <v>262</v>
      </c>
      <c r="G157" s="62" t="s">
        <v>582</v>
      </c>
    </row>
    <row r="158" spans="1:7" ht="13.5">
      <c r="A158" s="63" t="s">
        <v>263</v>
      </c>
      <c r="B158" s="64">
        <v>2</v>
      </c>
      <c r="C158" s="77">
        <v>902</v>
      </c>
      <c r="D158" s="99">
        <v>64</v>
      </c>
      <c r="E158" s="115">
        <v>640902</v>
      </c>
      <c r="F158" s="115" t="s">
        <v>264</v>
      </c>
      <c r="G158" s="64" t="s">
        <v>583</v>
      </c>
    </row>
    <row r="159" spans="1:7" ht="13.5">
      <c r="A159" s="63" t="s">
        <v>868</v>
      </c>
      <c r="B159" s="64">
        <v>3</v>
      </c>
      <c r="C159" s="77">
        <v>903</v>
      </c>
      <c r="D159" s="99">
        <v>64</v>
      </c>
      <c r="E159" s="115">
        <v>640903</v>
      </c>
      <c r="F159" s="115" t="s">
        <v>265</v>
      </c>
      <c r="G159" s="64" t="s">
        <v>584</v>
      </c>
    </row>
    <row r="160" spans="1:7" ht="13.5">
      <c r="A160" s="63"/>
      <c r="B160" s="64">
        <v>4</v>
      </c>
      <c r="C160" s="77">
        <v>904</v>
      </c>
      <c r="D160" s="99">
        <v>64</v>
      </c>
      <c r="E160" s="115">
        <v>640904</v>
      </c>
      <c r="F160" s="115" t="s">
        <v>266</v>
      </c>
      <c r="G160" s="64" t="s">
        <v>585</v>
      </c>
    </row>
    <row r="161" spans="1:7" ht="13.5">
      <c r="A161" s="63"/>
      <c r="B161" s="64">
        <v>5</v>
      </c>
      <c r="C161" s="77">
        <v>905</v>
      </c>
      <c r="D161" s="99">
        <v>64</v>
      </c>
      <c r="E161" s="115">
        <v>640905</v>
      </c>
      <c r="F161" s="115" t="s">
        <v>267</v>
      </c>
      <c r="G161" s="64" t="s">
        <v>586</v>
      </c>
    </row>
    <row r="162" spans="1:7" ht="13.5">
      <c r="A162" s="63"/>
      <c r="B162" s="64">
        <v>6</v>
      </c>
      <c r="C162" s="77">
        <v>906</v>
      </c>
      <c r="D162" s="99">
        <v>64</v>
      </c>
      <c r="E162" s="115">
        <v>640906</v>
      </c>
      <c r="F162" s="115" t="s">
        <v>268</v>
      </c>
      <c r="G162" s="64" t="s">
        <v>587</v>
      </c>
    </row>
    <row r="163" spans="1:7" ht="13.5">
      <c r="A163" s="63"/>
      <c r="B163" s="64">
        <v>7</v>
      </c>
      <c r="C163" s="77">
        <v>907</v>
      </c>
      <c r="D163" s="99">
        <v>64</v>
      </c>
      <c r="E163" s="115">
        <v>640907</v>
      </c>
      <c r="F163" s="115" t="s">
        <v>269</v>
      </c>
      <c r="G163" s="64" t="s">
        <v>588</v>
      </c>
    </row>
    <row r="164" spans="1:7" ht="13.5">
      <c r="A164" s="63"/>
      <c r="B164" s="64">
        <v>8</v>
      </c>
      <c r="C164" s="77">
        <v>908</v>
      </c>
      <c r="D164" s="99">
        <v>64</v>
      </c>
      <c r="E164" s="115">
        <v>640908</v>
      </c>
      <c r="F164" s="115" t="s">
        <v>270</v>
      </c>
      <c r="G164" s="64" t="s">
        <v>589</v>
      </c>
    </row>
    <row r="165" spans="1:7" ht="13.5">
      <c r="A165" s="63"/>
      <c r="B165" s="64">
        <v>9</v>
      </c>
      <c r="C165" s="77">
        <v>909</v>
      </c>
      <c r="D165" s="99">
        <v>64</v>
      </c>
      <c r="E165" s="115">
        <v>640909</v>
      </c>
      <c r="F165" s="115" t="s">
        <v>271</v>
      </c>
      <c r="G165" s="64" t="s">
        <v>590</v>
      </c>
    </row>
    <row r="166" spans="1:7" ht="13.5">
      <c r="A166" s="63"/>
      <c r="B166" s="64">
        <v>10</v>
      </c>
      <c r="C166" s="77">
        <v>910</v>
      </c>
      <c r="D166" s="99">
        <v>64</v>
      </c>
      <c r="E166" s="115">
        <v>640910</v>
      </c>
      <c r="F166" s="115" t="s">
        <v>272</v>
      </c>
      <c r="G166" s="64" t="s">
        <v>591</v>
      </c>
    </row>
    <row r="167" spans="1:7" ht="13.5">
      <c r="A167" s="63"/>
      <c r="B167" s="64">
        <v>11</v>
      </c>
      <c r="C167" s="77">
        <v>911</v>
      </c>
      <c r="D167" s="99">
        <v>64</v>
      </c>
      <c r="E167" s="115">
        <v>640911</v>
      </c>
      <c r="F167" s="115" t="s">
        <v>273</v>
      </c>
      <c r="G167" s="64" t="s">
        <v>592</v>
      </c>
    </row>
    <row r="168" spans="1:7" ht="13.5">
      <c r="A168" s="63"/>
      <c r="B168" s="64">
        <v>12</v>
      </c>
      <c r="C168" s="77">
        <v>912</v>
      </c>
      <c r="D168" s="99">
        <v>64</v>
      </c>
      <c r="E168" s="115">
        <v>640912</v>
      </c>
      <c r="F168" s="115" t="s">
        <v>274</v>
      </c>
      <c r="G168" s="64" t="s">
        <v>593</v>
      </c>
    </row>
    <row r="169" spans="1:7" ht="13.5">
      <c r="A169" s="63"/>
      <c r="B169" s="64">
        <v>13</v>
      </c>
      <c r="C169" s="77">
        <v>913</v>
      </c>
      <c r="D169" s="99">
        <v>64</v>
      </c>
      <c r="E169" s="115">
        <v>640913</v>
      </c>
      <c r="F169" s="115" t="s">
        <v>275</v>
      </c>
      <c r="G169" s="64" t="s">
        <v>594</v>
      </c>
    </row>
    <row r="170" spans="1:7" ht="13.5">
      <c r="A170" s="63"/>
      <c r="B170" s="64">
        <v>14</v>
      </c>
      <c r="C170" s="77">
        <v>914</v>
      </c>
      <c r="D170" s="99">
        <v>64</v>
      </c>
      <c r="E170" s="115">
        <v>640914</v>
      </c>
      <c r="F170" s="115" t="s">
        <v>276</v>
      </c>
      <c r="G170" s="64" t="s">
        <v>595</v>
      </c>
    </row>
    <row r="171" spans="1:7" ht="13.5">
      <c r="A171" s="63"/>
      <c r="B171" s="64">
        <v>15</v>
      </c>
      <c r="C171" s="77">
        <v>915</v>
      </c>
      <c r="D171" s="99">
        <v>64</v>
      </c>
      <c r="E171" s="115">
        <v>640915</v>
      </c>
      <c r="F171" s="115" t="s">
        <v>277</v>
      </c>
      <c r="G171" s="64" t="s">
        <v>596</v>
      </c>
    </row>
    <row r="172" spans="1:7" ht="13.5">
      <c r="A172" s="63"/>
      <c r="B172" s="64">
        <v>16</v>
      </c>
      <c r="C172" s="77">
        <v>916</v>
      </c>
      <c r="D172" s="99">
        <v>64</v>
      </c>
      <c r="E172" s="115">
        <v>640916</v>
      </c>
      <c r="F172" s="115" t="s">
        <v>278</v>
      </c>
      <c r="G172" s="64" t="s">
        <v>597</v>
      </c>
    </row>
    <row r="173" spans="1:7" ht="13.5">
      <c r="A173" s="63"/>
      <c r="B173" s="64">
        <v>17</v>
      </c>
      <c r="C173" s="77">
        <v>917</v>
      </c>
      <c r="D173" s="99">
        <v>64</v>
      </c>
      <c r="E173" s="115">
        <v>640917</v>
      </c>
      <c r="F173" s="115" t="s">
        <v>279</v>
      </c>
      <c r="G173" s="64" t="s">
        <v>598</v>
      </c>
    </row>
    <row r="174" spans="1:7" ht="13.5">
      <c r="A174" s="63"/>
      <c r="B174" s="64">
        <v>18</v>
      </c>
      <c r="C174" s="77">
        <v>918</v>
      </c>
      <c r="D174" s="99">
        <v>64</v>
      </c>
      <c r="E174" s="115">
        <v>640918</v>
      </c>
      <c r="F174" s="115" t="s">
        <v>280</v>
      </c>
      <c r="G174" s="64" t="s">
        <v>599</v>
      </c>
    </row>
    <row r="175" spans="1:7" ht="13.5">
      <c r="A175" s="63"/>
      <c r="B175" s="64">
        <v>19</v>
      </c>
      <c r="C175" s="77">
        <v>919</v>
      </c>
      <c r="D175" s="99">
        <v>64</v>
      </c>
      <c r="E175" s="115">
        <v>640919</v>
      </c>
      <c r="F175" s="115" t="s">
        <v>281</v>
      </c>
      <c r="G175" s="64" t="s">
        <v>600</v>
      </c>
    </row>
    <row r="176" spans="1:7" ht="13.5">
      <c r="A176" s="63"/>
      <c r="B176" s="64">
        <v>20</v>
      </c>
      <c r="C176" s="77">
        <v>920</v>
      </c>
      <c r="D176" s="99">
        <v>64</v>
      </c>
      <c r="E176" s="115">
        <v>640920</v>
      </c>
      <c r="F176" s="115" t="s">
        <v>282</v>
      </c>
      <c r="G176" s="64" t="s">
        <v>601</v>
      </c>
    </row>
    <row r="177" spans="1:7" ht="13.5">
      <c r="A177" s="63"/>
      <c r="B177" s="64">
        <v>21</v>
      </c>
      <c r="C177" s="77">
        <v>921</v>
      </c>
      <c r="D177" s="99">
        <v>64</v>
      </c>
      <c r="E177" s="115">
        <v>640921</v>
      </c>
      <c r="F177" s="115" t="s">
        <v>283</v>
      </c>
      <c r="G177" s="64" t="s">
        <v>602</v>
      </c>
    </row>
    <row r="178" spans="1:7" ht="13.5">
      <c r="A178" s="63"/>
      <c r="B178" s="64">
        <v>22</v>
      </c>
      <c r="C178" s="77">
        <v>922</v>
      </c>
      <c r="D178" s="99">
        <v>64</v>
      </c>
      <c r="E178" s="115">
        <v>640922</v>
      </c>
      <c r="F178" s="115" t="s">
        <v>284</v>
      </c>
      <c r="G178" s="64" t="s">
        <v>603</v>
      </c>
    </row>
    <row r="179" spans="1:7" ht="13.5">
      <c r="A179" s="63"/>
      <c r="B179" s="64">
        <v>23</v>
      </c>
      <c r="C179" s="77">
        <v>923</v>
      </c>
      <c r="D179" s="99">
        <v>64</v>
      </c>
      <c r="E179" s="115">
        <v>640923</v>
      </c>
      <c r="F179" s="115" t="s">
        <v>285</v>
      </c>
      <c r="G179" s="64" t="s">
        <v>604</v>
      </c>
    </row>
    <row r="180" spans="1:7" ht="13.5">
      <c r="A180" s="63"/>
      <c r="B180" s="64">
        <v>24</v>
      </c>
      <c r="C180" s="77">
        <v>924</v>
      </c>
      <c r="D180" s="99">
        <v>64</v>
      </c>
      <c r="E180" s="115">
        <v>640924</v>
      </c>
      <c r="F180" s="115" t="s">
        <v>286</v>
      </c>
      <c r="G180" s="64" t="s">
        <v>605</v>
      </c>
    </row>
    <row r="181" spans="1:7" ht="13.5">
      <c r="A181" s="63"/>
      <c r="B181" s="64">
        <v>25</v>
      </c>
      <c r="C181" s="77">
        <v>925</v>
      </c>
      <c r="D181" s="99">
        <v>64</v>
      </c>
      <c r="E181" s="115">
        <v>640925</v>
      </c>
      <c r="F181" s="115" t="s">
        <v>287</v>
      </c>
      <c r="G181" s="64" t="s">
        <v>606</v>
      </c>
    </row>
    <row r="182" spans="1:7" ht="13.5">
      <c r="A182" s="63"/>
      <c r="B182" s="64">
        <v>26</v>
      </c>
      <c r="C182" s="77">
        <v>926</v>
      </c>
      <c r="D182" s="99">
        <v>64</v>
      </c>
      <c r="E182" s="115">
        <v>640926</v>
      </c>
      <c r="F182" s="115" t="s">
        <v>288</v>
      </c>
      <c r="G182" s="64" t="s">
        <v>607</v>
      </c>
    </row>
    <row r="183" spans="1:7" ht="13.5">
      <c r="A183" s="63"/>
      <c r="B183" s="64">
        <v>27</v>
      </c>
      <c r="C183" s="77">
        <v>927</v>
      </c>
      <c r="D183" s="99">
        <v>64</v>
      </c>
      <c r="E183" s="115">
        <v>640927</v>
      </c>
      <c r="F183" s="115" t="s">
        <v>289</v>
      </c>
      <c r="G183" s="64" t="s">
        <v>608</v>
      </c>
    </row>
    <row r="184" spans="1:7" ht="13.5">
      <c r="A184" s="63"/>
      <c r="B184" s="64">
        <v>28</v>
      </c>
      <c r="C184" s="77">
        <v>928</v>
      </c>
      <c r="D184" s="99">
        <v>64</v>
      </c>
      <c r="E184" s="115">
        <v>640928</v>
      </c>
      <c r="F184" s="115" t="s">
        <v>290</v>
      </c>
      <c r="G184" s="64" t="s">
        <v>609</v>
      </c>
    </row>
    <row r="185" spans="1:7" ht="13.5">
      <c r="A185" s="63"/>
      <c r="B185" s="64">
        <v>29</v>
      </c>
      <c r="C185" s="77">
        <v>929</v>
      </c>
      <c r="D185" s="99">
        <v>64</v>
      </c>
      <c r="E185" s="115">
        <v>640929</v>
      </c>
      <c r="F185" s="115" t="s">
        <v>291</v>
      </c>
      <c r="G185" s="64" t="s">
        <v>610</v>
      </c>
    </row>
    <row r="186" spans="1:7" ht="13.5">
      <c r="A186" s="63"/>
      <c r="B186" s="64">
        <v>30</v>
      </c>
      <c r="C186" s="77">
        <v>930</v>
      </c>
      <c r="D186" s="99">
        <v>64</v>
      </c>
      <c r="E186" s="115">
        <v>640930</v>
      </c>
      <c r="F186" s="115" t="s">
        <v>292</v>
      </c>
      <c r="G186" s="64" t="s">
        <v>611</v>
      </c>
    </row>
    <row r="187" spans="1:7" ht="13.5">
      <c r="A187" s="63"/>
      <c r="B187" s="64">
        <v>31</v>
      </c>
      <c r="C187" s="77">
        <v>931</v>
      </c>
      <c r="D187" s="99">
        <v>64</v>
      </c>
      <c r="E187" s="115">
        <v>640931</v>
      </c>
      <c r="F187" s="115" t="s">
        <v>293</v>
      </c>
      <c r="G187" s="64" t="s">
        <v>612</v>
      </c>
    </row>
    <row r="188" spans="1:7" ht="13.5">
      <c r="A188" s="63"/>
      <c r="B188" s="64">
        <v>32</v>
      </c>
      <c r="C188" s="77">
        <v>932</v>
      </c>
      <c r="D188" s="99">
        <v>64</v>
      </c>
      <c r="E188" s="115">
        <v>640932</v>
      </c>
      <c r="F188" s="115" t="s">
        <v>294</v>
      </c>
      <c r="G188" s="64" t="s">
        <v>613</v>
      </c>
    </row>
    <row r="189" spans="1:7" ht="13.5">
      <c r="A189" s="63"/>
      <c r="B189" s="64">
        <v>33</v>
      </c>
      <c r="C189" s="77">
        <v>933</v>
      </c>
      <c r="D189" s="99">
        <v>64</v>
      </c>
      <c r="E189" s="115">
        <v>640933</v>
      </c>
      <c r="F189" s="115" t="s">
        <v>864</v>
      </c>
      <c r="G189" s="64" t="s">
        <v>865</v>
      </c>
    </row>
    <row r="190" spans="1:7" ht="13.5">
      <c r="A190" s="63"/>
      <c r="B190" s="64">
        <v>34</v>
      </c>
      <c r="C190" s="77">
        <v>934</v>
      </c>
      <c r="D190" s="99">
        <v>64</v>
      </c>
      <c r="E190" s="115">
        <v>640934</v>
      </c>
      <c r="F190" s="115" t="s">
        <v>295</v>
      </c>
      <c r="G190" s="64" t="s">
        <v>614</v>
      </c>
    </row>
    <row r="191" spans="1:7" ht="13.5">
      <c r="A191" s="63"/>
      <c r="B191" s="64">
        <v>35</v>
      </c>
      <c r="C191" s="77">
        <v>935</v>
      </c>
      <c r="D191" s="99">
        <v>64</v>
      </c>
      <c r="E191" s="115">
        <v>640935</v>
      </c>
      <c r="F191" s="115" t="s">
        <v>296</v>
      </c>
      <c r="G191" s="64" t="s">
        <v>615</v>
      </c>
    </row>
    <row r="192" spans="1:7" ht="13.5">
      <c r="A192" s="63"/>
      <c r="B192" s="64">
        <v>36</v>
      </c>
      <c r="C192" s="77">
        <v>936</v>
      </c>
      <c r="D192" s="99">
        <v>64</v>
      </c>
      <c r="E192" s="115">
        <v>640936</v>
      </c>
      <c r="F192" s="115" t="s">
        <v>297</v>
      </c>
      <c r="G192" s="64" t="s">
        <v>616</v>
      </c>
    </row>
    <row r="193" spans="1:7" ht="13.5">
      <c r="A193" s="63"/>
      <c r="B193" s="64">
        <v>37</v>
      </c>
      <c r="C193" s="77">
        <v>937</v>
      </c>
      <c r="D193" s="99">
        <v>64</v>
      </c>
      <c r="E193" s="115">
        <v>640937</v>
      </c>
      <c r="F193" s="115" t="s">
        <v>298</v>
      </c>
      <c r="G193" s="64" t="s">
        <v>617</v>
      </c>
    </row>
    <row r="194" spans="1:7" ht="13.5">
      <c r="A194" s="63"/>
      <c r="B194" s="64">
        <v>38</v>
      </c>
      <c r="C194" s="77">
        <v>938</v>
      </c>
      <c r="D194" s="99">
        <v>64</v>
      </c>
      <c r="E194" s="115">
        <v>640938</v>
      </c>
      <c r="F194" s="115" t="s">
        <v>299</v>
      </c>
      <c r="G194" s="64" t="s">
        <v>618</v>
      </c>
    </row>
    <row r="195" spans="1:7" ht="13.5">
      <c r="A195" s="63"/>
      <c r="B195" s="64">
        <v>39</v>
      </c>
      <c r="C195" s="77">
        <v>939</v>
      </c>
      <c r="D195" s="99">
        <v>64</v>
      </c>
      <c r="E195" s="115">
        <v>640939</v>
      </c>
      <c r="F195" s="115" t="s">
        <v>300</v>
      </c>
      <c r="G195" s="64" t="s">
        <v>619</v>
      </c>
    </row>
    <row r="196" spans="1:7" ht="13.5">
      <c r="A196" s="63"/>
      <c r="B196" s="64">
        <v>40</v>
      </c>
      <c r="C196" s="77">
        <v>940</v>
      </c>
      <c r="D196" s="99">
        <v>64</v>
      </c>
      <c r="E196" s="115">
        <v>640940</v>
      </c>
      <c r="F196" s="115" t="s">
        <v>301</v>
      </c>
      <c r="G196" s="64" t="s">
        <v>620</v>
      </c>
    </row>
    <row r="197" spans="1:7" ht="13.5">
      <c r="A197" s="63"/>
      <c r="B197" s="64">
        <v>41</v>
      </c>
      <c r="C197" s="77">
        <v>941</v>
      </c>
      <c r="D197" s="99">
        <v>64</v>
      </c>
      <c r="E197" s="115">
        <v>640941</v>
      </c>
      <c r="F197" s="115" t="s">
        <v>302</v>
      </c>
      <c r="G197" s="64" t="s">
        <v>621</v>
      </c>
    </row>
    <row r="198" spans="1:7" ht="13.5">
      <c r="A198" s="63"/>
      <c r="B198" s="64">
        <v>42</v>
      </c>
      <c r="C198" s="77">
        <v>942</v>
      </c>
      <c r="D198" s="99">
        <v>64</v>
      </c>
      <c r="E198" s="115">
        <v>640942</v>
      </c>
      <c r="F198" s="115" t="s">
        <v>303</v>
      </c>
      <c r="G198" s="64" t="s">
        <v>622</v>
      </c>
    </row>
    <row r="199" spans="1:7" ht="13.5">
      <c r="A199" s="63"/>
      <c r="B199" s="64">
        <v>43</v>
      </c>
      <c r="C199" s="77">
        <v>943</v>
      </c>
      <c r="D199" s="99">
        <v>64</v>
      </c>
      <c r="E199" s="115">
        <v>640943</v>
      </c>
      <c r="F199" s="115" t="s">
        <v>304</v>
      </c>
      <c r="G199" s="64" t="s">
        <v>623</v>
      </c>
    </row>
    <row r="200" spans="1:7" ht="13.5">
      <c r="A200" s="63"/>
      <c r="B200" s="64">
        <v>44</v>
      </c>
      <c r="C200" s="77">
        <v>944</v>
      </c>
      <c r="D200" s="99">
        <v>64</v>
      </c>
      <c r="E200" s="115">
        <v>640944</v>
      </c>
      <c r="F200" s="115" t="s">
        <v>820</v>
      </c>
      <c r="G200" s="64" t="s">
        <v>624</v>
      </c>
    </row>
    <row r="201" spans="1:7" ht="13.5">
      <c r="A201" s="63"/>
      <c r="B201" s="64">
        <v>45</v>
      </c>
      <c r="C201" s="77">
        <v>945</v>
      </c>
      <c r="D201" s="99">
        <v>64</v>
      </c>
      <c r="E201" s="115">
        <v>640945</v>
      </c>
      <c r="F201" s="115" t="s">
        <v>305</v>
      </c>
      <c r="G201" s="64" t="s">
        <v>625</v>
      </c>
    </row>
    <row r="202" spans="1:7" ht="13.5">
      <c r="A202" s="63"/>
      <c r="B202" s="64">
        <v>46</v>
      </c>
      <c r="C202" s="77">
        <v>946</v>
      </c>
      <c r="D202" s="99">
        <v>64</v>
      </c>
      <c r="E202" s="115">
        <v>640946</v>
      </c>
      <c r="F202" s="115" t="s">
        <v>306</v>
      </c>
      <c r="G202" s="64" t="s">
        <v>626</v>
      </c>
    </row>
    <row r="203" spans="1:7" ht="13.5">
      <c r="A203" s="63"/>
      <c r="B203" s="64">
        <v>47</v>
      </c>
      <c r="C203" s="77">
        <v>947</v>
      </c>
      <c r="D203" s="99">
        <v>64</v>
      </c>
      <c r="E203" s="115">
        <v>640947</v>
      </c>
      <c r="F203" s="115" t="s">
        <v>307</v>
      </c>
      <c r="G203" s="64" t="s">
        <v>627</v>
      </c>
    </row>
    <row r="204" spans="1:7" ht="13.5">
      <c r="A204" s="63"/>
      <c r="B204" s="64">
        <v>48</v>
      </c>
      <c r="C204" s="77">
        <v>948</v>
      </c>
      <c r="D204" s="99">
        <v>64</v>
      </c>
      <c r="E204" s="115">
        <v>640948</v>
      </c>
      <c r="F204" s="115" t="s">
        <v>308</v>
      </c>
      <c r="G204" s="64" t="s">
        <v>628</v>
      </c>
    </row>
    <row r="205" spans="1:7" ht="13.5">
      <c r="A205" s="63"/>
      <c r="B205" s="64">
        <v>49</v>
      </c>
      <c r="C205" s="77">
        <v>949</v>
      </c>
      <c r="D205" s="99">
        <v>64</v>
      </c>
      <c r="E205" s="115">
        <v>640949</v>
      </c>
      <c r="F205" s="115" t="s">
        <v>309</v>
      </c>
      <c r="G205" s="64" t="s">
        <v>629</v>
      </c>
    </row>
    <row r="206" spans="1:7" ht="13.5">
      <c r="A206" s="63"/>
      <c r="B206" s="64">
        <v>50</v>
      </c>
      <c r="C206" s="77">
        <v>950</v>
      </c>
      <c r="D206" s="99">
        <v>64</v>
      </c>
      <c r="E206" s="115">
        <v>640950</v>
      </c>
      <c r="F206" s="115" t="s">
        <v>310</v>
      </c>
      <c r="G206" s="64" t="s">
        <v>630</v>
      </c>
    </row>
    <row r="207" spans="1:7" ht="13.5">
      <c r="A207" s="63"/>
      <c r="B207" s="64">
        <v>51</v>
      </c>
      <c r="C207" s="77">
        <v>951</v>
      </c>
      <c r="D207" s="99">
        <v>64</v>
      </c>
      <c r="E207" s="115">
        <v>640951</v>
      </c>
      <c r="F207" s="115" t="s">
        <v>311</v>
      </c>
      <c r="G207" s="64" t="s">
        <v>631</v>
      </c>
    </row>
    <row r="208" spans="1:7" ht="13.5">
      <c r="A208" s="63"/>
      <c r="B208" s="64">
        <v>52</v>
      </c>
      <c r="C208" s="77">
        <v>952</v>
      </c>
      <c r="D208" s="99">
        <v>64</v>
      </c>
      <c r="E208" s="115">
        <v>640952</v>
      </c>
      <c r="F208" s="115" t="s">
        <v>821</v>
      </c>
      <c r="G208" s="64" t="s">
        <v>632</v>
      </c>
    </row>
    <row r="209" spans="1:7" ht="13.5">
      <c r="A209" s="63"/>
      <c r="B209" s="64">
        <v>53</v>
      </c>
      <c r="C209" s="77">
        <v>953</v>
      </c>
      <c r="D209" s="99">
        <v>64</v>
      </c>
      <c r="E209" s="115">
        <v>640953</v>
      </c>
      <c r="F209" s="115" t="s">
        <v>822</v>
      </c>
      <c r="G209" s="64" t="s">
        <v>633</v>
      </c>
    </row>
    <row r="210" spans="1:7" ht="13.5">
      <c r="A210" s="63"/>
      <c r="B210" s="64">
        <v>54</v>
      </c>
      <c r="C210" s="77">
        <v>954</v>
      </c>
      <c r="D210" s="99">
        <v>64</v>
      </c>
      <c r="E210" s="115">
        <v>640954</v>
      </c>
      <c r="F210" s="115" t="s">
        <v>823</v>
      </c>
      <c r="G210" s="64" t="s">
        <v>634</v>
      </c>
    </row>
    <row r="211" spans="1:7" ht="13.5">
      <c r="A211" s="63"/>
      <c r="B211" s="64">
        <v>55</v>
      </c>
      <c r="C211" s="77">
        <v>955</v>
      </c>
      <c r="D211" s="99">
        <v>64</v>
      </c>
      <c r="E211" s="115">
        <v>640955</v>
      </c>
      <c r="F211" s="115" t="s">
        <v>312</v>
      </c>
      <c r="G211" s="64" t="s">
        <v>635</v>
      </c>
    </row>
    <row r="212" spans="1:7" ht="13.5">
      <c r="A212" s="63"/>
      <c r="B212" s="64">
        <v>56</v>
      </c>
      <c r="C212" s="77">
        <v>956</v>
      </c>
      <c r="D212" s="99">
        <v>64</v>
      </c>
      <c r="E212" s="115">
        <v>640956</v>
      </c>
      <c r="F212" s="115" t="s">
        <v>313</v>
      </c>
      <c r="G212" s="64" t="s">
        <v>636</v>
      </c>
    </row>
    <row r="213" spans="1:7" ht="13.5">
      <c r="A213" s="63"/>
      <c r="B213" s="64">
        <v>57</v>
      </c>
      <c r="C213" s="77">
        <v>957</v>
      </c>
      <c r="D213" s="99">
        <v>64</v>
      </c>
      <c r="E213" s="115">
        <v>640957</v>
      </c>
      <c r="F213" s="115" t="s">
        <v>314</v>
      </c>
      <c r="G213" s="64" t="s">
        <v>637</v>
      </c>
    </row>
    <row r="214" spans="1:7" ht="13.5">
      <c r="A214" s="63"/>
      <c r="B214" s="64">
        <v>58</v>
      </c>
      <c r="C214" s="77">
        <v>958</v>
      </c>
      <c r="D214" s="99">
        <v>64</v>
      </c>
      <c r="E214" s="115">
        <v>640958</v>
      </c>
      <c r="F214" s="116" t="s">
        <v>315</v>
      </c>
      <c r="G214" s="68" t="s">
        <v>638</v>
      </c>
    </row>
    <row r="215" spans="1:7" ht="36">
      <c r="A215" s="58" t="s">
        <v>101</v>
      </c>
      <c r="B215" s="59" t="s">
        <v>102</v>
      </c>
      <c r="C215" s="75" t="s">
        <v>103</v>
      </c>
      <c r="D215" s="103" t="s">
        <v>794</v>
      </c>
      <c r="E215" s="117" t="s">
        <v>795</v>
      </c>
      <c r="F215" s="113" t="s">
        <v>5</v>
      </c>
      <c r="G215" s="60" t="s">
        <v>452</v>
      </c>
    </row>
    <row r="216" spans="1:7" ht="13.5">
      <c r="A216" s="61" t="s">
        <v>824</v>
      </c>
      <c r="B216" s="62">
        <v>1</v>
      </c>
      <c r="C216" s="76">
        <v>1001</v>
      </c>
      <c r="D216" s="98">
        <v>73</v>
      </c>
      <c r="E216" s="114">
        <v>731001</v>
      </c>
      <c r="F216" s="114" t="s">
        <v>316</v>
      </c>
      <c r="G216" s="62" t="s">
        <v>825</v>
      </c>
    </row>
    <row r="217" spans="1:7" ht="13.5">
      <c r="A217" s="63" t="s">
        <v>317</v>
      </c>
      <c r="B217" s="64">
        <v>2</v>
      </c>
      <c r="C217" s="77">
        <v>1002</v>
      </c>
      <c r="D217" s="99">
        <v>73</v>
      </c>
      <c r="E217" s="115">
        <v>731002</v>
      </c>
      <c r="F217" s="115" t="s">
        <v>318</v>
      </c>
      <c r="G217" s="64" t="s">
        <v>639</v>
      </c>
    </row>
    <row r="218" spans="1:7" ht="13.5">
      <c r="A218" s="63" t="s">
        <v>228</v>
      </c>
      <c r="B218" s="64">
        <v>3</v>
      </c>
      <c r="C218" s="77">
        <v>1003</v>
      </c>
      <c r="D218" s="99">
        <v>73</v>
      </c>
      <c r="E218" s="115">
        <v>731003</v>
      </c>
      <c r="F218" s="115" t="s">
        <v>320</v>
      </c>
      <c r="G218" s="64" t="s">
        <v>640</v>
      </c>
    </row>
    <row r="219" spans="1:7" ht="13.5">
      <c r="A219" s="63"/>
      <c r="B219" s="64">
        <v>4</v>
      </c>
      <c r="C219" s="77">
        <v>1004</v>
      </c>
      <c r="D219" s="99">
        <v>73</v>
      </c>
      <c r="E219" s="115">
        <v>731004</v>
      </c>
      <c r="F219" s="115" t="s">
        <v>321</v>
      </c>
      <c r="G219" s="64" t="s">
        <v>641</v>
      </c>
    </row>
    <row r="220" spans="1:7" ht="13.5">
      <c r="A220" s="63"/>
      <c r="B220" s="64">
        <v>5</v>
      </c>
      <c r="C220" s="77">
        <v>1005</v>
      </c>
      <c r="D220" s="99">
        <v>73</v>
      </c>
      <c r="E220" s="115">
        <v>731005</v>
      </c>
      <c r="F220" s="115" t="s">
        <v>322</v>
      </c>
      <c r="G220" s="64" t="s">
        <v>642</v>
      </c>
    </row>
    <row r="221" spans="1:7" ht="13.5">
      <c r="A221" s="63"/>
      <c r="B221" s="64">
        <v>6</v>
      </c>
      <c r="C221" s="77">
        <v>1006</v>
      </c>
      <c r="D221" s="99">
        <v>73</v>
      </c>
      <c r="E221" s="115">
        <v>731006</v>
      </c>
      <c r="F221" s="115" t="s">
        <v>323</v>
      </c>
      <c r="G221" s="64" t="s">
        <v>643</v>
      </c>
    </row>
    <row r="222" spans="1:7" ht="13.5">
      <c r="A222" s="63"/>
      <c r="B222" s="64">
        <v>7</v>
      </c>
      <c r="C222" s="77">
        <v>1007</v>
      </c>
      <c r="D222" s="99">
        <v>73</v>
      </c>
      <c r="E222" s="115">
        <v>731007</v>
      </c>
      <c r="F222" s="115" t="s">
        <v>324</v>
      </c>
      <c r="G222" s="64" t="s">
        <v>644</v>
      </c>
    </row>
    <row r="223" spans="1:7" ht="13.5">
      <c r="A223" s="63"/>
      <c r="B223" s="64">
        <v>8</v>
      </c>
      <c r="C223" s="77">
        <v>1008</v>
      </c>
      <c r="D223" s="99">
        <v>73</v>
      </c>
      <c r="E223" s="115">
        <v>731008</v>
      </c>
      <c r="F223" s="115" t="s">
        <v>325</v>
      </c>
      <c r="G223" s="64" t="s">
        <v>645</v>
      </c>
    </row>
    <row r="224" spans="1:7" ht="13.5">
      <c r="A224" s="63"/>
      <c r="B224" s="64">
        <v>9</v>
      </c>
      <c r="C224" s="77">
        <v>1009</v>
      </c>
      <c r="D224" s="99">
        <v>73</v>
      </c>
      <c r="E224" s="115">
        <v>731009</v>
      </c>
      <c r="F224" s="115" t="s">
        <v>326</v>
      </c>
      <c r="G224" s="64" t="s">
        <v>646</v>
      </c>
    </row>
    <row r="225" spans="1:7" ht="13.5">
      <c r="A225" s="63"/>
      <c r="B225" s="64">
        <v>10</v>
      </c>
      <c r="C225" s="77">
        <v>1010</v>
      </c>
      <c r="D225" s="99">
        <v>73</v>
      </c>
      <c r="E225" s="115">
        <v>731010</v>
      </c>
      <c r="F225" s="115" t="s">
        <v>327</v>
      </c>
      <c r="G225" s="64" t="s">
        <v>647</v>
      </c>
    </row>
    <row r="226" spans="1:7" ht="13.5">
      <c r="A226" s="63"/>
      <c r="B226" s="64">
        <v>11</v>
      </c>
      <c r="C226" s="77">
        <v>1011</v>
      </c>
      <c r="D226" s="99">
        <v>73</v>
      </c>
      <c r="E226" s="115">
        <v>731011</v>
      </c>
      <c r="F226" s="115" t="s">
        <v>328</v>
      </c>
      <c r="G226" s="64" t="s">
        <v>648</v>
      </c>
    </row>
    <row r="227" spans="1:7" ht="13.5">
      <c r="A227" s="63"/>
      <c r="B227" s="64">
        <v>12</v>
      </c>
      <c r="C227" s="77">
        <v>1012</v>
      </c>
      <c r="D227" s="99">
        <v>73</v>
      </c>
      <c r="E227" s="115">
        <v>731012</v>
      </c>
      <c r="F227" s="115" t="s">
        <v>329</v>
      </c>
      <c r="G227" s="64" t="s">
        <v>649</v>
      </c>
    </row>
    <row r="228" spans="1:7" ht="13.5">
      <c r="A228" s="63"/>
      <c r="B228" s="64">
        <v>13</v>
      </c>
      <c r="C228" s="77">
        <v>1013</v>
      </c>
      <c r="D228" s="99">
        <v>73</v>
      </c>
      <c r="E228" s="115">
        <v>731013</v>
      </c>
      <c r="F228" s="115" t="s">
        <v>330</v>
      </c>
      <c r="G228" s="64" t="s">
        <v>650</v>
      </c>
    </row>
    <row r="229" spans="1:7" ht="13.5">
      <c r="A229" s="61" t="s">
        <v>826</v>
      </c>
      <c r="B229" s="62">
        <v>1</v>
      </c>
      <c r="C229" s="76">
        <v>1101</v>
      </c>
      <c r="D229" s="98">
        <v>55</v>
      </c>
      <c r="E229" s="114">
        <v>551101</v>
      </c>
      <c r="F229" s="114" t="s">
        <v>331</v>
      </c>
      <c r="G229" s="62" t="s">
        <v>651</v>
      </c>
    </row>
    <row r="230" spans="1:7" ht="13.5">
      <c r="A230" s="63" t="s">
        <v>332</v>
      </c>
      <c r="B230" s="64">
        <v>2</v>
      </c>
      <c r="C230" s="77">
        <v>1102</v>
      </c>
      <c r="D230" s="99">
        <v>55</v>
      </c>
      <c r="E230" s="115">
        <v>551102</v>
      </c>
      <c r="F230" s="115" t="s">
        <v>333</v>
      </c>
      <c r="G230" s="64" t="s">
        <v>652</v>
      </c>
    </row>
    <row r="231" spans="1:7" ht="13.5">
      <c r="A231" s="63" t="s">
        <v>867</v>
      </c>
      <c r="B231" s="64">
        <v>3</v>
      </c>
      <c r="C231" s="77">
        <v>1103</v>
      </c>
      <c r="D231" s="99">
        <v>55</v>
      </c>
      <c r="E231" s="115">
        <v>551103</v>
      </c>
      <c r="F231" s="115" t="s">
        <v>334</v>
      </c>
      <c r="G231" s="64" t="s">
        <v>653</v>
      </c>
    </row>
    <row r="232" spans="1:7" ht="13.5">
      <c r="A232" s="63"/>
      <c r="B232" s="64">
        <v>4</v>
      </c>
      <c r="C232" s="77">
        <v>1104</v>
      </c>
      <c r="D232" s="99">
        <v>55</v>
      </c>
      <c r="E232" s="115">
        <v>551104</v>
      </c>
      <c r="F232" s="115" t="s">
        <v>335</v>
      </c>
      <c r="G232" s="64" t="s">
        <v>654</v>
      </c>
    </row>
    <row r="233" spans="1:7" ht="13.5">
      <c r="A233" s="63"/>
      <c r="B233" s="64">
        <v>5</v>
      </c>
      <c r="C233" s="77">
        <v>1105</v>
      </c>
      <c r="D233" s="99">
        <v>55</v>
      </c>
      <c r="E233" s="115">
        <v>551105</v>
      </c>
      <c r="F233" s="115" t="s">
        <v>336</v>
      </c>
      <c r="G233" s="64" t="s">
        <v>827</v>
      </c>
    </row>
    <row r="234" spans="1:7" ht="13.5">
      <c r="A234" s="63"/>
      <c r="B234" s="64">
        <v>6</v>
      </c>
      <c r="C234" s="77">
        <v>1106</v>
      </c>
      <c r="D234" s="99">
        <v>55</v>
      </c>
      <c r="E234" s="115">
        <v>551106</v>
      </c>
      <c r="F234" s="115" t="s">
        <v>337</v>
      </c>
      <c r="G234" s="64" t="s">
        <v>828</v>
      </c>
    </row>
    <row r="235" spans="1:7" ht="13.5">
      <c r="A235" s="61" t="s">
        <v>829</v>
      </c>
      <c r="B235" s="62">
        <v>1</v>
      </c>
      <c r="C235" s="76">
        <v>1201</v>
      </c>
      <c r="D235" s="98">
        <v>72</v>
      </c>
      <c r="E235" s="114">
        <v>721201</v>
      </c>
      <c r="F235" s="114" t="s">
        <v>338</v>
      </c>
      <c r="G235" s="62" t="s">
        <v>830</v>
      </c>
    </row>
    <row r="236" spans="1:7" ht="13.5">
      <c r="A236" s="63" t="s">
        <v>339</v>
      </c>
      <c r="B236" s="64">
        <v>2</v>
      </c>
      <c r="C236" s="77">
        <v>1202</v>
      </c>
      <c r="D236" s="99">
        <v>72</v>
      </c>
      <c r="E236" s="115">
        <v>721202</v>
      </c>
      <c r="F236" s="115" t="s">
        <v>340</v>
      </c>
      <c r="G236" s="64" t="s">
        <v>831</v>
      </c>
    </row>
    <row r="237" spans="1:7" ht="13.5">
      <c r="A237" s="63" t="s">
        <v>341</v>
      </c>
      <c r="B237" s="64">
        <v>3</v>
      </c>
      <c r="C237" s="77">
        <v>1203</v>
      </c>
      <c r="D237" s="99">
        <v>72</v>
      </c>
      <c r="E237" s="115">
        <v>721203</v>
      </c>
      <c r="F237" s="115" t="s">
        <v>342</v>
      </c>
      <c r="G237" s="64" t="s">
        <v>655</v>
      </c>
    </row>
    <row r="238" spans="1:7" ht="13.5">
      <c r="A238" s="63"/>
      <c r="B238" s="64">
        <v>4</v>
      </c>
      <c r="C238" s="77">
        <v>1204</v>
      </c>
      <c r="D238" s="99">
        <v>72</v>
      </c>
      <c r="E238" s="115">
        <v>721204</v>
      </c>
      <c r="F238" s="115" t="s">
        <v>343</v>
      </c>
      <c r="G238" s="64" t="s">
        <v>656</v>
      </c>
    </row>
    <row r="239" spans="1:7" ht="13.5">
      <c r="A239" s="63"/>
      <c r="B239" s="64">
        <v>5</v>
      </c>
      <c r="C239" s="77">
        <v>1205</v>
      </c>
      <c r="D239" s="99">
        <v>72</v>
      </c>
      <c r="E239" s="115">
        <v>721205</v>
      </c>
      <c r="F239" s="115" t="s">
        <v>344</v>
      </c>
      <c r="G239" s="64" t="s">
        <v>657</v>
      </c>
    </row>
    <row r="240" spans="1:7" ht="13.5">
      <c r="A240" s="63"/>
      <c r="B240" s="64">
        <v>6</v>
      </c>
      <c r="C240" s="77">
        <v>1206</v>
      </c>
      <c r="D240" s="99">
        <v>72</v>
      </c>
      <c r="E240" s="115">
        <v>721206</v>
      </c>
      <c r="F240" s="115" t="s">
        <v>345</v>
      </c>
      <c r="G240" s="64" t="s">
        <v>658</v>
      </c>
    </row>
    <row r="241" spans="1:7" ht="13.5">
      <c r="A241" s="63"/>
      <c r="B241" s="64">
        <v>7</v>
      </c>
      <c r="C241" s="77">
        <v>1207</v>
      </c>
      <c r="D241" s="99">
        <v>72</v>
      </c>
      <c r="E241" s="115">
        <v>721207</v>
      </c>
      <c r="F241" s="115" t="s">
        <v>346</v>
      </c>
      <c r="G241" s="64" t="s">
        <v>659</v>
      </c>
    </row>
    <row r="242" spans="1:7" ht="13.5">
      <c r="A242" s="63"/>
      <c r="B242" s="64">
        <v>8</v>
      </c>
      <c r="C242" s="77">
        <v>1208</v>
      </c>
      <c r="D242" s="99">
        <v>72</v>
      </c>
      <c r="E242" s="115">
        <v>721208</v>
      </c>
      <c r="F242" s="115" t="s">
        <v>347</v>
      </c>
      <c r="G242" s="64" t="s">
        <v>660</v>
      </c>
    </row>
    <row r="243" spans="1:7" ht="13.5">
      <c r="A243" s="63"/>
      <c r="B243" s="64">
        <v>9</v>
      </c>
      <c r="C243" s="77">
        <v>1209</v>
      </c>
      <c r="D243" s="99">
        <v>72</v>
      </c>
      <c r="E243" s="115">
        <v>721209</v>
      </c>
      <c r="F243" s="115" t="s">
        <v>348</v>
      </c>
      <c r="G243" s="64" t="s">
        <v>661</v>
      </c>
    </row>
    <row r="244" spans="1:7" ht="13.5">
      <c r="A244" s="63"/>
      <c r="B244" s="64">
        <v>10</v>
      </c>
      <c r="C244" s="77">
        <v>1210</v>
      </c>
      <c r="D244" s="99">
        <v>72</v>
      </c>
      <c r="E244" s="115">
        <v>721210</v>
      </c>
      <c r="F244" s="115" t="s">
        <v>349</v>
      </c>
      <c r="G244" s="64" t="s">
        <v>662</v>
      </c>
    </row>
    <row r="245" spans="1:7" ht="13.5">
      <c r="A245" s="67"/>
      <c r="B245" s="68">
        <v>11</v>
      </c>
      <c r="C245" s="79">
        <v>1211</v>
      </c>
      <c r="D245" s="100">
        <v>72</v>
      </c>
      <c r="E245" s="115">
        <v>721211</v>
      </c>
      <c r="F245" s="115" t="s">
        <v>350</v>
      </c>
      <c r="G245" s="64" t="s">
        <v>663</v>
      </c>
    </row>
    <row r="246" spans="1:7" ht="13.5">
      <c r="A246" s="61" t="s">
        <v>832</v>
      </c>
      <c r="B246" s="62">
        <v>1</v>
      </c>
      <c r="C246" s="76">
        <v>1301</v>
      </c>
      <c r="D246" s="98">
        <v>71</v>
      </c>
      <c r="E246" s="114">
        <v>711301</v>
      </c>
      <c r="F246" s="114" t="s">
        <v>351</v>
      </c>
      <c r="G246" s="62" t="s">
        <v>833</v>
      </c>
    </row>
    <row r="247" spans="1:7" ht="13.5">
      <c r="A247" s="63" t="s">
        <v>352</v>
      </c>
      <c r="B247" s="64">
        <v>2</v>
      </c>
      <c r="C247" s="77">
        <v>1302</v>
      </c>
      <c r="D247" s="99">
        <v>71</v>
      </c>
      <c r="E247" s="115">
        <v>711302</v>
      </c>
      <c r="F247" s="115" t="s">
        <v>353</v>
      </c>
      <c r="G247" s="64" t="s">
        <v>834</v>
      </c>
    </row>
    <row r="248" spans="1:7" ht="13.5">
      <c r="A248" s="63" t="s">
        <v>341</v>
      </c>
      <c r="B248" s="64">
        <v>3</v>
      </c>
      <c r="C248" s="77">
        <v>1303</v>
      </c>
      <c r="D248" s="99">
        <v>71</v>
      </c>
      <c r="E248" s="115">
        <v>711303</v>
      </c>
      <c r="F248" s="115" t="s">
        <v>354</v>
      </c>
      <c r="G248" s="64" t="s">
        <v>664</v>
      </c>
    </row>
    <row r="249" spans="1:7" ht="13.5">
      <c r="A249" s="63" t="s">
        <v>355</v>
      </c>
      <c r="B249" s="64">
        <v>4</v>
      </c>
      <c r="C249" s="77">
        <v>1304</v>
      </c>
      <c r="D249" s="99">
        <v>71</v>
      </c>
      <c r="E249" s="115">
        <v>711304</v>
      </c>
      <c r="F249" s="115" t="s">
        <v>356</v>
      </c>
      <c r="G249" s="64" t="s">
        <v>665</v>
      </c>
    </row>
    <row r="250" spans="1:7" ht="13.5">
      <c r="A250" s="63" t="s">
        <v>357</v>
      </c>
      <c r="B250" s="64">
        <v>5</v>
      </c>
      <c r="C250" s="77">
        <v>1305</v>
      </c>
      <c r="D250" s="99">
        <v>71</v>
      </c>
      <c r="E250" s="115">
        <v>711305</v>
      </c>
      <c r="F250" s="115" t="s">
        <v>358</v>
      </c>
      <c r="G250" s="64" t="s">
        <v>666</v>
      </c>
    </row>
    <row r="251" spans="1:7" ht="13.5">
      <c r="A251" s="63"/>
      <c r="B251" s="64">
        <v>6</v>
      </c>
      <c r="C251" s="77">
        <v>1306</v>
      </c>
      <c r="D251" s="99">
        <v>71</v>
      </c>
      <c r="E251" s="115">
        <v>711306</v>
      </c>
      <c r="F251" s="115" t="s">
        <v>359</v>
      </c>
      <c r="G251" s="64" t="s">
        <v>667</v>
      </c>
    </row>
    <row r="252" spans="1:7" ht="13.5">
      <c r="A252" s="63"/>
      <c r="B252" s="64">
        <v>7</v>
      </c>
      <c r="C252" s="77">
        <v>1307</v>
      </c>
      <c r="D252" s="99">
        <v>71</v>
      </c>
      <c r="E252" s="115">
        <v>711307</v>
      </c>
      <c r="F252" s="115" t="s">
        <v>360</v>
      </c>
      <c r="G252" s="64" t="s">
        <v>668</v>
      </c>
    </row>
    <row r="253" spans="1:7" ht="13.5">
      <c r="A253" s="63"/>
      <c r="B253" s="64">
        <v>8</v>
      </c>
      <c r="C253" s="77">
        <v>1308</v>
      </c>
      <c r="D253" s="99">
        <v>71</v>
      </c>
      <c r="E253" s="115">
        <v>711308</v>
      </c>
      <c r="F253" s="115" t="s">
        <v>361</v>
      </c>
      <c r="G253" s="64" t="s">
        <v>669</v>
      </c>
    </row>
    <row r="254" spans="1:7" ht="13.5">
      <c r="A254" s="63"/>
      <c r="B254" s="64">
        <v>9</v>
      </c>
      <c r="C254" s="77">
        <v>1309</v>
      </c>
      <c r="D254" s="99">
        <v>71</v>
      </c>
      <c r="E254" s="115">
        <v>711309</v>
      </c>
      <c r="F254" s="115" t="s">
        <v>362</v>
      </c>
      <c r="G254" s="64" t="s">
        <v>670</v>
      </c>
    </row>
    <row r="255" spans="1:7" ht="13.5">
      <c r="A255" s="63"/>
      <c r="B255" s="64">
        <v>10</v>
      </c>
      <c r="C255" s="77">
        <v>1310</v>
      </c>
      <c r="D255" s="99">
        <v>71</v>
      </c>
      <c r="E255" s="115">
        <v>711310</v>
      </c>
      <c r="F255" s="115" t="s">
        <v>363</v>
      </c>
      <c r="G255" s="64" t="s">
        <v>671</v>
      </c>
    </row>
    <row r="256" spans="1:7" ht="13.5">
      <c r="A256" s="63"/>
      <c r="B256" s="64">
        <v>11</v>
      </c>
      <c r="C256" s="77">
        <v>1311</v>
      </c>
      <c r="D256" s="99">
        <v>71</v>
      </c>
      <c r="E256" s="115">
        <v>711311</v>
      </c>
      <c r="F256" s="115" t="s">
        <v>364</v>
      </c>
      <c r="G256" s="64" t="s">
        <v>672</v>
      </c>
    </row>
    <row r="257" spans="1:7" ht="13.5">
      <c r="A257" s="63"/>
      <c r="B257" s="64">
        <v>12</v>
      </c>
      <c r="C257" s="77">
        <v>1312</v>
      </c>
      <c r="D257" s="99">
        <v>71</v>
      </c>
      <c r="E257" s="115">
        <v>711312</v>
      </c>
      <c r="F257" s="115" t="s">
        <v>365</v>
      </c>
      <c r="G257" s="64" t="s">
        <v>835</v>
      </c>
    </row>
    <row r="258" spans="1:7" ht="13.5">
      <c r="A258" s="67"/>
      <c r="B258" s="68">
        <v>13</v>
      </c>
      <c r="C258" s="79">
        <v>1313</v>
      </c>
      <c r="D258" s="100">
        <v>71</v>
      </c>
      <c r="E258" s="115">
        <v>711313</v>
      </c>
      <c r="F258" s="115" t="s">
        <v>366</v>
      </c>
      <c r="G258" s="64" t="s">
        <v>673</v>
      </c>
    </row>
    <row r="259" spans="1:7" ht="36">
      <c r="A259" s="58" t="s">
        <v>101</v>
      </c>
      <c r="B259" s="59" t="s">
        <v>102</v>
      </c>
      <c r="C259" s="75" t="s">
        <v>103</v>
      </c>
      <c r="D259" s="103" t="s">
        <v>794</v>
      </c>
      <c r="E259" s="117" t="s">
        <v>795</v>
      </c>
      <c r="F259" s="113" t="s">
        <v>5</v>
      </c>
      <c r="G259" s="60" t="s">
        <v>452</v>
      </c>
    </row>
    <row r="260" spans="1:7" ht="13.5">
      <c r="A260" s="61" t="s">
        <v>836</v>
      </c>
      <c r="B260" s="62">
        <v>1</v>
      </c>
      <c r="C260" s="76">
        <v>1401</v>
      </c>
      <c r="D260" s="98">
        <v>65</v>
      </c>
      <c r="E260" s="114">
        <v>651401</v>
      </c>
      <c r="F260" s="114" t="s">
        <v>367</v>
      </c>
      <c r="G260" s="62" t="s">
        <v>674</v>
      </c>
    </row>
    <row r="261" spans="1:7" ht="13.5">
      <c r="A261" s="63" t="s">
        <v>368</v>
      </c>
      <c r="B261" s="64">
        <v>2</v>
      </c>
      <c r="C261" s="77">
        <v>1402</v>
      </c>
      <c r="D261" s="99">
        <v>65</v>
      </c>
      <c r="E261" s="115">
        <v>651402</v>
      </c>
      <c r="F261" s="115" t="s">
        <v>369</v>
      </c>
      <c r="G261" s="64" t="s">
        <v>675</v>
      </c>
    </row>
    <row r="262" spans="1:7" ht="13.5">
      <c r="A262" s="63" t="s">
        <v>791</v>
      </c>
      <c r="B262" s="64">
        <v>3</v>
      </c>
      <c r="C262" s="77">
        <v>1403</v>
      </c>
      <c r="D262" s="99">
        <v>65</v>
      </c>
      <c r="E262" s="115">
        <v>651403</v>
      </c>
      <c r="F262" s="115" t="s">
        <v>370</v>
      </c>
      <c r="G262" s="64" t="s">
        <v>676</v>
      </c>
    </row>
    <row r="263" spans="1:7" ht="13.5">
      <c r="A263" s="63"/>
      <c r="B263" s="64">
        <v>4</v>
      </c>
      <c r="C263" s="77">
        <v>1404</v>
      </c>
      <c r="D263" s="99">
        <v>65</v>
      </c>
      <c r="E263" s="115">
        <v>651404</v>
      </c>
      <c r="F263" s="115" t="s">
        <v>371</v>
      </c>
      <c r="G263" s="64" t="s">
        <v>677</v>
      </c>
    </row>
    <row r="264" spans="1:7" ht="13.5">
      <c r="A264" s="63"/>
      <c r="B264" s="64">
        <v>5</v>
      </c>
      <c r="C264" s="77">
        <v>1405</v>
      </c>
      <c r="D264" s="99">
        <v>65</v>
      </c>
      <c r="E264" s="115">
        <v>651405</v>
      </c>
      <c r="F264" s="115" t="s">
        <v>372</v>
      </c>
      <c r="G264" s="64" t="s">
        <v>678</v>
      </c>
    </row>
    <row r="265" spans="1:7" ht="13.5">
      <c r="A265" s="63"/>
      <c r="B265" s="64">
        <v>6</v>
      </c>
      <c r="C265" s="77">
        <v>1406</v>
      </c>
      <c r="D265" s="99">
        <v>65</v>
      </c>
      <c r="E265" s="115">
        <v>651406</v>
      </c>
      <c r="F265" s="115" t="s">
        <v>373</v>
      </c>
      <c r="G265" s="64" t="s">
        <v>679</v>
      </c>
    </row>
    <row r="266" spans="1:7" ht="13.5">
      <c r="A266" s="63"/>
      <c r="B266" s="64">
        <v>7</v>
      </c>
      <c r="C266" s="77">
        <v>1407</v>
      </c>
      <c r="D266" s="99">
        <v>65</v>
      </c>
      <c r="E266" s="115">
        <v>651407</v>
      </c>
      <c r="F266" s="115" t="s">
        <v>374</v>
      </c>
      <c r="G266" s="64" t="s">
        <v>680</v>
      </c>
    </row>
    <row r="267" spans="1:7" ht="13.5">
      <c r="A267" s="63"/>
      <c r="B267" s="64">
        <v>8</v>
      </c>
      <c r="C267" s="77">
        <v>1408</v>
      </c>
      <c r="D267" s="99">
        <v>65</v>
      </c>
      <c r="E267" s="115">
        <v>651408</v>
      </c>
      <c r="F267" s="115" t="s">
        <v>375</v>
      </c>
      <c r="G267" s="64" t="s">
        <v>681</v>
      </c>
    </row>
    <row r="268" spans="1:7" ht="13.5">
      <c r="A268" s="63"/>
      <c r="B268" s="64">
        <v>9</v>
      </c>
      <c r="C268" s="77">
        <v>1409</v>
      </c>
      <c r="D268" s="99">
        <v>65</v>
      </c>
      <c r="E268" s="115">
        <v>651409</v>
      </c>
      <c r="F268" s="115" t="s">
        <v>376</v>
      </c>
      <c r="G268" s="64" t="s">
        <v>682</v>
      </c>
    </row>
    <row r="269" spans="1:7" ht="13.5">
      <c r="A269" s="63"/>
      <c r="B269" s="64">
        <v>10</v>
      </c>
      <c r="C269" s="77">
        <v>1410</v>
      </c>
      <c r="D269" s="99">
        <v>65</v>
      </c>
      <c r="E269" s="115">
        <v>651410</v>
      </c>
      <c r="F269" s="115" t="s">
        <v>792</v>
      </c>
      <c r="G269" s="64" t="s">
        <v>837</v>
      </c>
    </row>
    <row r="270" spans="1:7" ht="13.5">
      <c r="A270" s="63"/>
      <c r="B270" s="64">
        <v>11</v>
      </c>
      <c r="C270" s="77">
        <v>1411</v>
      </c>
      <c r="D270" s="99">
        <v>65</v>
      </c>
      <c r="E270" s="115">
        <v>651411</v>
      </c>
      <c r="F270" s="115" t="s">
        <v>377</v>
      </c>
      <c r="G270" s="64" t="s">
        <v>683</v>
      </c>
    </row>
    <row r="271" spans="1:7" ht="13.5">
      <c r="A271" s="63"/>
      <c r="B271" s="64">
        <v>12</v>
      </c>
      <c r="C271" s="77">
        <v>1412</v>
      </c>
      <c r="D271" s="99">
        <v>65</v>
      </c>
      <c r="E271" s="115">
        <v>651412</v>
      </c>
      <c r="F271" s="115" t="s">
        <v>378</v>
      </c>
      <c r="G271" s="64" t="s">
        <v>684</v>
      </c>
    </row>
    <row r="272" spans="1:7" ht="13.5">
      <c r="A272" s="63"/>
      <c r="B272" s="64">
        <v>13</v>
      </c>
      <c r="C272" s="77">
        <v>1413</v>
      </c>
      <c r="D272" s="99">
        <v>65</v>
      </c>
      <c r="E272" s="115">
        <v>651413</v>
      </c>
      <c r="F272" s="115" t="s">
        <v>379</v>
      </c>
      <c r="G272" s="64" t="s">
        <v>685</v>
      </c>
    </row>
    <row r="273" spans="1:7" ht="13.5">
      <c r="A273" s="63"/>
      <c r="B273" s="64">
        <v>14</v>
      </c>
      <c r="C273" s="77">
        <v>1414</v>
      </c>
      <c r="D273" s="99">
        <v>65</v>
      </c>
      <c r="E273" s="115">
        <v>651414</v>
      </c>
      <c r="F273" s="115" t="s">
        <v>380</v>
      </c>
      <c r="G273" s="64" t="s">
        <v>686</v>
      </c>
    </row>
    <row r="274" spans="1:7" ht="13.5">
      <c r="A274" s="63"/>
      <c r="B274" s="64">
        <v>15</v>
      </c>
      <c r="C274" s="77">
        <v>1415</v>
      </c>
      <c r="D274" s="99">
        <v>65</v>
      </c>
      <c r="E274" s="115">
        <v>651415</v>
      </c>
      <c r="F274" s="115" t="s">
        <v>381</v>
      </c>
      <c r="G274" s="64" t="s">
        <v>687</v>
      </c>
    </row>
    <row r="275" spans="1:7" ht="13.5">
      <c r="A275" s="63"/>
      <c r="B275" s="64">
        <v>16</v>
      </c>
      <c r="C275" s="77">
        <v>1416</v>
      </c>
      <c r="D275" s="99">
        <v>65</v>
      </c>
      <c r="E275" s="115">
        <v>651416</v>
      </c>
      <c r="F275" s="115" t="s">
        <v>382</v>
      </c>
      <c r="G275" s="64" t="s">
        <v>688</v>
      </c>
    </row>
    <row r="276" spans="1:7" ht="13.5">
      <c r="A276" s="63"/>
      <c r="B276" s="64">
        <v>17</v>
      </c>
      <c r="C276" s="77">
        <v>1417</v>
      </c>
      <c r="D276" s="99">
        <v>65</v>
      </c>
      <c r="E276" s="115">
        <v>651417</v>
      </c>
      <c r="F276" s="115" t="s">
        <v>383</v>
      </c>
      <c r="G276" s="64" t="s">
        <v>689</v>
      </c>
    </row>
    <row r="277" spans="1:7" ht="13.5">
      <c r="A277" s="63"/>
      <c r="B277" s="64">
        <v>18</v>
      </c>
      <c r="C277" s="77">
        <v>1418</v>
      </c>
      <c r="D277" s="99">
        <v>65</v>
      </c>
      <c r="E277" s="115">
        <v>651418</v>
      </c>
      <c r="F277" s="115" t="s">
        <v>384</v>
      </c>
      <c r="G277" s="64" t="s">
        <v>690</v>
      </c>
    </row>
    <row r="278" spans="1:7" ht="13.5">
      <c r="A278" s="61" t="s">
        <v>838</v>
      </c>
      <c r="B278" s="62">
        <v>1</v>
      </c>
      <c r="C278" s="76">
        <v>1501</v>
      </c>
      <c r="D278" s="98">
        <v>74</v>
      </c>
      <c r="E278" s="114">
        <v>741501</v>
      </c>
      <c r="F278" s="114" t="s">
        <v>385</v>
      </c>
      <c r="G278" s="62" t="s">
        <v>691</v>
      </c>
    </row>
    <row r="279" spans="1:7" ht="13.5">
      <c r="A279" s="63" t="s">
        <v>386</v>
      </c>
      <c r="B279" s="64">
        <v>2</v>
      </c>
      <c r="C279" s="77">
        <v>1502</v>
      </c>
      <c r="D279" s="99">
        <v>74</v>
      </c>
      <c r="E279" s="115">
        <v>741502</v>
      </c>
      <c r="F279" s="115" t="s">
        <v>387</v>
      </c>
      <c r="G279" s="64" t="s">
        <v>692</v>
      </c>
    </row>
    <row r="280" spans="1:7" ht="13.5">
      <c r="A280" s="63" t="s">
        <v>866</v>
      </c>
      <c r="B280" s="64">
        <v>3</v>
      </c>
      <c r="C280" s="77">
        <v>1503</v>
      </c>
      <c r="D280" s="99">
        <v>74</v>
      </c>
      <c r="E280" s="115">
        <v>741503</v>
      </c>
      <c r="F280" s="115" t="s">
        <v>388</v>
      </c>
      <c r="G280" s="64" t="s">
        <v>693</v>
      </c>
    </row>
    <row r="281" spans="1:7" ht="13.5">
      <c r="A281" s="63"/>
      <c r="B281" s="64">
        <v>4</v>
      </c>
      <c r="C281" s="77">
        <v>1504</v>
      </c>
      <c r="D281" s="99">
        <v>74</v>
      </c>
      <c r="E281" s="115">
        <v>741504</v>
      </c>
      <c r="F281" s="115" t="s">
        <v>389</v>
      </c>
      <c r="G281" s="64" t="s">
        <v>694</v>
      </c>
    </row>
    <row r="282" spans="1:7" ht="13.5">
      <c r="A282" s="63"/>
      <c r="B282" s="64">
        <v>5</v>
      </c>
      <c r="C282" s="77">
        <v>1505</v>
      </c>
      <c r="D282" s="99">
        <v>74</v>
      </c>
      <c r="E282" s="115">
        <v>741505</v>
      </c>
      <c r="F282" s="115" t="s">
        <v>390</v>
      </c>
      <c r="G282" s="64" t="s">
        <v>695</v>
      </c>
    </row>
    <row r="283" spans="1:7" ht="13.5">
      <c r="A283" s="63"/>
      <c r="B283" s="64">
        <v>6</v>
      </c>
      <c r="C283" s="77">
        <v>1506</v>
      </c>
      <c r="D283" s="99">
        <v>74</v>
      </c>
      <c r="E283" s="115">
        <v>741506</v>
      </c>
      <c r="F283" s="115" t="s">
        <v>391</v>
      </c>
      <c r="G283" s="64" t="s">
        <v>696</v>
      </c>
    </row>
    <row r="284" spans="1:7" ht="13.5">
      <c r="A284" s="63"/>
      <c r="B284" s="64">
        <v>7</v>
      </c>
      <c r="C284" s="77">
        <v>1507</v>
      </c>
      <c r="D284" s="99">
        <v>74</v>
      </c>
      <c r="E284" s="115">
        <v>741507</v>
      </c>
      <c r="F284" s="115" t="s">
        <v>392</v>
      </c>
      <c r="G284" s="64" t="s">
        <v>697</v>
      </c>
    </row>
    <row r="285" spans="1:7" ht="13.5">
      <c r="A285" s="63"/>
      <c r="B285" s="64">
        <v>8</v>
      </c>
      <c r="C285" s="77">
        <v>1508</v>
      </c>
      <c r="D285" s="99">
        <v>74</v>
      </c>
      <c r="E285" s="115">
        <v>741508</v>
      </c>
      <c r="F285" s="115" t="s">
        <v>393</v>
      </c>
      <c r="G285" s="64" t="s">
        <v>698</v>
      </c>
    </row>
    <row r="286" spans="1:7" ht="13.5">
      <c r="A286" s="61" t="s">
        <v>839</v>
      </c>
      <c r="B286" s="62">
        <v>1</v>
      </c>
      <c r="C286" s="81">
        <v>1601</v>
      </c>
      <c r="D286" s="98">
        <v>67</v>
      </c>
      <c r="E286" s="114">
        <v>671601</v>
      </c>
      <c r="F286" s="114" t="s">
        <v>394</v>
      </c>
      <c r="G286" s="62" t="s">
        <v>840</v>
      </c>
    </row>
    <row r="287" spans="1:7" ht="13.5">
      <c r="A287" s="63" t="s">
        <v>395</v>
      </c>
      <c r="B287" s="64">
        <v>2</v>
      </c>
      <c r="C287" s="82">
        <v>1602</v>
      </c>
      <c r="D287" s="99">
        <v>67</v>
      </c>
      <c r="E287" s="115">
        <v>671602</v>
      </c>
      <c r="F287" s="115" t="s">
        <v>396</v>
      </c>
      <c r="G287" s="64" t="s">
        <v>699</v>
      </c>
    </row>
    <row r="288" spans="1:7" ht="13.5">
      <c r="A288" s="63" t="s">
        <v>397</v>
      </c>
      <c r="B288" s="64">
        <v>3</v>
      </c>
      <c r="C288" s="82">
        <v>1603</v>
      </c>
      <c r="D288" s="99">
        <v>67</v>
      </c>
      <c r="E288" s="115">
        <v>671603</v>
      </c>
      <c r="F288" s="115" t="s">
        <v>398</v>
      </c>
      <c r="G288" s="64" t="s">
        <v>700</v>
      </c>
    </row>
    <row r="289" spans="1:7" ht="13.5">
      <c r="A289" s="63"/>
      <c r="B289" s="64">
        <v>4</v>
      </c>
      <c r="C289" s="82">
        <v>1604</v>
      </c>
      <c r="D289" s="99">
        <v>67</v>
      </c>
      <c r="E289" s="115">
        <v>671604</v>
      </c>
      <c r="F289" s="115" t="s">
        <v>399</v>
      </c>
      <c r="G289" s="64" t="s">
        <v>701</v>
      </c>
    </row>
    <row r="290" spans="1:7" ht="13.5">
      <c r="A290" s="63"/>
      <c r="B290" s="64">
        <v>5</v>
      </c>
      <c r="C290" s="82">
        <v>1605</v>
      </c>
      <c r="D290" s="99">
        <v>67</v>
      </c>
      <c r="E290" s="115">
        <v>671605</v>
      </c>
      <c r="F290" s="115" t="s">
        <v>400</v>
      </c>
      <c r="G290" s="64" t="s">
        <v>702</v>
      </c>
    </row>
    <row r="291" spans="1:7" ht="13.5">
      <c r="A291" s="63"/>
      <c r="B291" s="64">
        <v>6</v>
      </c>
      <c r="C291" s="82">
        <v>1606</v>
      </c>
      <c r="D291" s="99">
        <v>67</v>
      </c>
      <c r="E291" s="115">
        <v>671606</v>
      </c>
      <c r="F291" s="115" t="s">
        <v>401</v>
      </c>
      <c r="G291" s="64" t="s">
        <v>841</v>
      </c>
    </row>
    <row r="292" spans="1:7" ht="13.5">
      <c r="A292" s="63"/>
      <c r="B292" s="64">
        <v>7</v>
      </c>
      <c r="C292" s="82">
        <v>1607</v>
      </c>
      <c r="D292" s="99">
        <v>67</v>
      </c>
      <c r="E292" s="115">
        <v>671607</v>
      </c>
      <c r="F292" s="115" t="s">
        <v>402</v>
      </c>
      <c r="G292" s="64" t="s">
        <v>703</v>
      </c>
    </row>
    <row r="293" spans="1:7" ht="13.5">
      <c r="A293" s="63"/>
      <c r="B293" s="64">
        <v>8</v>
      </c>
      <c r="C293" s="82">
        <v>1608</v>
      </c>
      <c r="D293" s="99">
        <v>67</v>
      </c>
      <c r="E293" s="115">
        <v>671608</v>
      </c>
      <c r="F293" s="115" t="s">
        <v>403</v>
      </c>
      <c r="G293" s="64" t="s">
        <v>704</v>
      </c>
    </row>
    <row r="294" spans="1:7" ht="13.5">
      <c r="A294" s="63"/>
      <c r="B294" s="64">
        <v>9</v>
      </c>
      <c r="C294" s="82">
        <v>1609</v>
      </c>
      <c r="D294" s="99">
        <v>67</v>
      </c>
      <c r="E294" s="115">
        <v>671609</v>
      </c>
      <c r="F294" s="115" t="s">
        <v>404</v>
      </c>
      <c r="G294" s="64" t="s">
        <v>705</v>
      </c>
    </row>
    <row r="295" spans="1:7" ht="13.5">
      <c r="A295" s="63"/>
      <c r="B295" s="64">
        <v>10</v>
      </c>
      <c r="C295" s="82">
        <v>1610</v>
      </c>
      <c r="D295" s="99">
        <v>67</v>
      </c>
      <c r="E295" s="115">
        <v>671610</v>
      </c>
      <c r="F295" s="115" t="s">
        <v>405</v>
      </c>
      <c r="G295" s="64" t="s">
        <v>706</v>
      </c>
    </row>
    <row r="296" spans="1:7" ht="13.5">
      <c r="A296" s="63"/>
      <c r="B296" s="64">
        <v>11</v>
      </c>
      <c r="C296" s="82">
        <v>1611</v>
      </c>
      <c r="D296" s="99">
        <v>67</v>
      </c>
      <c r="E296" s="115">
        <v>671611</v>
      </c>
      <c r="F296" s="115" t="s">
        <v>406</v>
      </c>
      <c r="G296" s="64" t="s">
        <v>707</v>
      </c>
    </row>
    <row r="297" spans="1:7" ht="13.5">
      <c r="A297" s="63"/>
      <c r="B297" s="64">
        <v>12</v>
      </c>
      <c r="C297" s="82">
        <v>1612</v>
      </c>
      <c r="D297" s="99">
        <v>67</v>
      </c>
      <c r="E297" s="115">
        <v>671612</v>
      </c>
      <c r="F297" s="115" t="s">
        <v>407</v>
      </c>
      <c r="G297" s="64" t="s">
        <v>708</v>
      </c>
    </row>
    <row r="298" spans="1:7" ht="13.5">
      <c r="A298" s="63"/>
      <c r="B298" s="64">
        <v>13</v>
      </c>
      <c r="C298" s="82">
        <v>1613</v>
      </c>
      <c r="D298" s="99">
        <v>67</v>
      </c>
      <c r="E298" s="115">
        <v>671613</v>
      </c>
      <c r="F298" s="115" t="s">
        <v>408</v>
      </c>
      <c r="G298" s="64" t="s">
        <v>709</v>
      </c>
    </row>
    <row r="299" spans="1:7" ht="13.5">
      <c r="A299" s="63"/>
      <c r="B299" s="64">
        <v>14</v>
      </c>
      <c r="C299" s="82">
        <v>1614</v>
      </c>
      <c r="D299" s="99">
        <v>67</v>
      </c>
      <c r="E299" s="115">
        <v>671614</v>
      </c>
      <c r="F299" s="115" t="s">
        <v>409</v>
      </c>
      <c r="G299" s="64" t="s">
        <v>710</v>
      </c>
    </row>
    <row r="300" spans="1:7" ht="13.5">
      <c r="A300" s="63"/>
      <c r="B300" s="64">
        <v>15</v>
      </c>
      <c r="C300" s="82">
        <v>1615</v>
      </c>
      <c r="D300" s="99">
        <v>67</v>
      </c>
      <c r="E300" s="115">
        <v>671615</v>
      </c>
      <c r="F300" s="115" t="s">
        <v>410</v>
      </c>
      <c r="G300" s="64" t="s">
        <v>711</v>
      </c>
    </row>
    <row r="301" spans="1:7" ht="13.5">
      <c r="A301" s="63"/>
      <c r="B301" s="64">
        <v>16</v>
      </c>
      <c r="C301" s="82">
        <v>1616</v>
      </c>
      <c r="D301" s="99">
        <v>67</v>
      </c>
      <c r="E301" s="115">
        <v>671616</v>
      </c>
      <c r="F301" s="115" t="s">
        <v>411</v>
      </c>
      <c r="G301" s="64" t="s">
        <v>712</v>
      </c>
    </row>
    <row r="302" spans="1:7" ht="13.5">
      <c r="A302" s="63"/>
      <c r="B302" s="64">
        <v>17</v>
      </c>
      <c r="C302" s="82">
        <v>1617</v>
      </c>
      <c r="D302" s="99">
        <v>67</v>
      </c>
      <c r="E302" s="115">
        <v>671617</v>
      </c>
      <c r="F302" s="115" t="s">
        <v>412</v>
      </c>
      <c r="G302" s="64" t="s">
        <v>713</v>
      </c>
    </row>
    <row r="303" spans="1:7" ht="13.5">
      <c r="A303" s="63"/>
      <c r="B303" s="64">
        <v>18</v>
      </c>
      <c r="C303" s="82">
        <v>1618</v>
      </c>
      <c r="D303" s="99">
        <v>67</v>
      </c>
      <c r="E303" s="115">
        <v>671618</v>
      </c>
      <c r="F303" s="115" t="s">
        <v>413</v>
      </c>
      <c r="G303" s="64" t="s">
        <v>714</v>
      </c>
    </row>
    <row r="304" spans="1:7" ht="13.5">
      <c r="A304" s="63"/>
      <c r="B304" s="64">
        <v>19</v>
      </c>
      <c r="C304" s="82">
        <v>1619</v>
      </c>
      <c r="D304" s="99">
        <v>67</v>
      </c>
      <c r="E304" s="115">
        <v>671619</v>
      </c>
      <c r="F304" s="115" t="s">
        <v>414</v>
      </c>
      <c r="G304" s="64" t="s">
        <v>715</v>
      </c>
    </row>
    <row r="305" spans="1:7" ht="13.5">
      <c r="A305" s="63"/>
      <c r="B305" s="64">
        <v>20</v>
      </c>
      <c r="C305" s="82">
        <v>1620</v>
      </c>
      <c r="D305" s="99">
        <v>67</v>
      </c>
      <c r="E305" s="115">
        <v>671620</v>
      </c>
      <c r="F305" s="115" t="s">
        <v>415</v>
      </c>
      <c r="G305" s="64" t="s">
        <v>716</v>
      </c>
    </row>
    <row r="306" spans="1:7" ht="13.5">
      <c r="A306" s="63"/>
      <c r="B306" s="64">
        <v>21</v>
      </c>
      <c r="C306" s="82">
        <v>1621</v>
      </c>
      <c r="D306" s="99">
        <v>67</v>
      </c>
      <c r="E306" s="115">
        <v>671621</v>
      </c>
      <c r="F306" s="115" t="s">
        <v>416</v>
      </c>
      <c r="G306" s="64" t="s">
        <v>717</v>
      </c>
    </row>
    <row r="307" spans="1:7" ht="13.5">
      <c r="A307" s="63"/>
      <c r="B307" s="64">
        <v>22</v>
      </c>
      <c r="C307" s="82">
        <v>1622</v>
      </c>
      <c r="D307" s="99">
        <v>67</v>
      </c>
      <c r="E307" s="115">
        <v>671622</v>
      </c>
      <c r="F307" s="115" t="s">
        <v>417</v>
      </c>
      <c r="G307" s="64" t="s">
        <v>718</v>
      </c>
    </row>
    <row r="308" spans="1:7" ht="13.5">
      <c r="A308" s="63"/>
      <c r="B308" s="64">
        <v>23</v>
      </c>
      <c r="C308" s="82">
        <v>1623</v>
      </c>
      <c r="D308" s="99">
        <v>67</v>
      </c>
      <c r="E308" s="115">
        <v>671623</v>
      </c>
      <c r="F308" s="115" t="s">
        <v>418</v>
      </c>
      <c r="G308" s="64" t="s">
        <v>719</v>
      </c>
    </row>
    <row r="309" spans="1:7" ht="13.5">
      <c r="A309" s="63"/>
      <c r="B309" s="64">
        <v>24</v>
      </c>
      <c r="C309" s="82">
        <v>1624</v>
      </c>
      <c r="D309" s="99">
        <v>67</v>
      </c>
      <c r="E309" s="115">
        <v>671624</v>
      </c>
      <c r="F309" s="115" t="s">
        <v>419</v>
      </c>
      <c r="G309" s="64" t="s">
        <v>720</v>
      </c>
    </row>
    <row r="310" spans="1:7" ht="13.5">
      <c r="A310" s="63"/>
      <c r="B310" s="64">
        <v>25</v>
      </c>
      <c r="C310" s="82">
        <v>1625</v>
      </c>
      <c r="D310" s="99">
        <v>67</v>
      </c>
      <c r="E310" s="115">
        <v>671625</v>
      </c>
      <c r="F310" s="115" t="s">
        <v>420</v>
      </c>
      <c r="G310" s="64" t="s">
        <v>721</v>
      </c>
    </row>
    <row r="311" spans="1:7" ht="13.5">
      <c r="A311" s="63"/>
      <c r="B311" s="64">
        <v>26</v>
      </c>
      <c r="C311" s="82">
        <v>1626</v>
      </c>
      <c r="D311" s="99">
        <v>67</v>
      </c>
      <c r="E311" s="115">
        <v>671626</v>
      </c>
      <c r="F311" s="115" t="s">
        <v>421</v>
      </c>
      <c r="G311" s="64" t="s">
        <v>722</v>
      </c>
    </row>
    <row r="312" spans="1:7" ht="27">
      <c r="A312" s="67"/>
      <c r="B312" s="68">
        <v>27</v>
      </c>
      <c r="C312" s="83">
        <v>1627</v>
      </c>
      <c r="D312" s="99">
        <v>67</v>
      </c>
      <c r="E312" s="116">
        <v>671627</v>
      </c>
      <c r="F312" s="118" t="s">
        <v>842</v>
      </c>
      <c r="G312" s="71" t="s">
        <v>843</v>
      </c>
    </row>
    <row r="313" spans="1:7" ht="36">
      <c r="A313" s="58" t="s">
        <v>101</v>
      </c>
      <c r="B313" s="59" t="s">
        <v>102</v>
      </c>
      <c r="C313" s="75" t="s">
        <v>103</v>
      </c>
      <c r="D313" s="103" t="s">
        <v>794</v>
      </c>
      <c r="E313" s="117" t="s">
        <v>795</v>
      </c>
      <c r="F313" s="113" t="s">
        <v>5</v>
      </c>
      <c r="G313" s="60" t="s">
        <v>452</v>
      </c>
    </row>
    <row r="314" spans="1:7" ht="13.5">
      <c r="A314" s="61" t="s">
        <v>844</v>
      </c>
      <c r="B314" s="62">
        <v>1</v>
      </c>
      <c r="C314" s="84">
        <v>1701</v>
      </c>
      <c r="D314" s="105">
        <v>62</v>
      </c>
      <c r="E314" s="114">
        <v>621701</v>
      </c>
      <c r="F314" s="114" t="s">
        <v>422</v>
      </c>
      <c r="G314" s="62" t="s">
        <v>723</v>
      </c>
    </row>
    <row r="315" spans="1:7" ht="13.5">
      <c r="A315" s="63" t="s">
        <v>423</v>
      </c>
      <c r="B315" s="64">
        <v>2</v>
      </c>
      <c r="C315" s="85">
        <v>1702</v>
      </c>
      <c r="D315" s="106">
        <v>62</v>
      </c>
      <c r="E315" s="115">
        <v>621702</v>
      </c>
      <c r="F315" s="115" t="s">
        <v>424</v>
      </c>
      <c r="G315" s="64" t="s">
        <v>724</v>
      </c>
    </row>
    <row r="316" spans="1:7" ht="13.5">
      <c r="A316" s="63" t="s">
        <v>425</v>
      </c>
      <c r="B316" s="64">
        <v>3</v>
      </c>
      <c r="C316" s="85">
        <v>1703</v>
      </c>
      <c r="D316" s="106">
        <v>62</v>
      </c>
      <c r="E316" s="115">
        <v>621703</v>
      </c>
      <c r="F316" s="115" t="s">
        <v>426</v>
      </c>
      <c r="G316" s="64" t="s">
        <v>725</v>
      </c>
    </row>
    <row r="317" spans="1:7" ht="13.5">
      <c r="A317" s="63"/>
      <c r="B317" s="64">
        <v>4</v>
      </c>
      <c r="C317" s="85">
        <v>1704</v>
      </c>
      <c r="D317" s="106">
        <v>62</v>
      </c>
      <c r="E317" s="115">
        <v>621704</v>
      </c>
      <c r="F317" s="115" t="s">
        <v>427</v>
      </c>
      <c r="G317" s="64" t="s">
        <v>726</v>
      </c>
    </row>
    <row r="318" spans="1:7" ht="13.5">
      <c r="A318" s="63"/>
      <c r="B318" s="64">
        <v>5</v>
      </c>
      <c r="C318" s="85">
        <v>1705</v>
      </c>
      <c r="D318" s="106">
        <v>62</v>
      </c>
      <c r="E318" s="115">
        <v>621705</v>
      </c>
      <c r="F318" s="115" t="s">
        <v>428</v>
      </c>
      <c r="G318" s="64" t="s">
        <v>845</v>
      </c>
    </row>
    <row r="319" spans="1:7" ht="13.5">
      <c r="A319" s="63"/>
      <c r="B319" s="64">
        <v>6</v>
      </c>
      <c r="C319" s="85">
        <v>1706</v>
      </c>
      <c r="D319" s="106">
        <v>62</v>
      </c>
      <c r="E319" s="115">
        <v>621706</v>
      </c>
      <c r="F319" s="115" t="s">
        <v>429</v>
      </c>
      <c r="G319" s="64" t="s">
        <v>846</v>
      </c>
    </row>
    <row r="320" spans="1:7" ht="13.5">
      <c r="A320" s="63"/>
      <c r="B320" s="64">
        <v>7</v>
      </c>
      <c r="C320" s="85">
        <v>1707</v>
      </c>
      <c r="D320" s="106">
        <v>62</v>
      </c>
      <c r="E320" s="115">
        <v>621707</v>
      </c>
      <c r="F320" s="115" t="s">
        <v>430</v>
      </c>
      <c r="G320" s="64" t="s">
        <v>727</v>
      </c>
    </row>
    <row r="321" spans="1:7" ht="13.5">
      <c r="A321" s="63"/>
      <c r="B321" s="64">
        <v>8</v>
      </c>
      <c r="C321" s="85">
        <v>1708</v>
      </c>
      <c r="D321" s="106">
        <v>62</v>
      </c>
      <c r="E321" s="115">
        <v>621708</v>
      </c>
      <c r="F321" s="115" t="s">
        <v>431</v>
      </c>
      <c r="G321" s="64" t="s">
        <v>728</v>
      </c>
    </row>
    <row r="322" spans="1:7" ht="13.5">
      <c r="A322" s="63"/>
      <c r="B322" s="64">
        <v>9</v>
      </c>
      <c r="C322" s="85">
        <v>1709</v>
      </c>
      <c r="D322" s="106">
        <v>62</v>
      </c>
      <c r="E322" s="115">
        <v>621709</v>
      </c>
      <c r="F322" s="115" t="s">
        <v>432</v>
      </c>
      <c r="G322" s="64" t="s">
        <v>729</v>
      </c>
    </row>
    <row r="323" spans="1:7" ht="13.5">
      <c r="A323" s="63"/>
      <c r="B323" s="64">
        <v>10</v>
      </c>
      <c r="C323" s="85">
        <v>1710</v>
      </c>
      <c r="D323" s="106">
        <v>62</v>
      </c>
      <c r="E323" s="115">
        <v>621710</v>
      </c>
      <c r="F323" s="115" t="s">
        <v>433</v>
      </c>
      <c r="G323" s="64" t="s">
        <v>730</v>
      </c>
    </row>
    <row r="324" spans="1:7" ht="13.5">
      <c r="A324" s="63"/>
      <c r="B324" s="64">
        <v>11</v>
      </c>
      <c r="C324" s="85">
        <v>1711</v>
      </c>
      <c r="D324" s="106">
        <v>62</v>
      </c>
      <c r="E324" s="115">
        <v>621711</v>
      </c>
      <c r="F324" s="115" t="s">
        <v>434</v>
      </c>
      <c r="G324" s="64" t="s">
        <v>731</v>
      </c>
    </row>
    <row r="325" spans="1:7" ht="13.5">
      <c r="A325" s="63"/>
      <c r="B325" s="64">
        <v>12</v>
      </c>
      <c r="C325" s="85">
        <v>1712</v>
      </c>
      <c r="D325" s="106">
        <v>62</v>
      </c>
      <c r="E325" s="115">
        <v>621712</v>
      </c>
      <c r="F325" s="115" t="s">
        <v>435</v>
      </c>
      <c r="G325" s="64" t="s">
        <v>732</v>
      </c>
    </row>
    <row r="326" spans="1:7" ht="13.5">
      <c r="A326" s="63"/>
      <c r="B326" s="64">
        <v>13</v>
      </c>
      <c r="C326" s="85">
        <v>1713</v>
      </c>
      <c r="D326" s="106">
        <v>62</v>
      </c>
      <c r="E326" s="115">
        <v>621713</v>
      </c>
      <c r="F326" s="115" t="s">
        <v>436</v>
      </c>
      <c r="G326" s="64" t="s">
        <v>733</v>
      </c>
    </row>
    <row r="327" spans="1:7" ht="13.5">
      <c r="A327" s="63"/>
      <c r="B327" s="64">
        <v>14</v>
      </c>
      <c r="C327" s="85">
        <v>1714</v>
      </c>
      <c r="D327" s="106">
        <v>62</v>
      </c>
      <c r="E327" s="115">
        <v>621714</v>
      </c>
      <c r="F327" s="115" t="s">
        <v>437</v>
      </c>
      <c r="G327" s="64" t="s">
        <v>734</v>
      </c>
    </row>
    <row r="328" spans="1:7" ht="13.5">
      <c r="A328" s="63"/>
      <c r="B328" s="64">
        <v>15</v>
      </c>
      <c r="C328" s="85">
        <v>1715</v>
      </c>
      <c r="D328" s="106">
        <v>62</v>
      </c>
      <c r="E328" s="115">
        <v>621715</v>
      </c>
      <c r="F328" s="115" t="s">
        <v>438</v>
      </c>
      <c r="G328" s="64" t="s">
        <v>735</v>
      </c>
    </row>
    <row r="329" spans="1:7" ht="13.5">
      <c r="A329" s="67"/>
      <c r="B329" s="68">
        <v>16</v>
      </c>
      <c r="C329" s="86">
        <v>1716</v>
      </c>
      <c r="D329" s="107">
        <v>62</v>
      </c>
      <c r="E329" s="115">
        <v>621716</v>
      </c>
      <c r="F329" s="115" t="s">
        <v>439</v>
      </c>
      <c r="G329" s="64" t="s">
        <v>736</v>
      </c>
    </row>
    <row r="330" spans="1:7" ht="13.5">
      <c r="A330" s="61" t="s">
        <v>847</v>
      </c>
      <c r="B330" s="62">
        <v>1</v>
      </c>
      <c r="C330" s="84">
        <v>1801</v>
      </c>
      <c r="D330" s="105">
        <v>69</v>
      </c>
      <c r="E330" s="114">
        <v>691801</v>
      </c>
      <c r="F330" s="114" t="s">
        <v>440</v>
      </c>
      <c r="G330" s="62" t="s">
        <v>737</v>
      </c>
    </row>
    <row r="331" spans="1:7" ht="13.5">
      <c r="A331" s="63" t="s">
        <v>441</v>
      </c>
      <c r="B331" s="64">
        <v>2</v>
      </c>
      <c r="C331" s="85">
        <v>1802</v>
      </c>
      <c r="D331" s="106">
        <v>69</v>
      </c>
      <c r="E331" s="115">
        <v>691802</v>
      </c>
      <c r="F331" s="115" t="s">
        <v>442</v>
      </c>
      <c r="G331" s="64" t="s">
        <v>738</v>
      </c>
    </row>
    <row r="332" spans="1:7" ht="13.5">
      <c r="A332" s="63" t="s">
        <v>341</v>
      </c>
      <c r="B332" s="64">
        <v>3</v>
      </c>
      <c r="C332" s="85">
        <v>1803</v>
      </c>
      <c r="D332" s="106">
        <v>69</v>
      </c>
      <c r="E332" s="115">
        <v>691803</v>
      </c>
      <c r="F332" s="115" t="s">
        <v>443</v>
      </c>
      <c r="G332" s="64" t="s">
        <v>739</v>
      </c>
    </row>
    <row r="333" spans="1:7" ht="13.5">
      <c r="A333" s="63"/>
      <c r="B333" s="64">
        <v>4</v>
      </c>
      <c r="C333" s="85">
        <v>1804</v>
      </c>
      <c r="D333" s="106">
        <v>69</v>
      </c>
      <c r="E333" s="115">
        <v>691804</v>
      </c>
      <c r="F333" s="115" t="s">
        <v>444</v>
      </c>
      <c r="G333" s="64" t="s">
        <v>740</v>
      </c>
    </row>
    <row r="334" spans="1:7" ht="13.5">
      <c r="A334" s="63"/>
      <c r="B334" s="64">
        <v>5</v>
      </c>
      <c r="C334" s="85">
        <v>1805</v>
      </c>
      <c r="D334" s="106">
        <v>69</v>
      </c>
      <c r="E334" s="115">
        <v>691805</v>
      </c>
      <c r="F334" s="115" t="s">
        <v>445</v>
      </c>
      <c r="G334" s="64" t="s">
        <v>741</v>
      </c>
    </row>
    <row r="335" spans="1:7" ht="13.5">
      <c r="A335" s="63"/>
      <c r="B335" s="64">
        <v>6</v>
      </c>
      <c r="C335" s="85">
        <v>1806</v>
      </c>
      <c r="D335" s="106">
        <v>69</v>
      </c>
      <c r="E335" s="115">
        <v>691806</v>
      </c>
      <c r="F335" s="115" t="s">
        <v>446</v>
      </c>
      <c r="G335" s="64" t="s">
        <v>742</v>
      </c>
    </row>
    <row r="336" spans="1:7" ht="13.5">
      <c r="A336" s="63"/>
      <c r="B336" s="64">
        <v>7</v>
      </c>
      <c r="C336" s="85">
        <v>1807</v>
      </c>
      <c r="D336" s="106">
        <v>69</v>
      </c>
      <c r="E336" s="115">
        <v>691807</v>
      </c>
      <c r="F336" s="115" t="s">
        <v>447</v>
      </c>
      <c r="G336" s="64" t="s">
        <v>743</v>
      </c>
    </row>
    <row r="337" spans="1:7" ht="13.5">
      <c r="A337" s="63"/>
      <c r="B337" s="64">
        <v>8</v>
      </c>
      <c r="C337" s="85">
        <v>1808</v>
      </c>
      <c r="D337" s="106">
        <v>69</v>
      </c>
      <c r="E337" s="115">
        <v>691808</v>
      </c>
      <c r="F337" s="115" t="s">
        <v>448</v>
      </c>
      <c r="G337" s="64" t="s">
        <v>744</v>
      </c>
    </row>
    <row r="338" spans="1:7" ht="13.5">
      <c r="A338" s="63"/>
      <c r="B338" s="64">
        <v>9</v>
      </c>
      <c r="C338" s="85">
        <v>1809</v>
      </c>
      <c r="D338" s="106">
        <v>69</v>
      </c>
      <c r="E338" s="115">
        <v>691809</v>
      </c>
      <c r="F338" s="115" t="s">
        <v>449</v>
      </c>
      <c r="G338" s="64" t="s">
        <v>745</v>
      </c>
    </row>
    <row r="339" spans="1:7" ht="13.5">
      <c r="A339" s="63"/>
      <c r="B339" s="64">
        <v>10</v>
      </c>
      <c r="C339" s="85">
        <v>1810</v>
      </c>
      <c r="D339" s="106">
        <v>69</v>
      </c>
      <c r="E339" s="115">
        <v>691810</v>
      </c>
      <c r="F339" s="115" t="s">
        <v>450</v>
      </c>
      <c r="G339" s="64" t="s">
        <v>746</v>
      </c>
    </row>
    <row r="340" spans="1:7" ht="13.5">
      <c r="A340" s="67"/>
      <c r="B340" s="68">
        <v>11</v>
      </c>
      <c r="C340" s="86">
        <v>1811</v>
      </c>
      <c r="D340" s="108">
        <v>69</v>
      </c>
      <c r="E340" s="116">
        <v>691811</v>
      </c>
      <c r="F340" s="116" t="s">
        <v>451</v>
      </c>
      <c r="G340" s="68" t="s">
        <v>747</v>
      </c>
    </row>
    <row r="341" spans="1:7" ht="13.5">
      <c r="A341" s="72" t="s">
        <v>757</v>
      </c>
      <c r="B341" s="73"/>
      <c r="C341" s="86">
        <v>9999</v>
      </c>
      <c r="D341" s="109">
        <v>10</v>
      </c>
      <c r="E341" s="109">
        <v>109999</v>
      </c>
      <c r="F341" s="73" t="s">
        <v>757</v>
      </c>
      <c r="G341" s="73" t="s">
        <v>757</v>
      </c>
    </row>
  </sheetData>
  <sheetProtection sheet="1"/>
  <mergeCells count="1">
    <mergeCell ref="A2:C2"/>
  </mergeCells>
  <hyperlinks>
    <hyperlink ref="G2:H2" location="申込書!A1" display="表紙に戻る"/>
    <hyperlink ref="G2" location="選手!A1" display="選手登録シートに戻る"/>
  </hyperlinks>
  <printOptions horizontalCentered="1"/>
  <pageMargins left="0.3937007874015748" right="0.3937007874015748" top="0.984251968503937" bottom="0.3937007874015748" header="0.5118110236220472" footer="0.5118110236220472"/>
  <pageSetup horizontalDpi="360" verticalDpi="360" orientation="portrait" paperSize="9" scale="94" r:id="rId1"/>
  <headerFooter alignWithMargins="0">
    <oddHeader>&amp;L&amp;"ＭＳ Ｐゴシック,斜体"&amp;16群馬県小学校陸上教室記録会　
登録学校名一覧表</oddHeader>
    <oddFooter>&amp;C&amp;P / &amp;N ページ</oddFooter>
  </headerFooter>
  <rowBreaks count="5" manualBreakCount="5">
    <brk id="54" max="4" man="1"/>
    <brk id="105" max="4" man="1"/>
    <brk id="154" max="4" man="1"/>
    <brk id="257" max="4" man="1"/>
    <brk id="312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103"/>
  <sheetViews>
    <sheetView workbookViewId="0" topLeftCell="A1">
      <selection activeCell="B4" sqref="B4"/>
    </sheetView>
  </sheetViews>
  <sheetFormatPr defaultColWidth="9.00390625" defaultRowHeight="13.5"/>
  <cols>
    <col min="1" max="1" width="5.25390625" style="0" customWidth="1"/>
    <col min="2" max="2" width="10.50390625" style="0" bestFit="1" customWidth="1"/>
    <col min="3" max="3" width="14.875" style="0" bestFit="1" customWidth="1"/>
    <col min="4" max="4" width="7.75390625" style="0" bestFit="1" customWidth="1"/>
    <col min="5" max="5" width="5.25390625" style="0" bestFit="1" customWidth="1"/>
    <col min="6" max="6" width="3.875" style="0" bestFit="1" customWidth="1"/>
    <col min="7" max="7" width="7.50390625" style="0" bestFit="1" customWidth="1"/>
    <col min="8" max="8" width="5.625" style="0" customWidth="1"/>
    <col min="9" max="9" width="7.625" style="0" bestFit="1" customWidth="1"/>
    <col min="10" max="10" width="5.25390625" style="0" bestFit="1" customWidth="1"/>
    <col min="11" max="11" width="17.125" style="0" bestFit="1" customWidth="1"/>
    <col min="12" max="12" width="17.125" style="0" customWidth="1"/>
    <col min="13" max="13" width="9.00390625" style="0" bestFit="1" customWidth="1"/>
    <col min="14" max="14" width="5.625" style="0" customWidth="1"/>
    <col min="15" max="16" width="10.50390625" style="0" customWidth="1"/>
    <col min="17" max="18" width="5.625" style="0" customWidth="1"/>
    <col min="19" max="19" width="6.25390625" style="0" customWidth="1"/>
    <col min="20" max="26" width="5.625" style="0" customWidth="1"/>
  </cols>
  <sheetData>
    <row r="1" spans="2:24" ht="13.5">
      <c r="B1" t="s">
        <v>78</v>
      </c>
      <c r="N1" t="s">
        <v>79</v>
      </c>
      <c r="Q1" s="111"/>
      <c r="R1" s="111"/>
      <c r="S1" s="111"/>
      <c r="T1" s="111"/>
      <c r="U1" s="111"/>
      <c r="V1" s="111"/>
      <c r="W1" s="111"/>
      <c r="X1" s="111"/>
    </row>
    <row r="2" spans="2:24" ht="13.5">
      <c r="B2" s="111" t="s">
        <v>779</v>
      </c>
      <c r="C2" s="111" t="s">
        <v>780</v>
      </c>
      <c r="D2" s="111" t="s">
        <v>781</v>
      </c>
      <c r="E2" s="111" t="s">
        <v>782</v>
      </c>
      <c r="F2" s="111" t="s">
        <v>783</v>
      </c>
      <c r="G2" s="111" t="s">
        <v>784</v>
      </c>
      <c r="H2" s="111" t="s">
        <v>785</v>
      </c>
      <c r="I2" s="111" t="s">
        <v>786</v>
      </c>
      <c r="J2" s="111"/>
      <c r="Q2" s="111"/>
      <c r="R2" s="111"/>
      <c r="S2" s="111"/>
      <c r="T2" s="111"/>
      <c r="U2" s="111"/>
      <c r="V2" s="111"/>
      <c r="W2" s="111"/>
      <c r="X2" s="111"/>
    </row>
    <row r="3" spans="2:27" ht="13.5">
      <c r="B3" t="s">
        <v>774</v>
      </c>
      <c r="C3" t="s">
        <v>2</v>
      </c>
      <c r="D3" t="s">
        <v>77</v>
      </c>
      <c r="E3" t="s">
        <v>7</v>
      </c>
      <c r="F3" t="s">
        <v>787</v>
      </c>
      <c r="G3" t="s">
        <v>776</v>
      </c>
      <c r="H3" t="s">
        <v>775</v>
      </c>
      <c r="I3" t="s">
        <v>788</v>
      </c>
      <c r="J3" t="s">
        <v>4</v>
      </c>
      <c r="K3" t="s">
        <v>5</v>
      </c>
      <c r="L3" t="s">
        <v>855</v>
      </c>
      <c r="M3" t="s">
        <v>849</v>
      </c>
      <c r="O3" t="s">
        <v>56</v>
      </c>
      <c r="P3" t="s">
        <v>9</v>
      </c>
      <c r="Q3" t="s">
        <v>777</v>
      </c>
      <c r="R3" t="s">
        <v>778</v>
      </c>
      <c r="S3" t="s">
        <v>80</v>
      </c>
      <c r="T3" t="s">
        <v>81</v>
      </c>
      <c r="U3" t="s">
        <v>82</v>
      </c>
      <c r="V3" t="s">
        <v>83</v>
      </c>
      <c r="W3" t="s">
        <v>84</v>
      </c>
      <c r="X3" t="s">
        <v>85</v>
      </c>
      <c r="Y3" t="s">
        <v>86</v>
      </c>
      <c r="Z3" t="s">
        <v>87</v>
      </c>
      <c r="AA3" t="s">
        <v>88</v>
      </c>
    </row>
    <row r="4" spans="1:27" ht="10.5" customHeight="1">
      <c r="A4">
        <v>1</v>
      </c>
      <c r="B4" s="122">
        <f>IF('選手'!AK8="","",'選手'!AK8)</f>
      </c>
      <c r="C4" s="42">
        <f>IF('選手'!AN8="","",'選手'!AN8)</f>
      </c>
      <c r="D4" s="42">
        <f>IF('選手'!AG8="","",'選手'!AG8)</f>
      </c>
      <c r="E4" s="42">
        <f>IF('選手'!AI8="","",'選手'!AI8)</f>
      </c>
      <c r="F4" s="42">
        <f>IF('選手'!AL8="","",'選手'!AL8)</f>
      </c>
      <c r="G4" s="42">
        <f>IF('選手'!AM8="","",'選手'!AM8)</f>
      </c>
      <c r="H4" s="42">
        <f>IF('選手'!AJ8="","",'選手'!AJ8)</f>
      </c>
      <c r="I4" s="42">
        <f>IF('選手'!AN8="","","R00807")</f>
      </c>
      <c r="J4" s="42">
        <f>IF('選手'!AH8="","",'選手'!AH8)</f>
      </c>
      <c r="K4" s="42">
        <f>IF('選手'!AF8="","",'選手'!AF8)</f>
      </c>
      <c r="L4" s="42">
        <f>IF('選手'!AE8="","",'選手'!AE8)</f>
      </c>
      <c r="M4" s="42">
        <f>IF('選手'!AD8="","",'選手'!AD8)</f>
      </c>
      <c r="N4">
        <v>1</v>
      </c>
      <c r="O4" s="110">
        <f>IF('選抜'!C6="","",1)</f>
      </c>
      <c r="P4" s="43">
        <f>IF('選抜'!AB11="","",'選抜'!AB11)</f>
      </c>
      <c r="Q4" s="43">
        <f>IF('選抜'!AC11="","",'選抜'!AC11)</f>
      </c>
      <c r="R4" s="43">
        <f>IF('選抜'!AD11="","",'選抜'!AD11)</f>
      </c>
      <c r="S4" s="43">
        <f>IF('選抜'!AE11="","",'選抜'!AE11)</f>
      </c>
      <c r="T4" s="43">
        <f>IF('選抜'!AF11="","",'選抜'!AF11)</f>
      </c>
      <c r="U4" s="43">
        <f>IF('選抜'!AG11="","",'選抜'!AG11)</f>
      </c>
      <c r="V4" s="43">
        <f>IF('選抜'!AH11="","",'選抜'!AH11)</f>
      </c>
      <c r="W4" s="43">
        <f>IF('選抜'!AI11="","",'選抜'!AI11)</f>
      </c>
      <c r="X4" s="43">
        <f>IF('選抜'!AJ11="","",'選抜'!AJ11)</f>
      </c>
      <c r="Y4" s="43">
        <f>IF('選抜'!AK11="","",'選抜'!AK11)</f>
      </c>
      <c r="Z4" s="43">
        <f>IF('選抜'!AL11="","",'選抜'!AL11)</f>
      </c>
      <c r="AA4" s="43">
        <f>IF('選抜'!AM11="","",'選抜'!AM11)</f>
      </c>
    </row>
    <row r="5" spans="1:27" ht="10.5" customHeight="1">
      <c r="A5">
        <v>2</v>
      </c>
      <c r="B5" s="122">
        <f>IF('選手'!AK9="","",'選手'!AK9)</f>
      </c>
      <c r="C5" s="42">
        <f>IF('選手'!AN9="","",'選手'!AN9)</f>
      </c>
      <c r="D5" s="42">
        <f>IF('選手'!AG9="","",'選手'!AG9)</f>
      </c>
      <c r="E5" s="42">
        <f>IF('選手'!AI9="","",'選手'!AI9)</f>
      </c>
      <c r="F5" s="42">
        <f>IF('選手'!AL9="","",'選手'!AL9)</f>
      </c>
      <c r="G5" s="42">
        <f>IF('選手'!AM9="","",'選手'!AM9)</f>
      </c>
      <c r="H5" s="42">
        <f>IF('選手'!AJ9="","",'選手'!AJ9)</f>
      </c>
      <c r="I5" s="42">
        <f>IF('選手'!AN9="","","R00807")</f>
      </c>
      <c r="J5" s="42">
        <f>IF('選手'!AH9="","",'選手'!AH9)</f>
      </c>
      <c r="K5" s="42">
        <f>IF('選手'!AF9="","",'選手'!AF9)</f>
      </c>
      <c r="L5" s="42"/>
      <c r="M5" s="42"/>
      <c r="N5">
        <v>2</v>
      </c>
      <c r="O5" s="43">
        <f>IF('クラブ・学校'!AA9="","",'クラブ・学校'!AA9)</f>
      </c>
      <c r="P5" s="43">
        <f>IF('クラブ・学校'!AB9="","",'クラブ・学校'!AB9)</f>
      </c>
      <c r="Q5" s="43">
        <f>IF('クラブ・学校'!AC9="","",'クラブ・学校'!AC9)</f>
      </c>
      <c r="R5" s="43">
        <f>IF('クラブ・学校'!AD9="","",'クラブ・学校'!AD9)</f>
      </c>
      <c r="S5" s="43">
        <f>IF('クラブ・学校'!AE9="","",'クラブ・学校'!AE9)</f>
      </c>
      <c r="T5" s="43">
        <f>IF('クラブ・学校'!AF9="","",'クラブ・学校'!AF9)</f>
      </c>
      <c r="U5" s="43">
        <f>IF('クラブ・学校'!AG9="","",'クラブ・学校'!AG9)</f>
      </c>
      <c r="V5" s="43">
        <f>IF('クラブ・学校'!AH9="","",'クラブ・学校'!AH9)</f>
      </c>
      <c r="W5" s="43">
        <f>IF('クラブ・学校'!AI9="","",'クラブ・学校'!AI9)</f>
      </c>
      <c r="X5" s="43">
        <f>IF('クラブ・学校'!AJ9="","",'クラブ・学校'!AJ9)</f>
      </c>
      <c r="Y5" s="43">
        <f>IF('クラブ・学校'!AK9="","",'クラブ・学校'!AK9)</f>
      </c>
      <c r="Z5" s="43">
        <f>IF('クラブ・学校'!AL9="","",'クラブ・学校'!AL9)</f>
      </c>
      <c r="AA5" s="43">
        <f>IF('クラブ・学校'!AM9="","",'クラブ・学校'!AM9)</f>
      </c>
    </row>
    <row r="6" spans="1:27" ht="10.5" customHeight="1">
      <c r="A6">
        <v>3</v>
      </c>
      <c r="B6" s="122">
        <f>IF('選手'!AK10="","",'選手'!AK10)</f>
      </c>
      <c r="C6" s="42">
        <f>IF('選手'!AN10="","",'選手'!AN10)</f>
      </c>
      <c r="D6" s="42">
        <f>IF('選手'!AG10="","",'選手'!AG10)</f>
      </c>
      <c r="E6" s="42">
        <f>IF('選手'!AI10="","",'選手'!AI10)</f>
      </c>
      <c r="F6" s="42">
        <f>IF('選手'!AL10="","",'選手'!AL10)</f>
      </c>
      <c r="G6" s="42">
        <f>IF('選手'!AM10="","",'選手'!AM10)</f>
      </c>
      <c r="H6" s="42">
        <f>IF('選手'!AJ10="","",'選手'!AJ10)</f>
      </c>
      <c r="I6" s="42">
        <f>IF('選手'!AN10="","","R00807")</f>
      </c>
      <c r="J6" s="42">
        <f>IF('選手'!AH10="","",'選手'!AH10)</f>
      </c>
      <c r="K6" s="42">
        <f>IF('選手'!AF10="","",'選手'!AF10)</f>
      </c>
      <c r="L6" s="42"/>
      <c r="M6" s="42"/>
      <c r="N6">
        <v>3</v>
      </c>
      <c r="O6" s="43">
        <f>IF('クラブ・学校'!AA10="","",'クラブ・学校'!AA10)</f>
      </c>
      <c r="P6" s="43">
        <f>IF('クラブ・学校'!AB10="","",'クラブ・学校'!AB10)</f>
      </c>
      <c r="Q6" s="43">
        <f>IF('クラブ・学校'!AC10="","",'クラブ・学校'!AC10)</f>
      </c>
      <c r="R6" s="43">
        <f>IF('クラブ・学校'!AD10="","",'クラブ・学校'!AD10)</f>
      </c>
      <c r="S6" s="43">
        <f>IF('クラブ・学校'!AE10="","",'クラブ・学校'!AE10)</f>
      </c>
      <c r="T6" s="43">
        <f>IF('クラブ・学校'!AF10="","",'クラブ・学校'!AF10)</f>
      </c>
      <c r="U6" s="43">
        <f>IF('クラブ・学校'!AG10="","",'クラブ・学校'!AG10)</f>
      </c>
      <c r="V6" s="43">
        <f>IF('クラブ・学校'!AH10="","",'クラブ・学校'!AH10)</f>
      </c>
      <c r="W6" s="43">
        <f>IF('クラブ・学校'!AI10="","",'クラブ・学校'!AI10)</f>
      </c>
      <c r="X6" s="43">
        <f>IF('クラブ・学校'!AJ10="","",'クラブ・学校'!AJ10)</f>
      </c>
      <c r="Y6" s="43">
        <f>IF('クラブ・学校'!AK10="","",'クラブ・学校'!AK10)</f>
      </c>
      <c r="Z6" s="43">
        <f>IF('クラブ・学校'!AL10="","",'クラブ・学校'!AL10)</f>
      </c>
      <c r="AA6" s="43">
        <f>IF('クラブ・学校'!AM10="","",'クラブ・学校'!AM10)</f>
      </c>
    </row>
    <row r="7" spans="1:27" ht="10.5" customHeight="1">
      <c r="A7">
        <v>4</v>
      </c>
      <c r="B7" s="122">
        <f>IF('選手'!AK11="","",'選手'!AK11)</f>
      </c>
      <c r="C7" s="42">
        <f>IF('選手'!AN11="","",'選手'!AN11)</f>
      </c>
      <c r="D7" s="42">
        <f>IF('選手'!AG11="","",'選手'!AG11)</f>
      </c>
      <c r="E7" s="42">
        <f>IF('選手'!AI11="","",'選手'!AI11)</f>
      </c>
      <c r="F7" s="42">
        <f>IF('選手'!AL11="","",'選手'!AL11)</f>
      </c>
      <c r="G7" s="42">
        <f>IF('選手'!AM11="","",'選手'!AM11)</f>
      </c>
      <c r="H7" s="42">
        <f>IF('選手'!AJ11="","",'選手'!AJ11)</f>
      </c>
      <c r="I7" s="42">
        <f>IF('選手'!AN11="","","R00807")</f>
      </c>
      <c r="J7" s="42">
        <f>IF('選手'!AH11="","",'選手'!AH11)</f>
      </c>
      <c r="K7" s="42">
        <f>IF('選手'!AF11="","",'選手'!AF11)</f>
      </c>
      <c r="L7" s="42"/>
      <c r="M7" s="42"/>
      <c r="N7">
        <v>4</v>
      </c>
      <c r="O7" s="43">
        <f>IF('クラブ・学校'!AA11="","",'クラブ・学校'!AA11)</f>
      </c>
      <c r="P7" s="43">
        <f>IF('クラブ・学校'!AB11="","",'クラブ・学校'!AB11)</f>
      </c>
      <c r="Q7" s="43">
        <f>IF('クラブ・学校'!AC11="","",'クラブ・学校'!AC11)</f>
      </c>
      <c r="R7" s="43">
        <f>IF('クラブ・学校'!AD11="","",'クラブ・学校'!AD11)</f>
      </c>
      <c r="S7" s="43">
        <f>IF('クラブ・学校'!AE11="","",'クラブ・学校'!AE11)</f>
      </c>
      <c r="T7" s="43">
        <f>IF('クラブ・学校'!AF11="","",'クラブ・学校'!AF11)</f>
      </c>
      <c r="U7" s="43">
        <f>IF('クラブ・学校'!AG11="","",'クラブ・学校'!AG11)</f>
      </c>
      <c r="V7" s="43">
        <f>IF('クラブ・学校'!AH11="","",'クラブ・学校'!AH11)</f>
      </c>
      <c r="W7" s="43">
        <f>IF('クラブ・学校'!AI11="","",'クラブ・学校'!AI11)</f>
      </c>
      <c r="X7" s="43">
        <f>IF('クラブ・学校'!AJ11="","",'クラブ・学校'!AJ11)</f>
      </c>
      <c r="Y7" s="43">
        <f>IF('クラブ・学校'!AK11="","",'クラブ・学校'!AK11)</f>
      </c>
      <c r="Z7" s="43">
        <f>IF('クラブ・学校'!AL11="","",'クラブ・学校'!AL11)</f>
      </c>
      <c r="AA7" s="43">
        <f>IF('クラブ・学校'!AM11="","",'クラブ・学校'!AM11)</f>
      </c>
    </row>
    <row r="8" spans="1:27" ht="10.5" customHeight="1">
      <c r="A8">
        <v>5</v>
      </c>
      <c r="B8" s="122">
        <f>IF('選手'!AK12="","",'選手'!AK12)</f>
      </c>
      <c r="C8" s="42">
        <f>IF('選手'!AN12="","",'選手'!AN12)</f>
      </c>
      <c r="D8" s="42">
        <f>IF('選手'!AG12="","",'選手'!AG12)</f>
      </c>
      <c r="E8" s="42">
        <f>IF('選手'!AI12="","",'選手'!AI12)</f>
      </c>
      <c r="F8" s="42">
        <f>IF('選手'!AL12="","",'選手'!AL12)</f>
      </c>
      <c r="G8" s="42">
        <f>IF('選手'!AM12="","",'選手'!AM12)</f>
      </c>
      <c r="H8" s="42">
        <f>IF('選手'!AJ12="","",'選手'!AJ12)</f>
      </c>
      <c r="I8" s="42">
        <f>IF('選手'!AN12="","","R00807")</f>
      </c>
      <c r="J8" s="42">
        <f>IF('選手'!AH12="","",'選手'!AH12)</f>
      </c>
      <c r="K8" s="42">
        <f>IF('選手'!AF12="","",'選手'!AF12)</f>
      </c>
      <c r="L8" s="42"/>
      <c r="M8" s="42"/>
      <c r="N8">
        <v>5</v>
      </c>
      <c r="O8" s="43">
        <f>IF('クラブ・学校'!AA12="","",'クラブ・学校'!AA12)</f>
      </c>
      <c r="P8" s="43">
        <f>IF('クラブ・学校'!AB12="","",'クラブ・学校'!AB12)</f>
      </c>
      <c r="Q8" s="43">
        <f>IF('クラブ・学校'!AC12="","",'クラブ・学校'!AC12)</f>
      </c>
      <c r="R8" s="43">
        <f>IF('クラブ・学校'!AD12="","",'クラブ・学校'!AD12)</f>
      </c>
      <c r="S8" s="43">
        <f>IF('クラブ・学校'!AE12="","",'クラブ・学校'!AE12)</f>
      </c>
      <c r="T8" s="43">
        <f>IF('クラブ・学校'!AF12="","",'クラブ・学校'!AF12)</f>
      </c>
      <c r="U8" s="43">
        <f>IF('クラブ・学校'!AG12="","",'クラブ・学校'!AG12)</f>
      </c>
      <c r="V8" s="43">
        <f>IF('クラブ・学校'!AH12="","",'クラブ・学校'!AH12)</f>
      </c>
      <c r="W8" s="43">
        <f>IF('クラブ・学校'!AI12="","",'クラブ・学校'!AI12)</f>
      </c>
      <c r="X8" s="43">
        <f>IF('クラブ・学校'!AJ12="","",'クラブ・学校'!AJ12)</f>
      </c>
      <c r="Y8" s="43">
        <f>IF('クラブ・学校'!AK12="","",'クラブ・学校'!AK12)</f>
      </c>
      <c r="Z8" s="43">
        <f>IF('クラブ・学校'!AL12="","",'クラブ・学校'!AL12)</f>
      </c>
      <c r="AA8" s="43">
        <f>IF('クラブ・学校'!AM12="","",'クラブ・学校'!AM12)</f>
      </c>
    </row>
    <row r="9" spans="1:27" ht="10.5" customHeight="1">
      <c r="A9">
        <v>6</v>
      </c>
      <c r="B9" s="122">
        <f>IF('選手'!AK13="","",'選手'!AK13)</f>
      </c>
      <c r="C9" s="42">
        <f>IF('選手'!AN13="","",'選手'!AN13)</f>
      </c>
      <c r="D9" s="42">
        <f>IF('選手'!AG13="","",'選手'!AG13)</f>
      </c>
      <c r="E9" s="42">
        <f>IF('選手'!AI13="","",'選手'!AI13)</f>
      </c>
      <c r="F9" s="42">
        <f>IF('選手'!AL13="","",'選手'!AL13)</f>
      </c>
      <c r="G9" s="42">
        <f>IF('選手'!AM13="","",'選手'!AM13)</f>
      </c>
      <c r="H9" s="42">
        <f>IF('選手'!AJ13="","",'選手'!AJ13)</f>
      </c>
      <c r="I9" s="42">
        <f>IF('選手'!AN13="","","R00807")</f>
      </c>
      <c r="J9" s="42">
        <f>IF('選手'!AH13="","",'選手'!AH13)</f>
      </c>
      <c r="K9" s="42">
        <f>IF('選手'!AF13="","",'選手'!AF13)</f>
      </c>
      <c r="L9" s="42"/>
      <c r="M9" s="42"/>
      <c r="N9">
        <v>6</v>
      </c>
      <c r="O9" s="43">
        <f>IF('クラブ・学校'!AA13="","",'クラブ・学校'!AA13)</f>
      </c>
      <c r="P9" s="43">
        <f>IF('クラブ・学校'!AB13="","",'クラブ・学校'!AB13)</f>
      </c>
      <c r="Q9" s="43">
        <f>IF('クラブ・学校'!AC13="","",'クラブ・学校'!AC13)</f>
      </c>
      <c r="R9" s="43">
        <f>IF('クラブ・学校'!AD13="","",'クラブ・学校'!AD13)</f>
      </c>
      <c r="S9" s="43">
        <f>IF('クラブ・学校'!AE13="","",'クラブ・学校'!AE13)</f>
      </c>
      <c r="T9" s="43">
        <f>IF('クラブ・学校'!AF13="","",'クラブ・学校'!AF13)</f>
      </c>
      <c r="U9" s="43">
        <f>IF('クラブ・学校'!AG13="","",'クラブ・学校'!AG13)</f>
      </c>
      <c r="V9" s="43">
        <f>IF('クラブ・学校'!AH13="","",'クラブ・学校'!AH13)</f>
      </c>
      <c r="W9" s="43">
        <f>IF('クラブ・学校'!AI13="","",'クラブ・学校'!AI13)</f>
      </c>
      <c r="X9" s="43">
        <f>IF('クラブ・学校'!AJ13="","",'クラブ・学校'!AJ13)</f>
      </c>
      <c r="Y9" s="43">
        <f>IF('クラブ・学校'!AK13="","",'クラブ・学校'!AK13)</f>
      </c>
      <c r="Z9" s="43">
        <f>IF('クラブ・学校'!AL13="","",'クラブ・学校'!AL13)</f>
      </c>
      <c r="AA9" s="43">
        <f>IF('クラブ・学校'!AM13="","",'クラブ・学校'!AM13)</f>
      </c>
    </row>
    <row r="10" spans="1:27" ht="10.5" customHeight="1">
      <c r="A10">
        <v>7</v>
      </c>
      <c r="B10" s="122">
        <f>IF('選手'!AK14="","",'選手'!AK14)</f>
      </c>
      <c r="C10" s="42">
        <f>IF('選手'!AN14="","",'選手'!AN14)</f>
      </c>
      <c r="D10" s="42">
        <f>IF('選手'!AG14="","",'選手'!AG14)</f>
      </c>
      <c r="E10" s="42">
        <f>IF('選手'!AI14="","",'選手'!AI14)</f>
      </c>
      <c r="F10" s="42">
        <f>IF('選手'!AL14="","",'選手'!AL14)</f>
      </c>
      <c r="G10" s="42">
        <f>IF('選手'!AM14="","",'選手'!AM14)</f>
      </c>
      <c r="H10" s="42">
        <f>IF('選手'!AJ14="","",'選手'!AJ14)</f>
      </c>
      <c r="I10" s="42">
        <f>IF('選手'!AN14="","","R00807")</f>
      </c>
      <c r="J10" s="42">
        <f>IF('選手'!AH14="","",'選手'!AH14)</f>
      </c>
      <c r="K10" s="42">
        <f>IF('選手'!AF14="","",'選手'!AF14)</f>
      </c>
      <c r="L10" s="42"/>
      <c r="M10" s="42"/>
      <c r="N10">
        <v>7</v>
      </c>
      <c r="O10" s="43">
        <f>IF('クラブ・学校'!AA14="","",'クラブ・学校'!AA14)</f>
      </c>
      <c r="P10" s="43">
        <f>IF('クラブ・学校'!AB14="","",'クラブ・学校'!AB14)</f>
      </c>
      <c r="Q10" s="43">
        <f>IF('クラブ・学校'!AC14="","",'クラブ・学校'!AC14)</f>
      </c>
      <c r="R10" s="43">
        <f>IF('クラブ・学校'!AD14="","",'クラブ・学校'!AD14)</f>
      </c>
      <c r="S10" s="43">
        <f>IF('クラブ・学校'!AE14="","",'クラブ・学校'!AE14)</f>
      </c>
      <c r="T10" s="43">
        <f>IF('クラブ・学校'!AF14="","",'クラブ・学校'!AF14)</f>
      </c>
      <c r="U10" s="43">
        <f>IF('クラブ・学校'!AG14="","",'クラブ・学校'!AG14)</f>
      </c>
      <c r="V10" s="43">
        <f>IF('クラブ・学校'!AH14="","",'クラブ・学校'!AH14)</f>
      </c>
      <c r="W10" s="43">
        <f>IF('クラブ・学校'!AI14="","",'クラブ・学校'!AI14)</f>
      </c>
      <c r="X10" s="43">
        <f>IF('クラブ・学校'!AJ14="","",'クラブ・学校'!AJ14)</f>
      </c>
      <c r="Y10" s="43">
        <f>IF('クラブ・学校'!AK14="","",'クラブ・学校'!AK14)</f>
      </c>
      <c r="Z10" s="43">
        <f>IF('クラブ・学校'!AL14="","",'クラブ・学校'!AL14)</f>
      </c>
      <c r="AA10" s="43">
        <f>IF('クラブ・学校'!AM14="","",'クラブ・学校'!AM14)</f>
      </c>
    </row>
    <row r="11" spans="1:27" ht="10.5" customHeight="1">
      <c r="A11">
        <v>8</v>
      </c>
      <c r="B11" s="122">
        <f>IF('選手'!AK15="","",'選手'!AK15)</f>
      </c>
      <c r="C11" s="42">
        <f>IF('選手'!AN15="","",'選手'!AN15)</f>
      </c>
      <c r="D11" s="42">
        <f>IF('選手'!AG15="","",'選手'!AG15)</f>
      </c>
      <c r="E11" s="42">
        <f>IF('選手'!AI15="","",'選手'!AI15)</f>
      </c>
      <c r="F11" s="42">
        <f>IF('選手'!AL15="","",'選手'!AL15)</f>
      </c>
      <c r="G11" s="42">
        <f>IF('選手'!AM15="","",'選手'!AM15)</f>
      </c>
      <c r="H11" s="42">
        <f>IF('選手'!AJ15="","",'選手'!AJ15)</f>
      </c>
      <c r="I11" s="42">
        <f>IF('選手'!AN15="","","R00807")</f>
      </c>
      <c r="J11" s="42">
        <f>IF('選手'!AH15="","",'選手'!AH15)</f>
      </c>
      <c r="K11" s="42">
        <f>IF('選手'!AF15="","",'選手'!AF15)</f>
      </c>
      <c r="L11" s="42"/>
      <c r="M11" s="42"/>
      <c r="N11">
        <v>8</v>
      </c>
      <c r="O11" s="43">
        <f>IF('クラブ・学校'!AA15="","",'クラブ・学校'!AA15)</f>
      </c>
      <c r="P11" s="43">
        <f>IF('クラブ・学校'!AB15="","",'クラブ・学校'!AB15)</f>
      </c>
      <c r="Q11" s="43">
        <f>IF('クラブ・学校'!AC15="","",'クラブ・学校'!AC15)</f>
      </c>
      <c r="R11" s="43">
        <f>IF('クラブ・学校'!AD15="","",'クラブ・学校'!AD15)</f>
      </c>
      <c r="S11" s="43">
        <f>IF('クラブ・学校'!AE15="","",'クラブ・学校'!AE15)</f>
      </c>
      <c r="T11" s="43">
        <f>IF('クラブ・学校'!AF15="","",'クラブ・学校'!AF15)</f>
      </c>
      <c r="U11" s="43">
        <f>IF('クラブ・学校'!AG15="","",'クラブ・学校'!AG15)</f>
      </c>
      <c r="V11" s="43">
        <f>IF('クラブ・学校'!AH15="","",'クラブ・学校'!AH15)</f>
      </c>
      <c r="W11" s="43">
        <f>IF('クラブ・学校'!AI15="","",'クラブ・学校'!AI15)</f>
      </c>
      <c r="X11" s="43">
        <f>IF('クラブ・学校'!AJ15="","",'クラブ・学校'!AJ15)</f>
      </c>
      <c r="Y11" s="43">
        <f>IF('クラブ・学校'!AK15="","",'クラブ・学校'!AK15)</f>
      </c>
      <c r="Z11" s="43">
        <f>IF('クラブ・学校'!AL15="","",'クラブ・学校'!AL15)</f>
      </c>
      <c r="AA11" s="43">
        <f>IF('クラブ・学校'!AM15="","",'クラブ・学校'!AM15)</f>
      </c>
    </row>
    <row r="12" spans="1:27" ht="10.5" customHeight="1">
      <c r="A12">
        <v>9</v>
      </c>
      <c r="B12" s="122">
        <f>IF('選手'!AK16="","",'選手'!AK16)</f>
      </c>
      <c r="C12" s="42">
        <f>IF('選手'!AN16="","",'選手'!AN16)</f>
      </c>
      <c r="D12" s="42">
        <f>IF('選手'!AG16="","",'選手'!AG16)</f>
      </c>
      <c r="E12" s="42">
        <f>IF('選手'!AI16="","",'選手'!AI16)</f>
      </c>
      <c r="F12" s="42">
        <f>IF('選手'!AL16="","",'選手'!AL16)</f>
      </c>
      <c r="G12" s="42">
        <f>IF('選手'!AM16="","",'選手'!AM16)</f>
      </c>
      <c r="H12" s="42">
        <f>IF('選手'!AJ16="","",'選手'!AJ16)</f>
      </c>
      <c r="I12" s="42">
        <f>IF('選手'!AN16="","","R00807")</f>
      </c>
      <c r="J12" s="42">
        <f>IF('選手'!AH16="","",'選手'!AH16)</f>
      </c>
      <c r="K12" s="42">
        <f>IF('選手'!AF16="","",'選手'!AF16)</f>
      </c>
      <c r="L12" s="42"/>
      <c r="M12" s="42"/>
      <c r="N12">
        <v>9</v>
      </c>
      <c r="O12" s="43">
        <f>IF('クラブ・学校'!AA16="","",'クラブ・学校'!AA16)</f>
      </c>
      <c r="P12" s="43">
        <f>IF('クラブ・学校'!AB16="","",'クラブ・学校'!AB16)</f>
      </c>
      <c r="Q12" s="43">
        <f>IF('クラブ・学校'!AC16="","",'クラブ・学校'!AC16)</f>
      </c>
      <c r="R12" s="43">
        <f>IF('クラブ・学校'!AD16="","",'クラブ・学校'!AD16)</f>
      </c>
      <c r="S12" s="43">
        <f>IF('クラブ・学校'!AE16="","",'クラブ・学校'!AE16)</f>
      </c>
      <c r="T12" s="43">
        <f>IF('クラブ・学校'!AF16="","",'クラブ・学校'!AF16)</f>
      </c>
      <c r="U12" s="43">
        <f>IF('クラブ・学校'!AG16="","",'クラブ・学校'!AG16)</f>
      </c>
      <c r="V12" s="43">
        <f>IF('クラブ・学校'!AH16="","",'クラブ・学校'!AH16)</f>
      </c>
      <c r="W12" s="43">
        <f>IF('クラブ・学校'!AI16="","",'クラブ・学校'!AI16)</f>
      </c>
      <c r="X12" s="43">
        <f>IF('クラブ・学校'!AJ16="","",'クラブ・学校'!AJ16)</f>
      </c>
      <c r="Y12" s="43">
        <f>IF('クラブ・学校'!AK16="","",'クラブ・学校'!AK16)</f>
      </c>
      <c r="Z12" s="43">
        <f>IF('クラブ・学校'!AL16="","",'クラブ・学校'!AL16)</f>
      </c>
      <c r="AA12" s="43">
        <f>IF('クラブ・学校'!AM16="","",'クラブ・学校'!AM16)</f>
      </c>
    </row>
    <row r="13" spans="1:27" ht="10.5" customHeight="1">
      <c r="A13">
        <v>10</v>
      </c>
      <c r="B13" s="122">
        <f>IF('選手'!AK17="","",'選手'!AK17)</f>
      </c>
      <c r="C13" s="42">
        <f>IF('選手'!AN17="","",'選手'!AN17)</f>
      </c>
      <c r="D13" s="42">
        <f>IF('選手'!AG17="","",'選手'!AG17)</f>
      </c>
      <c r="E13" s="42">
        <f>IF('選手'!AI17="","",'選手'!AI17)</f>
      </c>
      <c r="F13" s="42">
        <f>IF('選手'!AL17="","",'選手'!AL17)</f>
      </c>
      <c r="G13" s="42">
        <f>IF('選手'!AM17="","",'選手'!AM17)</f>
      </c>
      <c r="H13" s="42">
        <f>IF('選手'!AJ17="","",'選手'!AJ17)</f>
      </c>
      <c r="I13" s="42">
        <f>IF('選手'!AN17="","","R00807")</f>
      </c>
      <c r="J13" s="42">
        <f>IF('選手'!AH17="","",'選手'!AH17)</f>
      </c>
      <c r="K13" s="42">
        <f>IF('選手'!AF17="","",'選手'!AF17)</f>
      </c>
      <c r="L13" s="42"/>
      <c r="M13" s="42"/>
      <c r="N13">
        <v>10</v>
      </c>
      <c r="O13" s="43">
        <f>IF('クラブ・学校'!AA17="","",'クラブ・学校'!AA17)</f>
      </c>
      <c r="P13" s="43">
        <f>IF('クラブ・学校'!AB17="","",'クラブ・学校'!AB17)</f>
      </c>
      <c r="Q13" s="43">
        <f>IF('クラブ・学校'!AC17="","",'クラブ・学校'!AC17)</f>
      </c>
      <c r="R13" s="43">
        <f>IF('クラブ・学校'!AD17="","",'クラブ・学校'!AD17)</f>
      </c>
      <c r="S13" s="43">
        <f>IF('クラブ・学校'!AE17="","",'クラブ・学校'!AE17)</f>
      </c>
      <c r="T13" s="43">
        <f>IF('クラブ・学校'!AF17="","",'クラブ・学校'!AF17)</f>
      </c>
      <c r="U13" s="43">
        <f>IF('クラブ・学校'!AG17="","",'クラブ・学校'!AG17)</f>
      </c>
      <c r="V13" s="43">
        <f>IF('クラブ・学校'!AH17="","",'クラブ・学校'!AH17)</f>
      </c>
      <c r="W13" s="43">
        <f>IF('クラブ・学校'!AI17="","",'クラブ・学校'!AI17)</f>
      </c>
      <c r="X13" s="43">
        <f>IF('クラブ・学校'!AJ17="","",'クラブ・学校'!AJ17)</f>
      </c>
      <c r="Y13" s="43">
        <f>IF('クラブ・学校'!AK17="","",'クラブ・学校'!AK17)</f>
      </c>
      <c r="Z13" s="43">
        <f>IF('クラブ・学校'!AL17="","",'クラブ・学校'!AL17)</f>
      </c>
      <c r="AA13" s="43">
        <f>IF('クラブ・学校'!AM17="","",'クラブ・学校'!AM17)</f>
      </c>
    </row>
    <row r="14" spans="1:27" ht="10.5" customHeight="1">
      <c r="A14">
        <v>11</v>
      </c>
      <c r="B14" s="122">
        <f>IF('選手'!AK18="","",'選手'!AK18)</f>
      </c>
      <c r="C14" s="42">
        <f>IF('選手'!AN18="","",'選手'!AN18)</f>
      </c>
      <c r="D14" s="42">
        <f>IF('選手'!AG18="","",'選手'!AG18)</f>
      </c>
      <c r="E14" s="42">
        <f>IF('選手'!AI18="","",'選手'!AI18)</f>
      </c>
      <c r="F14" s="42">
        <f>IF('選手'!AL18="","",'選手'!AL18)</f>
      </c>
      <c r="G14" s="42">
        <f>IF('選手'!AM18="","",'選手'!AM18)</f>
      </c>
      <c r="H14" s="42">
        <f>IF('選手'!AJ18="","",'選手'!AJ18)</f>
      </c>
      <c r="I14" s="42">
        <f>IF('選手'!AN18="","","R00807")</f>
      </c>
      <c r="J14" s="42">
        <f>IF('選手'!AH18="","",'選手'!AH18)</f>
      </c>
      <c r="K14" s="42">
        <f>IF('選手'!AF18="","",'選手'!AF18)</f>
      </c>
      <c r="L14" s="42"/>
      <c r="M14" s="42"/>
      <c r="N14">
        <v>11</v>
      </c>
      <c r="O14" s="43">
        <f>IF('クラブ・学校'!AA18="","",'クラブ・学校'!AA18)</f>
      </c>
      <c r="P14" s="43">
        <f>IF('クラブ・学校'!AB18="","",'クラブ・学校'!AB18)</f>
      </c>
      <c r="Q14" s="43">
        <f>IF('クラブ・学校'!AC18="","",'クラブ・学校'!AC18)</f>
      </c>
      <c r="R14" s="43">
        <f>IF('クラブ・学校'!AD18="","",'クラブ・学校'!AD18)</f>
      </c>
      <c r="S14" s="43">
        <f>IF('クラブ・学校'!AE18="","",'クラブ・学校'!AE18)</f>
      </c>
      <c r="T14" s="43">
        <f>IF('クラブ・学校'!AF18="","",'クラブ・学校'!AF18)</f>
      </c>
      <c r="U14" s="43">
        <f>IF('クラブ・学校'!AG18="","",'クラブ・学校'!AG18)</f>
      </c>
      <c r="V14" s="43">
        <f>IF('クラブ・学校'!AH18="","",'クラブ・学校'!AH18)</f>
      </c>
      <c r="W14" s="43">
        <f>IF('クラブ・学校'!AI18="","",'クラブ・学校'!AI18)</f>
      </c>
      <c r="X14" s="43">
        <f>IF('クラブ・学校'!AJ18="","",'クラブ・学校'!AJ18)</f>
      </c>
      <c r="Y14" s="43">
        <f>IF('クラブ・学校'!AK18="","",'クラブ・学校'!AK18)</f>
      </c>
      <c r="Z14" s="43">
        <f>IF('クラブ・学校'!AL18="","",'クラブ・学校'!AL18)</f>
      </c>
      <c r="AA14" s="43">
        <f>IF('クラブ・学校'!AM18="","",'クラブ・学校'!AM18)</f>
      </c>
    </row>
    <row r="15" spans="1:27" ht="10.5" customHeight="1">
      <c r="A15">
        <v>12</v>
      </c>
      <c r="B15" s="122">
        <f>IF('選手'!AK19="","",'選手'!AK19)</f>
      </c>
      <c r="C15" s="42">
        <f>IF('選手'!AN19="","",'選手'!AN19)</f>
      </c>
      <c r="D15" s="42">
        <f>IF('選手'!AG19="","",'選手'!AG19)</f>
      </c>
      <c r="E15" s="42">
        <f>IF('選手'!AI19="","",'選手'!AI19)</f>
      </c>
      <c r="F15" s="42">
        <f>IF('選手'!AL19="","",'選手'!AL19)</f>
      </c>
      <c r="G15" s="42">
        <f>IF('選手'!AM19="","",'選手'!AM19)</f>
      </c>
      <c r="H15" s="42">
        <f>IF('選手'!AJ19="","",'選手'!AJ19)</f>
      </c>
      <c r="I15" s="42">
        <f>IF('選手'!AN19="","","R00807")</f>
      </c>
      <c r="J15" s="42">
        <f>IF('選手'!AH19="","",'選手'!AH19)</f>
      </c>
      <c r="K15" s="42">
        <f>IF('選手'!AF19="","",'選手'!AF19)</f>
      </c>
      <c r="L15" s="42"/>
      <c r="M15" s="42"/>
      <c r="N15">
        <v>12</v>
      </c>
      <c r="O15" s="43">
        <f>IF('クラブ・学校'!AA19="","",'クラブ・学校'!AA19)</f>
      </c>
      <c r="P15" s="43">
        <f>IF('クラブ・学校'!AB19="","",'クラブ・学校'!AB19)</f>
      </c>
      <c r="Q15" s="43">
        <f>IF('クラブ・学校'!AC19="","",'クラブ・学校'!AC19)</f>
      </c>
      <c r="R15" s="43">
        <f>IF('クラブ・学校'!AD19="","",'クラブ・学校'!AD19)</f>
      </c>
      <c r="S15" s="43">
        <f>IF('クラブ・学校'!AE19="","",'クラブ・学校'!AE19)</f>
      </c>
      <c r="T15" s="43">
        <f>IF('クラブ・学校'!AF19="","",'クラブ・学校'!AF19)</f>
      </c>
      <c r="U15" s="43">
        <f>IF('クラブ・学校'!AG19="","",'クラブ・学校'!AG19)</f>
      </c>
      <c r="V15" s="43">
        <f>IF('クラブ・学校'!AH19="","",'クラブ・学校'!AH19)</f>
      </c>
      <c r="W15" s="43">
        <f>IF('クラブ・学校'!AI19="","",'クラブ・学校'!AI19)</f>
      </c>
      <c r="X15" s="43">
        <f>IF('クラブ・学校'!AJ19="","",'クラブ・学校'!AJ19)</f>
      </c>
      <c r="Y15" s="43">
        <f>IF('クラブ・学校'!AK19="","",'クラブ・学校'!AK19)</f>
      </c>
      <c r="Z15" s="43">
        <f>IF('クラブ・学校'!AL19="","",'クラブ・学校'!AL19)</f>
      </c>
      <c r="AA15" s="43">
        <f>IF('クラブ・学校'!AM19="","",'クラブ・学校'!AM19)</f>
      </c>
    </row>
    <row r="16" spans="1:27" ht="10.5" customHeight="1">
      <c r="A16">
        <v>13</v>
      </c>
      <c r="B16" s="122">
        <f>IF('選手'!AK20="","",'選手'!AK20)</f>
      </c>
      <c r="C16" s="42">
        <f>IF('選手'!AN20="","",'選手'!AN20)</f>
      </c>
      <c r="D16" s="42">
        <f>IF('選手'!AG20="","",'選手'!AG20)</f>
      </c>
      <c r="E16" s="42">
        <f>IF('選手'!AI20="","",'選手'!AI20)</f>
      </c>
      <c r="F16" s="42">
        <f>IF('選手'!AL20="","",'選手'!AL20)</f>
      </c>
      <c r="G16" s="42">
        <f>IF('選手'!AM20="","",'選手'!AM20)</f>
      </c>
      <c r="H16" s="42">
        <f>IF('選手'!AJ20="","",'選手'!AJ20)</f>
      </c>
      <c r="I16" s="42">
        <f>IF('選手'!AN20="","","R00807")</f>
      </c>
      <c r="J16" s="42">
        <f>IF('選手'!AH20="","",'選手'!AH20)</f>
      </c>
      <c r="K16" s="42">
        <f>IF('選手'!AF20="","",'選手'!AF20)</f>
      </c>
      <c r="L16" s="42"/>
      <c r="M16" s="42"/>
      <c r="N16">
        <v>13</v>
      </c>
      <c r="O16" s="43">
        <f>IF('クラブ・学校'!AA20="","",'クラブ・学校'!AA20)</f>
      </c>
      <c r="P16" s="43">
        <f>IF('クラブ・学校'!AB20="","",'クラブ・学校'!AB20)</f>
      </c>
      <c r="Q16" s="43">
        <f>IF('クラブ・学校'!AC20="","",'クラブ・学校'!AC20)</f>
      </c>
      <c r="R16" s="43">
        <f>IF('クラブ・学校'!AD20="","",'クラブ・学校'!AD20)</f>
      </c>
      <c r="S16" s="43">
        <f>IF('クラブ・学校'!AE20="","",'クラブ・学校'!AE20)</f>
      </c>
      <c r="T16" s="43">
        <f>IF('クラブ・学校'!AF20="","",'クラブ・学校'!AF20)</f>
      </c>
      <c r="U16" s="43">
        <f>IF('クラブ・学校'!AG20="","",'クラブ・学校'!AG20)</f>
      </c>
      <c r="V16" s="43">
        <f>IF('クラブ・学校'!AH20="","",'クラブ・学校'!AH20)</f>
      </c>
      <c r="W16" s="43">
        <f>IF('クラブ・学校'!AI20="","",'クラブ・学校'!AI20)</f>
      </c>
      <c r="X16" s="43">
        <f>IF('クラブ・学校'!AJ20="","",'クラブ・学校'!AJ20)</f>
      </c>
      <c r="Y16" s="43">
        <f>IF('クラブ・学校'!AK20="","",'クラブ・学校'!AK20)</f>
      </c>
      <c r="Z16" s="43">
        <f>IF('クラブ・学校'!AL20="","",'クラブ・学校'!AL20)</f>
      </c>
      <c r="AA16" s="43">
        <f>IF('クラブ・学校'!AM20="","",'クラブ・学校'!AM20)</f>
      </c>
    </row>
    <row r="17" spans="1:27" ht="10.5" customHeight="1">
      <c r="A17">
        <v>14</v>
      </c>
      <c r="B17" s="122">
        <f>IF('選手'!AK21="","",'選手'!AK21)</f>
      </c>
      <c r="C17" s="42">
        <f>IF('選手'!AN21="","",'選手'!AN21)</f>
      </c>
      <c r="D17" s="42">
        <f>IF('選手'!AG21="","",'選手'!AG21)</f>
      </c>
      <c r="E17" s="42">
        <f>IF('選手'!AI21="","",'選手'!AI21)</f>
      </c>
      <c r="F17" s="42">
        <f>IF('選手'!AL21="","",'選手'!AL21)</f>
      </c>
      <c r="G17" s="42">
        <f>IF('選手'!AM21="","",'選手'!AM21)</f>
      </c>
      <c r="H17" s="42">
        <f>IF('選手'!AJ21="","",'選手'!AJ21)</f>
      </c>
      <c r="I17" s="42">
        <f>IF('選手'!AN21="","","R00807")</f>
      </c>
      <c r="J17" s="42">
        <f>IF('選手'!AH21="","",'選手'!AH21)</f>
      </c>
      <c r="K17" s="42">
        <f>IF('選手'!AF21="","",'選手'!AF21)</f>
      </c>
      <c r="L17" s="42"/>
      <c r="M17" s="42"/>
      <c r="N17">
        <v>14</v>
      </c>
      <c r="O17" s="43">
        <f>IF('クラブ・学校'!AA21="","",'クラブ・学校'!AA21)</f>
      </c>
      <c r="P17" s="43">
        <f>IF('クラブ・学校'!AB21="","",'クラブ・学校'!AB21)</f>
      </c>
      <c r="Q17" s="43">
        <f>IF('クラブ・学校'!AC21="","",'クラブ・学校'!AC21)</f>
      </c>
      <c r="R17" s="43">
        <f>IF('クラブ・学校'!AD21="","",'クラブ・学校'!AD21)</f>
      </c>
      <c r="S17" s="43">
        <f>IF('クラブ・学校'!AE21="","",'クラブ・学校'!AE21)</f>
      </c>
      <c r="T17" s="43">
        <f>IF('クラブ・学校'!AF21="","",'クラブ・学校'!AF21)</f>
      </c>
      <c r="U17" s="43">
        <f>IF('クラブ・学校'!AG21="","",'クラブ・学校'!AG21)</f>
      </c>
      <c r="V17" s="43">
        <f>IF('クラブ・学校'!AH21="","",'クラブ・学校'!AH21)</f>
      </c>
      <c r="W17" s="43">
        <f>IF('クラブ・学校'!AI21="","",'クラブ・学校'!AI21)</f>
      </c>
      <c r="X17" s="43">
        <f>IF('クラブ・学校'!AJ21="","",'クラブ・学校'!AJ21)</f>
      </c>
      <c r="Y17" s="43">
        <f>IF('クラブ・学校'!AK21="","",'クラブ・学校'!AK21)</f>
      </c>
      <c r="Z17" s="43">
        <f>IF('クラブ・学校'!AL21="","",'クラブ・学校'!AL21)</f>
      </c>
      <c r="AA17" s="43">
        <f>IF('クラブ・学校'!AM21="","",'クラブ・学校'!AM21)</f>
      </c>
    </row>
    <row r="18" spans="1:27" ht="10.5" customHeight="1">
      <c r="A18">
        <v>15</v>
      </c>
      <c r="B18" s="122">
        <f>IF('選手'!AK22="","",'選手'!AK22)</f>
      </c>
      <c r="C18" s="42">
        <f>IF('選手'!AN22="","",'選手'!AN22)</f>
      </c>
      <c r="D18" s="42">
        <f>IF('選手'!AG22="","",'選手'!AG22)</f>
      </c>
      <c r="E18" s="42">
        <f>IF('選手'!AI22="","",'選手'!AI22)</f>
      </c>
      <c r="F18" s="42">
        <f>IF('選手'!AL22="","",'選手'!AL22)</f>
      </c>
      <c r="G18" s="42">
        <f>IF('選手'!AM22="","",'選手'!AM22)</f>
      </c>
      <c r="H18" s="42">
        <f>IF('選手'!AJ22="","",'選手'!AJ22)</f>
      </c>
      <c r="I18" s="42">
        <f>IF('選手'!AN22="","","R00807")</f>
      </c>
      <c r="J18" s="42">
        <f>IF('選手'!AH22="","",'選手'!AH22)</f>
      </c>
      <c r="K18" s="42">
        <f>IF('選手'!AF22="","",'選手'!AF22)</f>
      </c>
      <c r="L18" s="42"/>
      <c r="M18" s="42"/>
      <c r="N18">
        <v>15</v>
      </c>
      <c r="O18" s="43">
        <f>IF('クラブ・学校'!AA22="","",'クラブ・学校'!AA22)</f>
      </c>
      <c r="P18" s="43">
        <f>IF('クラブ・学校'!AB22="","",'クラブ・学校'!AB22)</f>
      </c>
      <c r="Q18" s="43">
        <f>IF('クラブ・学校'!AC22="","",'クラブ・学校'!AC22)</f>
      </c>
      <c r="R18" s="43">
        <f>IF('クラブ・学校'!AD22="","",'クラブ・学校'!AD22)</f>
      </c>
      <c r="S18" s="43">
        <f>IF('クラブ・学校'!AE22="","",'クラブ・学校'!AE22)</f>
      </c>
      <c r="T18" s="43">
        <f>IF('クラブ・学校'!AF22="","",'クラブ・学校'!AF22)</f>
      </c>
      <c r="U18" s="43">
        <f>IF('クラブ・学校'!AG22="","",'クラブ・学校'!AG22)</f>
      </c>
      <c r="V18" s="43">
        <f>IF('クラブ・学校'!AH22="","",'クラブ・学校'!AH22)</f>
      </c>
      <c r="W18" s="43">
        <f>IF('クラブ・学校'!AI22="","",'クラブ・学校'!AI22)</f>
      </c>
      <c r="X18" s="43">
        <f>IF('クラブ・学校'!AJ22="","",'クラブ・学校'!AJ22)</f>
      </c>
      <c r="Y18" s="43">
        <f>IF('クラブ・学校'!AK22="","",'クラブ・学校'!AK22)</f>
      </c>
      <c r="Z18" s="43">
        <f>IF('クラブ・学校'!AL22="","",'クラブ・学校'!AL22)</f>
      </c>
      <c r="AA18" s="110">
        <f>IF('クラブ・学校'!AM22="","",'クラブ・学校'!AM22)</f>
      </c>
    </row>
    <row r="19" spans="1:13" ht="10.5" customHeight="1">
      <c r="A19">
        <v>16</v>
      </c>
      <c r="B19" s="122">
        <f>IF('選手'!AK23="","",'選手'!AK23)</f>
      </c>
      <c r="C19" s="42">
        <f>IF('選手'!AN23="","",'選手'!AN23)</f>
      </c>
      <c r="D19" s="42">
        <f>IF('選手'!AG23="","",'選手'!AG23)</f>
      </c>
      <c r="E19" s="42">
        <f>IF('選手'!AI23="","",'選手'!AI23)</f>
      </c>
      <c r="F19" s="42">
        <f>IF('選手'!AL23="","",'選手'!AL23)</f>
      </c>
      <c r="G19" s="42">
        <f>IF('選手'!AM23="","",'選手'!AM23)</f>
      </c>
      <c r="H19" s="42">
        <f>IF('選手'!AJ23="","",'選手'!AJ23)</f>
      </c>
      <c r="I19" s="42">
        <f>IF('選手'!AN23="","","R00807")</f>
      </c>
      <c r="J19" s="42">
        <f>IF('選手'!AH23="","",'選手'!AH23)</f>
      </c>
      <c r="K19" s="42">
        <f>IF('選手'!AF23="","",'選手'!AF23)</f>
      </c>
      <c r="L19" s="42"/>
      <c r="M19" s="42"/>
    </row>
    <row r="20" spans="1:13" ht="10.5" customHeight="1">
      <c r="A20">
        <v>17</v>
      </c>
      <c r="B20" s="122">
        <f>IF('選手'!AK24="","",'選手'!AK24)</f>
      </c>
      <c r="C20" s="42">
        <f>IF('選手'!AN24="","",'選手'!AN24)</f>
      </c>
      <c r="D20" s="42">
        <f>IF('選手'!AG24="","",'選手'!AG24)</f>
      </c>
      <c r="E20" s="42">
        <f>IF('選手'!AI24="","",'選手'!AI24)</f>
      </c>
      <c r="F20" s="42">
        <f>IF('選手'!AL24="","",'選手'!AL24)</f>
      </c>
      <c r="G20" s="42">
        <f>IF('選手'!AM24="","",'選手'!AM24)</f>
      </c>
      <c r="H20" s="42">
        <f>IF('選手'!AJ24="","",'選手'!AJ24)</f>
      </c>
      <c r="I20" s="42">
        <f>IF('選手'!AN24="","","R00807")</f>
      </c>
      <c r="J20" s="42">
        <f>IF('選手'!AH24="","",'選手'!AH24)</f>
      </c>
      <c r="K20" s="42">
        <f>IF('選手'!AF24="","",'選手'!AF24)</f>
      </c>
      <c r="L20" s="42"/>
      <c r="M20" s="42"/>
    </row>
    <row r="21" spans="1:13" ht="10.5" customHeight="1">
      <c r="A21">
        <v>18</v>
      </c>
      <c r="B21" s="122">
        <f>IF('選手'!AK25="","",'選手'!AK25)</f>
      </c>
      <c r="C21" s="42">
        <f>IF('選手'!AN25="","",'選手'!AN25)</f>
      </c>
      <c r="D21" s="42">
        <f>IF('選手'!AG25="","",'選手'!AG25)</f>
      </c>
      <c r="E21" s="42">
        <f>IF('選手'!AI25="","",'選手'!AI25)</f>
      </c>
      <c r="F21" s="42">
        <f>IF('選手'!AL25="","",'選手'!AL25)</f>
      </c>
      <c r="G21" s="42">
        <f>IF('選手'!AM25="","",'選手'!AM25)</f>
      </c>
      <c r="H21" s="42">
        <f>IF('選手'!AJ25="","",'選手'!AJ25)</f>
      </c>
      <c r="I21" s="42">
        <f>IF('選手'!AN25="","","R00807")</f>
      </c>
      <c r="J21" s="42">
        <f>IF('選手'!AH25="","",'選手'!AH25)</f>
      </c>
      <c r="K21" s="42">
        <f>IF('選手'!AF25="","",'選手'!AF25)</f>
      </c>
      <c r="L21" s="42"/>
      <c r="M21" s="42"/>
    </row>
    <row r="22" spans="1:13" ht="10.5" customHeight="1">
      <c r="A22">
        <v>19</v>
      </c>
      <c r="B22" s="122">
        <f>IF('選手'!AK26="","",'選手'!AK26)</f>
      </c>
      <c r="C22" s="42">
        <f>IF('選手'!AN26="","",'選手'!AN26)</f>
      </c>
      <c r="D22" s="42">
        <f>IF('選手'!AG26="","",'選手'!AG26)</f>
      </c>
      <c r="E22" s="42">
        <f>IF('選手'!AI26="","",'選手'!AI26)</f>
      </c>
      <c r="F22" s="42">
        <f>IF('選手'!AL26="","",'選手'!AL26)</f>
      </c>
      <c r="G22" s="42">
        <f>IF('選手'!AM26="","",'選手'!AM26)</f>
      </c>
      <c r="H22" s="42">
        <f>IF('選手'!AJ26="","",'選手'!AJ26)</f>
      </c>
      <c r="I22" s="42">
        <f>IF('選手'!AN26="","","R00807")</f>
      </c>
      <c r="J22" s="42">
        <f>IF('選手'!AH26="","",'選手'!AH26)</f>
      </c>
      <c r="K22" s="42">
        <f>IF('選手'!AF26="","",'選手'!AF26)</f>
      </c>
      <c r="L22" s="42"/>
      <c r="M22" s="42"/>
    </row>
    <row r="23" spans="1:13" ht="10.5" customHeight="1">
      <c r="A23">
        <v>20</v>
      </c>
      <c r="B23" s="122">
        <f>IF('選手'!AK27="","",'選手'!AK27)</f>
      </c>
      <c r="C23" s="42">
        <f>IF('選手'!AN27="","",'選手'!AN27)</f>
      </c>
      <c r="D23" s="42">
        <f>IF('選手'!AG27="","",'選手'!AG27)</f>
      </c>
      <c r="E23" s="42">
        <f>IF('選手'!AI27="","",'選手'!AI27)</f>
      </c>
      <c r="F23" s="42">
        <f>IF('選手'!AL27="","",'選手'!AL27)</f>
      </c>
      <c r="G23" s="42">
        <f>IF('選手'!AM27="","",'選手'!AM27)</f>
      </c>
      <c r="H23" s="42">
        <f>IF('選手'!AJ27="","",'選手'!AJ27)</f>
      </c>
      <c r="I23" s="42">
        <f>IF('選手'!AN27="","","R00807")</f>
      </c>
      <c r="J23" s="42">
        <f>IF('選手'!AH27="","",'選手'!AH27)</f>
      </c>
      <c r="K23" s="42">
        <f>IF('選手'!AF27="","",'選手'!AF27)</f>
      </c>
      <c r="L23" s="42"/>
      <c r="M23" s="42"/>
    </row>
    <row r="24" spans="1:13" ht="10.5" customHeight="1">
      <c r="A24">
        <v>21</v>
      </c>
      <c r="B24" s="122">
        <f>IF('選手'!AK28="","",'選手'!AK28)</f>
      </c>
      <c r="C24" s="42">
        <f>IF('選手'!AN28="","",'選手'!AN28)</f>
      </c>
      <c r="D24" s="42">
        <f>IF('選手'!AG28="","",'選手'!AG28)</f>
      </c>
      <c r="E24" s="42">
        <f>IF('選手'!AI28="","",'選手'!AI28)</f>
      </c>
      <c r="F24" s="42">
        <f>IF('選手'!AL28="","",'選手'!AL28)</f>
      </c>
      <c r="G24" s="42">
        <f>IF('選手'!AM28="","",'選手'!AM28)</f>
      </c>
      <c r="H24" s="42">
        <f>IF('選手'!AJ28="","",'選手'!AJ28)</f>
      </c>
      <c r="I24" s="42">
        <f>IF('選手'!AN28="","","R00807")</f>
      </c>
      <c r="J24" s="42">
        <f>IF('選手'!AH28="","",'選手'!AH28)</f>
      </c>
      <c r="K24" s="42">
        <f>IF('選手'!AF28="","",'選手'!AF28)</f>
      </c>
      <c r="L24" s="42"/>
      <c r="M24" s="42"/>
    </row>
    <row r="25" spans="1:13" ht="10.5" customHeight="1">
      <c r="A25">
        <v>22</v>
      </c>
      <c r="B25" s="122">
        <f>IF('選手'!AK29="","",'選手'!AK29)</f>
      </c>
      <c r="C25" s="42">
        <f>IF('選手'!AN29="","",'選手'!AN29)</f>
      </c>
      <c r="D25" s="42">
        <f>IF('選手'!AG29="","",'選手'!AG29)</f>
      </c>
      <c r="E25" s="42">
        <f>IF('選手'!AI29="","",'選手'!AI29)</f>
      </c>
      <c r="F25" s="42">
        <f>IF('選手'!AL29="","",'選手'!AL29)</f>
      </c>
      <c r="G25" s="42">
        <f>IF('選手'!AM29="","",'選手'!AM29)</f>
      </c>
      <c r="H25" s="42">
        <f>IF('選手'!AJ29="","",'選手'!AJ29)</f>
      </c>
      <c r="I25" s="42">
        <f>IF('選手'!AN29="","","R00807")</f>
      </c>
      <c r="J25" s="42">
        <f>IF('選手'!AH29="","",'選手'!AH29)</f>
      </c>
      <c r="K25" s="42">
        <f>IF('選手'!AF29="","",'選手'!AF29)</f>
      </c>
      <c r="L25" s="42"/>
      <c r="M25" s="42"/>
    </row>
    <row r="26" spans="1:13" ht="10.5" customHeight="1">
      <c r="A26">
        <v>23</v>
      </c>
      <c r="B26" s="122">
        <f>IF('選手'!AK30="","",'選手'!AK30)</f>
      </c>
      <c r="C26" s="42">
        <f>IF('選手'!AN30="","",'選手'!AN30)</f>
      </c>
      <c r="D26" s="42">
        <f>IF('選手'!AG30="","",'選手'!AG30)</f>
      </c>
      <c r="E26" s="42">
        <f>IF('選手'!AI30="","",'選手'!AI30)</f>
      </c>
      <c r="F26" s="42">
        <f>IF('選手'!AL30="","",'選手'!AL30)</f>
      </c>
      <c r="G26" s="42">
        <f>IF('選手'!AM30="","",'選手'!AM30)</f>
      </c>
      <c r="H26" s="42">
        <f>IF('選手'!AJ30="","",'選手'!AJ30)</f>
      </c>
      <c r="I26" s="42">
        <f>IF('選手'!AN30="","","R00807")</f>
      </c>
      <c r="J26" s="42">
        <f>IF('選手'!AH30="","",'選手'!AH30)</f>
      </c>
      <c r="K26" s="42">
        <f>IF('選手'!AF30="","",'選手'!AF30)</f>
      </c>
      <c r="L26" s="42"/>
      <c r="M26" s="42"/>
    </row>
    <row r="27" spans="1:13" ht="10.5" customHeight="1">
      <c r="A27">
        <v>24</v>
      </c>
      <c r="B27" s="122">
        <f>IF('選手'!AK31="","",'選手'!AK31)</f>
      </c>
      <c r="C27" s="42">
        <f>IF('選手'!AN31="","",'選手'!AN31)</f>
      </c>
      <c r="D27" s="42">
        <f>IF('選手'!AG31="","",'選手'!AG31)</f>
      </c>
      <c r="E27" s="42">
        <f>IF('選手'!AI31="","",'選手'!AI31)</f>
      </c>
      <c r="F27" s="42">
        <f>IF('選手'!AL31="","",'選手'!AL31)</f>
      </c>
      <c r="G27" s="42">
        <f>IF('選手'!AM31="","",'選手'!AM31)</f>
      </c>
      <c r="H27" s="42">
        <f>IF('選手'!AJ31="","",'選手'!AJ31)</f>
      </c>
      <c r="I27" s="42">
        <f>IF('選手'!AN31="","","R00807")</f>
      </c>
      <c r="J27" s="42">
        <f>IF('選手'!AH31="","",'選手'!AH31)</f>
      </c>
      <c r="K27" s="42">
        <f>IF('選手'!AF31="","",'選手'!AF31)</f>
      </c>
      <c r="L27" s="42"/>
      <c r="M27" s="42"/>
    </row>
    <row r="28" spans="1:13" ht="10.5" customHeight="1">
      <c r="A28">
        <v>25</v>
      </c>
      <c r="B28" s="122">
        <f>IF('選手'!AK32="","",'選手'!AK32)</f>
      </c>
      <c r="C28" s="42">
        <f>IF('選手'!AN32="","",'選手'!AN32)</f>
      </c>
      <c r="D28" s="42">
        <f>IF('選手'!AG32="","",'選手'!AG32)</f>
      </c>
      <c r="E28" s="42">
        <f>IF('選手'!AI32="","",'選手'!AI32)</f>
      </c>
      <c r="F28" s="42">
        <f>IF('選手'!AL32="","",'選手'!AL32)</f>
      </c>
      <c r="G28" s="42">
        <f>IF('選手'!AM32="","",'選手'!AM32)</f>
      </c>
      <c r="H28" s="42">
        <f>IF('選手'!AJ32="","",'選手'!AJ32)</f>
      </c>
      <c r="I28" s="42">
        <f>IF('選手'!AN32="","","R00807")</f>
      </c>
      <c r="J28" s="42">
        <f>IF('選手'!AH32="","",'選手'!AH32)</f>
      </c>
      <c r="K28" s="42">
        <f>IF('選手'!AF32="","",'選手'!AF32)</f>
      </c>
      <c r="L28" s="42"/>
      <c r="M28" s="42"/>
    </row>
    <row r="29" spans="1:13" ht="10.5" customHeight="1">
      <c r="A29">
        <v>26</v>
      </c>
      <c r="B29" s="122">
        <f>IF('選手'!AK33="","",'選手'!AK33)</f>
      </c>
      <c r="C29" s="42">
        <f>IF('選手'!AN33="","",'選手'!AN33)</f>
      </c>
      <c r="D29" s="42">
        <f>IF('選手'!AG33="","",'選手'!AG33)</f>
      </c>
      <c r="E29" s="42">
        <f>IF('選手'!AI33="","",'選手'!AI33)</f>
      </c>
      <c r="F29" s="42">
        <f>IF('選手'!AL33="","",'選手'!AL33)</f>
      </c>
      <c r="G29" s="42">
        <f>IF('選手'!AM33="","",'選手'!AM33)</f>
      </c>
      <c r="H29" s="42">
        <f>IF('選手'!AJ33="","",'選手'!AJ33)</f>
      </c>
      <c r="I29" s="42">
        <f>IF('選手'!AN33="","","R00807")</f>
      </c>
      <c r="J29" s="42">
        <f>IF('選手'!AH33="","",'選手'!AH33)</f>
      </c>
      <c r="K29" s="42">
        <f>IF('選手'!AF33="","",'選手'!AF33)</f>
      </c>
      <c r="L29" s="42"/>
      <c r="M29" s="42"/>
    </row>
    <row r="30" spans="1:13" ht="10.5" customHeight="1">
      <c r="A30">
        <v>27</v>
      </c>
      <c r="B30" s="122">
        <f>IF('選手'!AK34="","",'選手'!AK34)</f>
      </c>
      <c r="C30" s="42">
        <f>IF('選手'!AN34="","",'選手'!AN34)</f>
      </c>
      <c r="D30" s="42">
        <f>IF('選手'!AG34="","",'選手'!AG34)</f>
      </c>
      <c r="E30" s="42">
        <f>IF('選手'!AI34="","",'選手'!AI34)</f>
      </c>
      <c r="F30" s="42">
        <f>IF('選手'!AL34="","",'選手'!AL34)</f>
      </c>
      <c r="G30" s="42">
        <f>IF('選手'!AM34="","",'選手'!AM34)</f>
      </c>
      <c r="H30" s="42">
        <f>IF('選手'!AJ34="","",'選手'!AJ34)</f>
      </c>
      <c r="I30" s="42">
        <f>IF('選手'!AN34="","","R00807")</f>
      </c>
      <c r="J30" s="42">
        <f>IF('選手'!AH34="","",'選手'!AH34)</f>
      </c>
      <c r="K30" s="42">
        <f>IF('選手'!AF34="","",'選手'!AF34)</f>
      </c>
      <c r="L30" s="42"/>
      <c r="M30" s="42"/>
    </row>
    <row r="31" spans="1:13" ht="10.5" customHeight="1">
      <c r="A31">
        <v>28</v>
      </c>
      <c r="B31" s="122">
        <f>IF('選手'!AK35="","",'選手'!AK35)</f>
      </c>
      <c r="C31" s="42">
        <f>IF('選手'!AN35="","",'選手'!AN35)</f>
      </c>
      <c r="D31" s="42">
        <f>IF('選手'!AG35="","",'選手'!AG35)</f>
      </c>
      <c r="E31" s="42">
        <f>IF('選手'!AI35="","",'選手'!AI35)</f>
      </c>
      <c r="F31" s="42">
        <f>IF('選手'!AL35="","",'選手'!AL35)</f>
      </c>
      <c r="G31" s="42">
        <f>IF('選手'!AM35="","",'選手'!AM35)</f>
      </c>
      <c r="H31" s="42">
        <f>IF('選手'!AJ35="","",'選手'!AJ35)</f>
      </c>
      <c r="I31" s="42">
        <f>IF('選手'!AN35="","","R00807")</f>
      </c>
      <c r="J31" s="42">
        <f>IF('選手'!AH35="","",'選手'!AH35)</f>
      </c>
      <c r="K31" s="42">
        <f>IF('選手'!AF35="","",'選手'!AF35)</f>
      </c>
      <c r="L31" s="42"/>
      <c r="M31" s="42"/>
    </row>
    <row r="32" spans="1:13" ht="10.5" customHeight="1">
      <c r="A32">
        <v>29</v>
      </c>
      <c r="B32" s="122">
        <f>IF('選手'!AK36="","",'選手'!AK36)</f>
      </c>
      <c r="C32" s="42">
        <f>IF('選手'!AN36="","",'選手'!AN36)</f>
      </c>
      <c r="D32" s="42">
        <f>IF('選手'!AG36="","",'選手'!AG36)</f>
      </c>
      <c r="E32" s="42">
        <f>IF('選手'!AI36="","",'選手'!AI36)</f>
      </c>
      <c r="F32" s="42">
        <f>IF('選手'!AL36="","",'選手'!AL36)</f>
      </c>
      <c r="G32" s="42">
        <f>IF('選手'!AM36="","",'選手'!AM36)</f>
      </c>
      <c r="H32" s="42">
        <f>IF('選手'!AJ36="","",'選手'!AJ36)</f>
      </c>
      <c r="I32" s="42">
        <f>IF('選手'!AN36="","","R00807")</f>
      </c>
      <c r="J32" s="42">
        <f>IF('選手'!AH36="","",'選手'!AH36)</f>
      </c>
      <c r="K32" s="42">
        <f>IF('選手'!AF36="","",'選手'!AF36)</f>
      </c>
      <c r="L32" s="42"/>
      <c r="M32" s="42"/>
    </row>
    <row r="33" spans="1:13" ht="10.5" customHeight="1">
      <c r="A33">
        <v>30</v>
      </c>
      <c r="B33" s="122">
        <f>IF('選手'!AK37="","",'選手'!AK37)</f>
      </c>
      <c r="C33" s="42">
        <f>IF('選手'!AN37="","",'選手'!AN37)</f>
      </c>
      <c r="D33" s="42">
        <f>IF('選手'!AG37="","",'選手'!AG37)</f>
      </c>
      <c r="E33" s="42">
        <f>IF('選手'!AI37="","",'選手'!AI37)</f>
      </c>
      <c r="F33" s="42">
        <f>IF('選手'!AL37="","",'選手'!AL37)</f>
      </c>
      <c r="G33" s="42">
        <f>IF('選手'!AM37="","",'選手'!AM37)</f>
      </c>
      <c r="H33" s="42">
        <f>IF('選手'!AJ37="","",'選手'!AJ37)</f>
      </c>
      <c r="I33" s="42">
        <f>IF('選手'!AN37="","","R00807")</f>
      </c>
      <c r="J33" s="42">
        <f>IF('選手'!AH37="","",'選手'!AH37)</f>
      </c>
      <c r="K33" s="42">
        <f>IF('選手'!AF37="","",'選手'!AF37)</f>
      </c>
      <c r="L33" s="42"/>
      <c r="M33" s="42"/>
    </row>
    <row r="34" spans="1:13" ht="10.5" customHeight="1">
      <c r="A34">
        <v>31</v>
      </c>
      <c r="B34" s="122">
        <f>IF('選手'!AK38="","",'選手'!AK38)</f>
      </c>
      <c r="C34" s="42">
        <f>IF('選手'!AN38="","",'選手'!AN38)</f>
      </c>
      <c r="D34" s="42">
        <f>IF('選手'!AG38="","",'選手'!AG38)</f>
      </c>
      <c r="E34" s="42">
        <f>IF('選手'!AI38="","",'選手'!AI38)</f>
      </c>
      <c r="F34" s="42">
        <f>IF('選手'!AL38="","",'選手'!AL38)</f>
      </c>
      <c r="G34" s="42">
        <f>IF('選手'!AM38="","",'選手'!AM38)</f>
      </c>
      <c r="H34" s="42">
        <f>IF('選手'!AJ38="","",'選手'!AJ38)</f>
      </c>
      <c r="I34" s="42">
        <f>IF('選手'!AN38="","","R00807")</f>
      </c>
      <c r="J34" s="42">
        <f>IF('選手'!AH38="","",'選手'!AH38)</f>
      </c>
      <c r="K34" s="42">
        <f>IF('選手'!AF38="","",'選手'!AF38)</f>
      </c>
      <c r="L34" s="42"/>
      <c r="M34" s="42"/>
    </row>
    <row r="35" spans="1:13" ht="10.5" customHeight="1">
      <c r="A35">
        <v>32</v>
      </c>
      <c r="B35" s="122">
        <f>IF('選手'!AK39="","",'選手'!AK39)</f>
      </c>
      <c r="C35" s="42">
        <f>IF('選手'!AN39="","",'選手'!AN39)</f>
      </c>
      <c r="D35" s="42">
        <f>IF('選手'!AG39="","",'選手'!AG39)</f>
      </c>
      <c r="E35" s="42">
        <f>IF('選手'!AI39="","",'選手'!AI39)</f>
      </c>
      <c r="F35" s="42">
        <f>IF('選手'!AL39="","",'選手'!AL39)</f>
      </c>
      <c r="G35" s="42">
        <f>IF('選手'!AM39="","",'選手'!AM39)</f>
      </c>
      <c r="H35" s="42">
        <f>IF('選手'!AJ39="","",'選手'!AJ39)</f>
      </c>
      <c r="I35" s="42">
        <f>IF('選手'!AN39="","","R00807")</f>
      </c>
      <c r="J35" s="42">
        <f>IF('選手'!AH39="","",'選手'!AH39)</f>
      </c>
      <c r="K35" s="42">
        <f>IF('選手'!AF39="","",'選手'!AF39)</f>
      </c>
      <c r="L35" s="42"/>
      <c r="M35" s="42"/>
    </row>
    <row r="36" spans="1:13" ht="10.5" customHeight="1">
      <c r="A36">
        <v>33</v>
      </c>
      <c r="B36" s="122">
        <f>IF('選手'!AK40="","",'選手'!AK40)</f>
      </c>
      <c r="C36" s="42">
        <f>IF('選手'!AN40="","",'選手'!AN40)</f>
      </c>
      <c r="D36" s="42">
        <f>IF('選手'!AG40="","",'選手'!AG40)</f>
      </c>
      <c r="E36" s="42">
        <f>IF('選手'!AI40="","",'選手'!AI40)</f>
      </c>
      <c r="F36" s="42">
        <f>IF('選手'!AL40="","",'選手'!AL40)</f>
      </c>
      <c r="G36" s="42">
        <f>IF('選手'!AM40="","",'選手'!AM40)</f>
      </c>
      <c r="H36" s="42">
        <f>IF('選手'!AJ40="","",'選手'!AJ40)</f>
      </c>
      <c r="I36" s="42">
        <f>IF('選手'!AN40="","","R00807")</f>
      </c>
      <c r="J36" s="42">
        <f>IF('選手'!AH40="","",'選手'!AH40)</f>
      </c>
      <c r="K36" s="42">
        <f>IF('選手'!AF40="","",'選手'!AF40)</f>
      </c>
      <c r="L36" s="42"/>
      <c r="M36" s="42"/>
    </row>
    <row r="37" spans="1:13" ht="10.5" customHeight="1">
      <c r="A37">
        <v>34</v>
      </c>
      <c r="B37" s="122">
        <f>IF('選手'!AK41="","",'選手'!AK41)</f>
      </c>
      <c r="C37" s="42">
        <f>IF('選手'!AN41="","",'選手'!AN41)</f>
      </c>
      <c r="D37" s="42">
        <f>IF('選手'!AG41="","",'選手'!AG41)</f>
      </c>
      <c r="E37" s="42">
        <f>IF('選手'!AI41="","",'選手'!AI41)</f>
      </c>
      <c r="F37" s="42">
        <f>IF('選手'!AL41="","",'選手'!AL41)</f>
      </c>
      <c r="G37" s="42">
        <f>IF('選手'!AM41="","",'選手'!AM41)</f>
      </c>
      <c r="H37" s="42">
        <f>IF('選手'!AJ41="","",'選手'!AJ41)</f>
      </c>
      <c r="I37" s="42">
        <f>IF('選手'!AN41="","","R00807")</f>
      </c>
      <c r="J37" s="42">
        <f>IF('選手'!AH41="","",'選手'!AH41)</f>
      </c>
      <c r="K37" s="42">
        <f>IF('選手'!AF41="","",'選手'!AF41)</f>
      </c>
      <c r="L37" s="42"/>
      <c r="M37" s="42"/>
    </row>
    <row r="38" spans="1:13" ht="10.5" customHeight="1">
      <c r="A38">
        <v>35</v>
      </c>
      <c r="B38" s="122">
        <f>IF('選手'!AK42="","",'選手'!AK42)</f>
      </c>
      <c r="C38" s="42">
        <f>IF('選手'!AN42="","",'選手'!AN42)</f>
      </c>
      <c r="D38" s="42">
        <f>IF('選手'!AG42="","",'選手'!AG42)</f>
      </c>
      <c r="E38" s="42">
        <f>IF('選手'!AI42="","",'選手'!AI42)</f>
      </c>
      <c r="F38" s="42">
        <f>IF('選手'!AL42="","",'選手'!AL42)</f>
      </c>
      <c r="G38" s="42">
        <f>IF('選手'!AM42="","",'選手'!AM42)</f>
      </c>
      <c r="H38" s="42">
        <f>IF('選手'!AJ42="","",'選手'!AJ42)</f>
      </c>
      <c r="I38" s="42">
        <f>IF('選手'!AN42="","","R00807")</f>
      </c>
      <c r="J38" s="42">
        <f>IF('選手'!AH42="","",'選手'!AH42)</f>
      </c>
      <c r="K38" s="42">
        <f>IF('選手'!AF42="","",'選手'!AF42)</f>
      </c>
      <c r="L38" s="42"/>
      <c r="M38" s="42"/>
    </row>
    <row r="39" spans="1:13" ht="10.5" customHeight="1">
      <c r="A39">
        <v>36</v>
      </c>
      <c r="B39" s="122">
        <f>IF('選手'!AK43="","",'選手'!AK43)</f>
      </c>
      <c r="C39" s="42">
        <f>IF('選手'!AN43="","",'選手'!AN43)</f>
      </c>
      <c r="D39" s="42">
        <f>IF('選手'!AG43="","",'選手'!AG43)</f>
      </c>
      <c r="E39" s="42">
        <f>IF('選手'!AI43="","",'選手'!AI43)</f>
      </c>
      <c r="F39" s="42">
        <f>IF('選手'!AL43="","",'選手'!AL43)</f>
      </c>
      <c r="G39" s="42">
        <f>IF('選手'!AM43="","",'選手'!AM43)</f>
      </c>
      <c r="H39" s="42">
        <f>IF('選手'!AJ43="","",'選手'!AJ43)</f>
      </c>
      <c r="I39" s="42">
        <f>IF('選手'!AN43="","","R00807")</f>
      </c>
      <c r="J39" s="42">
        <f>IF('選手'!AH43="","",'選手'!AH43)</f>
      </c>
      <c r="K39" s="42">
        <f>IF('選手'!AF43="","",'選手'!AF43)</f>
      </c>
      <c r="L39" s="42"/>
      <c r="M39" s="42"/>
    </row>
    <row r="40" spans="1:13" ht="10.5" customHeight="1">
      <c r="A40">
        <v>37</v>
      </c>
      <c r="B40" s="122">
        <f>IF('選手'!AK44="","",'選手'!AK44)</f>
      </c>
      <c r="C40" s="42">
        <f>IF('選手'!AN44="","",'選手'!AN44)</f>
      </c>
      <c r="D40" s="42">
        <f>IF('選手'!AG44="","",'選手'!AG44)</f>
      </c>
      <c r="E40" s="42">
        <f>IF('選手'!AI44="","",'選手'!AI44)</f>
      </c>
      <c r="F40" s="42">
        <f>IF('選手'!AL44="","",'選手'!AL44)</f>
      </c>
      <c r="G40" s="42">
        <f>IF('選手'!AM44="","",'選手'!AM44)</f>
      </c>
      <c r="H40" s="42">
        <f>IF('選手'!AJ44="","",'選手'!AJ44)</f>
      </c>
      <c r="I40" s="42">
        <f>IF('選手'!AN44="","","R00807")</f>
      </c>
      <c r="J40" s="42">
        <f>IF('選手'!AH44="","",'選手'!AH44)</f>
      </c>
      <c r="K40" s="42">
        <f>IF('選手'!AF44="","",'選手'!AF44)</f>
      </c>
      <c r="L40" s="42"/>
      <c r="M40" s="42"/>
    </row>
    <row r="41" spans="1:13" ht="10.5" customHeight="1">
      <c r="A41">
        <v>38</v>
      </c>
      <c r="B41" s="122">
        <f>IF('選手'!AK45="","",'選手'!AK45)</f>
      </c>
      <c r="C41" s="42">
        <f>IF('選手'!AN45="","",'選手'!AN45)</f>
      </c>
      <c r="D41" s="42">
        <f>IF('選手'!AG45="","",'選手'!AG45)</f>
      </c>
      <c r="E41" s="42">
        <f>IF('選手'!AI45="","",'選手'!AI45)</f>
      </c>
      <c r="F41" s="42">
        <f>IF('選手'!AL45="","",'選手'!AL45)</f>
      </c>
      <c r="G41" s="42">
        <f>IF('選手'!AM45="","",'選手'!AM45)</f>
      </c>
      <c r="H41" s="42">
        <f>IF('選手'!AJ45="","",'選手'!AJ45)</f>
      </c>
      <c r="I41" s="42">
        <f>IF('選手'!AN45="","","R00807")</f>
      </c>
      <c r="J41" s="42">
        <f>IF('選手'!AH45="","",'選手'!AH45)</f>
      </c>
      <c r="K41" s="42">
        <f>IF('選手'!AF45="","",'選手'!AF45)</f>
      </c>
      <c r="L41" s="42"/>
      <c r="M41" s="42"/>
    </row>
    <row r="42" spans="1:13" ht="10.5" customHeight="1">
      <c r="A42">
        <v>39</v>
      </c>
      <c r="B42" s="122">
        <f>IF('選手'!AK46="","",'選手'!AK46)</f>
      </c>
      <c r="C42" s="42">
        <f>IF('選手'!AN46="","",'選手'!AN46)</f>
      </c>
      <c r="D42" s="42">
        <f>IF('選手'!AG46="","",'選手'!AG46)</f>
      </c>
      <c r="E42" s="42">
        <f>IF('選手'!AI46="","",'選手'!AI46)</f>
      </c>
      <c r="F42" s="42">
        <f>IF('選手'!AL46="","",'選手'!AL46)</f>
      </c>
      <c r="G42" s="42">
        <f>IF('選手'!AM46="","",'選手'!AM46)</f>
      </c>
      <c r="H42" s="42">
        <f>IF('選手'!AJ46="","",'選手'!AJ46)</f>
      </c>
      <c r="I42" s="42">
        <f>IF('選手'!AN46="","","R00807")</f>
      </c>
      <c r="J42" s="42">
        <f>IF('選手'!AH46="","",'選手'!AH46)</f>
      </c>
      <c r="K42" s="42">
        <f>IF('選手'!AF46="","",'選手'!AF46)</f>
      </c>
      <c r="L42" s="42"/>
      <c r="M42" s="42"/>
    </row>
    <row r="43" spans="1:13" ht="10.5" customHeight="1">
      <c r="A43">
        <v>40</v>
      </c>
      <c r="B43" s="122">
        <f>IF('選手'!AK47="","",'選手'!AK47)</f>
      </c>
      <c r="C43" s="42">
        <f>IF('選手'!AN47="","",'選手'!AN47)</f>
      </c>
      <c r="D43" s="42">
        <f>IF('選手'!AG47="","",'選手'!AG47)</f>
      </c>
      <c r="E43" s="42">
        <f>IF('選手'!AI47="","",'選手'!AI47)</f>
      </c>
      <c r="F43" s="42">
        <f>IF('選手'!AL47="","",'選手'!AL47)</f>
      </c>
      <c r="G43" s="42">
        <f>IF('選手'!AM47="","",'選手'!AM47)</f>
      </c>
      <c r="H43" s="42">
        <f>IF('選手'!AJ47="","",'選手'!AJ47)</f>
      </c>
      <c r="I43" s="42">
        <f>IF('選手'!AN47="","","R00807")</f>
      </c>
      <c r="J43" s="42">
        <f>IF('選手'!AH47="","",'選手'!AH47)</f>
      </c>
      <c r="K43" s="42">
        <f>IF('選手'!AF47="","",'選手'!AF47)</f>
      </c>
      <c r="L43" s="42"/>
      <c r="M43" s="42"/>
    </row>
    <row r="44" spans="1:13" ht="10.5" customHeight="1">
      <c r="A44">
        <v>41</v>
      </c>
      <c r="B44" s="122">
        <f>IF('選手'!AK48="","",'選手'!AK48)</f>
      </c>
      <c r="C44" s="42">
        <f>IF('選手'!AN48="","",'選手'!AN48)</f>
      </c>
      <c r="D44" s="42">
        <f>IF('選手'!AG48="","",'選手'!AG48)</f>
      </c>
      <c r="E44" s="42">
        <f>IF('選手'!AI48="","",'選手'!AI48)</f>
      </c>
      <c r="F44" s="42">
        <f>IF('選手'!AL48="","",'選手'!AL48)</f>
      </c>
      <c r="G44" s="42">
        <f>IF('選手'!AM48="","",'選手'!AM48)</f>
      </c>
      <c r="H44" s="42">
        <f>IF('選手'!AJ48="","",'選手'!AJ48)</f>
      </c>
      <c r="I44" s="42">
        <f>IF('選手'!AN48="","","R00807")</f>
      </c>
      <c r="J44" s="42">
        <f>IF('選手'!AH48="","",'選手'!AH48)</f>
      </c>
      <c r="K44" s="42">
        <f>IF('選手'!AF48="","",'選手'!AF48)</f>
      </c>
      <c r="L44" s="42"/>
      <c r="M44" s="42"/>
    </row>
    <row r="45" spans="1:13" ht="10.5" customHeight="1">
      <c r="A45">
        <v>42</v>
      </c>
      <c r="B45" s="122">
        <f>IF('選手'!AK49="","",'選手'!AK49)</f>
      </c>
      <c r="C45" s="42">
        <f>IF('選手'!AN49="","",'選手'!AN49)</f>
      </c>
      <c r="D45" s="42">
        <f>IF('選手'!AG49="","",'選手'!AG49)</f>
      </c>
      <c r="E45" s="42">
        <f>IF('選手'!AI49="","",'選手'!AI49)</f>
      </c>
      <c r="F45" s="42">
        <f>IF('選手'!AL49="","",'選手'!AL49)</f>
      </c>
      <c r="G45" s="42">
        <f>IF('選手'!AM49="","",'選手'!AM49)</f>
      </c>
      <c r="H45" s="42">
        <f>IF('選手'!AJ49="","",'選手'!AJ49)</f>
      </c>
      <c r="I45" s="42">
        <f>IF('選手'!AN49="","","R00807")</f>
      </c>
      <c r="J45" s="42">
        <f>IF('選手'!AH49="","",'選手'!AH49)</f>
      </c>
      <c r="K45" s="42">
        <f>IF('選手'!AF49="","",'選手'!AF49)</f>
      </c>
      <c r="L45" s="42"/>
      <c r="M45" s="42"/>
    </row>
    <row r="46" spans="1:13" ht="10.5" customHeight="1">
      <c r="A46">
        <v>43</v>
      </c>
      <c r="B46" s="122">
        <f>IF('選手'!AK50="","",'選手'!AK50)</f>
      </c>
      <c r="C46" s="42">
        <f>IF('選手'!AN50="","",'選手'!AN50)</f>
      </c>
      <c r="D46" s="42">
        <f>IF('選手'!AG50="","",'選手'!AG50)</f>
      </c>
      <c r="E46" s="42">
        <f>IF('選手'!AI50="","",'選手'!AI50)</f>
      </c>
      <c r="F46" s="42">
        <f>IF('選手'!AL50="","",'選手'!AL50)</f>
      </c>
      <c r="G46" s="42">
        <f>IF('選手'!AM50="","",'選手'!AM50)</f>
      </c>
      <c r="H46" s="42">
        <f>IF('選手'!AJ50="","",'選手'!AJ50)</f>
      </c>
      <c r="I46" s="42">
        <f>IF('選手'!AN50="","","R00807")</f>
      </c>
      <c r="J46" s="42">
        <f>IF('選手'!AH50="","",'選手'!AH50)</f>
      </c>
      <c r="K46" s="42">
        <f>IF('選手'!AF50="","",'選手'!AF50)</f>
      </c>
      <c r="L46" s="42"/>
      <c r="M46" s="42"/>
    </row>
    <row r="47" spans="1:13" ht="10.5" customHeight="1">
      <c r="A47">
        <v>44</v>
      </c>
      <c r="B47" s="122">
        <f>IF('選手'!AK51="","",'選手'!AK51)</f>
      </c>
      <c r="C47" s="42">
        <f>IF('選手'!AN51="","",'選手'!AN51)</f>
      </c>
      <c r="D47" s="42">
        <f>IF('選手'!AG51="","",'選手'!AG51)</f>
      </c>
      <c r="E47" s="42">
        <f>IF('選手'!AI51="","",'選手'!AI51)</f>
      </c>
      <c r="F47" s="42">
        <f>IF('選手'!AL51="","",'選手'!AL51)</f>
      </c>
      <c r="G47" s="42">
        <f>IF('選手'!AM51="","",'選手'!AM51)</f>
      </c>
      <c r="H47" s="42">
        <f>IF('選手'!AJ51="","",'選手'!AJ51)</f>
      </c>
      <c r="I47" s="42">
        <f>IF('選手'!AN51="","","R00807")</f>
      </c>
      <c r="J47" s="42">
        <f>IF('選手'!AH51="","",'選手'!AH51)</f>
      </c>
      <c r="K47" s="42">
        <f>IF('選手'!AF51="","",'選手'!AF51)</f>
      </c>
      <c r="L47" s="42"/>
      <c r="M47" s="42"/>
    </row>
    <row r="48" spans="1:13" ht="10.5" customHeight="1">
      <c r="A48">
        <v>45</v>
      </c>
      <c r="B48" s="122">
        <f>IF('選手'!AK52="","",'選手'!AK52)</f>
      </c>
      <c r="C48" s="42">
        <f>IF('選手'!AN52="","",'選手'!AN52)</f>
      </c>
      <c r="D48" s="42">
        <f>IF('選手'!AG52="","",'選手'!AG52)</f>
      </c>
      <c r="E48" s="42">
        <f>IF('選手'!AI52="","",'選手'!AI52)</f>
      </c>
      <c r="F48" s="42">
        <f>IF('選手'!AL52="","",'選手'!AL52)</f>
      </c>
      <c r="G48" s="42">
        <f>IF('選手'!AM52="","",'選手'!AM52)</f>
      </c>
      <c r="H48" s="42">
        <f>IF('選手'!AJ52="","",'選手'!AJ52)</f>
      </c>
      <c r="I48" s="42">
        <f>IF('選手'!AN52="","","R00807")</f>
      </c>
      <c r="J48" s="42">
        <f>IF('選手'!AH52="","",'選手'!AH52)</f>
      </c>
      <c r="K48" s="42">
        <f>IF('選手'!AF52="","",'選手'!AF52)</f>
      </c>
      <c r="L48" s="42"/>
      <c r="M48" s="42"/>
    </row>
    <row r="49" spans="1:13" ht="10.5" customHeight="1">
      <c r="A49">
        <v>46</v>
      </c>
      <c r="B49" s="122">
        <f>IF('選手'!AK53="","",'選手'!AK53)</f>
      </c>
      <c r="C49" s="42">
        <f>IF('選手'!AN53="","",'選手'!AN53)</f>
      </c>
      <c r="D49" s="42">
        <f>IF('選手'!AG53="","",'選手'!AG53)</f>
      </c>
      <c r="E49" s="42">
        <f>IF('選手'!AI53="","",'選手'!AI53)</f>
      </c>
      <c r="F49" s="42">
        <f>IF('選手'!AL53="","",'選手'!AL53)</f>
      </c>
      <c r="G49" s="42">
        <f>IF('選手'!AM53="","",'選手'!AM53)</f>
      </c>
      <c r="H49" s="42">
        <f>IF('選手'!AJ53="","",'選手'!AJ53)</f>
      </c>
      <c r="I49" s="42">
        <f>IF('選手'!AN53="","","R00807")</f>
      </c>
      <c r="J49" s="42">
        <f>IF('選手'!AH53="","",'選手'!AH53)</f>
      </c>
      <c r="K49" s="42">
        <f>IF('選手'!AF53="","",'選手'!AF53)</f>
      </c>
      <c r="L49" s="42"/>
      <c r="M49" s="42"/>
    </row>
    <row r="50" spans="1:13" ht="10.5" customHeight="1">
      <c r="A50">
        <v>47</v>
      </c>
      <c r="B50" s="122">
        <f>IF('選手'!AK54="","",'選手'!AK54)</f>
      </c>
      <c r="C50" s="42">
        <f>IF('選手'!AN54="","",'選手'!AN54)</f>
      </c>
      <c r="D50" s="42">
        <f>IF('選手'!AG54="","",'選手'!AG54)</f>
      </c>
      <c r="E50" s="42">
        <f>IF('選手'!AI54="","",'選手'!AI54)</f>
      </c>
      <c r="F50" s="42">
        <f>IF('選手'!AL54="","",'選手'!AL54)</f>
      </c>
      <c r="G50" s="42">
        <f>IF('選手'!AM54="","",'選手'!AM54)</f>
      </c>
      <c r="H50" s="42">
        <f>IF('選手'!AJ54="","",'選手'!AJ54)</f>
      </c>
      <c r="I50" s="42">
        <f>IF('選手'!AN54="","","R00807")</f>
      </c>
      <c r="J50" s="42">
        <f>IF('選手'!AH54="","",'選手'!AH54)</f>
      </c>
      <c r="K50" s="42">
        <f>IF('選手'!AF54="","",'選手'!AF54)</f>
      </c>
      <c r="L50" s="42"/>
      <c r="M50" s="42"/>
    </row>
    <row r="51" spans="1:13" ht="10.5" customHeight="1">
      <c r="A51">
        <v>48</v>
      </c>
      <c r="B51" s="122">
        <f>IF('選手'!AK55="","",'選手'!AK55)</f>
      </c>
      <c r="C51" s="42">
        <f>IF('選手'!AN55="","",'選手'!AN55)</f>
      </c>
      <c r="D51" s="42">
        <f>IF('選手'!AG55="","",'選手'!AG55)</f>
      </c>
      <c r="E51" s="42">
        <f>IF('選手'!AI55="","",'選手'!AI55)</f>
      </c>
      <c r="F51" s="42">
        <f>IF('選手'!AL55="","",'選手'!AL55)</f>
      </c>
      <c r="G51" s="42">
        <f>IF('選手'!AM55="","",'選手'!AM55)</f>
      </c>
      <c r="H51" s="42">
        <f>IF('選手'!AJ55="","",'選手'!AJ55)</f>
      </c>
      <c r="I51" s="42">
        <f>IF('選手'!AN55="","","R00807")</f>
      </c>
      <c r="J51" s="42">
        <f>IF('選手'!AH55="","",'選手'!AH55)</f>
      </c>
      <c r="K51" s="42">
        <f>IF('選手'!AF55="","",'選手'!AF55)</f>
      </c>
      <c r="L51" s="42"/>
      <c r="M51" s="42"/>
    </row>
    <row r="52" spans="1:13" ht="10.5" customHeight="1">
      <c r="A52">
        <v>49</v>
      </c>
      <c r="B52" s="122">
        <f>IF('選手'!AK56="","",'選手'!AK56)</f>
      </c>
      <c r="C52" s="42">
        <f>IF('選手'!AN56="","",'選手'!AN56)</f>
      </c>
      <c r="D52" s="42">
        <f>IF('選手'!AG56="","",'選手'!AG56)</f>
      </c>
      <c r="E52" s="42">
        <f>IF('選手'!AI56="","",'選手'!AI56)</f>
      </c>
      <c r="F52" s="42">
        <f>IF('選手'!AL56="","",'選手'!AL56)</f>
      </c>
      <c r="G52" s="42">
        <f>IF('選手'!AM56="","",'選手'!AM56)</f>
      </c>
      <c r="H52" s="42">
        <f>IF('選手'!AJ56="","",'選手'!AJ56)</f>
      </c>
      <c r="I52" s="42">
        <f>IF('選手'!AN56="","","R00807")</f>
      </c>
      <c r="J52" s="42">
        <f>IF('選手'!AH56="","",'選手'!AH56)</f>
      </c>
      <c r="K52" s="42">
        <f>IF('選手'!AF56="","",'選手'!AF56)</f>
      </c>
      <c r="L52" s="42"/>
      <c r="M52" s="42"/>
    </row>
    <row r="53" spans="1:13" ht="10.5" customHeight="1">
      <c r="A53">
        <v>50</v>
      </c>
      <c r="B53" s="122">
        <f>IF('選手'!AK57="","",'選手'!AK57)</f>
      </c>
      <c r="C53" s="42">
        <f>IF('選手'!AN57="","",'選手'!AN57)</f>
      </c>
      <c r="D53" s="42">
        <f>IF('選手'!AG57="","",'選手'!AG57)</f>
      </c>
      <c r="E53" s="42">
        <f>IF('選手'!AI57="","",'選手'!AI57)</f>
      </c>
      <c r="F53" s="42">
        <f>IF('選手'!AL57="","",'選手'!AL57)</f>
      </c>
      <c r="G53" s="42">
        <f>IF('選手'!AM57="","",'選手'!AM57)</f>
      </c>
      <c r="H53" s="42">
        <f>IF('選手'!AJ57="","",'選手'!AJ57)</f>
      </c>
      <c r="I53" s="42">
        <f>IF('選手'!AN57="","","R00807")</f>
      </c>
      <c r="J53" s="42">
        <f>IF('選手'!AH57="","",'選手'!AH57)</f>
      </c>
      <c r="K53" s="42">
        <f>IF('選手'!AF57="","",'選手'!AF57)</f>
      </c>
      <c r="L53" s="42"/>
      <c r="M53" s="42"/>
    </row>
    <row r="54" spans="1:13" ht="10.5" customHeight="1">
      <c r="A54">
        <v>51</v>
      </c>
      <c r="B54" s="122">
        <f>IF('選手'!AK58="","",'選手'!AK58)</f>
      </c>
      <c r="C54" s="42">
        <f>IF('選手'!AN58="","",'選手'!AN58)</f>
      </c>
      <c r="D54" s="42">
        <f>IF('選手'!AG58="","",'選手'!AG58)</f>
      </c>
      <c r="E54" s="42">
        <f>IF('選手'!AI58="","",'選手'!AI58)</f>
      </c>
      <c r="F54" s="42">
        <f>IF('選手'!AL58="","",'選手'!AL58)</f>
      </c>
      <c r="G54" s="42">
        <f>IF('選手'!AM58="","",'選手'!AM58)</f>
      </c>
      <c r="H54" s="42">
        <f>IF('選手'!AJ58="","",'選手'!AJ58)</f>
      </c>
      <c r="I54" s="42">
        <f>IF('選手'!AN58="","","R00807")</f>
      </c>
      <c r="J54" s="42">
        <f>IF('選手'!AH58="","",'選手'!AH58)</f>
      </c>
      <c r="K54" s="42">
        <f>IF('選手'!AF58="","",'選手'!AF58)</f>
      </c>
      <c r="L54" s="42"/>
      <c r="M54" s="42"/>
    </row>
    <row r="55" spans="1:13" ht="10.5" customHeight="1">
      <c r="A55">
        <v>52</v>
      </c>
      <c r="B55" s="122">
        <f>IF('選手'!AK59="","",'選手'!AK59)</f>
      </c>
      <c r="C55" s="42">
        <f>IF('選手'!AN59="","",'選手'!AN59)</f>
      </c>
      <c r="D55" s="42">
        <f>IF('選手'!AG59="","",'選手'!AG59)</f>
      </c>
      <c r="E55" s="42">
        <f>IF('選手'!AI59="","",'選手'!AI59)</f>
      </c>
      <c r="F55" s="42">
        <f>IF('選手'!AL59="","",'選手'!AL59)</f>
      </c>
      <c r="G55" s="42">
        <f>IF('選手'!AM59="","",'選手'!AM59)</f>
      </c>
      <c r="H55" s="42">
        <f>IF('選手'!AJ59="","",'選手'!AJ59)</f>
      </c>
      <c r="I55" s="42">
        <f>IF('選手'!AN59="","","R00807")</f>
      </c>
      <c r="J55" s="42">
        <f>IF('選手'!AH59="","",'選手'!AH59)</f>
      </c>
      <c r="K55" s="42">
        <f>IF('選手'!AF59="","",'選手'!AF59)</f>
      </c>
      <c r="L55" s="42"/>
      <c r="M55" s="42"/>
    </row>
    <row r="56" spans="1:13" ht="10.5" customHeight="1">
      <c r="A56">
        <v>53</v>
      </c>
      <c r="B56" s="122">
        <f>IF('選手'!AK60="","",'選手'!AK60)</f>
      </c>
      <c r="C56" s="42">
        <f>IF('選手'!AN60="","",'選手'!AN60)</f>
      </c>
      <c r="D56" s="42">
        <f>IF('選手'!AG60="","",'選手'!AG60)</f>
      </c>
      <c r="E56" s="42">
        <f>IF('選手'!AI60="","",'選手'!AI60)</f>
      </c>
      <c r="F56" s="42">
        <f>IF('選手'!AL60="","",'選手'!AL60)</f>
      </c>
      <c r="G56" s="42">
        <f>IF('選手'!AM60="","",'選手'!AM60)</f>
      </c>
      <c r="H56" s="42">
        <f>IF('選手'!AJ60="","",'選手'!AJ60)</f>
      </c>
      <c r="I56" s="42">
        <f>IF('選手'!AN60="","","R00807")</f>
      </c>
      <c r="J56" s="42">
        <f>IF('選手'!AH60="","",'選手'!AH60)</f>
      </c>
      <c r="K56" s="42">
        <f>IF('選手'!AF60="","",'選手'!AF60)</f>
      </c>
      <c r="L56" s="42"/>
      <c r="M56" s="42"/>
    </row>
    <row r="57" spans="1:13" ht="10.5" customHeight="1">
      <c r="A57">
        <v>54</v>
      </c>
      <c r="B57" s="122">
        <f>IF('選手'!AK61="","",'選手'!AK61)</f>
      </c>
      <c r="C57" s="42">
        <f>IF('選手'!AN61="","",'選手'!AN61)</f>
      </c>
      <c r="D57" s="42">
        <f>IF('選手'!AG61="","",'選手'!AG61)</f>
      </c>
      <c r="E57" s="42">
        <f>IF('選手'!AI61="","",'選手'!AI61)</f>
      </c>
      <c r="F57" s="42">
        <f>IF('選手'!AL61="","",'選手'!AL61)</f>
      </c>
      <c r="G57" s="42">
        <f>IF('選手'!AM61="","",'選手'!AM61)</f>
      </c>
      <c r="H57" s="42">
        <f>IF('選手'!AJ61="","",'選手'!AJ61)</f>
      </c>
      <c r="I57" s="42">
        <f>IF('選手'!AN61="","","R00807")</f>
      </c>
      <c r="J57" s="42">
        <f>IF('選手'!AH61="","",'選手'!AH61)</f>
      </c>
      <c r="K57" s="42">
        <f>IF('選手'!AF61="","",'選手'!AF61)</f>
      </c>
      <c r="L57" s="42"/>
      <c r="M57" s="42"/>
    </row>
    <row r="58" spans="1:13" ht="10.5" customHeight="1">
      <c r="A58">
        <v>55</v>
      </c>
      <c r="B58" s="122">
        <f>IF('選手'!AK62="","",'選手'!AK62)</f>
      </c>
      <c r="C58" s="42">
        <f>IF('選手'!AN62="","",'選手'!AN62)</f>
      </c>
      <c r="D58" s="42">
        <f>IF('選手'!AG62="","",'選手'!AG62)</f>
      </c>
      <c r="E58" s="42">
        <f>IF('選手'!AI62="","",'選手'!AI62)</f>
      </c>
      <c r="F58" s="42">
        <f>IF('選手'!AL62="","",'選手'!AL62)</f>
      </c>
      <c r="G58" s="42">
        <f>IF('選手'!AM62="","",'選手'!AM62)</f>
      </c>
      <c r="H58" s="42">
        <f>IF('選手'!AJ62="","",'選手'!AJ62)</f>
      </c>
      <c r="I58" s="42">
        <f>IF('選手'!AN62="","","R00807")</f>
      </c>
      <c r="J58" s="42">
        <f>IF('選手'!AH62="","",'選手'!AH62)</f>
      </c>
      <c r="K58" s="42">
        <f>IF('選手'!AF62="","",'選手'!AF62)</f>
      </c>
      <c r="L58" s="42"/>
      <c r="M58" s="42"/>
    </row>
    <row r="59" spans="1:13" ht="10.5" customHeight="1">
      <c r="A59">
        <v>56</v>
      </c>
      <c r="B59" s="122">
        <f>IF('選手'!AK63="","",'選手'!AK63)</f>
      </c>
      <c r="C59" s="42">
        <f>IF('選手'!AN63="","",'選手'!AN63)</f>
      </c>
      <c r="D59" s="42">
        <f>IF('選手'!AG63="","",'選手'!AG63)</f>
      </c>
      <c r="E59" s="42">
        <f>IF('選手'!AI63="","",'選手'!AI63)</f>
      </c>
      <c r="F59" s="42">
        <f>IF('選手'!AL63="","",'選手'!AL63)</f>
      </c>
      <c r="G59" s="42">
        <f>IF('選手'!AM63="","",'選手'!AM63)</f>
      </c>
      <c r="H59" s="42">
        <f>IF('選手'!AJ63="","",'選手'!AJ63)</f>
      </c>
      <c r="I59" s="42">
        <f>IF('選手'!AN63="","","R00807")</f>
      </c>
      <c r="J59" s="42">
        <f>IF('選手'!AH63="","",'選手'!AH63)</f>
      </c>
      <c r="K59" s="42">
        <f>IF('選手'!AF63="","",'選手'!AF63)</f>
      </c>
      <c r="L59" s="42"/>
      <c r="M59" s="42"/>
    </row>
    <row r="60" spans="1:13" ht="10.5" customHeight="1">
      <c r="A60">
        <v>57</v>
      </c>
      <c r="B60" s="122">
        <f>IF('選手'!AK64="","",'選手'!AK64)</f>
      </c>
      <c r="C60" s="42">
        <f>IF('選手'!AN64="","",'選手'!AN64)</f>
      </c>
      <c r="D60" s="42">
        <f>IF('選手'!AG64="","",'選手'!AG64)</f>
      </c>
      <c r="E60" s="42">
        <f>IF('選手'!AI64="","",'選手'!AI64)</f>
      </c>
      <c r="F60" s="42">
        <f>IF('選手'!AL64="","",'選手'!AL64)</f>
      </c>
      <c r="G60" s="42">
        <f>IF('選手'!AM64="","",'選手'!AM64)</f>
      </c>
      <c r="H60" s="42">
        <f>IF('選手'!AJ64="","",'選手'!AJ64)</f>
      </c>
      <c r="I60" s="42">
        <f>IF('選手'!AN64="","","R00807")</f>
      </c>
      <c r="J60" s="42">
        <f>IF('選手'!AH64="","",'選手'!AH64)</f>
      </c>
      <c r="K60" s="42">
        <f>IF('選手'!AF64="","",'選手'!AF64)</f>
      </c>
      <c r="L60" s="42"/>
      <c r="M60" s="42"/>
    </row>
    <row r="61" spans="1:13" ht="10.5" customHeight="1">
      <c r="A61">
        <v>58</v>
      </c>
      <c r="B61" s="122">
        <f>IF('選手'!AK65="","",'選手'!AK65)</f>
      </c>
      <c r="C61" s="42">
        <f>IF('選手'!AN65="","",'選手'!AN65)</f>
      </c>
      <c r="D61" s="42">
        <f>IF('選手'!AG65="","",'選手'!AG65)</f>
      </c>
      <c r="E61" s="42">
        <f>IF('選手'!AI65="","",'選手'!AI65)</f>
      </c>
      <c r="F61" s="42">
        <f>IF('選手'!AL65="","",'選手'!AL65)</f>
      </c>
      <c r="G61" s="42">
        <f>IF('選手'!AM65="","",'選手'!AM65)</f>
      </c>
      <c r="H61" s="42">
        <f>IF('選手'!AJ65="","",'選手'!AJ65)</f>
      </c>
      <c r="I61" s="42">
        <f>IF('選手'!AN65="","","R00807")</f>
      </c>
      <c r="J61" s="42">
        <f>IF('選手'!AH65="","",'選手'!AH65)</f>
      </c>
      <c r="K61" s="42">
        <f>IF('選手'!AF65="","",'選手'!AF65)</f>
      </c>
      <c r="L61" s="42"/>
      <c r="M61" s="42"/>
    </row>
    <row r="62" spans="1:13" ht="10.5" customHeight="1">
      <c r="A62">
        <v>59</v>
      </c>
      <c r="B62" s="122">
        <f>IF('選手'!AK66="","",'選手'!AK66)</f>
      </c>
      <c r="C62" s="42">
        <f>IF('選手'!AN66="","",'選手'!AN66)</f>
      </c>
      <c r="D62" s="42">
        <f>IF('選手'!AG66="","",'選手'!AG66)</f>
      </c>
      <c r="E62" s="42">
        <f>IF('選手'!AI66="","",'選手'!AI66)</f>
      </c>
      <c r="F62" s="42">
        <f>IF('選手'!AL66="","",'選手'!AL66)</f>
      </c>
      <c r="G62" s="42">
        <f>IF('選手'!AM66="","",'選手'!AM66)</f>
      </c>
      <c r="H62" s="42">
        <f>IF('選手'!AJ66="","",'選手'!AJ66)</f>
      </c>
      <c r="I62" s="42">
        <f>IF('選手'!AN66="","","R00807")</f>
      </c>
      <c r="J62" s="42">
        <f>IF('選手'!AH66="","",'選手'!AH66)</f>
      </c>
      <c r="K62" s="42">
        <f>IF('選手'!AF66="","",'選手'!AF66)</f>
      </c>
      <c r="L62" s="42"/>
      <c r="M62" s="42"/>
    </row>
    <row r="63" spans="1:13" ht="10.5" customHeight="1">
      <c r="A63">
        <v>60</v>
      </c>
      <c r="B63" s="122">
        <f>IF('選手'!AK67="","",'選手'!AK67)</f>
      </c>
      <c r="C63" s="42">
        <f>IF('選手'!AN67="","",'選手'!AN67)</f>
      </c>
      <c r="D63" s="42">
        <f>IF('選手'!AG67="","",'選手'!AG67)</f>
      </c>
      <c r="E63" s="42">
        <f>IF('選手'!AI67="","",'選手'!AI67)</f>
      </c>
      <c r="F63" s="42">
        <f>IF('選手'!AL67="","",'選手'!AL67)</f>
      </c>
      <c r="G63" s="42">
        <f>IF('選手'!AM67="","",'選手'!AM67)</f>
      </c>
      <c r="H63" s="42">
        <f>IF('選手'!AJ67="","",'選手'!AJ67)</f>
      </c>
      <c r="I63" s="42">
        <f>IF('選手'!AN67="","","R00807")</f>
      </c>
      <c r="J63" s="42">
        <f>IF('選手'!AH67="","",'選手'!AH67)</f>
      </c>
      <c r="K63" s="42">
        <f>IF('選手'!AF67="","",'選手'!AF67)</f>
      </c>
      <c r="L63" s="42"/>
      <c r="M63" s="42"/>
    </row>
    <row r="64" spans="1:13" ht="10.5" customHeight="1">
      <c r="A64">
        <v>61</v>
      </c>
      <c r="B64" s="122">
        <f>IF('選手'!AK68="","",'選手'!AK68)</f>
      </c>
      <c r="C64" s="42">
        <f>IF('選手'!AN68="","",'選手'!AN68)</f>
      </c>
      <c r="D64" s="42">
        <f>IF('選手'!AG68="","",'選手'!AG68)</f>
      </c>
      <c r="E64" s="42">
        <f>IF('選手'!AI68="","",'選手'!AI68)</f>
      </c>
      <c r="F64" s="42">
        <f>IF('選手'!AL68="","",'選手'!AL68)</f>
      </c>
      <c r="G64" s="42">
        <f>IF('選手'!AM68="","",'選手'!AM68)</f>
      </c>
      <c r="H64" s="42">
        <f>IF('選手'!AJ68="","",'選手'!AJ68)</f>
      </c>
      <c r="I64" s="42">
        <f>IF('選手'!AN68="","","R00807")</f>
      </c>
      <c r="J64" s="42">
        <f>IF('選手'!AH68="","",'選手'!AH68)</f>
      </c>
      <c r="K64" s="42">
        <f>IF('選手'!AF68="","",'選手'!AF68)</f>
      </c>
      <c r="L64" s="42"/>
      <c r="M64" s="42"/>
    </row>
    <row r="65" spans="1:13" ht="10.5" customHeight="1">
      <c r="A65">
        <v>62</v>
      </c>
      <c r="B65" s="122">
        <f>IF('選手'!AK69="","",'選手'!AK69)</f>
      </c>
      <c r="C65" s="42">
        <f>IF('選手'!AN69="","",'選手'!AN69)</f>
      </c>
      <c r="D65" s="42">
        <f>IF('選手'!AG69="","",'選手'!AG69)</f>
      </c>
      <c r="E65" s="42">
        <f>IF('選手'!AI69="","",'選手'!AI69)</f>
      </c>
      <c r="F65" s="42">
        <f>IF('選手'!AL69="","",'選手'!AL69)</f>
      </c>
      <c r="G65" s="42">
        <f>IF('選手'!AM69="","",'選手'!AM69)</f>
      </c>
      <c r="H65" s="42">
        <f>IF('選手'!AJ69="","",'選手'!AJ69)</f>
      </c>
      <c r="I65" s="42">
        <f>IF('選手'!AN69="","","R00807")</f>
      </c>
      <c r="J65" s="42">
        <f>IF('選手'!AH69="","",'選手'!AH69)</f>
      </c>
      <c r="K65" s="42">
        <f>IF('選手'!AF69="","",'選手'!AF69)</f>
      </c>
      <c r="L65" s="42"/>
      <c r="M65" s="42"/>
    </row>
    <row r="66" spans="1:13" ht="10.5" customHeight="1">
      <c r="A66">
        <v>63</v>
      </c>
      <c r="B66" s="122">
        <f>IF('選手'!AK70="","",'選手'!AK70)</f>
      </c>
      <c r="C66" s="42">
        <f>IF('選手'!AN70="","",'選手'!AN70)</f>
      </c>
      <c r="D66" s="42">
        <f>IF('選手'!AG70="","",'選手'!AG70)</f>
      </c>
      <c r="E66" s="42">
        <f>IF('選手'!AI70="","",'選手'!AI70)</f>
      </c>
      <c r="F66" s="42">
        <f>IF('選手'!AL70="","",'選手'!AL70)</f>
      </c>
      <c r="G66" s="42">
        <f>IF('選手'!AM70="","",'選手'!AM70)</f>
      </c>
      <c r="H66" s="42">
        <f>IF('選手'!AJ70="","",'選手'!AJ70)</f>
      </c>
      <c r="I66" s="42">
        <f>IF('選手'!AN70="","","R00807")</f>
      </c>
      <c r="J66" s="42">
        <f>IF('選手'!AH70="","",'選手'!AH70)</f>
      </c>
      <c r="K66" s="42">
        <f>IF('選手'!AF70="","",'選手'!AF70)</f>
      </c>
      <c r="L66" s="42"/>
      <c r="M66" s="42"/>
    </row>
    <row r="67" spans="1:13" ht="10.5" customHeight="1">
      <c r="A67">
        <v>64</v>
      </c>
      <c r="B67" s="122">
        <f>IF('選手'!AK71="","",'選手'!AK71)</f>
      </c>
      <c r="C67" s="42">
        <f>IF('選手'!AN71="","",'選手'!AN71)</f>
      </c>
      <c r="D67" s="42">
        <f>IF('選手'!AG71="","",'選手'!AG71)</f>
      </c>
      <c r="E67" s="42">
        <f>IF('選手'!AI71="","",'選手'!AI71)</f>
      </c>
      <c r="F67" s="42">
        <f>IF('選手'!AL71="","",'選手'!AL71)</f>
      </c>
      <c r="G67" s="42">
        <f>IF('選手'!AM71="","",'選手'!AM71)</f>
      </c>
      <c r="H67" s="42">
        <f>IF('選手'!AJ71="","",'選手'!AJ71)</f>
      </c>
      <c r="I67" s="42">
        <f>IF('選手'!AN71="","","R00807")</f>
      </c>
      <c r="J67" s="42">
        <f>IF('選手'!AH71="","",'選手'!AH71)</f>
      </c>
      <c r="K67" s="42">
        <f>IF('選手'!AF71="","",'選手'!AF71)</f>
      </c>
      <c r="L67" s="42"/>
      <c r="M67" s="42"/>
    </row>
    <row r="68" spans="1:13" ht="10.5" customHeight="1">
      <c r="A68">
        <v>65</v>
      </c>
      <c r="B68" s="122">
        <f>IF('選手'!AK72="","",'選手'!AK72)</f>
      </c>
      <c r="C68" s="42">
        <f>IF('選手'!AN72="","",'選手'!AN72)</f>
      </c>
      <c r="D68" s="42">
        <f>IF('選手'!AG72="","",'選手'!AG72)</f>
      </c>
      <c r="E68" s="42">
        <f>IF('選手'!AI72="","",'選手'!AI72)</f>
      </c>
      <c r="F68" s="42">
        <f>IF('選手'!AL72="","",'選手'!AL72)</f>
      </c>
      <c r="G68" s="42">
        <f>IF('選手'!AM72="","",'選手'!AM72)</f>
      </c>
      <c r="H68" s="42">
        <f>IF('選手'!AJ72="","",'選手'!AJ72)</f>
      </c>
      <c r="I68" s="42">
        <f>IF('選手'!AN72="","","R00807")</f>
      </c>
      <c r="J68" s="42">
        <f>IF('選手'!AH72="","",'選手'!AH72)</f>
      </c>
      <c r="K68" s="42">
        <f>IF('選手'!AF72="","",'選手'!AF72)</f>
      </c>
      <c r="L68" s="42"/>
      <c r="M68" s="42"/>
    </row>
    <row r="69" spans="1:13" ht="10.5" customHeight="1">
      <c r="A69">
        <v>66</v>
      </c>
      <c r="B69" s="122">
        <f>IF('選手'!AK73="","",'選手'!AK73)</f>
      </c>
      <c r="C69" s="42">
        <f>IF('選手'!AN73="","",'選手'!AN73)</f>
      </c>
      <c r="D69" s="42">
        <f>IF('選手'!AG73="","",'選手'!AG73)</f>
      </c>
      <c r="E69" s="42">
        <f>IF('選手'!AI73="","",'選手'!AI73)</f>
      </c>
      <c r="F69" s="42">
        <f>IF('選手'!AL73="","",'選手'!AL73)</f>
      </c>
      <c r="G69" s="42">
        <f>IF('選手'!AM73="","",'選手'!AM73)</f>
      </c>
      <c r="H69" s="42">
        <f>IF('選手'!AJ73="","",'選手'!AJ73)</f>
      </c>
      <c r="I69" s="42">
        <f>IF('選手'!AN73="","","R00807")</f>
      </c>
      <c r="J69" s="42">
        <f>IF('選手'!AH73="","",'選手'!AH73)</f>
      </c>
      <c r="K69" s="42">
        <f>IF('選手'!AF73="","",'選手'!AF73)</f>
      </c>
      <c r="L69" s="42"/>
      <c r="M69" s="42"/>
    </row>
    <row r="70" spans="1:13" ht="10.5" customHeight="1">
      <c r="A70">
        <v>67</v>
      </c>
      <c r="B70" s="122">
        <f>IF('選手'!AK74="","",'選手'!AK74)</f>
      </c>
      <c r="C70" s="42">
        <f>IF('選手'!AN74="","",'選手'!AN74)</f>
      </c>
      <c r="D70" s="42">
        <f>IF('選手'!AG74="","",'選手'!AG74)</f>
      </c>
      <c r="E70" s="42">
        <f>IF('選手'!AI74="","",'選手'!AI74)</f>
      </c>
      <c r="F70" s="42">
        <f>IF('選手'!AL74="","",'選手'!AL74)</f>
      </c>
      <c r="G70" s="42">
        <f>IF('選手'!AM74="","",'選手'!AM74)</f>
      </c>
      <c r="H70" s="42">
        <f>IF('選手'!AJ74="","",'選手'!AJ74)</f>
      </c>
      <c r="I70" s="42">
        <f>IF('選手'!AN74="","","R00807")</f>
      </c>
      <c r="J70" s="42">
        <f>IF('選手'!AH74="","",'選手'!AH74)</f>
      </c>
      <c r="K70" s="42">
        <f>IF('選手'!AF74="","",'選手'!AF74)</f>
      </c>
      <c r="L70" s="42"/>
      <c r="M70" s="42"/>
    </row>
    <row r="71" spans="1:13" ht="10.5" customHeight="1">
      <c r="A71">
        <v>68</v>
      </c>
      <c r="B71" s="122">
        <f>IF('選手'!AK75="","",'選手'!AK75)</f>
      </c>
      <c r="C71" s="42">
        <f>IF('選手'!AN75="","",'選手'!AN75)</f>
      </c>
      <c r="D71" s="42">
        <f>IF('選手'!AG75="","",'選手'!AG75)</f>
      </c>
      <c r="E71" s="42">
        <f>IF('選手'!AI75="","",'選手'!AI75)</f>
      </c>
      <c r="F71" s="42">
        <f>IF('選手'!AL75="","",'選手'!AL75)</f>
      </c>
      <c r="G71" s="42">
        <f>IF('選手'!AM75="","",'選手'!AM75)</f>
      </c>
      <c r="H71" s="42">
        <f>IF('選手'!AJ75="","",'選手'!AJ75)</f>
      </c>
      <c r="I71" s="42">
        <f>IF('選手'!AN75="","","R00807")</f>
      </c>
      <c r="J71" s="42">
        <f>IF('選手'!AH75="","",'選手'!AH75)</f>
      </c>
      <c r="K71" s="42">
        <f>IF('選手'!AF75="","",'選手'!AF75)</f>
      </c>
      <c r="L71" s="42"/>
      <c r="M71" s="42"/>
    </row>
    <row r="72" spans="1:13" ht="10.5" customHeight="1">
      <c r="A72">
        <v>69</v>
      </c>
      <c r="B72" s="122">
        <f>IF('選手'!AK76="","",'選手'!AK76)</f>
      </c>
      <c r="C72" s="42">
        <f>IF('選手'!AN76="","",'選手'!AN76)</f>
      </c>
      <c r="D72" s="42">
        <f>IF('選手'!AG76="","",'選手'!AG76)</f>
      </c>
      <c r="E72" s="42">
        <f>IF('選手'!AI76="","",'選手'!AI76)</f>
      </c>
      <c r="F72" s="42">
        <f>IF('選手'!AL76="","",'選手'!AL76)</f>
      </c>
      <c r="G72" s="42">
        <f>IF('選手'!AM76="","",'選手'!AM76)</f>
      </c>
      <c r="H72" s="42">
        <f>IF('選手'!AJ76="","",'選手'!AJ76)</f>
      </c>
      <c r="I72" s="42">
        <f>IF('選手'!AN76="","","R00807")</f>
      </c>
      <c r="J72" s="42">
        <f>IF('選手'!AH76="","",'選手'!AH76)</f>
      </c>
      <c r="K72" s="42">
        <f>IF('選手'!AF76="","",'選手'!AF76)</f>
      </c>
      <c r="L72" s="42"/>
      <c r="M72" s="42"/>
    </row>
    <row r="73" spans="1:13" ht="10.5" customHeight="1">
      <c r="A73">
        <v>70</v>
      </c>
      <c r="B73" s="122">
        <f>IF('選手'!AK77="","",'選手'!AK77)</f>
      </c>
      <c r="C73" s="42">
        <f>IF('選手'!AN77="","",'選手'!AN77)</f>
      </c>
      <c r="D73" s="42">
        <f>IF('選手'!AG77="","",'選手'!AG77)</f>
      </c>
      <c r="E73" s="42">
        <f>IF('選手'!AI77="","",'選手'!AI77)</f>
      </c>
      <c r="F73" s="42">
        <f>IF('選手'!AL77="","",'選手'!AL77)</f>
      </c>
      <c r="G73" s="42">
        <f>IF('選手'!AM77="","",'選手'!AM77)</f>
      </c>
      <c r="H73" s="42">
        <f>IF('選手'!AJ77="","",'選手'!AJ77)</f>
      </c>
      <c r="I73" s="42">
        <f>IF('選手'!AN77="","","R00807")</f>
      </c>
      <c r="J73" s="42">
        <f>IF('選手'!AH77="","",'選手'!AH77)</f>
      </c>
      <c r="K73" s="42">
        <f>IF('選手'!AF77="","",'選手'!AF77)</f>
      </c>
      <c r="L73" s="42"/>
      <c r="M73" s="42"/>
    </row>
    <row r="74" spans="1:13" ht="10.5" customHeight="1">
      <c r="A74">
        <v>71</v>
      </c>
      <c r="B74" s="122">
        <f>IF('選手'!AK78="","",'選手'!AK78)</f>
      </c>
      <c r="C74" s="42">
        <f>IF('選手'!AN78="","",'選手'!AN78)</f>
      </c>
      <c r="D74" s="42">
        <f>IF('選手'!AG78="","",'選手'!AG78)</f>
      </c>
      <c r="E74" s="42">
        <f>IF('選手'!AI78="","",'選手'!AI78)</f>
      </c>
      <c r="F74" s="42">
        <f>IF('選手'!AL78="","",'選手'!AL78)</f>
      </c>
      <c r="G74" s="42">
        <f>IF('選手'!AM78="","",'選手'!AM78)</f>
      </c>
      <c r="H74" s="42">
        <f>IF('選手'!AJ78="","",'選手'!AJ78)</f>
      </c>
      <c r="I74" s="42">
        <f>IF('選手'!AN78="","","R00807")</f>
      </c>
      <c r="J74" s="42">
        <f>IF('選手'!AH78="","",'選手'!AH78)</f>
      </c>
      <c r="K74" s="42">
        <f>IF('選手'!AF78="","",'選手'!AF78)</f>
      </c>
      <c r="L74" s="42"/>
      <c r="M74" s="42"/>
    </row>
    <row r="75" spans="1:13" ht="10.5" customHeight="1">
      <c r="A75">
        <v>72</v>
      </c>
      <c r="B75" s="122">
        <f>IF('選手'!AK79="","",'選手'!AK79)</f>
      </c>
      <c r="C75" s="42">
        <f>IF('選手'!AN79="","",'選手'!AN79)</f>
      </c>
      <c r="D75" s="42">
        <f>IF('選手'!AG79="","",'選手'!AG79)</f>
      </c>
      <c r="E75" s="42">
        <f>IF('選手'!AI79="","",'選手'!AI79)</f>
      </c>
      <c r="F75" s="42">
        <f>IF('選手'!AL79="","",'選手'!AL79)</f>
      </c>
      <c r="G75" s="42">
        <f>IF('選手'!AM79="","",'選手'!AM79)</f>
      </c>
      <c r="H75" s="42">
        <f>IF('選手'!AJ79="","",'選手'!AJ79)</f>
      </c>
      <c r="I75" s="42">
        <f>IF('選手'!AN79="","","R00807")</f>
      </c>
      <c r="J75" s="42">
        <f>IF('選手'!AH79="","",'選手'!AH79)</f>
      </c>
      <c r="K75" s="42">
        <f>IF('選手'!AF79="","",'選手'!AF79)</f>
      </c>
      <c r="L75" s="42"/>
      <c r="M75" s="42"/>
    </row>
    <row r="76" spans="1:13" ht="10.5" customHeight="1">
      <c r="A76">
        <v>73</v>
      </c>
      <c r="B76" s="122">
        <f>IF('選手'!AK80="","",'選手'!AK80)</f>
      </c>
      <c r="C76" s="42">
        <f>IF('選手'!AN80="","",'選手'!AN80)</f>
      </c>
      <c r="D76" s="42">
        <f>IF('選手'!AG80="","",'選手'!AG80)</f>
      </c>
      <c r="E76" s="42">
        <f>IF('選手'!AI80="","",'選手'!AI80)</f>
      </c>
      <c r="F76" s="42">
        <f>IF('選手'!AL80="","",'選手'!AL80)</f>
      </c>
      <c r="G76" s="42">
        <f>IF('選手'!AM80="","",'選手'!AM80)</f>
      </c>
      <c r="H76" s="42">
        <f>IF('選手'!AJ80="","",'選手'!AJ80)</f>
      </c>
      <c r="I76" s="42">
        <f>IF('選手'!AN80="","","R00807")</f>
      </c>
      <c r="J76" s="42">
        <f>IF('選手'!AH80="","",'選手'!AH80)</f>
      </c>
      <c r="K76" s="42">
        <f>IF('選手'!AF80="","",'選手'!AF80)</f>
      </c>
      <c r="L76" s="42"/>
      <c r="M76" s="42"/>
    </row>
    <row r="77" spans="1:13" ht="10.5" customHeight="1">
      <c r="A77">
        <v>74</v>
      </c>
      <c r="B77" s="122">
        <f>IF('選手'!AK81="","",'選手'!AK81)</f>
      </c>
      <c r="C77" s="42">
        <f>IF('選手'!AN81="","",'選手'!AN81)</f>
      </c>
      <c r="D77" s="42">
        <f>IF('選手'!AG81="","",'選手'!AG81)</f>
      </c>
      <c r="E77" s="42">
        <f>IF('選手'!AI81="","",'選手'!AI81)</f>
      </c>
      <c r="F77" s="42">
        <f>IF('選手'!AL81="","",'選手'!AL81)</f>
      </c>
      <c r="G77" s="42">
        <f>IF('選手'!AM81="","",'選手'!AM81)</f>
      </c>
      <c r="H77" s="42">
        <f>IF('選手'!AJ81="","",'選手'!AJ81)</f>
      </c>
      <c r="I77" s="42">
        <f>IF('選手'!AN81="","","R00807")</f>
      </c>
      <c r="J77" s="42">
        <f>IF('選手'!AH81="","",'選手'!AH81)</f>
      </c>
      <c r="K77" s="42">
        <f>IF('選手'!AF81="","",'選手'!AF81)</f>
      </c>
      <c r="L77" s="42"/>
      <c r="M77" s="42"/>
    </row>
    <row r="78" spans="1:13" ht="10.5" customHeight="1">
      <c r="A78">
        <v>75</v>
      </c>
      <c r="B78" s="122">
        <f>IF('選手'!AK82="","",'選手'!AK82)</f>
      </c>
      <c r="C78" s="42">
        <f>IF('選手'!AN82="","",'選手'!AN82)</f>
      </c>
      <c r="D78" s="42">
        <f>IF('選手'!AG82="","",'選手'!AG82)</f>
      </c>
      <c r="E78" s="42">
        <f>IF('選手'!AI82="","",'選手'!AI82)</f>
      </c>
      <c r="F78" s="42">
        <f>IF('選手'!AL82="","",'選手'!AL82)</f>
      </c>
      <c r="G78" s="42">
        <f>IF('選手'!AM82="","",'選手'!AM82)</f>
      </c>
      <c r="H78" s="42">
        <f>IF('選手'!AJ82="","",'選手'!AJ82)</f>
      </c>
      <c r="I78" s="42">
        <f>IF('選手'!AN82="","","R00807")</f>
      </c>
      <c r="J78" s="42">
        <f>IF('選手'!AH82="","",'選手'!AH82)</f>
      </c>
      <c r="K78" s="42">
        <f>IF('選手'!AF82="","",'選手'!AF82)</f>
      </c>
      <c r="L78" s="42"/>
      <c r="M78" s="42"/>
    </row>
    <row r="79" spans="1:13" ht="10.5" customHeight="1">
      <c r="A79">
        <v>76</v>
      </c>
      <c r="B79" s="122">
        <f>IF('選手'!AK83="","",'選手'!AK83)</f>
      </c>
      <c r="C79" s="42">
        <f>IF('選手'!AN83="","",'選手'!AN83)</f>
      </c>
      <c r="D79" s="42">
        <f>IF('選手'!AG83="","",'選手'!AG83)</f>
      </c>
      <c r="E79" s="42">
        <f>IF('選手'!AI83="","",'選手'!AI83)</f>
      </c>
      <c r="F79" s="42">
        <f>IF('選手'!AL83="","",'選手'!AL83)</f>
      </c>
      <c r="G79" s="42">
        <f>IF('選手'!AM83="","",'選手'!AM83)</f>
      </c>
      <c r="H79" s="42">
        <f>IF('選手'!AJ83="","",'選手'!AJ83)</f>
      </c>
      <c r="I79" s="42">
        <f>IF('選手'!AN83="","","R00807")</f>
      </c>
      <c r="J79" s="42">
        <f>IF('選手'!AH83="","",'選手'!AH83)</f>
      </c>
      <c r="K79" s="42">
        <f>IF('選手'!AF83="","",'選手'!AF83)</f>
      </c>
      <c r="L79" s="42"/>
      <c r="M79" s="42"/>
    </row>
    <row r="80" spans="1:13" ht="10.5" customHeight="1">
      <c r="A80">
        <v>77</v>
      </c>
      <c r="B80" s="122">
        <f>IF('選手'!AK84="","",'選手'!AK84)</f>
      </c>
      <c r="C80" s="42">
        <f>IF('選手'!AN84="","",'選手'!AN84)</f>
      </c>
      <c r="D80" s="42">
        <f>IF('選手'!AG84="","",'選手'!AG84)</f>
      </c>
      <c r="E80" s="42">
        <f>IF('選手'!AI84="","",'選手'!AI84)</f>
      </c>
      <c r="F80" s="42">
        <f>IF('選手'!AL84="","",'選手'!AL84)</f>
      </c>
      <c r="G80" s="42">
        <f>IF('選手'!AM84="","",'選手'!AM84)</f>
      </c>
      <c r="H80" s="42">
        <f>IF('選手'!AJ84="","",'選手'!AJ84)</f>
      </c>
      <c r="I80" s="42">
        <f>IF('選手'!AN84="","","R00807")</f>
      </c>
      <c r="J80" s="42">
        <f>IF('選手'!AH84="","",'選手'!AH84)</f>
      </c>
      <c r="K80" s="42">
        <f>IF('選手'!AF84="","",'選手'!AF84)</f>
      </c>
      <c r="L80" s="42"/>
      <c r="M80" s="42"/>
    </row>
    <row r="81" spans="1:13" ht="10.5" customHeight="1">
      <c r="A81">
        <v>78</v>
      </c>
      <c r="B81" s="122">
        <f>IF('選手'!AK85="","",'選手'!AK85)</f>
      </c>
      <c r="C81" s="42">
        <f>IF('選手'!AN85="","",'選手'!AN85)</f>
      </c>
      <c r="D81" s="42">
        <f>IF('選手'!AG85="","",'選手'!AG85)</f>
      </c>
      <c r="E81" s="42">
        <f>IF('選手'!AI85="","",'選手'!AI85)</f>
      </c>
      <c r="F81" s="42">
        <f>IF('選手'!AL85="","",'選手'!AL85)</f>
      </c>
      <c r="G81" s="42">
        <f>IF('選手'!AM85="","",'選手'!AM85)</f>
      </c>
      <c r="H81" s="42">
        <f>IF('選手'!AJ85="","",'選手'!AJ85)</f>
      </c>
      <c r="I81" s="42">
        <f>IF('選手'!AN85="","","R00807")</f>
      </c>
      <c r="J81" s="42">
        <f>IF('選手'!AH85="","",'選手'!AH85)</f>
      </c>
      <c r="K81" s="42">
        <f>IF('選手'!AF85="","",'選手'!AF85)</f>
      </c>
      <c r="L81" s="42"/>
      <c r="M81" s="42"/>
    </row>
    <row r="82" spans="1:13" ht="10.5" customHeight="1">
      <c r="A82">
        <v>79</v>
      </c>
      <c r="B82" s="122">
        <f>IF('選手'!AK86="","",'選手'!AK86)</f>
      </c>
      <c r="C82" s="42">
        <f>IF('選手'!AN86="","",'選手'!AN86)</f>
      </c>
      <c r="D82" s="42">
        <f>IF('選手'!AG86="","",'選手'!AG86)</f>
      </c>
      <c r="E82" s="42">
        <f>IF('選手'!AI86="","",'選手'!AI86)</f>
      </c>
      <c r="F82" s="42">
        <f>IF('選手'!AL86="","",'選手'!AL86)</f>
      </c>
      <c r="G82" s="42">
        <f>IF('選手'!AM86="","",'選手'!AM86)</f>
      </c>
      <c r="H82" s="42">
        <f>IF('選手'!AJ86="","",'選手'!AJ86)</f>
      </c>
      <c r="I82" s="42">
        <f>IF('選手'!AN86="","","R00807")</f>
      </c>
      <c r="J82" s="42">
        <f>IF('選手'!AH86="","",'選手'!AH86)</f>
      </c>
      <c r="K82" s="42">
        <f>IF('選手'!AF86="","",'選手'!AF86)</f>
      </c>
      <c r="L82" s="42"/>
      <c r="M82" s="42"/>
    </row>
    <row r="83" spans="1:13" ht="10.5" customHeight="1">
      <c r="A83">
        <v>80</v>
      </c>
      <c r="B83" s="122">
        <f>IF('選手'!AK87="","",'選手'!AK87)</f>
      </c>
      <c r="C83" s="42">
        <f>IF('選手'!AN87="","",'選手'!AN87)</f>
      </c>
      <c r="D83" s="42">
        <f>IF('選手'!AG87="","",'選手'!AG87)</f>
      </c>
      <c r="E83" s="42">
        <f>IF('選手'!AI87="","",'選手'!AI87)</f>
      </c>
      <c r="F83" s="42">
        <f>IF('選手'!AL87="","",'選手'!AL87)</f>
      </c>
      <c r="G83" s="42">
        <f>IF('選手'!AM87="","",'選手'!AM87)</f>
      </c>
      <c r="H83" s="42">
        <f>IF('選手'!AJ87="","",'選手'!AJ87)</f>
      </c>
      <c r="I83" s="42">
        <f>IF('選手'!AN87="","","R00807")</f>
      </c>
      <c r="J83" s="42">
        <f>IF('選手'!AH87="","",'選手'!AH87)</f>
      </c>
      <c r="K83" s="42">
        <f>IF('選手'!AF87="","",'選手'!AF87)</f>
      </c>
      <c r="L83" s="42"/>
      <c r="M83" s="42"/>
    </row>
    <row r="84" spans="1:13" ht="10.5" customHeight="1">
      <c r="A84">
        <v>81</v>
      </c>
      <c r="B84" s="122">
        <f>IF('選手'!AK88="","",'選手'!AK88)</f>
      </c>
      <c r="C84" s="42">
        <f>IF('選手'!AN88="","",'選手'!AN88)</f>
      </c>
      <c r="D84" s="42">
        <f>IF('選手'!AG88="","",'選手'!AG88)</f>
      </c>
      <c r="E84" s="42">
        <f>IF('選手'!AI88="","",'選手'!AI88)</f>
      </c>
      <c r="F84" s="42">
        <f>IF('選手'!AL88="","",'選手'!AL88)</f>
      </c>
      <c r="G84" s="42">
        <f>IF('選手'!AM88="","",'選手'!AM88)</f>
      </c>
      <c r="H84" s="42">
        <f>IF('選手'!AJ88="","",'選手'!AJ88)</f>
      </c>
      <c r="I84" s="42">
        <f>IF('選手'!AN88="","","R00807")</f>
      </c>
      <c r="J84" s="42">
        <f>IF('選手'!AH88="","",'選手'!AH88)</f>
      </c>
      <c r="K84" s="42">
        <f>IF('選手'!AF88="","",'選手'!AF88)</f>
      </c>
      <c r="L84" s="42"/>
      <c r="M84" s="42"/>
    </row>
    <row r="85" spans="1:13" ht="10.5" customHeight="1">
      <c r="A85">
        <v>82</v>
      </c>
      <c r="B85" s="122">
        <f>IF('選手'!AK89="","",'選手'!AK89)</f>
      </c>
      <c r="C85" s="42">
        <f>IF('選手'!AN89="","",'選手'!AN89)</f>
      </c>
      <c r="D85" s="42">
        <f>IF('選手'!AG89="","",'選手'!AG89)</f>
      </c>
      <c r="E85" s="42">
        <f>IF('選手'!AI89="","",'選手'!AI89)</f>
      </c>
      <c r="F85" s="42">
        <f>IF('選手'!AL89="","",'選手'!AL89)</f>
      </c>
      <c r="G85" s="42">
        <f>IF('選手'!AM89="","",'選手'!AM89)</f>
      </c>
      <c r="H85" s="42">
        <f>IF('選手'!AJ89="","",'選手'!AJ89)</f>
      </c>
      <c r="I85" s="42">
        <f>IF('選手'!AN89="","","R00807")</f>
      </c>
      <c r="J85" s="42">
        <f>IF('選手'!AH89="","",'選手'!AH89)</f>
      </c>
      <c r="K85" s="42">
        <f>IF('選手'!AF89="","",'選手'!AF89)</f>
      </c>
      <c r="L85" s="42"/>
      <c r="M85" s="42"/>
    </row>
    <row r="86" spans="1:13" ht="10.5" customHeight="1">
      <c r="A86">
        <v>83</v>
      </c>
      <c r="B86" s="122">
        <f>IF('選手'!AK90="","",'選手'!AK90)</f>
      </c>
      <c r="C86" s="42">
        <f>IF('選手'!AN90="","",'選手'!AN90)</f>
      </c>
      <c r="D86" s="42">
        <f>IF('選手'!AG90="","",'選手'!AG90)</f>
      </c>
      <c r="E86" s="42">
        <f>IF('選手'!AI90="","",'選手'!AI90)</f>
      </c>
      <c r="F86" s="42">
        <f>IF('選手'!AL90="","",'選手'!AL90)</f>
      </c>
      <c r="G86" s="42">
        <f>IF('選手'!AM90="","",'選手'!AM90)</f>
      </c>
      <c r="H86" s="42">
        <f>IF('選手'!AJ90="","",'選手'!AJ90)</f>
      </c>
      <c r="I86" s="42">
        <f>IF('選手'!AN90="","","R00807")</f>
      </c>
      <c r="J86" s="42">
        <f>IF('選手'!AH90="","",'選手'!AH90)</f>
      </c>
      <c r="K86" s="42">
        <f>IF('選手'!AF90="","",'選手'!AF90)</f>
      </c>
      <c r="L86" s="42"/>
      <c r="M86" s="42"/>
    </row>
    <row r="87" spans="1:13" ht="10.5" customHeight="1">
      <c r="A87">
        <v>84</v>
      </c>
      <c r="B87" s="122">
        <f>IF('選手'!AK91="","",'選手'!AK91)</f>
      </c>
      <c r="C87" s="42">
        <f>IF('選手'!AN91="","",'選手'!AN91)</f>
      </c>
      <c r="D87" s="42">
        <f>IF('選手'!AG91="","",'選手'!AG91)</f>
      </c>
      <c r="E87" s="42">
        <f>IF('選手'!AI91="","",'選手'!AI91)</f>
      </c>
      <c r="F87" s="42">
        <f>IF('選手'!AL91="","",'選手'!AL91)</f>
      </c>
      <c r="G87" s="42">
        <f>IF('選手'!AM91="","",'選手'!AM91)</f>
      </c>
      <c r="H87" s="42">
        <f>IF('選手'!AJ91="","",'選手'!AJ91)</f>
      </c>
      <c r="I87" s="42">
        <f>IF('選手'!AN91="","","R00807")</f>
      </c>
      <c r="J87" s="42">
        <f>IF('選手'!AH91="","",'選手'!AH91)</f>
      </c>
      <c r="K87" s="42">
        <f>IF('選手'!AF91="","",'選手'!AF91)</f>
      </c>
      <c r="L87" s="42"/>
      <c r="M87" s="42"/>
    </row>
    <row r="88" spans="1:13" ht="10.5" customHeight="1">
      <c r="A88">
        <v>85</v>
      </c>
      <c r="B88" s="122">
        <f>IF('選手'!AK92="","",'選手'!AK92)</f>
      </c>
      <c r="C88" s="42">
        <f>IF('選手'!AN92="","",'選手'!AN92)</f>
      </c>
      <c r="D88" s="42">
        <f>IF('選手'!AG92="","",'選手'!AG92)</f>
      </c>
      <c r="E88" s="42">
        <f>IF('選手'!AI92="","",'選手'!AI92)</f>
      </c>
      <c r="F88" s="42">
        <f>IF('選手'!AL92="","",'選手'!AL92)</f>
      </c>
      <c r="G88" s="42">
        <f>IF('選手'!AM92="","",'選手'!AM92)</f>
      </c>
      <c r="H88" s="42">
        <f>IF('選手'!AJ92="","",'選手'!AJ92)</f>
      </c>
      <c r="I88" s="42">
        <f>IF('選手'!AN92="","","R00807")</f>
      </c>
      <c r="J88" s="42">
        <f>IF('選手'!AH92="","",'選手'!AH92)</f>
      </c>
      <c r="K88" s="42">
        <f>IF('選手'!AF92="","",'選手'!AF92)</f>
      </c>
      <c r="L88" s="42"/>
      <c r="M88" s="42"/>
    </row>
    <row r="89" spans="1:13" ht="10.5" customHeight="1">
      <c r="A89">
        <v>86</v>
      </c>
      <c r="B89" s="122">
        <f>IF('選手'!AK93="","",'選手'!AK93)</f>
      </c>
      <c r="C89" s="42">
        <f>IF('選手'!AN93="","",'選手'!AN93)</f>
      </c>
      <c r="D89" s="42">
        <f>IF('選手'!AG93="","",'選手'!AG93)</f>
      </c>
      <c r="E89" s="42">
        <f>IF('選手'!AI93="","",'選手'!AI93)</f>
      </c>
      <c r="F89" s="42">
        <f>IF('選手'!AL93="","",'選手'!AL93)</f>
      </c>
      <c r="G89" s="42">
        <f>IF('選手'!AM93="","",'選手'!AM93)</f>
      </c>
      <c r="H89" s="42">
        <f>IF('選手'!AJ93="","",'選手'!AJ93)</f>
      </c>
      <c r="I89" s="42">
        <f>IF('選手'!AN93="","","R00807")</f>
      </c>
      <c r="J89" s="42">
        <f>IF('選手'!AH93="","",'選手'!AH93)</f>
      </c>
      <c r="K89" s="42">
        <f>IF('選手'!AF93="","",'選手'!AF93)</f>
      </c>
      <c r="L89" s="42"/>
      <c r="M89" s="42"/>
    </row>
    <row r="90" spans="1:13" ht="10.5" customHeight="1">
      <c r="A90">
        <v>87</v>
      </c>
      <c r="B90" s="122">
        <f>IF('選手'!AK94="","",'選手'!AK94)</f>
      </c>
      <c r="C90" s="42">
        <f>IF('選手'!AN94="","",'選手'!AN94)</f>
      </c>
      <c r="D90" s="42">
        <f>IF('選手'!AG94="","",'選手'!AG94)</f>
      </c>
      <c r="E90" s="42">
        <f>IF('選手'!AI94="","",'選手'!AI94)</f>
      </c>
      <c r="F90" s="42">
        <f>IF('選手'!AL94="","",'選手'!AL94)</f>
      </c>
      <c r="G90" s="42">
        <f>IF('選手'!AM94="","",'選手'!AM94)</f>
      </c>
      <c r="H90" s="42">
        <f>IF('選手'!AJ94="","",'選手'!AJ94)</f>
      </c>
      <c r="I90" s="42">
        <f>IF('選手'!AN94="","","R00807")</f>
      </c>
      <c r="J90" s="42">
        <f>IF('選手'!AH94="","",'選手'!AH94)</f>
      </c>
      <c r="K90" s="42">
        <f>IF('選手'!AF94="","",'選手'!AF94)</f>
      </c>
      <c r="L90" s="42"/>
      <c r="M90" s="42"/>
    </row>
    <row r="91" spans="1:13" ht="10.5" customHeight="1">
      <c r="A91">
        <v>88</v>
      </c>
      <c r="B91" s="122">
        <f>IF('選手'!AK95="","",'選手'!AK95)</f>
      </c>
      <c r="C91" s="42">
        <f>IF('選手'!AN95="","",'選手'!AN95)</f>
      </c>
      <c r="D91" s="42">
        <f>IF('選手'!AG95="","",'選手'!AG95)</f>
      </c>
      <c r="E91" s="42">
        <f>IF('選手'!AI95="","",'選手'!AI95)</f>
      </c>
      <c r="F91" s="42">
        <f>IF('選手'!AL95="","",'選手'!AL95)</f>
      </c>
      <c r="G91" s="42">
        <f>IF('選手'!AM95="","",'選手'!AM95)</f>
      </c>
      <c r="H91" s="42">
        <f>IF('選手'!AJ95="","",'選手'!AJ95)</f>
      </c>
      <c r="I91" s="42">
        <f>IF('選手'!AN95="","","R00807")</f>
      </c>
      <c r="J91" s="42">
        <f>IF('選手'!AH95="","",'選手'!AH95)</f>
      </c>
      <c r="K91" s="42">
        <f>IF('選手'!AF95="","",'選手'!AF95)</f>
      </c>
      <c r="L91" s="42"/>
      <c r="M91" s="42"/>
    </row>
    <row r="92" spans="1:13" ht="10.5" customHeight="1">
      <c r="A92">
        <v>89</v>
      </c>
      <c r="B92" s="122">
        <f>IF('選手'!AK96="","",'選手'!AK96)</f>
      </c>
      <c r="C92" s="42">
        <f>IF('選手'!AN96="","",'選手'!AN96)</f>
      </c>
      <c r="D92" s="42">
        <f>IF('選手'!AG96="","",'選手'!AG96)</f>
      </c>
      <c r="E92" s="42">
        <f>IF('選手'!AI96="","",'選手'!AI96)</f>
      </c>
      <c r="F92" s="42">
        <f>IF('選手'!AL96="","",'選手'!AL96)</f>
      </c>
      <c r="G92" s="42">
        <f>IF('選手'!AM96="","",'選手'!AM96)</f>
      </c>
      <c r="H92" s="42">
        <f>IF('選手'!AJ96="","",'選手'!AJ96)</f>
      </c>
      <c r="I92" s="42">
        <f>IF('選手'!AN96="","","R00807")</f>
      </c>
      <c r="J92" s="42">
        <f>IF('選手'!AH96="","",'選手'!AH96)</f>
      </c>
      <c r="K92" s="42">
        <f>IF('選手'!AF96="","",'選手'!AF96)</f>
      </c>
      <c r="L92" s="42"/>
      <c r="M92" s="42"/>
    </row>
    <row r="93" spans="1:13" ht="10.5" customHeight="1">
      <c r="A93">
        <v>90</v>
      </c>
      <c r="B93" s="122">
        <f>IF('選手'!AK97="","",'選手'!AK97)</f>
      </c>
      <c r="C93" s="42">
        <f>IF('選手'!AN97="","",'選手'!AN97)</f>
      </c>
      <c r="D93" s="42">
        <f>IF('選手'!AG97="","",'選手'!AG97)</f>
      </c>
      <c r="E93" s="42">
        <f>IF('選手'!AI97="","",'選手'!AI97)</f>
      </c>
      <c r="F93" s="42">
        <f>IF('選手'!AL97="","",'選手'!AL97)</f>
      </c>
      <c r="G93" s="42">
        <f>IF('選手'!AM97="","",'選手'!AM97)</f>
      </c>
      <c r="H93" s="42">
        <f>IF('選手'!AJ97="","",'選手'!AJ97)</f>
      </c>
      <c r="I93" s="42">
        <f>IF('選手'!AN97="","","R00807")</f>
      </c>
      <c r="J93" s="42">
        <f>IF('選手'!AH97="","",'選手'!AH97)</f>
      </c>
      <c r="K93" s="42">
        <f>IF('選手'!AF97="","",'選手'!AF97)</f>
      </c>
      <c r="L93" s="42"/>
      <c r="M93" s="42"/>
    </row>
    <row r="94" spans="1:13" ht="10.5" customHeight="1">
      <c r="A94">
        <v>91</v>
      </c>
      <c r="B94" s="122">
        <f>IF('選手'!AK98="","",'選手'!AK98)</f>
      </c>
      <c r="C94" s="42">
        <f>IF('選手'!AN98="","",'選手'!AN98)</f>
      </c>
      <c r="D94" s="42">
        <f>IF('選手'!AG98="","",'選手'!AG98)</f>
      </c>
      <c r="E94" s="42">
        <f>IF('選手'!AI98="","",'選手'!AI98)</f>
      </c>
      <c r="F94" s="42">
        <f>IF('選手'!AL98="","",'選手'!AL98)</f>
      </c>
      <c r="G94" s="42">
        <f>IF('選手'!AM98="","",'選手'!AM98)</f>
      </c>
      <c r="H94" s="42">
        <f>IF('選手'!AJ98="","",'選手'!AJ98)</f>
      </c>
      <c r="I94" s="42">
        <f>IF('選手'!AN98="","","R00807")</f>
      </c>
      <c r="J94" s="42">
        <f>IF('選手'!AH98="","",'選手'!AH98)</f>
      </c>
      <c r="K94" s="42">
        <f>IF('選手'!AF98="","",'選手'!AF98)</f>
      </c>
      <c r="L94" s="42"/>
      <c r="M94" s="42"/>
    </row>
    <row r="95" spans="1:13" ht="10.5" customHeight="1">
      <c r="A95">
        <v>92</v>
      </c>
      <c r="B95" s="122">
        <f>IF('選手'!AK99="","",'選手'!AK99)</f>
      </c>
      <c r="C95" s="42">
        <f>IF('選手'!AN99="","",'選手'!AN99)</f>
      </c>
      <c r="D95" s="42">
        <f>IF('選手'!AG99="","",'選手'!AG99)</f>
      </c>
      <c r="E95" s="42">
        <f>IF('選手'!AI99="","",'選手'!AI99)</f>
      </c>
      <c r="F95" s="42">
        <f>IF('選手'!AL99="","",'選手'!AL99)</f>
      </c>
      <c r="G95" s="42">
        <f>IF('選手'!AM99="","",'選手'!AM99)</f>
      </c>
      <c r="H95" s="42">
        <f>IF('選手'!AJ99="","",'選手'!AJ99)</f>
      </c>
      <c r="I95" s="42">
        <f>IF('選手'!AN99="","","R00807")</f>
      </c>
      <c r="J95" s="42">
        <f>IF('選手'!AH99="","",'選手'!AH99)</f>
      </c>
      <c r="K95" s="42">
        <f>IF('選手'!AF99="","",'選手'!AF99)</f>
      </c>
      <c r="L95" s="42"/>
      <c r="M95" s="42"/>
    </row>
    <row r="96" spans="1:13" ht="10.5" customHeight="1">
      <c r="A96">
        <v>93</v>
      </c>
      <c r="B96" s="122">
        <f>IF('選手'!AK100="","",'選手'!AK100)</f>
      </c>
      <c r="C96" s="42">
        <f>IF('選手'!AN100="","",'選手'!AN100)</f>
      </c>
      <c r="D96" s="42">
        <f>IF('選手'!AG100="","",'選手'!AG100)</f>
      </c>
      <c r="E96" s="42">
        <f>IF('選手'!AI100="","",'選手'!AI100)</f>
      </c>
      <c r="F96" s="42">
        <f>IF('選手'!AL100="","",'選手'!AL100)</f>
      </c>
      <c r="G96" s="42">
        <f>IF('選手'!AM100="","",'選手'!AM100)</f>
      </c>
      <c r="H96" s="42">
        <f>IF('選手'!AJ100="","",'選手'!AJ100)</f>
      </c>
      <c r="I96" s="42">
        <f>IF('選手'!AN100="","","R00807")</f>
      </c>
      <c r="J96" s="42">
        <f>IF('選手'!AH100="","",'選手'!AH100)</f>
      </c>
      <c r="K96" s="42">
        <f>IF('選手'!AF100="","",'選手'!AF100)</f>
      </c>
      <c r="L96" s="42"/>
      <c r="M96" s="42"/>
    </row>
    <row r="97" spans="1:13" ht="10.5" customHeight="1">
      <c r="A97">
        <v>94</v>
      </c>
      <c r="B97" s="122">
        <f>IF('選手'!AK101="","",'選手'!AK101)</f>
      </c>
      <c r="C97" s="42">
        <f>IF('選手'!AN101="","",'選手'!AN101)</f>
      </c>
      <c r="D97" s="42">
        <f>IF('選手'!AG101="","",'選手'!AG101)</f>
      </c>
      <c r="E97" s="42">
        <f>IF('選手'!AI101="","",'選手'!AI101)</f>
      </c>
      <c r="F97" s="42">
        <f>IF('選手'!AL101="","",'選手'!AL101)</f>
      </c>
      <c r="G97" s="42">
        <f>IF('選手'!AM101="","",'選手'!AM101)</f>
      </c>
      <c r="H97" s="42">
        <f>IF('選手'!AJ101="","",'選手'!AJ101)</f>
      </c>
      <c r="I97" s="42">
        <f>IF('選手'!AN101="","","R00807")</f>
      </c>
      <c r="J97" s="42">
        <f>IF('選手'!AH101="","",'選手'!AH101)</f>
      </c>
      <c r="K97" s="42">
        <f>IF('選手'!AF101="","",'選手'!AF101)</f>
      </c>
      <c r="L97" s="42"/>
      <c r="M97" s="42"/>
    </row>
    <row r="98" spans="1:13" ht="10.5" customHeight="1">
      <c r="A98">
        <v>95</v>
      </c>
      <c r="B98" s="122">
        <f>IF('選手'!AK102="","",'選手'!AK102)</f>
      </c>
      <c r="C98" s="42">
        <f>IF('選手'!AN102="","",'選手'!AN102)</f>
      </c>
      <c r="D98" s="42">
        <f>IF('選手'!AG102="","",'選手'!AG102)</f>
      </c>
      <c r="E98" s="42">
        <f>IF('選手'!AI102="","",'選手'!AI102)</f>
      </c>
      <c r="F98" s="42">
        <f>IF('選手'!AL102="","",'選手'!AL102)</f>
      </c>
      <c r="G98" s="42">
        <f>IF('選手'!AM102="","",'選手'!AM102)</f>
      </c>
      <c r="H98" s="42">
        <f>IF('選手'!AJ102="","",'選手'!AJ102)</f>
      </c>
      <c r="I98" s="42">
        <f>IF('選手'!AN102="","","R00807")</f>
      </c>
      <c r="J98" s="42">
        <f>IF('選手'!AH102="","",'選手'!AH102)</f>
      </c>
      <c r="K98" s="42">
        <f>IF('選手'!AF102="","",'選手'!AF102)</f>
      </c>
      <c r="L98" s="42"/>
      <c r="M98" s="42"/>
    </row>
    <row r="99" spans="1:13" ht="10.5" customHeight="1">
      <c r="A99">
        <v>96</v>
      </c>
      <c r="B99" s="122">
        <f>IF('選手'!AK103="","",'選手'!AK103)</f>
      </c>
      <c r="C99" s="42">
        <f>IF('選手'!AN103="","",'選手'!AN103)</f>
      </c>
      <c r="D99" s="42">
        <f>IF('選手'!AG103="","",'選手'!AG103)</f>
      </c>
      <c r="E99" s="42">
        <f>IF('選手'!AI103="","",'選手'!AI103)</f>
      </c>
      <c r="F99" s="42">
        <f>IF('選手'!AL103="","",'選手'!AL103)</f>
      </c>
      <c r="G99" s="42">
        <f>IF('選手'!AM103="","",'選手'!AM103)</f>
      </c>
      <c r="H99" s="42">
        <f>IF('選手'!AJ103="","",'選手'!AJ103)</f>
      </c>
      <c r="I99" s="42">
        <f>IF('選手'!AN103="","","R00807")</f>
      </c>
      <c r="J99" s="42">
        <f>IF('選手'!AH103="","",'選手'!AH103)</f>
      </c>
      <c r="K99" s="42">
        <f>IF('選手'!AF103="","",'選手'!AF103)</f>
      </c>
      <c r="L99" s="42"/>
      <c r="M99" s="42"/>
    </row>
    <row r="100" spans="1:13" ht="10.5" customHeight="1">
      <c r="A100">
        <v>97</v>
      </c>
      <c r="B100" s="122">
        <f>IF('選手'!AK104="","",'選手'!AK104)</f>
      </c>
      <c r="C100" s="42">
        <f>IF('選手'!AN104="","",'選手'!AN104)</f>
      </c>
      <c r="D100" s="42">
        <f>IF('選手'!AG104="","",'選手'!AG104)</f>
      </c>
      <c r="E100" s="42">
        <f>IF('選手'!AI104="","",'選手'!AI104)</f>
      </c>
      <c r="F100" s="42">
        <f>IF('選手'!AL104="","",'選手'!AL104)</f>
      </c>
      <c r="G100" s="42">
        <f>IF('選手'!AM104="","",'選手'!AM104)</f>
      </c>
      <c r="H100" s="42">
        <f>IF('選手'!AJ104="","",'選手'!AJ104)</f>
      </c>
      <c r="I100" s="42">
        <f>IF('選手'!AN104="","","R00807")</f>
      </c>
      <c r="J100" s="42">
        <f>IF('選手'!AH104="","",'選手'!AH104)</f>
      </c>
      <c r="K100" s="42">
        <f>IF('選手'!AF104="","",'選手'!AF104)</f>
      </c>
      <c r="L100" s="42"/>
      <c r="M100" s="42"/>
    </row>
    <row r="101" spans="1:13" ht="10.5" customHeight="1">
      <c r="A101">
        <v>98</v>
      </c>
      <c r="B101" s="122">
        <f>IF('選手'!AK105="","",'選手'!AK105)</f>
      </c>
      <c r="C101" s="42">
        <f>IF('選手'!AN105="","",'選手'!AN105)</f>
      </c>
      <c r="D101" s="42">
        <f>IF('選手'!AG105="","",'選手'!AG105)</f>
      </c>
      <c r="E101" s="42">
        <f>IF('選手'!AI105="","",'選手'!AI105)</f>
      </c>
      <c r="F101" s="42">
        <f>IF('選手'!AL105="","",'選手'!AL105)</f>
      </c>
      <c r="G101" s="42">
        <f>IF('選手'!AM105="","",'選手'!AM105)</f>
      </c>
      <c r="H101" s="42">
        <f>IF('選手'!AJ105="","",'選手'!AJ105)</f>
      </c>
      <c r="I101" s="42">
        <f>IF('選手'!AN105="","","R00807")</f>
      </c>
      <c r="J101" s="42">
        <f>IF('選手'!AH105="","",'選手'!AH105)</f>
      </c>
      <c r="K101" s="42">
        <f>IF('選手'!AF105="","",'選手'!AF105)</f>
      </c>
      <c r="L101" s="42"/>
      <c r="M101" s="42"/>
    </row>
    <row r="102" spans="1:13" ht="10.5" customHeight="1">
      <c r="A102">
        <v>99</v>
      </c>
      <c r="B102" s="122">
        <f>IF('選手'!AK106="","",'選手'!AK106)</f>
      </c>
      <c r="C102" s="42">
        <f>IF('選手'!AN106="","",'選手'!AN106)</f>
      </c>
      <c r="D102" s="42">
        <f>IF('選手'!AG106="","",'選手'!AG106)</f>
      </c>
      <c r="E102" s="42">
        <f>IF('選手'!AI106="","",'選手'!AI106)</f>
      </c>
      <c r="F102" s="42">
        <f>IF('選手'!AL106="","",'選手'!AL106)</f>
      </c>
      <c r="G102" s="42">
        <f>IF('選手'!AM106="","",'選手'!AM106)</f>
      </c>
      <c r="H102" s="42">
        <f>IF('選手'!AJ106="","",'選手'!AJ106)</f>
      </c>
      <c r="I102" s="42">
        <f>IF('選手'!AN106="","","R00807")</f>
      </c>
      <c r="J102" s="42">
        <f>IF('選手'!AH106="","",'選手'!AH106)</f>
      </c>
      <c r="K102" s="42">
        <f>IF('選手'!AF106="","",'選手'!AF106)</f>
      </c>
      <c r="L102" s="42"/>
      <c r="M102" s="42"/>
    </row>
    <row r="103" spans="1:13" ht="10.5" customHeight="1">
      <c r="A103">
        <v>100</v>
      </c>
      <c r="B103" s="122">
        <f>IF('選手'!AK107="","",'選手'!AK107)</f>
      </c>
      <c r="C103" s="42">
        <f>IF('選手'!AN107="","",'選手'!AN107)</f>
      </c>
      <c r="D103" s="42">
        <f>IF('選手'!AG107="","",'選手'!AG107)</f>
      </c>
      <c r="E103" s="42">
        <f>IF('選手'!AI107="","",'選手'!AI107)</f>
      </c>
      <c r="F103" s="42">
        <f>IF('選手'!AL107="","",'選手'!AL107)</f>
      </c>
      <c r="G103" s="42">
        <f>IF('選手'!AM107="","",'選手'!AM107)</f>
      </c>
      <c r="H103" s="42">
        <f>IF('選手'!AJ107="","",'選手'!AJ107)</f>
      </c>
      <c r="I103" s="42">
        <f>IF('選手'!AN107="","","R00807")</f>
      </c>
      <c r="J103" s="42">
        <f>IF('選手'!AH107="","",'選手'!AH107)</f>
      </c>
      <c r="K103" s="42">
        <f>IF('選手'!AF107="","",'選手'!AF107)</f>
      </c>
      <c r="L103" s="42"/>
      <c r="M103" s="42"/>
    </row>
  </sheetData>
  <sheetProtection sheet="1"/>
  <printOptions horizontalCentered="1" verticalCentered="1"/>
  <pageMargins left="0.5905511811023623" right="0.5905511811023623" top="0.7874015748031497" bottom="0.7874015748031497" header="0.5118110236220472" footer="0.5118110236220472"/>
  <pageSetup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grk-j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grk-j</dc:creator>
  <cp:keywords/>
  <dc:description/>
  <cp:lastModifiedBy>root</cp:lastModifiedBy>
  <cp:lastPrinted>2010-12-11T03:19:42Z</cp:lastPrinted>
  <dcterms:created xsi:type="dcterms:W3CDTF">2008-12-13T22:01:28Z</dcterms:created>
  <dcterms:modified xsi:type="dcterms:W3CDTF">2012-11-19T08:48:50Z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