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15" windowHeight="8445" activeTab="0"/>
  </bookViews>
  <sheets>
    <sheet name="表紙" sheetId="1" r:id="rId1"/>
    <sheet name="参加申込書" sheetId="2" r:id="rId2"/>
    <sheet name="クラブ一覧表" sheetId="3" r:id="rId3"/>
    <sheet name="データ取得" sheetId="4" r:id="rId4"/>
    <sheet name="リレーデータ" sheetId="5" r:id="rId5"/>
    <sheet name="予選会調査" sheetId="6" r:id="rId6"/>
  </sheets>
  <definedNames>
    <definedName name="_xlnm.Print_Area" localSheetId="1">'参加申込書'!$B$1:$O$78</definedName>
    <definedName name="_xlnm.Print_Area" localSheetId="0">'表紙'!$B$2:$D$31</definedName>
    <definedName name="_xlnm.Print_Area" localSheetId="5">'予選会調査'!$B$3:$M$38</definedName>
  </definedNames>
  <calcPr fullCalcOnLoad="1"/>
</workbook>
</file>

<file path=xl/sharedStrings.xml><?xml version="1.0" encoding="utf-8"?>
<sst xmlns="http://schemas.openxmlformats.org/spreadsheetml/2006/main" count="314" uniqueCount="196">
  <si>
    <t>５年１００ｍ</t>
  </si>
  <si>
    <t>６年１００ｍ</t>
  </si>
  <si>
    <t>男子トラック</t>
  </si>
  <si>
    <t>走り高跳び</t>
  </si>
  <si>
    <t>走り幅跳び</t>
  </si>
  <si>
    <t>氏名</t>
  </si>
  <si>
    <t>姓</t>
  </si>
  <si>
    <t>名</t>
  </si>
  <si>
    <t>ﾖﾐｶﾞﾅ（半角）</t>
  </si>
  <si>
    <t>学年</t>
  </si>
  <si>
    <t>申込記録</t>
  </si>
  <si>
    <t>分</t>
  </si>
  <si>
    <t>秒</t>
  </si>
  <si>
    <t>1/100秒</t>
  </si>
  <si>
    <t>所属小学校</t>
  </si>
  <si>
    <t>種別</t>
  </si>
  <si>
    <t>参加申込書</t>
  </si>
  <si>
    <t>クラブ名</t>
  </si>
  <si>
    <t>女子トラック</t>
  </si>
  <si>
    <t>電話番号</t>
  </si>
  <si>
    <t>希望係名</t>
  </si>
  <si>
    <t>監督（申込責任者）</t>
  </si>
  <si>
    <t>（半角）</t>
  </si>
  <si>
    <t>クラブコード（一覧表から選んで入力）</t>
  </si>
  <si>
    <t>クラブ名称（コードを入力すると自動的に表示）</t>
  </si>
  <si>
    <t>種　　目</t>
  </si>
  <si>
    <t>クラブ一覧表を見るにはここをクリック→</t>
  </si>
  <si>
    <t>登録番号</t>
  </si>
  <si>
    <t>名前</t>
  </si>
  <si>
    <t>性別</t>
  </si>
  <si>
    <t>選手コード</t>
  </si>
  <si>
    <t>種目</t>
  </si>
  <si>
    <t>07100</t>
  </si>
  <si>
    <t>07300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</si>
  <si>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</si>
  <si>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</si>
  <si>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</si>
  <si>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</si>
  <si>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</si>
  <si>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</si>
  <si>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</si>
  <si>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</si>
  <si>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</si>
  <si>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</si>
  <si>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</si>
  <si>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</si>
  <si>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男子フィールド</t>
  </si>
  <si>
    <t>女子フィールド　　</t>
  </si>
  <si>
    <t>クラブ選出審判員</t>
  </si>
  <si>
    <t>第２希望</t>
  </si>
  <si>
    <t>第３希望</t>
  </si>
  <si>
    <t>住所</t>
  </si>
  <si>
    <t>郵便番号</t>
  </si>
  <si>
    <t>群馬県小学生総合体育大会クラブ対抗陸上競技大会　兼</t>
  </si>
  <si>
    <t>全国小学生陸上競技交流大会群馬県選考会</t>
  </si>
  <si>
    <t>県番号</t>
  </si>
  <si>
    <t>チーム名</t>
  </si>
  <si>
    <t>なお、参加にあたり、クラブで選手選考のための予選会や記録会を開催した場合は、</t>
  </si>
  <si>
    <t>「予選会参加者数調査書」にも必ず記入してください。</t>
  </si>
  <si>
    <t>※予選会参加者数調査書を開くにはここをクリック→</t>
  </si>
  <si>
    <t>※参加申込書を開くにはここをクリック→</t>
  </si>
  <si>
    <t>加盟団体予選会  参加者数調査書（最終予選会までの予選会用）</t>
  </si>
  <si>
    <t>都道府県名：</t>
  </si>
  <si>
    <t>群馬県</t>
  </si>
  <si>
    <t>記載者名：</t>
  </si>
  <si>
    <t>予選会     大会名：</t>
  </si>
  <si>
    <t>月</t>
  </si>
  <si>
    <t>日</t>
  </si>
  <si>
    <t>番号</t>
  </si>
  <si>
    <t>男子人数</t>
  </si>
  <si>
    <t>女子人数</t>
  </si>
  <si>
    <t>合計</t>
  </si>
  <si>
    <t>表紙に戻るにはここをクリック→</t>
  </si>
  <si>
    <t>申し込み及び問い合わせ先</t>
  </si>
  <si>
    <t>　　　高崎市石原町４０９１　群馬陸協普及委員会委員長　　　中山　晃</t>
  </si>
  <si>
    <t>　　　電話・ＦＡＸ　０２７－３２４－５３７７</t>
  </si>
  <si>
    <t xml:space="preserve">      メールアドレス　</t>
  </si>
  <si>
    <t>　　　                  〒３７０－０８６４</t>
  </si>
  <si>
    <t>ＮＯ．１</t>
  </si>
  <si>
    <t>ﾖﾐｶﾞﾅ</t>
  </si>
  <si>
    <t>チームコード</t>
  </si>
  <si>
    <t>リレー</t>
  </si>
  <si>
    <t>00205</t>
  </si>
  <si>
    <t>00206</t>
  </si>
  <si>
    <t>８０ｍＨ</t>
  </si>
  <si>
    <t>04100</t>
  </si>
  <si>
    <t>１０００ｍ</t>
  </si>
  <si>
    <t>00700</t>
  </si>
  <si>
    <t>４×１００ｍＲ</t>
  </si>
  <si>
    <t>A</t>
  </si>
  <si>
    <t>A</t>
  </si>
  <si>
    <t>ｍ</t>
  </si>
  <si>
    <t>ｃｍ</t>
  </si>
  <si>
    <t>ｿﾌﾄﾎﾞｰﾙ投げ</t>
  </si>
  <si>
    <t>09200</t>
  </si>
  <si>
    <r>
      <t>クラブ名</t>
    </r>
    <r>
      <rPr>
        <sz val="9"/>
        <rFont val="ＭＳ Ｐゴシック"/>
        <family val="3"/>
      </rPr>
      <t>（自動表示）</t>
    </r>
    <r>
      <rPr>
        <b/>
        <sz val="13"/>
        <rFont val="ＭＳ Ｐゴシック"/>
        <family val="3"/>
      </rPr>
      <t>（</t>
    </r>
  </si>
  <si>
    <t>）</t>
  </si>
  <si>
    <t>ＮＯ．２</t>
  </si>
  <si>
    <t>04300</t>
  </si>
  <si>
    <t>８００ｍ</t>
  </si>
  <si>
    <t>00600</t>
  </si>
  <si>
    <t>B</t>
  </si>
  <si>
    <t>B</t>
  </si>
  <si>
    <t>群馬陸協</t>
  </si>
  <si>
    <t>ｸﾞﾝﾏﾘｯｷｮｳ</t>
  </si>
  <si>
    <t>高崎市陸協</t>
  </si>
  <si>
    <t>ﾀｶｻｷｼﾘｯｷｮｳ</t>
  </si>
  <si>
    <t>ｱｶﾞﾂﾏｼﾝﾚｲｸﾗﾌﾞ</t>
  </si>
  <si>
    <t>ﾀﾃﾊﾞﾔｼｸﾗﾌﾞ</t>
  </si>
  <si>
    <t>ｼﾌﾞｶﾜｸﾗﾌﾞ</t>
  </si>
  <si>
    <t>ﾌｼﾞｵｶｸﾗﾌﾞ</t>
  </si>
  <si>
    <t>ｾﾀｸﾗﾌﾞ</t>
  </si>
  <si>
    <t>前橋市陸協</t>
  </si>
  <si>
    <t>ﾏｴﾊﾞｼｼﾘｯｷｮｳ</t>
  </si>
  <si>
    <t>桐生市陸協</t>
  </si>
  <si>
    <t>ｷﾘｭｳｼﾘｯｷｮｳ</t>
  </si>
  <si>
    <t>ﾄﾈｸﾗﾌﾞ</t>
  </si>
  <si>
    <t>ﾇﾏﾀｸﾗﾌﾞ</t>
  </si>
  <si>
    <t>富岡市陸協</t>
  </si>
  <si>
    <t>ﾄﾐｵｶｼﾘｯｷｮｳ</t>
  </si>
  <si>
    <t>ｲｾｻｷｸﾗﾌﾞ</t>
  </si>
  <si>
    <t>安中市陸協</t>
  </si>
  <si>
    <t>ｱﾝﾅｶｼﾘｯｷｮｳ</t>
  </si>
  <si>
    <t>ﾀﾁﾊﾞﾅRC</t>
  </si>
  <si>
    <t>リレータイムを
下に入力</t>
  </si>
  <si>
    <t>（○○市立△△小学校）</t>
  </si>
  <si>
    <t>受付番号</t>
  </si>
  <si>
    <t>ＤＢ</t>
  </si>
  <si>
    <t>ＺＫ</t>
  </si>
  <si>
    <t>チーム番号</t>
  </si>
  <si>
    <t>ＺＫ初期値</t>
  </si>
  <si>
    <t>登録の有無</t>
  </si>
  <si>
    <t>男子登録人数</t>
  </si>
  <si>
    <t>女子登録人数</t>
  </si>
  <si>
    <t>参加者数</t>
  </si>
  <si>
    <t>群馬陸上競技協会</t>
  </si>
  <si>
    <t>高崎市陸上競技協会</t>
  </si>
  <si>
    <t>吾妻榛嶺クラブ</t>
  </si>
  <si>
    <t>吾妻榛嶺ｸﾗﾌﾞ</t>
  </si>
  <si>
    <t>ｳｽｲｸﾗﾌﾞ</t>
  </si>
  <si>
    <t>碓氷陸上競技クラブ</t>
  </si>
  <si>
    <t>碓氷ｸﾗﾌﾞﾗﾌﾞ</t>
  </si>
  <si>
    <t>館林陸上競技クラブ</t>
  </si>
  <si>
    <t>館林ｸﾗﾌﾞﾗﾌﾞ</t>
  </si>
  <si>
    <t>渋川陸上競技クラブ</t>
  </si>
  <si>
    <t>渋川ｸﾗﾌﾞ</t>
  </si>
  <si>
    <t>藤岡市陸上競技クラブ</t>
  </si>
  <si>
    <t>藤岡ｸﾗﾌﾞ</t>
  </si>
  <si>
    <t>勢多陸上競技クラブ</t>
  </si>
  <si>
    <t>勢多ｸﾗﾌﾞ</t>
  </si>
  <si>
    <t>前橋市陸上競技協会</t>
  </si>
  <si>
    <t>桐生市陸上競技協会</t>
  </si>
  <si>
    <t>利根陸上競技クラブ</t>
  </si>
  <si>
    <t>利根ｸﾗﾌﾞ</t>
  </si>
  <si>
    <t>沼田市陸上クラブ</t>
  </si>
  <si>
    <t>沼田ｸﾗﾌﾞ</t>
  </si>
  <si>
    <t>富岡市陸上競技協会</t>
  </si>
  <si>
    <t>伊勢崎陸上競技クラブ</t>
  </si>
  <si>
    <t>伊勢崎ｸﾗﾌﾞ</t>
  </si>
  <si>
    <t>ﾆｯﾀｸﾗﾌﾞ</t>
  </si>
  <si>
    <t>新田陸上競技倶楽部</t>
  </si>
  <si>
    <t>新田倶楽部</t>
  </si>
  <si>
    <t>安中市陸上競技協会</t>
  </si>
  <si>
    <t>ｻｶｲｸﾗﾌﾞ</t>
  </si>
  <si>
    <t>境陸上競技クラブ</t>
  </si>
  <si>
    <t>境ｸﾗﾌﾞ</t>
  </si>
  <si>
    <t>たちばなＲ．Ｃ</t>
  </si>
  <si>
    <t>たちばなR.C</t>
  </si>
  <si>
    <t>ｸﾗﾌﾞｺｰﾄﾞ</t>
  </si>
  <si>
    <t>名称</t>
  </si>
  <si>
    <t>略称</t>
  </si>
  <si>
    <t>申込書に戻るにはここをクリック→</t>
  </si>
  <si>
    <t>群馬陸上競技協会登録クラブ一覧表（小学生関係）</t>
  </si>
  <si>
    <t>略称（ｶﾅ）</t>
  </si>
  <si>
    <t>おおたｽﾎﾟｰﾂｱｶﾃﾞﾐｰ</t>
  </si>
  <si>
    <t>おおたSA</t>
  </si>
  <si>
    <t>ｵｵﾀSA</t>
  </si>
  <si>
    <t>太田市陸上競技協会</t>
  </si>
  <si>
    <t>太田市陸協</t>
  </si>
  <si>
    <t>ｵｵﾀｼﾘｯｷｮｳ</t>
  </si>
  <si>
    <t>書式等を変更すると、正しく読みとれなくなりますのでおやめください。</t>
  </si>
  <si>
    <t>この申し込みデータは、コンピュータによる自動読み取りで処理します。</t>
  </si>
  <si>
    <t>氏名（左詰め）</t>
  </si>
  <si>
    <t>ﾖﾐｶﾞﾅ（半角・左詰め）</t>
  </si>
  <si>
    <t>上州アスリートクラブ</t>
  </si>
  <si>
    <t>上州ｱｽﾘｰﾄｸﾗﾌﾞ</t>
  </si>
  <si>
    <t>ｼﾞｮｳｼｭｳAC</t>
  </si>
  <si>
    <t xml:space="preserve"> </t>
  </si>
  <si>
    <t>開催日：2014年</t>
  </si>
  <si>
    <r>
      <t>申し込み先は下の通り。</t>
    </r>
    <r>
      <rPr>
        <u val="single"/>
        <sz val="11"/>
        <rFont val="ＭＳ Ｐゴシック"/>
        <family val="3"/>
      </rPr>
      <t>申し込み期限は６月５日（木）２４：００</t>
    </r>
    <r>
      <rPr>
        <sz val="11"/>
        <rFont val="ＭＳ Ｐゴシック"/>
        <family val="3"/>
      </rPr>
      <t>必着とします。</t>
    </r>
  </si>
  <si>
    <t>akira7jump@yahoo.co.jp</t>
  </si>
  <si>
    <t>参加申し込みは、このファイルに必要事項を記入し、電子メールに添付して送信してください。</t>
  </si>
  <si>
    <t>ＥＳＰｱｽﾚﾁｯｸｸﾗﾌﾞ</t>
  </si>
  <si>
    <t>ＥＳＰ</t>
  </si>
  <si>
    <t>ESP</t>
  </si>
  <si>
    <t>”日清食品カップ”第３０回全国小学生陸上競技交流大会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</si>
</sst>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9"/>
      <color indexed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lightUp">
        <fgColor indexed="4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mediumGray">
        <fgColor indexed="22"/>
        <bgColor indexed="9"/>
      </patternFill>
    </fill>
    <fill>
      <patternFill patternType="gray125">
        <fgColor indexed="43"/>
        <bgColor indexed="9"/>
      </patternFill>
    </fill>
    <fill>
      <patternFill patternType="lightGray">
        <fgColor indexed="11"/>
        <bgColor indexed="9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27" borderId="33" xfId="0" applyFill="1" applyBorder="1" applyAlignment="1" applyProtection="1">
      <alignment vertical="center"/>
      <protection locked="0"/>
    </xf>
    <xf numFmtId="0" fontId="5" fillId="27" borderId="34" xfId="0" applyFont="1" applyFill="1" applyBorder="1" applyAlignment="1" applyProtection="1">
      <alignment vertical="center" shrinkToFit="1"/>
      <protection locked="0"/>
    </xf>
    <xf numFmtId="0" fontId="5" fillId="27" borderId="35" xfId="0" applyFont="1" applyFill="1" applyBorder="1" applyAlignment="1" applyProtection="1">
      <alignment vertical="center" shrinkToFit="1"/>
      <protection locked="0"/>
    </xf>
    <xf numFmtId="0" fontId="5" fillId="27" borderId="36" xfId="0" applyFont="1" applyFill="1" applyBorder="1" applyAlignment="1" applyProtection="1">
      <alignment vertical="center" shrinkToFit="1"/>
      <protection locked="0"/>
    </xf>
    <xf numFmtId="0" fontId="5" fillId="27" borderId="37" xfId="0" applyFont="1" applyFill="1" applyBorder="1" applyAlignment="1" applyProtection="1">
      <alignment vertical="center" shrinkToFit="1"/>
      <protection locked="0"/>
    </xf>
    <xf numFmtId="0" fontId="5" fillId="27" borderId="38" xfId="0" applyFont="1" applyFill="1" applyBorder="1" applyAlignment="1" applyProtection="1">
      <alignment vertical="center"/>
      <protection locked="0"/>
    </xf>
    <xf numFmtId="0" fontId="5" fillId="27" borderId="36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vertical="center"/>
      <protection locked="0"/>
    </xf>
    <xf numFmtId="0" fontId="5" fillId="27" borderId="37" xfId="0" applyFont="1" applyFill="1" applyBorder="1" applyAlignment="1" applyProtection="1">
      <alignment vertical="center"/>
      <protection locked="0"/>
    </xf>
    <xf numFmtId="0" fontId="5" fillId="27" borderId="38" xfId="0" applyFont="1" applyFill="1" applyBorder="1" applyAlignment="1" applyProtection="1">
      <alignment vertical="center" shrinkToFit="1"/>
      <protection locked="0"/>
    </xf>
    <xf numFmtId="0" fontId="5" fillId="27" borderId="40" xfId="0" applyFont="1" applyFill="1" applyBorder="1" applyAlignment="1" applyProtection="1">
      <alignment vertical="center" shrinkToFit="1"/>
      <protection locked="0"/>
    </xf>
    <xf numFmtId="0" fontId="5" fillId="27" borderId="41" xfId="0" applyFont="1" applyFill="1" applyBorder="1" applyAlignment="1" applyProtection="1">
      <alignment vertical="center" shrinkToFit="1"/>
      <protection locked="0"/>
    </xf>
    <xf numFmtId="0" fontId="5" fillId="27" borderId="42" xfId="0" applyFont="1" applyFill="1" applyBorder="1" applyAlignment="1" applyProtection="1">
      <alignment vertical="center" shrinkToFit="1"/>
      <protection locked="0"/>
    </xf>
    <xf numFmtId="0" fontId="5" fillId="27" borderId="43" xfId="0" applyFont="1" applyFill="1" applyBorder="1" applyAlignment="1" applyProtection="1">
      <alignment vertical="center" shrinkToFit="1"/>
      <protection locked="0"/>
    </xf>
    <xf numFmtId="0" fontId="5" fillId="27" borderId="44" xfId="0" applyFont="1" applyFill="1" applyBorder="1" applyAlignment="1" applyProtection="1">
      <alignment vertical="center"/>
      <protection locked="0"/>
    </xf>
    <xf numFmtId="0" fontId="5" fillId="27" borderId="42" xfId="0" applyFont="1" applyFill="1" applyBorder="1" applyAlignment="1" applyProtection="1">
      <alignment vertical="center"/>
      <protection locked="0"/>
    </xf>
    <xf numFmtId="0" fontId="5" fillId="27" borderId="45" xfId="0" applyFont="1" applyFill="1" applyBorder="1" applyAlignment="1" applyProtection="1">
      <alignment vertical="center"/>
      <protection locked="0"/>
    </xf>
    <xf numFmtId="0" fontId="5" fillId="27" borderId="43" xfId="0" applyFont="1" applyFill="1" applyBorder="1" applyAlignment="1" applyProtection="1">
      <alignment vertical="center"/>
      <protection locked="0"/>
    </xf>
    <xf numFmtId="0" fontId="5" fillId="27" borderId="44" xfId="0" applyFont="1" applyFill="1" applyBorder="1" applyAlignment="1" applyProtection="1">
      <alignment vertical="center" shrinkToFit="1"/>
      <protection locked="0"/>
    </xf>
    <xf numFmtId="0" fontId="5" fillId="27" borderId="46" xfId="0" applyFont="1" applyFill="1" applyBorder="1" applyAlignment="1" applyProtection="1">
      <alignment vertical="center" shrinkToFit="1"/>
      <protection locked="0"/>
    </xf>
    <xf numFmtId="0" fontId="5" fillId="27" borderId="47" xfId="0" applyFont="1" applyFill="1" applyBorder="1" applyAlignment="1" applyProtection="1">
      <alignment vertical="center" shrinkToFit="1"/>
      <protection locked="0"/>
    </xf>
    <xf numFmtId="0" fontId="5" fillId="27" borderId="48" xfId="0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 applyProtection="1">
      <alignment vertical="center" shrinkToFit="1"/>
      <protection locked="0"/>
    </xf>
    <xf numFmtId="0" fontId="5" fillId="27" borderId="50" xfId="0" applyFont="1" applyFill="1" applyBorder="1" applyAlignment="1" applyProtection="1">
      <alignment vertical="center"/>
      <protection locked="0"/>
    </xf>
    <xf numFmtId="0" fontId="5" fillId="27" borderId="48" xfId="0" applyFont="1" applyFill="1" applyBorder="1" applyAlignment="1" applyProtection="1">
      <alignment vertical="center"/>
      <protection locked="0"/>
    </xf>
    <xf numFmtId="0" fontId="5" fillId="27" borderId="51" xfId="0" applyFont="1" applyFill="1" applyBorder="1" applyAlignment="1" applyProtection="1">
      <alignment vertical="center"/>
      <protection locked="0"/>
    </xf>
    <xf numFmtId="0" fontId="5" fillId="27" borderId="49" xfId="0" applyFont="1" applyFill="1" applyBorder="1" applyAlignment="1" applyProtection="1">
      <alignment vertical="center"/>
      <protection locked="0"/>
    </xf>
    <xf numFmtId="0" fontId="5" fillId="27" borderId="50" xfId="0" applyFont="1" applyFill="1" applyBorder="1" applyAlignment="1" applyProtection="1">
      <alignment vertical="center" shrinkToFit="1"/>
      <protection locked="0"/>
    </xf>
    <xf numFmtId="0" fontId="5" fillId="27" borderId="16" xfId="0" applyFont="1" applyFill="1" applyBorder="1" applyAlignment="1" applyProtection="1">
      <alignment vertical="center" shrinkToFit="1"/>
      <protection locked="0"/>
    </xf>
    <xf numFmtId="0" fontId="5" fillId="27" borderId="17" xfId="0" applyFont="1" applyFill="1" applyBorder="1" applyAlignment="1" applyProtection="1">
      <alignment vertical="center" shrinkToFit="1"/>
      <protection locked="0"/>
    </xf>
    <xf numFmtId="0" fontId="5" fillId="27" borderId="18" xfId="0" applyFont="1" applyFill="1" applyBorder="1" applyAlignment="1" applyProtection="1">
      <alignment vertical="center" shrinkToFit="1"/>
      <protection locked="0"/>
    </xf>
    <xf numFmtId="0" fontId="5" fillId="27" borderId="19" xfId="0" applyFont="1" applyFill="1" applyBorder="1" applyAlignment="1" applyProtection="1">
      <alignment vertical="center" shrinkToFit="1"/>
      <protection locked="0"/>
    </xf>
    <xf numFmtId="0" fontId="5" fillId="27" borderId="52" xfId="0" applyFont="1" applyFill="1" applyBorder="1" applyAlignment="1" applyProtection="1">
      <alignment vertical="center"/>
      <protection locked="0"/>
    </xf>
    <xf numFmtId="0" fontId="5" fillId="27" borderId="18" xfId="0" applyFont="1" applyFill="1" applyBorder="1" applyAlignment="1" applyProtection="1">
      <alignment vertical="center"/>
      <protection locked="0"/>
    </xf>
    <xf numFmtId="0" fontId="5" fillId="27" borderId="53" xfId="0" applyFont="1" applyFill="1" applyBorder="1" applyAlignment="1" applyProtection="1">
      <alignment vertical="center"/>
      <protection locked="0"/>
    </xf>
    <xf numFmtId="0" fontId="5" fillId="27" borderId="19" xfId="0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shrinkToFit="1"/>
      <protection locked="0"/>
    </xf>
    <xf numFmtId="0" fontId="5" fillId="27" borderId="54" xfId="0" applyFont="1" applyFill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 applyProtection="1">
      <alignment vertical="center" shrinkToFit="1"/>
      <protection locked="0"/>
    </xf>
    <xf numFmtId="0" fontId="5" fillId="27" borderId="56" xfId="0" applyFont="1" applyFill="1" applyBorder="1" applyAlignment="1" applyProtection="1">
      <alignment vertical="center" shrinkToFit="1"/>
      <protection locked="0"/>
    </xf>
    <xf numFmtId="0" fontId="5" fillId="27" borderId="57" xfId="0" applyFont="1" applyFill="1" applyBorder="1" applyAlignment="1" applyProtection="1">
      <alignment vertical="center" shrinkToFit="1"/>
      <protection locked="0"/>
    </xf>
    <xf numFmtId="0" fontId="5" fillId="27" borderId="58" xfId="0" applyFont="1" applyFill="1" applyBorder="1" applyAlignment="1" applyProtection="1">
      <alignment vertical="center"/>
      <protection locked="0"/>
    </xf>
    <xf numFmtId="0" fontId="5" fillId="27" borderId="58" xfId="0" applyFont="1" applyFill="1" applyBorder="1" applyAlignment="1" applyProtection="1">
      <alignment vertical="center" shrinkToFit="1"/>
      <protection locked="0"/>
    </xf>
    <xf numFmtId="0" fontId="5" fillId="27" borderId="59" xfId="0" applyFont="1" applyFill="1" applyBorder="1" applyAlignment="1" applyProtection="1">
      <alignment vertical="center"/>
      <protection locked="0"/>
    </xf>
    <xf numFmtId="0" fontId="5" fillId="27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5" fillId="27" borderId="66" xfId="0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vertical="center"/>
      <protection locked="0"/>
    </xf>
    <xf numFmtId="0" fontId="5" fillId="27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>
      <alignment vertical="center"/>
    </xf>
    <xf numFmtId="0" fontId="5" fillId="27" borderId="70" xfId="0" applyFont="1" applyFill="1" applyBorder="1" applyAlignment="1" applyProtection="1">
      <alignment vertical="center"/>
      <protection locked="0"/>
    </xf>
    <xf numFmtId="0" fontId="5" fillId="27" borderId="71" xfId="0" applyFont="1" applyFill="1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right" vertical="center"/>
      <protection/>
    </xf>
    <xf numFmtId="0" fontId="0" fillId="24" borderId="56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27" borderId="10" xfId="0" applyFont="1" applyFill="1" applyBorder="1" applyAlignment="1" applyProtection="1">
      <alignment vertical="center" shrinkToFit="1"/>
      <protection locked="0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9" fillId="29" borderId="0" xfId="0" applyFont="1" applyFill="1" applyAlignment="1">
      <alignment horizontal="center" vertical="center"/>
    </xf>
    <xf numFmtId="0" fontId="0" fillId="29" borderId="74" xfId="0" applyFill="1" applyBorder="1" applyAlignment="1">
      <alignment vertical="center"/>
    </xf>
    <xf numFmtId="0" fontId="0" fillId="29" borderId="75" xfId="0" applyFill="1" applyBorder="1" applyAlignment="1">
      <alignment horizontal="center" vertical="center"/>
    </xf>
    <xf numFmtId="0" fontId="0" fillId="29" borderId="75" xfId="0" applyFill="1" applyBorder="1" applyAlignment="1">
      <alignment vertical="center"/>
    </xf>
    <xf numFmtId="0" fontId="0" fillId="29" borderId="76" xfId="0" applyFill="1" applyBorder="1" applyAlignment="1">
      <alignment vertical="center"/>
    </xf>
    <xf numFmtId="0" fontId="0" fillId="25" borderId="77" xfId="0" applyFill="1" applyBorder="1" applyAlignment="1">
      <alignment vertical="center"/>
    </xf>
    <xf numFmtId="0" fontId="5" fillId="27" borderId="78" xfId="0" applyFont="1" applyFill="1" applyBorder="1" applyAlignment="1" applyProtection="1">
      <alignment vertical="center" shrinkToFit="1"/>
      <protection locked="0"/>
    </xf>
    <xf numFmtId="0" fontId="5" fillId="27" borderId="79" xfId="0" applyFont="1" applyFill="1" applyBorder="1" applyAlignment="1" applyProtection="1">
      <alignment vertical="center" shrinkToFit="1"/>
      <protection locked="0"/>
    </xf>
    <xf numFmtId="0" fontId="5" fillId="27" borderId="66" xfId="0" applyFont="1" applyFill="1" applyBorder="1" applyAlignment="1" applyProtection="1">
      <alignment vertical="center" shrinkToFit="1"/>
      <protection locked="0"/>
    </xf>
    <xf numFmtId="0" fontId="5" fillId="27" borderId="68" xfId="0" applyFont="1" applyFill="1" applyBorder="1" applyAlignment="1" applyProtection="1">
      <alignment vertical="center" shrinkToFit="1"/>
      <protection locked="0"/>
    </xf>
    <xf numFmtId="0" fontId="5" fillId="27" borderId="80" xfId="0" applyFont="1" applyFill="1" applyBorder="1" applyAlignment="1" applyProtection="1">
      <alignment vertical="center"/>
      <protection locked="0"/>
    </xf>
    <xf numFmtId="0" fontId="5" fillId="27" borderId="80" xfId="0" applyFont="1" applyFill="1" applyBorder="1" applyAlignment="1" applyProtection="1">
      <alignment vertical="center" shrinkToFit="1"/>
      <protection locked="0"/>
    </xf>
    <xf numFmtId="0" fontId="5" fillId="27" borderId="81" xfId="0" applyFont="1" applyFill="1" applyBorder="1" applyAlignment="1" applyProtection="1">
      <alignment vertical="center"/>
      <protection locked="0"/>
    </xf>
    <xf numFmtId="0" fontId="11" fillId="26" borderId="10" xfId="0" applyFont="1" applyFill="1" applyBorder="1" applyAlignment="1">
      <alignment vertical="center"/>
    </xf>
    <xf numFmtId="0" fontId="11" fillId="26" borderId="61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26" fillId="30" borderId="0" xfId="61" applyFont="1" applyFill="1">
      <alignment vertical="center"/>
      <protection/>
    </xf>
    <xf numFmtId="0" fontId="26" fillId="30" borderId="0" xfId="61" applyFont="1" applyFill="1" applyBorder="1" applyAlignment="1">
      <alignment horizontal="center" vertical="center"/>
      <protection/>
    </xf>
    <xf numFmtId="0" fontId="14" fillId="30" borderId="0" xfId="61" applyFont="1" applyFill="1" applyAlignment="1">
      <alignment horizontal="right" vertical="center"/>
      <protection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10" xfId="61" applyFont="1" applyFill="1" applyBorder="1">
      <alignment vertical="center"/>
      <protection/>
    </xf>
    <xf numFmtId="0" fontId="26" fillId="0" borderId="0" xfId="61" applyFont="1" applyFill="1" applyProtection="1">
      <alignment vertical="center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22" xfId="0" applyFont="1" applyFill="1" applyBorder="1" applyAlignment="1" applyProtection="1">
      <alignment vertical="center" shrinkToFit="1"/>
      <protection locked="0"/>
    </xf>
    <xf numFmtId="0" fontId="13" fillId="27" borderId="23" xfId="0" applyFont="1" applyFill="1" applyBorder="1" applyAlignment="1" applyProtection="1">
      <alignment vertical="center" shrinkToFit="1"/>
      <protection locked="0"/>
    </xf>
    <xf numFmtId="0" fontId="13" fillId="27" borderId="83" xfId="0" applyFont="1" applyFill="1" applyBorder="1" applyAlignment="1" applyProtection="1">
      <alignment vertical="center" shrinkToFit="1"/>
      <protection locked="0"/>
    </xf>
    <xf numFmtId="0" fontId="13" fillId="27" borderId="34" xfId="0" applyFont="1" applyFill="1" applyBorder="1" applyAlignment="1" applyProtection="1">
      <alignment vertical="center" shrinkToFit="1"/>
      <protection locked="0"/>
    </xf>
    <xf numFmtId="0" fontId="13" fillId="27" borderId="39" xfId="0" applyFont="1" applyFill="1" applyBorder="1" applyAlignment="1" applyProtection="1">
      <alignment vertical="center" shrinkToFit="1"/>
      <protection locked="0"/>
    </xf>
    <xf numFmtId="0" fontId="13" fillId="27" borderId="47" xfId="0" applyFont="1" applyFill="1" applyBorder="1" applyAlignment="1" applyProtection="1">
      <alignment vertical="center" shrinkToFit="1"/>
      <protection locked="0"/>
    </xf>
    <xf numFmtId="0" fontId="13" fillId="27" borderId="35" xfId="0" applyFont="1" applyFill="1" applyBorder="1" applyAlignment="1" applyProtection="1">
      <alignment vertical="center" shrinkToFit="1"/>
      <protection locked="0"/>
    </xf>
    <xf numFmtId="0" fontId="13" fillId="27" borderId="55" xfId="0" applyFont="1" applyFill="1" applyBorder="1" applyAlignment="1" applyProtection="1">
      <alignment vertical="center" shrinkToFit="1"/>
      <protection locked="0"/>
    </xf>
    <xf numFmtId="0" fontId="13" fillId="27" borderId="16" xfId="0" applyFont="1" applyFill="1" applyBorder="1" applyAlignment="1" applyProtection="1">
      <alignment vertical="center" shrinkToFit="1"/>
      <protection locked="0"/>
    </xf>
    <xf numFmtId="0" fontId="13" fillId="27" borderId="53" xfId="0" applyFont="1" applyFill="1" applyBorder="1" applyAlignment="1" applyProtection="1">
      <alignment vertical="center" shrinkToFit="1"/>
      <protection locked="0"/>
    </xf>
    <xf numFmtId="0" fontId="13" fillId="27" borderId="17" xfId="0" applyFont="1" applyFill="1" applyBorder="1" applyAlignment="1" applyProtection="1">
      <alignment vertical="center" shrinkToFit="1"/>
      <protection locked="0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8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4" fillId="29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3" fillId="27" borderId="85" xfId="0" applyFont="1" applyFill="1" applyBorder="1" applyAlignment="1" applyProtection="1">
      <alignment vertical="center" shrinkToFit="1"/>
      <protection locked="0"/>
    </xf>
    <xf numFmtId="0" fontId="13" fillId="27" borderId="27" xfId="0" applyFont="1" applyFill="1" applyBorder="1" applyAlignment="1" applyProtection="1">
      <alignment vertical="center" shrinkToFit="1"/>
      <protection locked="0"/>
    </xf>
    <xf numFmtId="0" fontId="0" fillId="25" borderId="77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3" fillId="27" borderId="20" xfId="0" applyFont="1" applyFill="1" applyBorder="1" applyAlignment="1" applyProtection="1">
      <alignment vertical="center" shrinkToFit="1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86" xfId="0" applyFont="1" applyFill="1" applyBorder="1" applyAlignment="1" applyProtection="1">
      <alignment vertical="center" shrinkToFit="1"/>
      <protection locked="0"/>
    </xf>
    <xf numFmtId="0" fontId="8" fillId="26" borderId="11" xfId="0" applyFont="1" applyFill="1" applyBorder="1" applyAlignment="1">
      <alignment horizontal="left" vertical="center"/>
    </xf>
    <xf numFmtId="0" fontId="8" fillId="0" borderId="87" xfId="0" applyFont="1" applyBorder="1" applyAlignment="1">
      <alignment vertical="center"/>
    </xf>
    <xf numFmtId="0" fontId="8" fillId="26" borderId="7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11" fillId="26" borderId="30" xfId="0" applyFont="1" applyFill="1" applyBorder="1" applyAlignment="1">
      <alignment vertical="center"/>
    </xf>
    <xf numFmtId="0" fontId="11" fillId="26" borderId="31" xfId="0" applyFont="1" applyFill="1" applyBorder="1" applyAlignment="1">
      <alignment vertical="center"/>
    </xf>
    <xf numFmtId="0" fontId="11" fillId="26" borderId="65" xfId="0" applyFont="1" applyFill="1" applyBorder="1" applyAlignment="1">
      <alignment vertical="center"/>
    </xf>
    <xf numFmtId="0" fontId="13" fillId="27" borderId="72" xfId="0" applyFont="1" applyFill="1" applyBorder="1" applyAlignment="1" applyProtection="1">
      <alignment vertical="center" shrinkToFit="1"/>
      <protection locked="0"/>
    </xf>
    <xf numFmtId="0" fontId="13" fillId="27" borderId="73" xfId="0" applyFont="1" applyFill="1" applyBorder="1" applyAlignment="1" applyProtection="1">
      <alignment vertical="center" shrinkToFit="1"/>
      <protection locked="0"/>
    </xf>
    <xf numFmtId="0" fontId="13" fillId="27" borderId="89" xfId="0" applyFont="1" applyFill="1" applyBorder="1" applyAlignment="1" applyProtection="1">
      <alignment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13" fillId="27" borderId="26" xfId="0" applyFont="1" applyFill="1" applyBorder="1" applyAlignment="1" applyProtection="1">
      <alignment vertical="center" shrinkToFit="1"/>
      <protection locked="0"/>
    </xf>
    <xf numFmtId="0" fontId="3" fillId="25" borderId="10" xfId="0" applyFont="1" applyFill="1" applyBorder="1" applyAlignment="1">
      <alignment horizontal="center" vertical="center"/>
    </xf>
    <xf numFmtId="0" fontId="0" fillId="25" borderId="30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5" borderId="14" xfId="0" applyFont="1" applyFill="1" applyBorder="1" applyAlignment="1">
      <alignment horizontal="left" vertical="center" indent="1"/>
    </xf>
    <xf numFmtId="0" fontId="7" fillId="25" borderId="88" xfId="0" applyFont="1" applyFill="1" applyBorder="1" applyAlignment="1">
      <alignment horizontal="left" vertical="center" indent="1"/>
    </xf>
    <xf numFmtId="0" fontId="7" fillId="25" borderId="29" xfId="0" applyFont="1" applyFill="1" applyBorder="1" applyAlignment="1">
      <alignment horizontal="left" vertical="center" inden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8" fillId="26" borderId="11" xfId="0" applyFont="1" applyFill="1" applyBorder="1" applyAlignment="1">
      <alignment vertical="center"/>
    </xf>
    <xf numFmtId="0" fontId="8" fillId="26" borderId="87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8" fillId="26" borderId="14" xfId="0" applyFont="1" applyFill="1" applyBorder="1" applyAlignment="1">
      <alignment vertical="center"/>
    </xf>
    <xf numFmtId="0" fontId="8" fillId="26" borderId="88" xfId="0" applyFont="1" applyFill="1" applyBorder="1" applyAlignment="1">
      <alignment vertical="center"/>
    </xf>
    <xf numFmtId="0" fontId="0" fillId="0" borderId="88" xfId="0" applyBorder="1" applyAlignment="1">
      <alignment vertical="center"/>
    </xf>
    <xf numFmtId="0" fontId="13" fillId="27" borderId="30" xfId="0" applyFont="1" applyFill="1" applyBorder="1" applyAlignment="1" applyProtection="1">
      <alignment vertical="center" shrinkToFit="1"/>
      <protection locked="0"/>
    </xf>
    <xf numFmtId="0" fontId="13" fillId="27" borderId="65" xfId="0" applyFont="1" applyFill="1" applyBorder="1" applyAlignment="1" applyProtection="1">
      <alignment vertical="center" shrinkToFit="1"/>
      <protection locked="0"/>
    </xf>
    <xf numFmtId="0" fontId="13" fillId="27" borderId="31" xfId="0" applyFont="1" applyFill="1" applyBorder="1" applyAlignment="1" applyProtection="1">
      <alignment vertical="center" shrinkToFit="1"/>
      <protection locked="0"/>
    </xf>
    <xf numFmtId="0" fontId="12" fillId="31" borderId="22" xfId="0" applyFont="1" applyFill="1" applyBorder="1" applyAlignment="1">
      <alignment vertical="center" textRotation="255" wrapText="1"/>
    </xf>
    <xf numFmtId="0" fontId="12" fillId="31" borderId="72" xfId="0" applyFont="1" applyFill="1" applyBorder="1" applyAlignment="1">
      <alignment vertical="center" textRotation="255" wrapText="1"/>
    </xf>
    <xf numFmtId="0" fontId="12" fillId="31" borderId="24" xfId="0" applyFont="1" applyFill="1" applyBorder="1" applyAlignment="1">
      <alignment vertical="center" textRotation="255" wrapText="1"/>
    </xf>
    <xf numFmtId="0" fontId="12" fillId="31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 wrapText="1"/>
    </xf>
    <xf numFmtId="0" fontId="12" fillId="32" borderId="72" xfId="0" applyFont="1" applyFill="1" applyBorder="1" applyAlignment="1">
      <alignment vertical="center" textRotation="255" wrapText="1"/>
    </xf>
    <xf numFmtId="0" fontId="12" fillId="32" borderId="24" xfId="0" applyFont="1" applyFill="1" applyBorder="1" applyAlignment="1">
      <alignment vertical="center" textRotation="255" wrapText="1"/>
    </xf>
    <xf numFmtId="0" fontId="12" fillId="32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/>
    </xf>
    <xf numFmtId="0" fontId="12" fillId="32" borderId="72" xfId="0" applyFont="1" applyFill="1" applyBorder="1" applyAlignment="1">
      <alignment vertical="center" textRotation="255"/>
    </xf>
    <xf numFmtId="0" fontId="12" fillId="32" borderId="24" xfId="0" applyFont="1" applyFill="1" applyBorder="1" applyAlignment="1">
      <alignment vertical="center" textRotation="255"/>
    </xf>
    <xf numFmtId="0" fontId="7" fillId="0" borderId="88" xfId="0" applyFont="1" applyBorder="1" applyAlignment="1">
      <alignment vertical="center"/>
    </xf>
    <xf numFmtId="0" fontId="12" fillId="31" borderId="13" xfId="0" applyFont="1" applyFill="1" applyBorder="1" applyAlignment="1">
      <alignment horizontal="center" vertical="center" textRotation="255"/>
    </xf>
    <xf numFmtId="0" fontId="12" fillId="31" borderId="80" xfId="0" applyFont="1" applyFill="1" applyBorder="1" applyAlignment="1">
      <alignment horizontal="center" vertical="center" textRotation="255"/>
    </xf>
    <xf numFmtId="0" fontId="12" fillId="31" borderId="15" xfId="0" applyFont="1" applyFill="1" applyBorder="1" applyAlignment="1">
      <alignment horizontal="center" vertical="center" textRotation="255"/>
    </xf>
    <xf numFmtId="0" fontId="26" fillId="30" borderId="0" xfId="61" applyFont="1" applyFill="1" applyAlignment="1">
      <alignment horizontal="right" vertical="center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26" fillId="30" borderId="0" xfId="61" applyFont="1" applyFill="1" applyAlignment="1">
      <alignment horizontal="center" vertical="center"/>
      <protection/>
    </xf>
    <xf numFmtId="0" fontId="26" fillId="0" borderId="88" xfId="61" applyFont="1" applyFill="1" applyBorder="1" applyAlignment="1" applyProtection="1">
      <alignment horizontal="left" vertical="center"/>
      <protection locked="0"/>
    </xf>
    <xf numFmtId="0" fontId="26" fillId="3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 applyProtection="1">
      <alignment horizontal="center" vertical="center"/>
      <protection locked="0"/>
    </xf>
    <xf numFmtId="0" fontId="31" fillId="30" borderId="0" xfId="61" applyFont="1" applyFill="1" applyAlignment="1">
      <alignment horizontal="center"/>
      <protection/>
    </xf>
    <xf numFmtId="0" fontId="31" fillId="3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実施予選会参加者数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Relationship Id="rId2" Type="http://schemas.openxmlformats.org/officeDocument/2006/relationships/hyperlink" Target="#&#20104;&#36984;&#20250;&#35519;&#26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63;&#12521;&#12502;&#19968;&#35239;&#34920;!A1" /><Relationship Id="rId2" Type="http://schemas.openxmlformats.org/officeDocument/2006/relationships/hyperlink" Target="#&#34920;&#32025;!A1" /><Relationship Id="rId3" Type="http://schemas.openxmlformats.org/officeDocument/2006/relationships/hyperlink" Target="#&#12463;&#12521;&#12502;&#19968;&#35239;&#3492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15</xdr:row>
      <xdr:rowOff>19050</xdr:rowOff>
    </xdr:from>
    <xdr:to>
      <xdr:col>2</xdr:col>
      <xdr:colOff>3724275</xdr:colOff>
      <xdr:row>16</xdr:row>
      <xdr:rowOff>9525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800475" y="2838450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3562350</xdr:colOff>
      <xdr:row>17</xdr:row>
      <xdr:rowOff>0</xdr:rowOff>
    </xdr:from>
    <xdr:to>
      <xdr:col>2</xdr:col>
      <xdr:colOff>4552950</xdr:colOff>
      <xdr:row>18</xdr:row>
      <xdr:rowOff>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629150" y="3162300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971550</xdr:colOff>
      <xdr:row>4</xdr:row>
      <xdr:rowOff>28575</xdr:rowOff>
    </xdr:from>
    <xdr:to>
      <xdr:col>14</xdr:col>
      <xdr:colOff>971550</xdr:colOff>
      <xdr:row>4</xdr:row>
      <xdr:rowOff>190500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8524875" y="657225"/>
          <a:ext cx="0" cy="1619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14</xdr:col>
      <xdr:colOff>323850</xdr:colOff>
      <xdr:row>2</xdr:row>
      <xdr:rowOff>38100</xdr:rowOff>
    </xdr:from>
    <xdr:to>
      <xdr:col>14</xdr:col>
      <xdr:colOff>1314450</xdr:colOff>
      <xdr:row>2</xdr:row>
      <xdr:rowOff>200025</xdr:rowOff>
    </xdr:to>
    <xdr:sp>
      <xdr:nvSpPr>
        <xdr:cNvPr id="2" name="Text Box 9">
          <a:hlinkClick r:id="rId2"/>
        </xdr:cNvPr>
        <xdr:cNvSpPr txBox="1">
          <a:spLocks noChangeArrowheads="1"/>
        </xdr:cNvSpPr>
      </xdr:nvSpPr>
      <xdr:spPr>
        <a:xfrm>
          <a:off x="7877175" y="333375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1438275</xdr:colOff>
      <xdr:row>4</xdr:row>
      <xdr:rowOff>19050</xdr:rowOff>
    </xdr:from>
    <xdr:to>
      <xdr:col>14</xdr:col>
      <xdr:colOff>2000250</xdr:colOff>
      <xdr:row>4</xdr:row>
      <xdr:rowOff>219075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8991600" y="647700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4</xdr:col>
      <xdr:colOff>866775</xdr:colOff>
      <xdr:row>0</xdr:row>
      <xdr:rowOff>285750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4457700" y="85725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219075</xdr:rowOff>
    </xdr:from>
    <xdr:to>
      <xdr:col>12</xdr:col>
      <xdr:colOff>152400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285750" y="16097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12</xdr:col>
      <xdr:colOff>561975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76225" y="13430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476250</xdr:colOff>
      <xdr:row>1</xdr:row>
      <xdr:rowOff>285750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5686425" y="2190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7jump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00390625" style="118" customWidth="1"/>
    <col min="2" max="2" width="5.00390625" style="118" customWidth="1"/>
    <col min="3" max="3" width="77.75390625" style="118" bestFit="1" customWidth="1"/>
    <col min="4" max="4" width="5.00390625" style="118" customWidth="1"/>
    <col min="5" max="16384" width="9.00390625" style="118" customWidth="1"/>
  </cols>
  <sheetData>
    <row r="2" spans="2:4" ht="29.25" customHeight="1">
      <c r="B2" s="119"/>
      <c r="C2" s="120" t="s">
        <v>53</v>
      </c>
      <c r="D2" s="119"/>
    </row>
    <row r="3" spans="2:4" ht="17.25">
      <c r="B3" s="119"/>
      <c r="C3" s="120" t="s">
        <v>54</v>
      </c>
      <c r="D3" s="119"/>
    </row>
    <row r="4" spans="2:4" ht="13.5">
      <c r="B4" s="119"/>
      <c r="C4" s="119"/>
      <c r="D4" s="119"/>
    </row>
    <row r="5" spans="2:4" ht="13.5">
      <c r="B5" s="119"/>
      <c r="C5" s="119"/>
      <c r="D5" s="119"/>
    </row>
    <row r="6" spans="2:4" ht="13.5">
      <c r="B6" s="119"/>
      <c r="C6" s="119" t="s">
        <v>191</v>
      </c>
      <c r="D6" s="119"/>
    </row>
    <row r="7" spans="2:4" ht="13.5">
      <c r="B7" s="119"/>
      <c r="C7" s="119"/>
      <c r="D7" s="119"/>
    </row>
    <row r="8" spans="2:4" ht="13.5">
      <c r="B8" s="119"/>
      <c r="C8" s="119" t="s">
        <v>189</v>
      </c>
      <c r="D8" s="119"/>
    </row>
    <row r="9" spans="2:4" ht="13.5">
      <c r="B9" s="119"/>
      <c r="C9" s="119"/>
      <c r="D9" s="119"/>
    </row>
    <row r="10" spans="2:4" ht="13.5">
      <c r="B10" s="119"/>
      <c r="C10" s="119" t="s">
        <v>57</v>
      </c>
      <c r="D10" s="119"/>
    </row>
    <row r="11" spans="2:4" ht="13.5">
      <c r="B11" s="119"/>
      <c r="C11" s="119" t="s">
        <v>58</v>
      </c>
      <c r="D11" s="119"/>
    </row>
    <row r="12" spans="2:4" ht="13.5">
      <c r="B12" s="119"/>
      <c r="C12" s="119"/>
      <c r="D12" s="119"/>
    </row>
    <row r="13" spans="2:4" ht="13.5">
      <c r="B13" s="119"/>
      <c r="C13" s="119" t="s">
        <v>181</v>
      </c>
      <c r="D13" s="119"/>
    </row>
    <row r="14" spans="2:4" ht="13.5">
      <c r="B14" s="119"/>
      <c r="C14" s="165" t="s">
        <v>180</v>
      </c>
      <c r="D14" s="119"/>
    </row>
    <row r="15" spans="2:4" ht="13.5">
      <c r="B15" s="119"/>
      <c r="C15" s="119"/>
      <c r="D15" s="119"/>
    </row>
    <row r="16" spans="2:4" ht="13.5">
      <c r="B16" s="119"/>
      <c r="C16" s="119" t="s">
        <v>60</v>
      </c>
      <c r="D16" s="119"/>
    </row>
    <row r="17" spans="2:4" ht="13.5">
      <c r="B17" s="119"/>
      <c r="C17" s="119"/>
      <c r="D17" s="119"/>
    </row>
    <row r="18" spans="2:4" ht="13.5">
      <c r="B18" s="119"/>
      <c r="C18" s="119" t="s">
        <v>59</v>
      </c>
      <c r="D18" s="119"/>
    </row>
    <row r="19" spans="2:4" ht="13.5">
      <c r="B19" s="119"/>
      <c r="C19" s="119"/>
      <c r="D19" s="119"/>
    </row>
    <row r="20" spans="2:4" ht="14.25" thickBot="1">
      <c r="B20" s="119"/>
      <c r="C20" s="119"/>
      <c r="D20" s="119"/>
    </row>
    <row r="21" spans="2:4" ht="14.25" thickTop="1">
      <c r="B21" s="119"/>
      <c r="C21" s="121"/>
      <c r="D21" s="119"/>
    </row>
    <row r="22" spans="2:4" ht="13.5">
      <c r="B22" s="119"/>
      <c r="C22" s="122" t="s">
        <v>73</v>
      </c>
      <c r="D22" s="119"/>
    </row>
    <row r="23" spans="2:4" ht="13.5">
      <c r="B23" s="119"/>
      <c r="C23" s="123"/>
      <c r="D23" s="119"/>
    </row>
    <row r="24" spans="2:4" ht="13.5">
      <c r="B24" s="119"/>
      <c r="C24" s="123" t="s">
        <v>77</v>
      </c>
      <c r="D24" s="119"/>
    </row>
    <row r="25" spans="2:4" ht="13.5">
      <c r="B25" s="119"/>
      <c r="C25" s="122" t="s">
        <v>74</v>
      </c>
      <c r="D25" s="119"/>
    </row>
    <row r="26" spans="2:4" ht="13.5">
      <c r="B26" s="119"/>
      <c r="C26" s="122" t="s">
        <v>75</v>
      </c>
      <c r="D26" s="119"/>
    </row>
    <row r="27" spans="2:4" ht="13.5">
      <c r="B27" s="119"/>
      <c r="C27" s="122"/>
      <c r="D27" s="119"/>
    </row>
    <row r="28" spans="2:4" ht="13.5">
      <c r="B28" s="119"/>
      <c r="C28" s="122" t="s">
        <v>76</v>
      </c>
      <c r="D28" s="119"/>
    </row>
    <row r="29" spans="2:4" ht="13.5">
      <c r="B29" s="119"/>
      <c r="C29" s="122" t="s">
        <v>190</v>
      </c>
      <c r="D29" s="119"/>
    </row>
    <row r="30" spans="2:4" ht="14.25" thickBot="1">
      <c r="B30" s="119"/>
      <c r="C30" s="124"/>
      <c r="D30" s="119"/>
    </row>
    <row r="31" spans="2:4" ht="14.25" thickTop="1">
      <c r="B31" s="119"/>
      <c r="C31" s="119"/>
      <c r="D31" s="119"/>
    </row>
  </sheetData>
  <sheetProtection password="CAB1" sheet="1"/>
  <hyperlinks>
    <hyperlink ref="C29" r:id="rId1" display="mailto:akira7jump@yahoo.co.jp"/>
  </hyperlink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5"/>
  <sheetViews>
    <sheetView showGridLines="0" zoomScalePageLayoutView="0" workbookViewId="0" topLeftCell="A1">
      <selection activeCell="H5" sqref="H5"/>
    </sheetView>
  </sheetViews>
  <sheetFormatPr defaultColWidth="9.00390625" defaultRowHeight="13.5"/>
  <cols>
    <col min="1" max="1" width="1.4921875" style="0" customWidth="1"/>
    <col min="2" max="2" width="5.75390625" style="0" customWidth="1"/>
    <col min="3" max="3" width="12.375" style="0" bestFit="1" customWidth="1"/>
    <col min="4" max="4" width="3.50390625" style="0" bestFit="1" customWidth="1"/>
    <col min="5" max="8" width="14.25390625" style="0" customWidth="1"/>
    <col min="9" max="9" width="5.25390625" style="0" bestFit="1" customWidth="1"/>
    <col min="10" max="14" width="2.75390625" style="0" customWidth="1"/>
    <col min="15" max="15" width="27.25390625" style="0" customWidth="1"/>
    <col min="16" max="25" width="4.50390625" style="0" customWidth="1"/>
    <col min="26" max="26" width="10.875" style="0" hidden="1" customWidth="1"/>
    <col min="27" max="27" width="17.00390625" style="0" hidden="1" customWidth="1"/>
    <col min="28" max="28" width="5.25390625" style="0" hidden="1" customWidth="1"/>
    <col min="29" max="29" width="13.125" style="0" hidden="1" customWidth="1"/>
    <col min="30" max="30" width="5.25390625" style="0" hidden="1" customWidth="1"/>
    <col min="31" max="31" width="7.125" style="0" hidden="1" customWidth="1"/>
    <col min="32" max="32" width="11.50390625" style="0" hidden="1" customWidth="1"/>
    <col min="33" max="33" width="9.00390625" style="0" hidden="1" customWidth="1"/>
    <col min="34" max="34" width="6.50390625" style="41" hidden="1" customWidth="1"/>
    <col min="35" max="35" width="6.25390625" style="41" hidden="1" customWidth="1"/>
    <col min="36" max="36" width="10.375" style="0" hidden="1" customWidth="1"/>
  </cols>
  <sheetData>
    <row r="1" spans="16:25" ht="6" customHeight="1"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7.25">
      <c r="B2" s="35" t="s">
        <v>53</v>
      </c>
      <c r="C2" s="2"/>
      <c r="D2" s="2"/>
      <c r="E2" s="2"/>
      <c r="F2" s="2"/>
      <c r="G2" s="2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17.25">
      <c r="B3" s="35" t="s">
        <v>54</v>
      </c>
      <c r="C3" s="2"/>
      <c r="D3" s="2"/>
      <c r="E3" s="2"/>
      <c r="F3" s="2"/>
      <c r="G3" s="35" t="s">
        <v>16</v>
      </c>
      <c r="N3" s="1" t="s">
        <v>72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6:25" ht="9" customHeight="1" thickBot="1"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ht="18" customHeight="1" thickBot="1">
      <c r="B5" s="202" t="s">
        <v>17</v>
      </c>
      <c r="C5" s="202"/>
      <c r="D5" s="203" t="s">
        <v>23</v>
      </c>
      <c r="E5" s="204"/>
      <c r="F5" s="204"/>
      <c r="G5" s="204"/>
      <c r="H5" s="44"/>
      <c r="I5" s="205" t="s">
        <v>26</v>
      </c>
      <c r="J5" s="206"/>
      <c r="K5" s="206"/>
      <c r="L5" s="206"/>
      <c r="M5" s="206"/>
      <c r="N5" s="206"/>
      <c r="O5" s="207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2:25" ht="21" customHeight="1">
      <c r="B6" s="202"/>
      <c r="C6" s="202"/>
      <c r="D6" s="203" t="s">
        <v>24</v>
      </c>
      <c r="E6" s="204"/>
      <c r="F6" s="204"/>
      <c r="G6" s="204"/>
      <c r="H6" s="208">
        <f>IF(H5="","",VLOOKUP(H5,'クラブ一覧表'!B4:D30,2,0))</f>
      </c>
      <c r="I6" s="209"/>
      <c r="J6" s="209"/>
      <c r="K6" s="209"/>
      <c r="L6" s="209"/>
      <c r="M6" s="209"/>
      <c r="N6" s="209"/>
      <c r="O6" s="210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2:25" ht="17.25">
      <c r="B7" s="2"/>
      <c r="O7" s="33" t="s">
        <v>78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2:25" ht="13.5">
      <c r="B8" s="7"/>
      <c r="C8" s="7"/>
      <c r="D8" s="8"/>
      <c r="E8" s="211" t="s">
        <v>182</v>
      </c>
      <c r="F8" s="212"/>
      <c r="G8" s="211" t="s">
        <v>183</v>
      </c>
      <c r="H8" s="212"/>
      <c r="I8" s="9" t="s">
        <v>9</v>
      </c>
      <c r="J8" s="196" t="s">
        <v>10</v>
      </c>
      <c r="K8" s="197"/>
      <c r="L8" s="197"/>
      <c r="M8" s="197"/>
      <c r="N8" s="198"/>
      <c r="O8" s="9" t="s">
        <v>14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2:36" ht="13.5">
      <c r="B9" s="10" t="s">
        <v>15</v>
      </c>
      <c r="C9" s="199" t="s">
        <v>25</v>
      </c>
      <c r="D9" s="200"/>
      <c r="E9" s="12" t="s">
        <v>6</v>
      </c>
      <c r="F9" s="13" t="s">
        <v>7</v>
      </c>
      <c r="G9" s="14" t="s">
        <v>6</v>
      </c>
      <c r="H9" s="15" t="s">
        <v>7</v>
      </c>
      <c r="I9" s="11" t="s">
        <v>22</v>
      </c>
      <c r="J9" s="16" t="s">
        <v>11</v>
      </c>
      <c r="K9" s="17"/>
      <c r="L9" s="18" t="s">
        <v>12</v>
      </c>
      <c r="M9" s="15"/>
      <c r="N9" s="19" t="s">
        <v>13</v>
      </c>
      <c r="O9" s="20" t="s">
        <v>125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40" t="s">
        <v>30</v>
      </c>
      <c r="AA9" s="40" t="s">
        <v>28</v>
      </c>
      <c r="AB9" s="40" t="s">
        <v>9</v>
      </c>
      <c r="AC9" s="40" t="s">
        <v>79</v>
      </c>
      <c r="AD9" s="40" t="s">
        <v>29</v>
      </c>
      <c r="AE9" s="40" t="s">
        <v>55</v>
      </c>
      <c r="AF9" s="40" t="s">
        <v>80</v>
      </c>
      <c r="AG9" s="40" t="s">
        <v>27</v>
      </c>
      <c r="AH9" s="42" t="s">
        <v>31</v>
      </c>
      <c r="AI9" s="42" t="s">
        <v>81</v>
      </c>
      <c r="AJ9" s="40" t="s">
        <v>10</v>
      </c>
    </row>
    <row r="10" spans="2:36" ht="16.5" customHeight="1">
      <c r="B10" s="234" t="s">
        <v>2</v>
      </c>
      <c r="C10" s="21" t="s">
        <v>0</v>
      </c>
      <c r="D10" s="22"/>
      <c r="E10" s="45"/>
      <c r="F10" s="46"/>
      <c r="G10" s="47"/>
      <c r="H10" s="48"/>
      <c r="I10" s="49">
        <v>5</v>
      </c>
      <c r="J10" s="50">
        <v>0</v>
      </c>
      <c r="K10" s="51"/>
      <c r="L10" s="51"/>
      <c r="M10" s="51"/>
      <c r="N10" s="52"/>
      <c r="O10" s="5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40" t="e">
        <f>100000000+#REF!</f>
        <v>#REF!</v>
      </c>
      <c r="AA10" s="40" t="str">
        <f>E10&amp;"  "&amp;F10</f>
        <v>  </v>
      </c>
      <c r="AB10" s="40" t="str">
        <f>"("&amp;I10&amp;")"</f>
        <v>(5)</v>
      </c>
      <c r="AC10" s="40" t="str">
        <f>G10&amp;" "&amp;H10</f>
        <v> </v>
      </c>
      <c r="AD10" s="40">
        <v>1</v>
      </c>
      <c r="AE10" s="40">
        <v>10</v>
      </c>
      <c r="AF10" s="40">
        <f>$H$5</f>
        <v>0</v>
      </c>
      <c r="AG10" s="40" t="e">
        <f>#REF!</f>
        <v>#REF!</v>
      </c>
      <c r="AH10" s="42" t="s">
        <v>82</v>
      </c>
      <c r="AI10" s="42"/>
      <c r="AJ10" s="40" t="str">
        <f>"00"&amp;J10&amp;K10&amp;L10&amp;M10&amp;N10</f>
        <v>000</v>
      </c>
    </row>
    <row r="11" spans="2:36" ht="16.5" customHeight="1">
      <c r="B11" s="235"/>
      <c r="C11" s="23" t="s">
        <v>0</v>
      </c>
      <c r="D11" s="24"/>
      <c r="E11" s="126"/>
      <c r="F11" s="127"/>
      <c r="G11" s="128"/>
      <c r="H11" s="129"/>
      <c r="I11" s="130">
        <v>5</v>
      </c>
      <c r="J11" s="97">
        <v>0</v>
      </c>
      <c r="K11" s="98"/>
      <c r="L11" s="98"/>
      <c r="M11" s="98"/>
      <c r="N11" s="99"/>
      <c r="O11" s="131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40" t="e">
        <f>100000000+#REF!</f>
        <v>#REF!</v>
      </c>
      <c r="AA11" s="40" t="str">
        <f>E11&amp;"  "&amp;F11</f>
        <v>  </v>
      </c>
      <c r="AB11" s="40" t="str">
        <f>"("&amp;I11&amp;")"</f>
        <v>(5)</v>
      </c>
      <c r="AC11" s="40" t="str">
        <f>G11&amp;" "&amp;H11</f>
        <v> </v>
      </c>
      <c r="AD11" s="40">
        <v>1</v>
      </c>
      <c r="AE11" s="40">
        <v>10</v>
      </c>
      <c r="AF11" s="40">
        <f aca="true" t="shared" si="0" ref="AF11:AF67">$H$5</f>
        <v>0</v>
      </c>
      <c r="AG11" s="40" t="e">
        <f>#REF!</f>
        <v>#REF!</v>
      </c>
      <c r="AH11" s="42" t="s">
        <v>82</v>
      </c>
      <c r="AI11" s="42"/>
      <c r="AJ11" s="40" t="str">
        <f aca="true" t="shared" si="1" ref="AJ11:AJ21">"00"&amp;J11&amp;K11&amp;L11&amp;M11&amp;N11</f>
        <v>000</v>
      </c>
    </row>
    <row r="12" spans="2:36" ht="16.5" customHeight="1">
      <c r="B12" s="235"/>
      <c r="C12" s="27" t="s">
        <v>0</v>
      </c>
      <c r="D12" s="28"/>
      <c r="E12" s="54"/>
      <c r="F12" s="55"/>
      <c r="G12" s="56"/>
      <c r="H12" s="57"/>
      <c r="I12" s="58">
        <v>5</v>
      </c>
      <c r="J12" s="59">
        <v>0</v>
      </c>
      <c r="K12" s="60"/>
      <c r="L12" s="60"/>
      <c r="M12" s="60"/>
      <c r="N12" s="61"/>
      <c r="O12" s="62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40" t="e">
        <f>100000000+#REF!</f>
        <v>#REF!</v>
      </c>
      <c r="AA12" s="40" t="str">
        <f aca="true" t="shared" si="2" ref="AA12:AA67">E12&amp;"  "&amp;F12</f>
        <v>  </v>
      </c>
      <c r="AB12" s="40" t="str">
        <f aca="true" t="shared" si="3" ref="AB12:AB67">"("&amp;I12&amp;")"</f>
        <v>(5)</v>
      </c>
      <c r="AC12" s="40" t="str">
        <f aca="true" t="shared" si="4" ref="AC12:AC67">G12&amp;" "&amp;H12</f>
        <v> </v>
      </c>
      <c r="AD12" s="40">
        <v>1</v>
      </c>
      <c r="AE12" s="40">
        <v>10</v>
      </c>
      <c r="AF12" s="40">
        <f t="shared" si="0"/>
        <v>0</v>
      </c>
      <c r="AG12" s="40" t="e">
        <f>#REF!</f>
        <v>#REF!</v>
      </c>
      <c r="AH12" s="42" t="s">
        <v>82</v>
      </c>
      <c r="AI12" s="42"/>
      <c r="AJ12" s="40" t="str">
        <f t="shared" si="1"/>
        <v>000</v>
      </c>
    </row>
    <row r="13" spans="2:36" ht="16.5" customHeight="1">
      <c r="B13" s="235"/>
      <c r="C13" s="25" t="s">
        <v>1</v>
      </c>
      <c r="D13" s="26"/>
      <c r="E13" s="63"/>
      <c r="F13" s="64"/>
      <c r="G13" s="65"/>
      <c r="H13" s="66"/>
      <c r="I13" s="67">
        <v>6</v>
      </c>
      <c r="J13" s="68">
        <v>0</v>
      </c>
      <c r="K13" s="69"/>
      <c r="L13" s="69"/>
      <c r="M13" s="69"/>
      <c r="N13" s="70"/>
      <c r="O13" s="71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40" t="e">
        <f>100000000+#REF!</f>
        <v>#REF!</v>
      </c>
      <c r="AA13" s="40" t="str">
        <f t="shared" si="2"/>
        <v>  </v>
      </c>
      <c r="AB13" s="40" t="str">
        <f t="shared" si="3"/>
        <v>(6)</v>
      </c>
      <c r="AC13" s="40" t="str">
        <f t="shared" si="4"/>
        <v> </v>
      </c>
      <c r="AD13" s="40">
        <v>1</v>
      </c>
      <c r="AE13" s="40">
        <v>10</v>
      </c>
      <c r="AF13" s="40">
        <f t="shared" si="0"/>
        <v>0</v>
      </c>
      <c r="AG13" s="40" t="e">
        <f>#REF!</f>
        <v>#REF!</v>
      </c>
      <c r="AH13" s="42" t="s">
        <v>83</v>
      </c>
      <c r="AI13" s="42"/>
      <c r="AJ13" s="40" t="str">
        <f t="shared" si="1"/>
        <v>000</v>
      </c>
    </row>
    <row r="14" spans="2:36" ht="16.5" customHeight="1">
      <c r="B14" s="235"/>
      <c r="C14" s="125" t="s">
        <v>1</v>
      </c>
      <c r="D14" s="29"/>
      <c r="E14" s="126"/>
      <c r="F14" s="127"/>
      <c r="G14" s="128"/>
      <c r="H14" s="129"/>
      <c r="I14" s="130">
        <v>6</v>
      </c>
      <c r="J14" s="97">
        <v>0</v>
      </c>
      <c r="K14" s="98"/>
      <c r="L14" s="98"/>
      <c r="M14" s="98"/>
      <c r="N14" s="99"/>
      <c r="O14" s="131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40" t="e">
        <f>100000000+#REF!</f>
        <v>#REF!</v>
      </c>
      <c r="AA14" s="40" t="str">
        <f t="shared" si="2"/>
        <v>  </v>
      </c>
      <c r="AB14" s="40" t="str">
        <f t="shared" si="3"/>
        <v>(6)</v>
      </c>
      <c r="AC14" s="40" t="str">
        <f t="shared" si="4"/>
        <v> </v>
      </c>
      <c r="AD14" s="40">
        <v>1</v>
      </c>
      <c r="AE14" s="40">
        <v>10</v>
      </c>
      <c r="AF14" s="40">
        <f t="shared" si="0"/>
        <v>0</v>
      </c>
      <c r="AG14" s="40" t="e">
        <f>#REF!</f>
        <v>#REF!</v>
      </c>
      <c r="AH14" s="42" t="s">
        <v>83</v>
      </c>
      <c r="AI14" s="42"/>
      <c r="AJ14" s="40" t="str">
        <f t="shared" si="1"/>
        <v>000</v>
      </c>
    </row>
    <row r="15" spans="2:36" ht="16.5" customHeight="1">
      <c r="B15" s="235"/>
      <c r="C15" s="27" t="s">
        <v>1</v>
      </c>
      <c r="D15" s="28"/>
      <c r="E15" s="72"/>
      <c r="F15" s="73"/>
      <c r="G15" s="74"/>
      <c r="H15" s="75"/>
      <c r="I15" s="76">
        <v>6</v>
      </c>
      <c r="J15" s="77">
        <v>0</v>
      </c>
      <c r="K15" s="78"/>
      <c r="L15" s="78"/>
      <c r="M15" s="78"/>
      <c r="N15" s="79"/>
      <c r="O15" s="8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40" t="e">
        <f>100000000+#REF!</f>
        <v>#REF!</v>
      </c>
      <c r="AA15" s="40" t="str">
        <f t="shared" si="2"/>
        <v>  </v>
      </c>
      <c r="AB15" s="40" t="str">
        <f t="shared" si="3"/>
        <v>(6)</v>
      </c>
      <c r="AC15" s="40" t="str">
        <f t="shared" si="4"/>
        <v> </v>
      </c>
      <c r="AD15" s="40">
        <v>1</v>
      </c>
      <c r="AE15" s="40">
        <v>10</v>
      </c>
      <c r="AF15" s="40">
        <f t="shared" si="0"/>
        <v>0</v>
      </c>
      <c r="AG15" s="40" t="e">
        <f>#REF!</f>
        <v>#REF!</v>
      </c>
      <c r="AH15" s="42" t="s">
        <v>83</v>
      </c>
      <c r="AI15" s="42"/>
      <c r="AJ15" s="40" t="str">
        <f t="shared" si="1"/>
        <v>000</v>
      </c>
    </row>
    <row r="16" spans="2:36" ht="16.5" customHeight="1">
      <c r="B16" s="235"/>
      <c r="C16" s="21" t="s">
        <v>84</v>
      </c>
      <c r="D16" s="22"/>
      <c r="E16" s="45"/>
      <c r="F16" s="46"/>
      <c r="G16" s="47"/>
      <c r="H16" s="48"/>
      <c r="I16" s="49"/>
      <c r="J16" s="50">
        <v>0</v>
      </c>
      <c r="K16" s="51"/>
      <c r="L16" s="51"/>
      <c r="M16" s="51"/>
      <c r="N16" s="52"/>
      <c r="O16" s="5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40" t="e">
        <f>100000000+#REF!</f>
        <v>#REF!</v>
      </c>
      <c r="AA16" s="40" t="str">
        <f t="shared" si="2"/>
        <v>  </v>
      </c>
      <c r="AB16" s="40" t="str">
        <f t="shared" si="3"/>
        <v>()</v>
      </c>
      <c r="AC16" s="40" t="str">
        <f t="shared" si="4"/>
        <v> </v>
      </c>
      <c r="AD16" s="40">
        <v>1</v>
      </c>
      <c r="AE16" s="40">
        <v>10</v>
      </c>
      <c r="AF16" s="40">
        <f t="shared" si="0"/>
        <v>0</v>
      </c>
      <c r="AG16" s="40" t="e">
        <f>#REF!</f>
        <v>#REF!</v>
      </c>
      <c r="AH16" s="42" t="s">
        <v>85</v>
      </c>
      <c r="AI16" s="42"/>
      <c r="AJ16" s="40" t="str">
        <f t="shared" si="1"/>
        <v>000</v>
      </c>
    </row>
    <row r="17" spans="2:36" ht="16.5" customHeight="1">
      <c r="B17" s="235"/>
      <c r="C17" s="125" t="s">
        <v>84</v>
      </c>
      <c r="D17" s="29"/>
      <c r="E17" s="126"/>
      <c r="F17" s="127"/>
      <c r="G17" s="128"/>
      <c r="H17" s="129"/>
      <c r="I17" s="130"/>
      <c r="J17" s="97">
        <v>0</v>
      </c>
      <c r="K17" s="98"/>
      <c r="L17" s="98"/>
      <c r="M17" s="98"/>
      <c r="N17" s="99"/>
      <c r="O17" s="131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0" t="e">
        <f>100000000+#REF!</f>
        <v>#REF!</v>
      </c>
      <c r="AA17" s="40" t="str">
        <f t="shared" si="2"/>
        <v>  </v>
      </c>
      <c r="AB17" s="40" t="str">
        <f t="shared" si="3"/>
        <v>()</v>
      </c>
      <c r="AC17" s="40" t="str">
        <f t="shared" si="4"/>
        <v> </v>
      </c>
      <c r="AD17" s="40">
        <v>1</v>
      </c>
      <c r="AE17" s="40">
        <v>10</v>
      </c>
      <c r="AF17" s="40">
        <f t="shared" si="0"/>
        <v>0</v>
      </c>
      <c r="AG17" s="40" t="e">
        <f>#REF!</f>
        <v>#REF!</v>
      </c>
      <c r="AH17" s="42" t="s">
        <v>85</v>
      </c>
      <c r="AI17" s="42"/>
      <c r="AJ17" s="40" t="str">
        <f t="shared" si="1"/>
        <v>000</v>
      </c>
    </row>
    <row r="18" spans="2:36" ht="16.5" customHeight="1">
      <c r="B18" s="235"/>
      <c r="C18" s="23" t="s">
        <v>84</v>
      </c>
      <c r="D18" s="24"/>
      <c r="E18" s="54"/>
      <c r="F18" s="55"/>
      <c r="G18" s="56"/>
      <c r="H18" s="57"/>
      <c r="I18" s="58"/>
      <c r="J18" s="59">
        <v>0</v>
      </c>
      <c r="K18" s="60"/>
      <c r="L18" s="60"/>
      <c r="M18" s="60"/>
      <c r="N18" s="61"/>
      <c r="O18" s="62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0" t="e">
        <f>100000000+#REF!</f>
        <v>#REF!</v>
      </c>
      <c r="AA18" s="40" t="str">
        <f t="shared" si="2"/>
        <v>  </v>
      </c>
      <c r="AB18" s="40" t="str">
        <f t="shared" si="3"/>
        <v>()</v>
      </c>
      <c r="AC18" s="40" t="str">
        <f t="shared" si="4"/>
        <v> </v>
      </c>
      <c r="AD18" s="40">
        <v>1</v>
      </c>
      <c r="AE18" s="40">
        <v>10</v>
      </c>
      <c r="AF18" s="40">
        <f t="shared" si="0"/>
        <v>0</v>
      </c>
      <c r="AG18" s="40" t="e">
        <f>#REF!</f>
        <v>#REF!</v>
      </c>
      <c r="AH18" s="42" t="s">
        <v>85</v>
      </c>
      <c r="AI18" s="42"/>
      <c r="AJ18" s="40" t="str">
        <f t="shared" si="1"/>
        <v>000</v>
      </c>
    </row>
    <row r="19" spans="2:36" ht="16.5" customHeight="1">
      <c r="B19" s="235"/>
      <c r="C19" s="25" t="s">
        <v>86</v>
      </c>
      <c r="D19" s="26"/>
      <c r="E19" s="63"/>
      <c r="F19" s="64"/>
      <c r="G19" s="65"/>
      <c r="H19" s="66"/>
      <c r="I19" s="67"/>
      <c r="J19" s="68"/>
      <c r="K19" s="69"/>
      <c r="L19" s="69"/>
      <c r="M19" s="69"/>
      <c r="N19" s="70"/>
      <c r="O19" s="71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0" t="e">
        <f>100000000+#REF!</f>
        <v>#REF!</v>
      </c>
      <c r="AA19" s="40" t="str">
        <f t="shared" si="2"/>
        <v>  </v>
      </c>
      <c r="AB19" s="40" t="str">
        <f t="shared" si="3"/>
        <v>()</v>
      </c>
      <c r="AC19" s="40" t="str">
        <f t="shared" si="4"/>
        <v> </v>
      </c>
      <c r="AD19" s="40">
        <v>1</v>
      </c>
      <c r="AE19" s="40">
        <v>10</v>
      </c>
      <c r="AF19" s="40">
        <f t="shared" si="0"/>
        <v>0</v>
      </c>
      <c r="AG19" s="40" t="e">
        <f>#REF!</f>
        <v>#REF!</v>
      </c>
      <c r="AH19" s="42" t="s">
        <v>87</v>
      </c>
      <c r="AI19" s="42"/>
      <c r="AJ19" s="40" t="str">
        <f t="shared" si="1"/>
        <v>00</v>
      </c>
    </row>
    <row r="20" spans="2:36" ht="16.5" customHeight="1">
      <c r="B20" s="235"/>
      <c r="C20" s="125" t="s">
        <v>86</v>
      </c>
      <c r="D20" s="29"/>
      <c r="E20" s="126"/>
      <c r="F20" s="127"/>
      <c r="G20" s="128"/>
      <c r="H20" s="129"/>
      <c r="I20" s="130"/>
      <c r="J20" s="97"/>
      <c r="K20" s="98"/>
      <c r="L20" s="98"/>
      <c r="M20" s="98"/>
      <c r="N20" s="99"/>
      <c r="O20" s="131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0" t="e">
        <f>100000000+#REF!</f>
        <v>#REF!</v>
      </c>
      <c r="AA20" s="40" t="str">
        <f t="shared" si="2"/>
        <v>  </v>
      </c>
      <c r="AB20" s="40" t="str">
        <f t="shared" si="3"/>
        <v>()</v>
      </c>
      <c r="AC20" s="40" t="str">
        <f t="shared" si="4"/>
        <v> </v>
      </c>
      <c r="AD20" s="40">
        <v>1</v>
      </c>
      <c r="AE20" s="40">
        <v>10</v>
      </c>
      <c r="AF20" s="40">
        <f t="shared" si="0"/>
        <v>0</v>
      </c>
      <c r="AG20" s="40" t="e">
        <f>#REF!</f>
        <v>#REF!</v>
      </c>
      <c r="AH20" s="42" t="s">
        <v>87</v>
      </c>
      <c r="AI20" s="42"/>
      <c r="AJ20" s="40" t="str">
        <f t="shared" si="1"/>
        <v>00</v>
      </c>
    </row>
    <row r="21" spans="2:36" ht="16.5" customHeight="1">
      <c r="B21" s="235"/>
      <c r="C21" s="27" t="s">
        <v>86</v>
      </c>
      <c r="D21" s="28"/>
      <c r="E21" s="72"/>
      <c r="F21" s="73"/>
      <c r="G21" s="74"/>
      <c r="H21" s="75"/>
      <c r="I21" s="76"/>
      <c r="J21" s="77"/>
      <c r="K21" s="78"/>
      <c r="L21" s="78"/>
      <c r="M21" s="78"/>
      <c r="N21" s="79"/>
      <c r="O21" s="80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40" t="e">
        <f>100000000+#REF!</f>
        <v>#REF!</v>
      </c>
      <c r="AA21" s="40" t="str">
        <f t="shared" si="2"/>
        <v>  </v>
      </c>
      <c r="AB21" s="40" t="str">
        <f t="shared" si="3"/>
        <v>()</v>
      </c>
      <c r="AC21" s="40" t="str">
        <f t="shared" si="4"/>
        <v> </v>
      </c>
      <c r="AD21" s="40">
        <v>1</v>
      </c>
      <c r="AE21" s="40">
        <v>10</v>
      </c>
      <c r="AF21" s="40">
        <f t="shared" si="0"/>
        <v>0</v>
      </c>
      <c r="AG21" s="40" t="e">
        <f>#REF!</f>
        <v>#REF!</v>
      </c>
      <c r="AH21" s="42" t="s">
        <v>87</v>
      </c>
      <c r="AI21" s="42"/>
      <c r="AJ21" s="40" t="str">
        <f t="shared" si="1"/>
        <v>00</v>
      </c>
    </row>
    <row r="22" spans="2:36" ht="16.5" customHeight="1">
      <c r="B22" s="235"/>
      <c r="C22" s="169" t="s">
        <v>88</v>
      </c>
      <c r="D22" s="29">
        <v>1</v>
      </c>
      <c r="E22" s="45"/>
      <c r="F22" s="46"/>
      <c r="G22" s="47"/>
      <c r="H22" s="48"/>
      <c r="I22" s="49"/>
      <c r="J22" s="187" t="s">
        <v>124</v>
      </c>
      <c r="K22" s="188"/>
      <c r="L22" s="188"/>
      <c r="M22" s="188"/>
      <c r="N22" s="189"/>
      <c r="O22" s="5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40" t="e">
        <f>100000000+#REF!</f>
        <v>#REF!</v>
      </c>
      <c r="AA22" s="40" t="str">
        <f t="shared" si="2"/>
        <v>  </v>
      </c>
      <c r="AB22" s="40" t="str">
        <f t="shared" si="3"/>
        <v>()</v>
      </c>
      <c r="AC22" s="40" t="str">
        <f t="shared" si="4"/>
        <v> </v>
      </c>
      <c r="AD22" s="40">
        <v>1</v>
      </c>
      <c r="AE22" s="40">
        <v>10</v>
      </c>
      <c r="AF22" s="40">
        <f t="shared" si="0"/>
        <v>0</v>
      </c>
      <c r="AG22" s="40" t="e">
        <f>#REF!</f>
        <v>#REF!</v>
      </c>
      <c r="AH22" s="42"/>
      <c r="AI22" s="42" t="s">
        <v>89</v>
      </c>
      <c r="AJ22" s="40"/>
    </row>
    <row r="23" spans="2:36" ht="16.5" customHeight="1">
      <c r="B23" s="235"/>
      <c r="C23" s="169"/>
      <c r="D23" s="29">
        <v>2</v>
      </c>
      <c r="E23" s="81"/>
      <c r="F23" s="82"/>
      <c r="G23" s="83"/>
      <c r="H23" s="84"/>
      <c r="I23" s="85"/>
      <c r="J23" s="190"/>
      <c r="K23" s="191"/>
      <c r="L23" s="191"/>
      <c r="M23" s="191"/>
      <c r="N23" s="192"/>
      <c r="O23" s="86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40" t="e">
        <f>100000000+#REF!</f>
        <v>#REF!</v>
      </c>
      <c r="AA23" s="40" t="str">
        <f t="shared" si="2"/>
        <v>  </v>
      </c>
      <c r="AB23" s="40" t="str">
        <f t="shared" si="3"/>
        <v>()</v>
      </c>
      <c r="AC23" s="40" t="str">
        <f t="shared" si="4"/>
        <v> </v>
      </c>
      <c r="AD23" s="40">
        <v>1</v>
      </c>
      <c r="AE23" s="40">
        <v>10</v>
      </c>
      <c r="AF23" s="40">
        <f t="shared" si="0"/>
        <v>0</v>
      </c>
      <c r="AG23" s="40" t="e">
        <f>#REF!</f>
        <v>#REF!</v>
      </c>
      <c r="AH23" s="42"/>
      <c r="AI23" s="42" t="s">
        <v>89</v>
      </c>
      <c r="AJ23" s="40"/>
    </row>
    <row r="24" spans="2:36" ht="16.5" customHeight="1">
      <c r="B24" s="235"/>
      <c r="C24" s="169"/>
      <c r="D24" s="29">
        <v>3</v>
      </c>
      <c r="E24" s="81"/>
      <c r="F24" s="82"/>
      <c r="G24" s="83"/>
      <c r="H24" s="84"/>
      <c r="I24" s="85"/>
      <c r="J24" s="193"/>
      <c r="K24" s="194"/>
      <c r="L24" s="194"/>
      <c r="M24" s="194"/>
      <c r="N24" s="195"/>
      <c r="O24" s="86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40" t="e">
        <f>100000000+#REF!</f>
        <v>#REF!</v>
      </c>
      <c r="AA24" s="40" t="str">
        <f t="shared" si="2"/>
        <v>  </v>
      </c>
      <c r="AB24" s="40" t="str">
        <f t="shared" si="3"/>
        <v>()</v>
      </c>
      <c r="AC24" s="40" t="str">
        <f t="shared" si="4"/>
        <v> </v>
      </c>
      <c r="AD24" s="40">
        <v>1</v>
      </c>
      <c r="AE24" s="40">
        <v>10</v>
      </c>
      <c r="AF24" s="40">
        <f t="shared" si="0"/>
        <v>0</v>
      </c>
      <c r="AG24" s="40" t="e">
        <f>#REF!</f>
        <v>#REF!</v>
      </c>
      <c r="AH24" s="42"/>
      <c r="AI24" s="42" t="s">
        <v>89</v>
      </c>
      <c r="AJ24" s="40"/>
    </row>
    <row r="25" spans="2:36" ht="16.5" customHeight="1">
      <c r="B25" s="235"/>
      <c r="C25" s="169"/>
      <c r="D25" s="29">
        <v>4</v>
      </c>
      <c r="E25" s="81"/>
      <c r="F25" s="82"/>
      <c r="G25" s="83"/>
      <c r="H25" s="84"/>
      <c r="I25" s="85"/>
      <c r="J25" s="103" t="s">
        <v>11</v>
      </c>
      <c r="K25" s="104"/>
      <c r="L25" s="105" t="s">
        <v>12</v>
      </c>
      <c r="M25" s="106"/>
      <c r="N25" s="107" t="s">
        <v>13</v>
      </c>
      <c r="O25" s="8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40" t="e">
        <f>100000000+#REF!</f>
        <v>#REF!</v>
      </c>
      <c r="AA25" s="40" t="str">
        <f t="shared" si="2"/>
        <v>  </v>
      </c>
      <c r="AB25" s="40" t="str">
        <f t="shared" si="3"/>
        <v>()</v>
      </c>
      <c r="AC25" s="40" t="str">
        <f t="shared" si="4"/>
        <v> </v>
      </c>
      <c r="AD25" s="40">
        <v>1</v>
      </c>
      <c r="AE25" s="40">
        <v>10</v>
      </c>
      <c r="AF25" s="40">
        <f t="shared" si="0"/>
        <v>0</v>
      </c>
      <c r="AG25" s="40" t="e">
        <f>#REF!</f>
        <v>#REF!</v>
      </c>
      <c r="AH25" s="42"/>
      <c r="AI25" s="42" t="s">
        <v>90</v>
      </c>
      <c r="AJ25" s="40"/>
    </row>
    <row r="26" spans="2:36" ht="16.5" customHeight="1">
      <c r="B26" s="236"/>
      <c r="C26" s="170"/>
      <c r="D26" s="30">
        <v>5</v>
      </c>
      <c r="E26" s="54"/>
      <c r="F26" s="55"/>
      <c r="G26" s="56"/>
      <c r="H26" s="57"/>
      <c r="I26" s="58"/>
      <c r="J26" s="97"/>
      <c r="K26" s="98"/>
      <c r="L26" s="98"/>
      <c r="M26" s="98"/>
      <c r="N26" s="99"/>
      <c r="O26" s="6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40" t="e">
        <f>100000000+#REF!</f>
        <v>#REF!</v>
      </c>
      <c r="AA26" s="40" t="str">
        <f t="shared" si="2"/>
        <v>  </v>
      </c>
      <c r="AB26" s="40" t="str">
        <f t="shared" si="3"/>
        <v>()</v>
      </c>
      <c r="AC26" s="40" t="str">
        <f t="shared" si="4"/>
        <v> </v>
      </c>
      <c r="AD26" s="40">
        <v>1</v>
      </c>
      <c r="AE26" s="40">
        <v>10</v>
      </c>
      <c r="AF26" s="40">
        <f t="shared" si="0"/>
        <v>0</v>
      </c>
      <c r="AG26" s="40" t="e">
        <f>#REF!</f>
        <v>#REF!</v>
      </c>
      <c r="AH26" s="42"/>
      <c r="AI26" s="42" t="s">
        <v>90</v>
      </c>
      <c r="AJ26" s="40"/>
    </row>
    <row r="27" spans="2:36" ht="13.5">
      <c r="B27" s="31"/>
      <c r="C27" s="31"/>
      <c r="D27" s="32"/>
      <c r="E27" s="89"/>
      <c r="F27" s="90"/>
      <c r="G27" s="91"/>
      <c r="H27" s="92"/>
      <c r="I27" s="34"/>
      <c r="J27" s="93"/>
      <c r="K27" s="94" t="s">
        <v>91</v>
      </c>
      <c r="L27" s="95"/>
      <c r="M27" s="96" t="s">
        <v>92</v>
      </c>
      <c r="N27" s="100"/>
      <c r="O27" s="34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40"/>
      <c r="AA27" s="40"/>
      <c r="AB27" s="40"/>
      <c r="AC27" s="40"/>
      <c r="AD27" s="40"/>
      <c r="AE27" s="40"/>
      <c r="AF27" s="40"/>
      <c r="AG27" s="40"/>
      <c r="AH27" s="42"/>
      <c r="AI27" s="42"/>
      <c r="AJ27" s="40"/>
    </row>
    <row r="28" spans="2:36" ht="16.5" customHeight="1">
      <c r="B28" s="222" t="s">
        <v>46</v>
      </c>
      <c r="C28" s="21" t="s">
        <v>3</v>
      </c>
      <c r="D28" s="22"/>
      <c r="E28" s="45"/>
      <c r="F28" s="46"/>
      <c r="G28" s="47"/>
      <c r="H28" s="48"/>
      <c r="I28" s="49"/>
      <c r="J28" s="50">
        <v>0</v>
      </c>
      <c r="K28" s="51"/>
      <c r="L28" s="51"/>
      <c r="M28" s="51"/>
      <c r="N28" s="101"/>
      <c r="O28" s="5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40" t="e">
        <f>100000000+#REF!</f>
        <v>#REF!</v>
      </c>
      <c r="AA28" s="40" t="str">
        <f t="shared" si="2"/>
        <v>  </v>
      </c>
      <c r="AB28" s="40" t="str">
        <f t="shared" si="3"/>
        <v>()</v>
      </c>
      <c r="AC28" s="40" t="str">
        <f t="shared" si="4"/>
        <v> </v>
      </c>
      <c r="AD28" s="40">
        <v>1</v>
      </c>
      <c r="AE28" s="40">
        <v>10</v>
      </c>
      <c r="AF28" s="40">
        <f t="shared" si="0"/>
        <v>0</v>
      </c>
      <c r="AG28" s="40" t="e">
        <f>#REF!</f>
        <v>#REF!</v>
      </c>
      <c r="AH28" s="42" t="s">
        <v>32</v>
      </c>
      <c r="AI28" s="42"/>
      <c r="AJ28" s="40"/>
    </row>
    <row r="29" spans="2:36" ht="16.5" customHeight="1">
      <c r="B29" s="222"/>
      <c r="C29" s="125" t="s">
        <v>3</v>
      </c>
      <c r="D29" s="29"/>
      <c r="E29" s="126"/>
      <c r="F29" s="127"/>
      <c r="G29" s="128"/>
      <c r="H29" s="129"/>
      <c r="I29" s="130"/>
      <c r="J29" s="97">
        <v>0</v>
      </c>
      <c r="K29" s="98"/>
      <c r="L29" s="98"/>
      <c r="M29" s="98"/>
      <c r="N29" s="132"/>
      <c r="O29" s="131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40" t="e">
        <f>100000000+#REF!</f>
        <v>#REF!</v>
      </c>
      <c r="AA29" s="40" t="str">
        <f t="shared" si="2"/>
        <v>  </v>
      </c>
      <c r="AB29" s="40" t="str">
        <f t="shared" si="3"/>
        <v>()</v>
      </c>
      <c r="AC29" s="40" t="str">
        <f t="shared" si="4"/>
        <v> </v>
      </c>
      <c r="AD29" s="40">
        <v>1</v>
      </c>
      <c r="AE29" s="40">
        <v>10</v>
      </c>
      <c r="AF29" s="40">
        <f t="shared" si="0"/>
        <v>0</v>
      </c>
      <c r="AG29" s="40" t="e">
        <f>#REF!</f>
        <v>#REF!</v>
      </c>
      <c r="AH29" s="42" t="s">
        <v>32</v>
      </c>
      <c r="AI29" s="42"/>
      <c r="AJ29" s="40"/>
    </row>
    <row r="30" spans="2:36" ht="16.5" customHeight="1">
      <c r="B30" s="223"/>
      <c r="C30" s="23" t="s">
        <v>3</v>
      </c>
      <c r="D30" s="24"/>
      <c r="E30" s="54"/>
      <c r="F30" s="55"/>
      <c r="G30" s="56"/>
      <c r="H30" s="57"/>
      <c r="I30" s="58"/>
      <c r="J30" s="59">
        <v>0</v>
      </c>
      <c r="K30" s="60"/>
      <c r="L30" s="60"/>
      <c r="M30" s="60"/>
      <c r="N30" s="102"/>
      <c r="O30" s="6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40" t="e">
        <f>100000000+#REF!</f>
        <v>#REF!</v>
      </c>
      <c r="AA30" s="40" t="str">
        <f t="shared" si="2"/>
        <v>  </v>
      </c>
      <c r="AB30" s="40" t="str">
        <f t="shared" si="3"/>
        <v>()</v>
      </c>
      <c r="AC30" s="40" t="str">
        <f t="shared" si="4"/>
        <v> </v>
      </c>
      <c r="AD30" s="40">
        <v>1</v>
      </c>
      <c r="AE30" s="40">
        <v>10</v>
      </c>
      <c r="AF30" s="40">
        <f t="shared" si="0"/>
        <v>0</v>
      </c>
      <c r="AG30" s="40" t="e">
        <f>#REF!</f>
        <v>#REF!</v>
      </c>
      <c r="AH30" s="42" t="s">
        <v>32</v>
      </c>
      <c r="AI30" s="42"/>
      <c r="AJ30" s="40"/>
    </row>
    <row r="31" spans="2:36" ht="16.5" customHeight="1">
      <c r="B31" s="223"/>
      <c r="C31" s="25" t="s">
        <v>4</v>
      </c>
      <c r="D31" s="26"/>
      <c r="E31" s="63"/>
      <c r="F31" s="64"/>
      <c r="G31" s="65"/>
      <c r="H31" s="66"/>
      <c r="I31" s="67"/>
      <c r="J31" s="68">
        <v>0</v>
      </c>
      <c r="K31" s="69"/>
      <c r="L31" s="69"/>
      <c r="M31" s="69"/>
      <c r="N31" s="87"/>
      <c r="O31" s="71"/>
      <c r="P31" s="114" t="s">
        <v>187</v>
      </c>
      <c r="Q31" s="114"/>
      <c r="R31" s="114"/>
      <c r="S31" s="114"/>
      <c r="T31" s="114"/>
      <c r="U31" s="114"/>
      <c r="V31" s="114"/>
      <c r="W31" s="114"/>
      <c r="X31" s="114"/>
      <c r="Y31" s="114"/>
      <c r="Z31" s="40" t="e">
        <f>100000000+#REF!</f>
        <v>#REF!</v>
      </c>
      <c r="AA31" s="40" t="str">
        <f t="shared" si="2"/>
        <v>  </v>
      </c>
      <c r="AB31" s="40" t="str">
        <f t="shared" si="3"/>
        <v>()</v>
      </c>
      <c r="AC31" s="40" t="str">
        <f t="shared" si="4"/>
        <v> </v>
      </c>
      <c r="AD31" s="40">
        <v>1</v>
      </c>
      <c r="AE31" s="40">
        <v>10</v>
      </c>
      <c r="AF31" s="40">
        <f t="shared" si="0"/>
        <v>0</v>
      </c>
      <c r="AG31" s="40" t="e">
        <f>#REF!</f>
        <v>#REF!</v>
      </c>
      <c r="AH31" s="42" t="s">
        <v>33</v>
      </c>
      <c r="AI31" s="42"/>
      <c r="AJ31" s="40"/>
    </row>
    <row r="32" spans="2:36" ht="16.5" customHeight="1">
      <c r="B32" s="223"/>
      <c r="C32" s="125" t="s">
        <v>4</v>
      </c>
      <c r="D32" s="29"/>
      <c r="E32" s="126"/>
      <c r="F32" s="127"/>
      <c r="G32" s="128"/>
      <c r="H32" s="129"/>
      <c r="I32" s="130"/>
      <c r="J32" s="97">
        <v>0</v>
      </c>
      <c r="K32" s="98"/>
      <c r="L32" s="98"/>
      <c r="M32" s="98"/>
      <c r="N32" s="132"/>
      <c r="O32" s="131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40" t="e">
        <f>100000000+#REF!</f>
        <v>#REF!</v>
      </c>
      <c r="AA32" s="40" t="str">
        <f t="shared" si="2"/>
        <v>  </v>
      </c>
      <c r="AB32" s="40" t="str">
        <f t="shared" si="3"/>
        <v>()</v>
      </c>
      <c r="AC32" s="40" t="str">
        <f t="shared" si="4"/>
        <v> </v>
      </c>
      <c r="AD32" s="40">
        <v>1</v>
      </c>
      <c r="AE32" s="40">
        <v>10</v>
      </c>
      <c r="AF32" s="40">
        <f t="shared" si="0"/>
        <v>0</v>
      </c>
      <c r="AG32" s="40" t="e">
        <f>#REF!</f>
        <v>#REF!</v>
      </c>
      <c r="AH32" s="42" t="s">
        <v>33</v>
      </c>
      <c r="AI32" s="42"/>
      <c r="AJ32" s="40"/>
    </row>
    <row r="33" spans="2:36" ht="16.5" customHeight="1">
      <c r="B33" s="223"/>
      <c r="C33" s="27" t="s">
        <v>4</v>
      </c>
      <c r="D33" s="28"/>
      <c r="E33" s="72"/>
      <c r="F33" s="73"/>
      <c r="G33" s="74"/>
      <c r="H33" s="75"/>
      <c r="I33" s="76"/>
      <c r="J33" s="77">
        <v>0</v>
      </c>
      <c r="K33" s="78"/>
      <c r="L33" s="78"/>
      <c r="M33" s="78"/>
      <c r="N33" s="88"/>
      <c r="O33" s="80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40" t="e">
        <f>100000000+#REF!</f>
        <v>#REF!</v>
      </c>
      <c r="AA33" s="40" t="str">
        <f t="shared" si="2"/>
        <v>  </v>
      </c>
      <c r="AB33" s="40" t="str">
        <f t="shared" si="3"/>
        <v>()</v>
      </c>
      <c r="AC33" s="40" t="str">
        <f t="shared" si="4"/>
        <v> </v>
      </c>
      <c r="AD33" s="40">
        <v>1</v>
      </c>
      <c r="AE33" s="40">
        <v>10</v>
      </c>
      <c r="AF33" s="40">
        <f t="shared" si="0"/>
        <v>0</v>
      </c>
      <c r="AG33" s="40" t="e">
        <f>#REF!</f>
        <v>#REF!</v>
      </c>
      <c r="AH33" s="42" t="s">
        <v>33</v>
      </c>
      <c r="AI33" s="42"/>
      <c r="AJ33" s="40"/>
    </row>
    <row r="34" spans="2:36" ht="16.5" customHeight="1">
      <c r="B34" s="223"/>
      <c r="C34" s="21" t="s">
        <v>93</v>
      </c>
      <c r="D34" s="22"/>
      <c r="E34" s="45"/>
      <c r="F34" s="46"/>
      <c r="G34" s="47"/>
      <c r="H34" s="48"/>
      <c r="I34" s="49"/>
      <c r="J34" s="50"/>
      <c r="K34" s="51"/>
      <c r="L34" s="51"/>
      <c r="M34" s="51"/>
      <c r="N34" s="101"/>
      <c r="O34" s="5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40" t="e">
        <f>100000000+#REF!</f>
        <v>#REF!</v>
      </c>
      <c r="AA34" s="40" t="str">
        <f t="shared" si="2"/>
        <v>  </v>
      </c>
      <c r="AB34" s="40" t="str">
        <f t="shared" si="3"/>
        <v>()</v>
      </c>
      <c r="AC34" s="40" t="str">
        <f t="shared" si="4"/>
        <v> </v>
      </c>
      <c r="AD34" s="40">
        <v>1</v>
      </c>
      <c r="AE34" s="40">
        <v>10</v>
      </c>
      <c r="AF34" s="40">
        <f t="shared" si="0"/>
        <v>0</v>
      </c>
      <c r="AG34" s="40" t="e">
        <f>#REF!</f>
        <v>#REF!</v>
      </c>
      <c r="AH34" s="42" t="s">
        <v>94</v>
      </c>
      <c r="AI34" s="42"/>
      <c r="AJ34" s="40"/>
    </row>
    <row r="35" spans="2:36" ht="16.5" customHeight="1">
      <c r="B35" s="224"/>
      <c r="C35" s="125" t="s">
        <v>93</v>
      </c>
      <c r="D35" s="29"/>
      <c r="E35" s="126"/>
      <c r="F35" s="127"/>
      <c r="G35" s="128"/>
      <c r="H35" s="129"/>
      <c r="I35" s="130"/>
      <c r="J35" s="97"/>
      <c r="K35" s="98"/>
      <c r="L35" s="98"/>
      <c r="M35" s="98"/>
      <c r="N35" s="132"/>
      <c r="O35" s="131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40" t="e">
        <f>100000000+#REF!</f>
        <v>#REF!</v>
      </c>
      <c r="AA35" s="40" t="str">
        <f t="shared" si="2"/>
        <v>  </v>
      </c>
      <c r="AB35" s="40" t="str">
        <f t="shared" si="3"/>
        <v>()</v>
      </c>
      <c r="AC35" s="40" t="str">
        <f t="shared" si="4"/>
        <v> </v>
      </c>
      <c r="AD35" s="40">
        <v>1</v>
      </c>
      <c r="AE35" s="40">
        <v>10</v>
      </c>
      <c r="AF35" s="40">
        <f t="shared" si="0"/>
        <v>0</v>
      </c>
      <c r="AG35" s="40" t="e">
        <f>#REF!</f>
        <v>#REF!</v>
      </c>
      <c r="AH35" s="42" t="s">
        <v>94</v>
      </c>
      <c r="AI35" s="42"/>
      <c r="AJ35" s="40"/>
    </row>
    <row r="36" spans="2:36" ht="16.5" customHeight="1">
      <c r="B36" s="225"/>
      <c r="C36" s="27" t="s">
        <v>93</v>
      </c>
      <c r="D36" s="28"/>
      <c r="E36" s="72"/>
      <c r="F36" s="73"/>
      <c r="G36" s="74"/>
      <c r="H36" s="75"/>
      <c r="I36" s="76"/>
      <c r="J36" s="77"/>
      <c r="K36" s="78"/>
      <c r="L36" s="78"/>
      <c r="M36" s="78"/>
      <c r="N36" s="88"/>
      <c r="O36" s="8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40" t="e">
        <f>100000000+#REF!</f>
        <v>#REF!</v>
      </c>
      <c r="AA36" s="40" t="str">
        <f t="shared" si="2"/>
        <v>  </v>
      </c>
      <c r="AB36" s="40" t="str">
        <f t="shared" si="3"/>
        <v>()</v>
      </c>
      <c r="AC36" s="40" t="str">
        <f t="shared" si="4"/>
        <v> </v>
      </c>
      <c r="AD36" s="40">
        <v>1</v>
      </c>
      <c r="AE36" s="40">
        <v>10</v>
      </c>
      <c r="AF36" s="40">
        <f t="shared" si="0"/>
        <v>0</v>
      </c>
      <c r="AG36" s="40" t="e">
        <f>#REF!</f>
        <v>#REF!</v>
      </c>
      <c r="AH36" s="42" t="s">
        <v>94</v>
      </c>
      <c r="AI36" s="42"/>
      <c r="AJ36" s="40"/>
    </row>
    <row r="37" spans="16:36" ht="6.75" customHeight="1"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40"/>
      <c r="AA37" s="40"/>
      <c r="AB37" s="40"/>
      <c r="AC37" s="40"/>
      <c r="AD37" s="40"/>
      <c r="AE37" s="40"/>
      <c r="AF37" s="40"/>
      <c r="AG37" s="40"/>
      <c r="AH37" s="42"/>
      <c r="AI37" s="42"/>
      <c r="AJ37" s="40"/>
    </row>
    <row r="38" spans="2:36" ht="15">
      <c r="B38" s="180" t="s">
        <v>95</v>
      </c>
      <c r="C38" s="218"/>
      <c r="D38" s="233">
        <f>H6</f>
      </c>
      <c r="E38" s="218"/>
      <c r="F38" s="218"/>
      <c r="G38" s="39" t="s">
        <v>96</v>
      </c>
      <c r="O38" s="33" t="s">
        <v>97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40"/>
      <c r="AA38" s="40"/>
      <c r="AB38" s="40"/>
      <c r="AC38" s="40"/>
      <c r="AD38" s="40"/>
      <c r="AE38" s="40"/>
      <c r="AF38" s="40"/>
      <c r="AG38" s="40"/>
      <c r="AH38" s="42"/>
      <c r="AI38" s="42"/>
      <c r="AJ38" s="40"/>
    </row>
    <row r="39" spans="2:36" ht="13.5">
      <c r="B39" s="7"/>
      <c r="C39" s="7"/>
      <c r="D39" s="8"/>
      <c r="E39" s="211" t="s">
        <v>5</v>
      </c>
      <c r="F39" s="212"/>
      <c r="G39" s="211" t="s">
        <v>8</v>
      </c>
      <c r="H39" s="212"/>
      <c r="I39" s="9" t="s">
        <v>9</v>
      </c>
      <c r="J39" s="196" t="s">
        <v>10</v>
      </c>
      <c r="K39" s="197"/>
      <c r="L39" s="197"/>
      <c r="M39" s="197"/>
      <c r="N39" s="198"/>
      <c r="O39" s="9" t="s">
        <v>14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40"/>
      <c r="AA39" s="40"/>
      <c r="AB39" s="40"/>
      <c r="AC39" s="40"/>
      <c r="AD39" s="40"/>
      <c r="AE39" s="40"/>
      <c r="AF39" s="40"/>
      <c r="AG39" s="40"/>
      <c r="AH39" s="42"/>
      <c r="AI39" s="42"/>
      <c r="AJ39" s="40"/>
    </row>
    <row r="40" spans="2:36" ht="13.5">
      <c r="B40" s="10" t="s">
        <v>15</v>
      </c>
      <c r="C40" s="199" t="s">
        <v>25</v>
      </c>
      <c r="D40" s="200"/>
      <c r="E40" s="12" t="s">
        <v>6</v>
      </c>
      <c r="F40" s="13" t="s">
        <v>7</v>
      </c>
      <c r="G40" s="14" t="s">
        <v>6</v>
      </c>
      <c r="H40" s="15" t="s">
        <v>7</v>
      </c>
      <c r="I40" s="11" t="s">
        <v>22</v>
      </c>
      <c r="J40" s="16" t="s">
        <v>11</v>
      </c>
      <c r="K40" s="17"/>
      <c r="L40" s="18" t="s">
        <v>12</v>
      </c>
      <c r="M40" s="15"/>
      <c r="N40" s="19" t="s">
        <v>13</v>
      </c>
      <c r="O40" s="20" t="s">
        <v>125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40"/>
      <c r="AA40" s="40"/>
      <c r="AB40" s="40"/>
      <c r="AC40" s="40"/>
      <c r="AD40" s="40"/>
      <c r="AE40" s="40"/>
      <c r="AF40" s="40"/>
      <c r="AG40" s="40"/>
      <c r="AH40" s="42"/>
      <c r="AI40" s="42"/>
      <c r="AJ40" s="40"/>
    </row>
    <row r="41" spans="2:36" ht="16.5" customHeight="1">
      <c r="B41" s="230" t="s">
        <v>18</v>
      </c>
      <c r="C41" s="21" t="s">
        <v>0</v>
      </c>
      <c r="D41" s="22"/>
      <c r="E41" s="45"/>
      <c r="F41" s="46"/>
      <c r="G41" s="47"/>
      <c r="H41" s="48"/>
      <c r="I41" s="49">
        <v>5</v>
      </c>
      <c r="J41" s="50">
        <v>0</v>
      </c>
      <c r="K41" s="51"/>
      <c r="L41" s="51"/>
      <c r="M41" s="51"/>
      <c r="N41" s="52"/>
      <c r="O41" s="5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40" t="e">
        <f>200000000+#REF!</f>
        <v>#REF!</v>
      </c>
      <c r="AA41" s="40" t="str">
        <f t="shared" si="2"/>
        <v>  </v>
      </c>
      <c r="AB41" s="40" t="str">
        <f t="shared" si="3"/>
        <v>(5)</v>
      </c>
      <c r="AC41" s="40" t="str">
        <f t="shared" si="4"/>
        <v> </v>
      </c>
      <c r="AD41" s="40">
        <v>2</v>
      </c>
      <c r="AE41" s="40">
        <v>10</v>
      </c>
      <c r="AF41" s="40">
        <f t="shared" si="0"/>
        <v>0</v>
      </c>
      <c r="AG41" s="40" t="e">
        <f>#REF!</f>
        <v>#REF!</v>
      </c>
      <c r="AH41" s="42" t="s">
        <v>82</v>
      </c>
      <c r="AI41" s="42"/>
      <c r="AJ41" s="40" t="str">
        <f>"00"&amp;J41&amp;K41&amp;L41&amp;M41&amp;N41</f>
        <v>000</v>
      </c>
    </row>
    <row r="42" spans="2:36" ht="16.5" customHeight="1">
      <c r="B42" s="230"/>
      <c r="C42" s="125" t="s">
        <v>0</v>
      </c>
      <c r="D42" s="29"/>
      <c r="E42" s="126"/>
      <c r="F42" s="127"/>
      <c r="G42" s="128"/>
      <c r="H42" s="129"/>
      <c r="I42" s="130">
        <v>5</v>
      </c>
      <c r="J42" s="97">
        <v>0</v>
      </c>
      <c r="K42" s="98"/>
      <c r="L42" s="98"/>
      <c r="M42" s="98"/>
      <c r="N42" s="99"/>
      <c r="O42" s="131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40" t="e">
        <f>200000000+#REF!</f>
        <v>#REF!</v>
      </c>
      <c r="AA42" s="40" t="str">
        <f t="shared" si="2"/>
        <v>  </v>
      </c>
      <c r="AB42" s="40" t="str">
        <f t="shared" si="3"/>
        <v>(5)</v>
      </c>
      <c r="AC42" s="40" t="str">
        <f t="shared" si="4"/>
        <v> </v>
      </c>
      <c r="AD42" s="40">
        <v>2</v>
      </c>
      <c r="AE42" s="40">
        <v>10</v>
      </c>
      <c r="AF42" s="40">
        <f t="shared" si="0"/>
        <v>0</v>
      </c>
      <c r="AG42" s="40" t="e">
        <f>#REF!</f>
        <v>#REF!</v>
      </c>
      <c r="AH42" s="42" t="s">
        <v>82</v>
      </c>
      <c r="AI42" s="42"/>
      <c r="AJ42" s="40" t="str">
        <f>"00"&amp;J42&amp;K42&amp;L42&amp;M42&amp;N42</f>
        <v>000</v>
      </c>
    </row>
    <row r="43" spans="2:36" ht="16.5" customHeight="1">
      <c r="B43" s="231"/>
      <c r="C43" s="23" t="s">
        <v>0</v>
      </c>
      <c r="D43" s="24"/>
      <c r="E43" s="54"/>
      <c r="F43" s="55"/>
      <c r="G43" s="56"/>
      <c r="H43" s="57"/>
      <c r="I43" s="58">
        <v>5</v>
      </c>
      <c r="J43" s="59">
        <v>0</v>
      </c>
      <c r="K43" s="60"/>
      <c r="L43" s="60"/>
      <c r="M43" s="60"/>
      <c r="N43" s="61"/>
      <c r="O43" s="6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40" t="e">
        <f>200000000+#REF!</f>
        <v>#REF!</v>
      </c>
      <c r="AA43" s="40" t="str">
        <f t="shared" si="2"/>
        <v>  </v>
      </c>
      <c r="AB43" s="40" t="str">
        <f t="shared" si="3"/>
        <v>(5)</v>
      </c>
      <c r="AC43" s="40" t="str">
        <f t="shared" si="4"/>
        <v> </v>
      </c>
      <c r="AD43" s="40">
        <v>2</v>
      </c>
      <c r="AE43" s="40">
        <v>10</v>
      </c>
      <c r="AF43" s="40">
        <f t="shared" si="0"/>
        <v>0</v>
      </c>
      <c r="AG43" s="40" t="e">
        <f>#REF!</f>
        <v>#REF!</v>
      </c>
      <c r="AH43" s="42" t="s">
        <v>82</v>
      </c>
      <c r="AI43" s="42"/>
      <c r="AJ43" s="40" t="str">
        <f aca="true" t="shared" si="5" ref="AJ43:AJ52">"00"&amp;J43&amp;K43&amp;L43&amp;M43&amp;N43</f>
        <v>000</v>
      </c>
    </row>
    <row r="44" spans="2:36" ht="16.5" customHeight="1">
      <c r="B44" s="231"/>
      <c r="C44" s="25" t="s">
        <v>1</v>
      </c>
      <c r="D44" s="26"/>
      <c r="E44" s="63"/>
      <c r="F44" s="64"/>
      <c r="G44" s="65"/>
      <c r="H44" s="66"/>
      <c r="I44" s="67">
        <v>6</v>
      </c>
      <c r="J44" s="68">
        <v>0</v>
      </c>
      <c r="K44" s="69"/>
      <c r="L44" s="69"/>
      <c r="M44" s="69"/>
      <c r="N44" s="70"/>
      <c r="O44" s="71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40" t="e">
        <f>200000000+#REF!</f>
        <v>#REF!</v>
      </c>
      <c r="AA44" s="40" t="str">
        <f t="shared" si="2"/>
        <v>  </v>
      </c>
      <c r="AB44" s="40" t="str">
        <f t="shared" si="3"/>
        <v>(6)</v>
      </c>
      <c r="AC44" s="40" t="str">
        <f t="shared" si="4"/>
        <v> </v>
      </c>
      <c r="AD44" s="40">
        <v>2</v>
      </c>
      <c r="AE44" s="40">
        <v>10</v>
      </c>
      <c r="AF44" s="40">
        <f t="shared" si="0"/>
        <v>0</v>
      </c>
      <c r="AG44" s="40" t="e">
        <f>#REF!</f>
        <v>#REF!</v>
      </c>
      <c r="AH44" s="42" t="s">
        <v>83</v>
      </c>
      <c r="AI44" s="42"/>
      <c r="AJ44" s="40" t="str">
        <f t="shared" si="5"/>
        <v>000</v>
      </c>
    </row>
    <row r="45" spans="2:36" ht="16.5" customHeight="1">
      <c r="B45" s="231"/>
      <c r="C45" s="125" t="s">
        <v>1</v>
      </c>
      <c r="D45" s="29"/>
      <c r="E45" s="126"/>
      <c r="F45" s="127"/>
      <c r="G45" s="128"/>
      <c r="H45" s="129"/>
      <c r="I45" s="130">
        <v>6</v>
      </c>
      <c r="J45" s="97">
        <v>0</v>
      </c>
      <c r="K45" s="98"/>
      <c r="L45" s="98"/>
      <c r="M45" s="98"/>
      <c r="N45" s="99"/>
      <c r="O45" s="131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40" t="e">
        <f>200000000+#REF!</f>
        <v>#REF!</v>
      </c>
      <c r="AA45" s="40" t="str">
        <f t="shared" si="2"/>
        <v>  </v>
      </c>
      <c r="AB45" s="40" t="str">
        <f t="shared" si="3"/>
        <v>(6)</v>
      </c>
      <c r="AC45" s="40" t="str">
        <f t="shared" si="4"/>
        <v> </v>
      </c>
      <c r="AD45" s="40">
        <v>2</v>
      </c>
      <c r="AE45" s="40">
        <v>10</v>
      </c>
      <c r="AF45" s="40">
        <f t="shared" si="0"/>
        <v>0</v>
      </c>
      <c r="AG45" s="40" t="e">
        <f>#REF!</f>
        <v>#REF!</v>
      </c>
      <c r="AH45" s="42" t="s">
        <v>83</v>
      </c>
      <c r="AI45" s="42"/>
      <c r="AJ45" s="40" t="str">
        <f t="shared" si="5"/>
        <v>000</v>
      </c>
    </row>
    <row r="46" spans="2:36" ht="16.5" customHeight="1">
      <c r="B46" s="231"/>
      <c r="C46" s="27" t="s">
        <v>1</v>
      </c>
      <c r="D46" s="28"/>
      <c r="E46" s="72"/>
      <c r="F46" s="73"/>
      <c r="G46" s="74"/>
      <c r="H46" s="75"/>
      <c r="I46" s="76">
        <v>6</v>
      </c>
      <c r="J46" s="77">
        <v>0</v>
      </c>
      <c r="K46" s="78"/>
      <c r="L46" s="78"/>
      <c r="M46" s="78"/>
      <c r="N46" s="79"/>
      <c r="O46" s="80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40" t="e">
        <f>200000000+#REF!</f>
        <v>#REF!</v>
      </c>
      <c r="AA46" s="40" t="str">
        <f t="shared" si="2"/>
        <v>  </v>
      </c>
      <c r="AB46" s="40" t="str">
        <f t="shared" si="3"/>
        <v>(6)</v>
      </c>
      <c r="AC46" s="40" t="str">
        <f t="shared" si="4"/>
        <v> </v>
      </c>
      <c r="AD46" s="40">
        <v>2</v>
      </c>
      <c r="AE46" s="40">
        <v>10</v>
      </c>
      <c r="AF46" s="40">
        <f t="shared" si="0"/>
        <v>0</v>
      </c>
      <c r="AG46" s="40" t="e">
        <f>#REF!</f>
        <v>#REF!</v>
      </c>
      <c r="AH46" s="42" t="s">
        <v>83</v>
      </c>
      <c r="AI46" s="42"/>
      <c r="AJ46" s="40" t="str">
        <f t="shared" si="5"/>
        <v>000</v>
      </c>
    </row>
    <row r="47" spans="2:36" ht="16.5" customHeight="1">
      <c r="B47" s="231"/>
      <c r="C47" s="21" t="s">
        <v>84</v>
      </c>
      <c r="D47" s="22"/>
      <c r="E47" s="45"/>
      <c r="F47" s="46"/>
      <c r="G47" s="47"/>
      <c r="H47" s="48"/>
      <c r="I47" s="49"/>
      <c r="J47" s="50">
        <v>0</v>
      </c>
      <c r="K47" s="51"/>
      <c r="L47" s="51"/>
      <c r="M47" s="51"/>
      <c r="N47" s="52"/>
      <c r="O47" s="5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40" t="e">
        <f>200000000+#REF!</f>
        <v>#REF!</v>
      </c>
      <c r="AA47" s="40" t="str">
        <f t="shared" si="2"/>
        <v>  </v>
      </c>
      <c r="AB47" s="40" t="str">
        <f t="shared" si="3"/>
        <v>()</v>
      </c>
      <c r="AC47" s="40" t="str">
        <f t="shared" si="4"/>
        <v> </v>
      </c>
      <c r="AD47" s="40">
        <v>2</v>
      </c>
      <c r="AE47" s="40">
        <v>10</v>
      </c>
      <c r="AF47" s="40">
        <f t="shared" si="0"/>
        <v>0</v>
      </c>
      <c r="AG47" s="40" t="e">
        <f>#REF!</f>
        <v>#REF!</v>
      </c>
      <c r="AH47" s="42" t="s">
        <v>98</v>
      </c>
      <c r="AI47" s="42"/>
      <c r="AJ47" s="40" t="str">
        <f t="shared" si="5"/>
        <v>000</v>
      </c>
    </row>
    <row r="48" spans="2:36" ht="16.5" customHeight="1">
      <c r="B48" s="231"/>
      <c r="C48" s="125" t="s">
        <v>84</v>
      </c>
      <c r="D48" s="29"/>
      <c r="E48" s="126"/>
      <c r="F48" s="127"/>
      <c r="G48" s="128"/>
      <c r="H48" s="129"/>
      <c r="I48" s="130"/>
      <c r="J48" s="97">
        <v>0</v>
      </c>
      <c r="K48" s="98"/>
      <c r="L48" s="98"/>
      <c r="M48" s="98"/>
      <c r="N48" s="99"/>
      <c r="O48" s="131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40" t="e">
        <f>200000000+#REF!</f>
        <v>#REF!</v>
      </c>
      <c r="AA48" s="40" t="str">
        <f t="shared" si="2"/>
        <v>  </v>
      </c>
      <c r="AB48" s="40" t="str">
        <f t="shared" si="3"/>
        <v>()</v>
      </c>
      <c r="AC48" s="40" t="str">
        <f t="shared" si="4"/>
        <v> </v>
      </c>
      <c r="AD48" s="40">
        <v>2</v>
      </c>
      <c r="AE48" s="40">
        <v>10</v>
      </c>
      <c r="AF48" s="40">
        <f t="shared" si="0"/>
        <v>0</v>
      </c>
      <c r="AG48" s="40" t="e">
        <f>#REF!</f>
        <v>#REF!</v>
      </c>
      <c r="AH48" s="42" t="s">
        <v>98</v>
      </c>
      <c r="AI48" s="42"/>
      <c r="AJ48" s="40" t="str">
        <f t="shared" si="5"/>
        <v>000</v>
      </c>
    </row>
    <row r="49" spans="2:36" ht="16.5" customHeight="1">
      <c r="B49" s="231"/>
      <c r="C49" s="23" t="s">
        <v>84</v>
      </c>
      <c r="D49" s="24"/>
      <c r="E49" s="54"/>
      <c r="F49" s="55"/>
      <c r="G49" s="56"/>
      <c r="H49" s="57"/>
      <c r="I49" s="58"/>
      <c r="J49" s="59">
        <v>0</v>
      </c>
      <c r="K49" s="60"/>
      <c r="L49" s="60"/>
      <c r="M49" s="60"/>
      <c r="N49" s="61"/>
      <c r="O49" s="6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40" t="e">
        <f>200000000+#REF!</f>
        <v>#REF!</v>
      </c>
      <c r="AA49" s="40" t="str">
        <f t="shared" si="2"/>
        <v>  </v>
      </c>
      <c r="AB49" s="40" t="str">
        <f t="shared" si="3"/>
        <v>()</v>
      </c>
      <c r="AC49" s="40" t="str">
        <f t="shared" si="4"/>
        <v> </v>
      </c>
      <c r="AD49" s="40">
        <v>2</v>
      </c>
      <c r="AE49" s="40">
        <v>10</v>
      </c>
      <c r="AF49" s="40">
        <f t="shared" si="0"/>
        <v>0</v>
      </c>
      <c r="AG49" s="40" t="e">
        <f>#REF!</f>
        <v>#REF!</v>
      </c>
      <c r="AH49" s="42" t="s">
        <v>98</v>
      </c>
      <c r="AI49" s="42"/>
      <c r="AJ49" s="40" t="str">
        <f t="shared" si="5"/>
        <v>000</v>
      </c>
    </row>
    <row r="50" spans="2:36" ht="16.5" customHeight="1">
      <c r="B50" s="231"/>
      <c r="C50" s="25" t="s">
        <v>99</v>
      </c>
      <c r="D50" s="26"/>
      <c r="E50" s="63"/>
      <c r="F50" s="64"/>
      <c r="G50" s="65"/>
      <c r="H50" s="66"/>
      <c r="I50" s="67"/>
      <c r="J50" s="68"/>
      <c r="K50" s="69"/>
      <c r="L50" s="69"/>
      <c r="M50" s="69"/>
      <c r="N50" s="70"/>
      <c r="O50" s="71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40" t="e">
        <f>200000000+#REF!</f>
        <v>#REF!</v>
      </c>
      <c r="AA50" s="40" t="str">
        <f t="shared" si="2"/>
        <v>  </v>
      </c>
      <c r="AB50" s="40" t="str">
        <f t="shared" si="3"/>
        <v>()</v>
      </c>
      <c r="AC50" s="40" t="str">
        <f t="shared" si="4"/>
        <v> </v>
      </c>
      <c r="AD50" s="40">
        <v>2</v>
      </c>
      <c r="AE50" s="40">
        <v>10</v>
      </c>
      <c r="AF50" s="40">
        <f t="shared" si="0"/>
        <v>0</v>
      </c>
      <c r="AG50" s="40" t="e">
        <f>#REF!</f>
        <v>#REF!</v>
      </c>
      <c r="AH50" s="42" t="s">
        <v>100</v>
      </c>
      <c r="AI50" s="42"/>
      <c r="AJ50" s="40" t="str">
        <f t="shared" si="5"/>
        <v>00</v>
      </c>
    </row>
    <row r="51" spans="2:36" ht="16.5" customHeight="1">
      <c r="B51" s="231"/>
      <c r="C51" s="125" t="s">
        <v>99</v>
      </c>
      <c r="D51" s="29"/>
      <c r="E51" s="126"/>
      <c r="F51" s="127"/>
      <c r="G51" s="128"/>
      <c r="H51" s="129"/>
      <c r="I51" s="130"/>
      <c r="J51" s="97"/>
      <c r="K51" s="98"/>
      <c r="L51" s="98"/>
      <c r="M51" s="98"/>
      <c r="N51" s="99"/>
      <c r="O51" s="131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40" t="e">
        <f>200000000+#REF!</f>
        <v>#REF!</v>
      </c>
      <c r="AA51" s="40" t="str">
        <f t="shared" si="2"/>
        <v>  </v>
      </c>
      <c r="AB51" s="40" t="str">
        <f t="shared" si="3"/>
        <v>()</v>
      </c>
      <c r="AC51" s="40" t="str">
        <f t="shared" si="4"/>
        <v> </v>
      </c>
      <c r="AD51" s="40">
        <v>2</v>
      </c>
      <c r="AE51" s="40">
        <v>10</v>
      </c>
      <c r="AF51" s="40">
        <f t="shared" si="0"/>
        <v>0</v>
      </c>
      <c r="AG51" s="40" t="e">
        <f>#REF!</f>
        <v>#REF!</v>
      </c>
      <c r="AH51" s="42" t="s">
        <v>100</v>
      </c>
      <c r="AI51" s="42"/>
      <c r="AJ51" s="40" t="str">
        <f t="shared" si="5"/>
        <v>00</v>
      </c>
    </row>
    <row r="52" spans="2:36" ht="16.5" customHeight="1">
      <c r="B52" s="231"/>
      <c r="C52" s="27" t="s">
        <v>99</v>
      </c>
      <c r="D52" s="28"/>
      <c r="E52" s="72"/>
      <c r="F52" s="73"/>
      <c r="G52" s="74"/>
      <c r="H52" s="75"/>
      <c r="I52" s="76"/>
      <c r="J52" s="77"/>
      <c r="K52" s="78"/>
      <c r="L52" s="78"/>
      <c r="M52" s="78"/>
      <c r="N52" s="79"/>
      <c r="O52" s="80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40" t="e">
        <f>200000000+#REF!</f>
        <v>#REF!</v>
      </c>
      <c r="AA52" s="40" t="str">
        <f t="shared" si="2"/>
        <v>  </v>
      </c>
      <c r="AB52" s="40" t="str">
        <f t="shared" si="3"/>
        <v>()</v>
      </c>
      <c r="AC52" s="40" t="str">
        <f t="shared" si="4"/>
        <v> </v>
      </c>
      <c r="AD52" s="40">
        <v>2</v>
      </c>
      <c r="AE52" s="40">
        <v>10</v>
      </c>
      <c r="AF52" s="40">
        <f t="shared" si="0"/>
        <v>0</v>
      </c>
      <c r="AG52" s="40" t="e">
        <f>#REF!</f>
        <v>#REF!</v>
      </c>
      <c r="AH52" s="42" t="s">
        <v>100</v>
      </c>
      <c r="AI52" s="42"/>
      <c r="AJ52" s="40" t="str">
        <f t="shared" si="5"/>
        <v>00</v>
      </c>
    </row>
    <row r="53" spans="2:36" ht="16.5" customHeight="1">
      <c r="B53" s="231"/>
      <c r="C53" s="169" t="s">
        <v>88</v>
      </c>
      <c r="D53" s="29">
        <v>1</v>
      </c>
      <c r="E53" s="45"/>
      <c r="F53" s="46"/>
      <c r="G53" s="47"/>
      <c r="H53" s="48"/>
      <c r="I53" s="49"/>
      <c r="J53" s="187" t="s">
        <v>124</v>
      </c>
      <c r="K53" s="188"/>
      <c r="L53" s="188"/>
      <c r="M53" s="188"/>
      <c r="N53" s="189"/>
      <c r="O53" s="5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40" t="e">
        <f>200000000+#REF!</f>
        <v>#REF!</v>
      </c>
      <c r="AA53" s="40" t="str">
        <f t="shared" si="2"/>
        <v>  </v>
      </c>
      <c r="AB53" s="40" t="str">
        <f t="shared" si="3"/>
        <v>()</v>
      </c>
      <c r="AC53" s="40" t="str">
        <f t="shared" si="4"/>
        <v> </v>
      </c>
      <c r="AD53" s="40">
        <v>2</v>
      </c>
      <c r="AE53" s="40">
        <v>10</v>
      </c>
      <c r="AF53" s="40">
        <f t="shared" si="0"/>
        <v>0</v>
      </c>
      <c r="AG53" s="40" t="e">
        <f>#REF!</f>
        <v>#REF!</v>
      </c>
      <c r="AH53" s="42"/>
      <c r="AI53" s="42" t="s">
        <v>101</v>
      </c>
      <c r="AJ53" s="40"/>
    </row>
    <row r="54" spans="2:36" ht="16.5" customHeight="1">
      <c r="B54" s="231"/>
      <c r="C54" s="169"/>
      <c r="D54" s="29">
        <v>2</v>
      </c>
      <c r="E54" s="81"/>
      <c r="F54" s="82"/>
      <c r="G54" s="83"/>
      <c r="H54" s="84"/>
      <c r="I54" s="85"/>
      <c r="J54" s="190"/>
      <c r="K54" s="191"/>
      <c r="L54" s="191"/>
      <c r="M54" s="191"/>
      <c r="N54" s="192"/>
      <c r="O54" s="86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40" t="e">
        <f>200000000+#REF!</f>
        <v>#REF!</v>
      </c>
      <c r="AA54" s="40" t="str">
        <f t="shared" si="2"/>
        <v>  </v>
      </c>
      <c r="AB54" s="40" t="str">
        <f t="shared" si="3"/>
        <v>()</v>
      </c>
      <c r="AC54" s="40" t="str">
        <f t="shared" si="4"/>
        <v> </v>
      </c>
      <c r="AD54" s="40">
        <v>2</v>
      </c>
      <c r="AE54" s="40">
        <v>10</v>
      </c>
      <c r="AF54" s="40">
        <f t="shared" si="0"/>
        <v>0</v>
      </c>
      <c r="AG54" s="40" t="e">
        <f>#REF!</f>
        <v>#REF!</v>
      </c>
      <c r="AH54" s="42"/>
      <c r="AI54" s="42" t="s">
        <v>101</v>
      </c>
      <c r="AJ54" s="40"/>
    </row>
    <row r="55" spans="2:36" ht="16.5" customHeight="1">
      <c r="B55" s="231"/>
      <c r="C55" s="169"/>
      <c r="D55" s="29">
        <v>3</v>
      </c>
      <c r="E55" s="81"/>
      <c r="F55" s="82"/>
      <c r="G55" s="83"/>
      <c r="H55" s="84"/>
      <c r="I55" s="85"/>
      <c r="J55" s="193"/>
      <c r="K55" s="194"/>
      <c r="L55" s="194"/>
      <c r="M55" s="194"/>
      <c r="N55" s="195"/>
      <c r="O55" s="86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40" t="e">
        <f>200000000+#REF!</f>
        <v>#REF!</v>
      </c>
      <c r="AA55" s="40" t="str">
        <f t="shared" si="2"/>
        <v>  </v>
      </c>
      <c r="AB55" s="40" t="str">
        <f t="shared" si="3"/>
        <v>()</v>
      </c>
      <c r="AC55" s="40" t="str">
        <f t="shared" si="4"/>
        <v> </v>
      </c>
      <c r="AD55" s="40">
        <v>2</v>
      </c>
      <c r="AE55" s="40">
        <v>10</v>
      </c>
      <c r="AF55" s="40">
        <f t="shared" si="0"/>
        <v>0</v>
      </c>
      <c r="AG55" s="40" t="e">
        <f>#REF!</f>
        <v>#REF!</v>
      </c>
      <c r="AH55" s="42"/>
      <c r="AI55" s="42" t="s">
        <v>101</v>
      </c>
      <c r="AJ55" s="40"/>
    </row>
    <row r="56" spans="2:36" ht="16.5" customHeight="1">
      <c r="B56" s="231"/>
      <c r="C56" s="169"/>
      <c r="D56" s="29">
        <v>4</v>
      </c>
      <c r="E56" s="81"/>
      <c r="F56" s="82"/>
      <c r="G56" s="83"/>
      <c r="H56" s="84"/>
      <c r="I56" s="85"/>
      <c r="J56" s="103" t="s">
        <v>11</v>
      </c>
      <c r="K56" s="104"/>
      <c r="L56" s="105" t="s">
        <v>12</v>
      </c>
      <c r="M56" s="106"/>
      <c r="N56" s="107" t="s">
        <v>13</v>
      </c>
      <c r="O56" s="86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40" t="e">
        <f>200000000+#REF!</f>
        <v>#REF!</v>
      </c>
      <c r="AA56" s="40" t="str">
        <f t="shared" si="2"/>
        <v>  </v>
      </c>
      <c r="AB56" s="40" t="str">
        <f t="shared" si="3"/>
        <v>()</v>
      </c>
      <c r="AC56" s="40" t="str">
        <f t="shared" si="4"/>
        <v> </v>
      </c>
      <c r="AD56" s="40">
        <v>2</v>
      </c>
      <c r="AE56" s="40">
        <v>10</v>
      </c>
      <c r="AF56" s="40">
        <f t="shared" si="0"/>
        <v>0</v>
      </c>
      <c r="AG56" s="40" t="e">
        <f>#REF!</f>
        <v>#REF!</v>
      </c>
      <c r="AH56" s="42"/>
      <c r="AI56" s="42" t="s">
        <v>102</v>
      </c>
      <c r="AJ56" s="40"/>
    </row>
    <row r="57" spans="2:36" ht="16.5" customHeight="1">
      <c r="B57" s="232"/>
      <c r="C57" s="170"/>
      <c r="D57" s="30">
        <v>5</v>
      </c>
      <c r="E57" s="54"/>
      <c r="F57" s="55"/>
      <c r="G57" s="56"/>
      <c r="H57" s="57"/>
      <c r="I57" s="58"/>
      <c r="J57" s="97"/>
      <c r="K57" s="98"/>
      <c r="L57" s="98"/>
      <c r="M57" s="98"/>
      <c r="N57" s="99"/>
      <c r="O57" s="6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40" t="e">
        <f>200000000+#REF!</f>
        <v>#REF!</v>
      </c>
      <c r="AA57" s="40" t="str">
        <f t="shared" si="2"/>
        <v>  </v>
      </c>
      <c r="AB57" s="40" t="str">
        <f t="shared" si="3"/>
        <v>()</v>
      </c>
      <c r="AC57" s="40" t="str">
        <f t="shared" si="4"/>
        <v> </v>
      </c>
      <c r="AD57" s="40">
        <v>2</v>
      </c>
      <c r="AE57" s="40">
        <v>10</v>
      </c>
      <c r="AF57" s="40">
        <f t="shared" si="0"/>
        <v>0</v>
      </c>
      <c r="AG57" s="40" t="e">
        <f>#REF!</f>
        <v>#REF!</v>
      </c>
      <c r="AH57" s="42"/>
      <c r="AI57" s="42" t="s">
        <v>102</v>
      </c>
      <c r="AJ57" s="40"/>
    </row>
    <row r="58" spans="2:36" ht="13.5">
      <c r="B58" s="31"/>
      <c r="C58" s="31"/>
      <c r="D58" s="32"/>
      <c r="E58" s="89"/>
      <c r="F58" s="90"/>
      <c r="G58" s="91"/>
      <c r="H58" s="92"/>
      <c r="I58" s="34"/>
      <c r="J58" s="93"/>
      <c r="K58" s="94" t="s">
        <v>91</v>
      </c>
      <c r="L58" s="95"/>
      <c r="M58" s="96" t="s">
        <v>92</v>
      </c>
      <c r="N58" s="100"/>
      <c r="O58" s="34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40"/>
      <c r="AA58" s="40"/>
      <c r="AB58" s="40"/>
      <c r="AC58" s="40"/>
      <c r="AD58" s="40">
        <v>2</v>
      </c>
      <c r="AE58" s="40"/>
      <c r="AF58" s="40"/>
      <c r="AG58" s="40"/>
      <c r="AH58" s="42"/>
      <c r="AI58" s="42"/>
      <c r="AJ58" s="40"/>
    </row>
    <row r="59" spans="2:36" ht="16.5" customHeight="1">
      <c r="B59" s="226" t="s">
        <v>47</v>
      </c>
      <c r="C59" s="21" t="s">
        <v>3</v>
      </c>
      <c r="D59" s="22"/>
      <c r="E59" s="45"/>
      <c r="F59" s="46"/>
      <c r="G59" s="47"/>
      <c r="H59" s="48"/>
      <c r="I59" s="49"/>
      <c r="J59" s="50">
        <v>0</v>
      </c>
      <c r="K59" s="51"/>
      <c r="L59" s="51"/>
      <c r="M59" s="51"/>
      <c r="N59" s="101"/>
      <c r="O59" s="53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40" t="e">
        <f>200000000+#REF!</f>
        <v>#REF!</v>
      </c>
      <c r="AA59" s="40" t="str">
        <f t="shared" si="2"/>
        <v>  </v>
      </c>
      <c r="AB59" s="40" t="str">
        <f t="shared" si="3"/>
        <v>()</v>
      </c>
      <c r="AC59" s="40" t="str">
        <f t="shared" si="4"/>
        <v> </v>
      </c>
      <c r="AD59" s="40">
        <v>2</v>
      </c>
      <c r="AE59" s="40">
        <v>10</v>
      </c>
      <c r="AF59" s="40">
        <f t="shared" si="0"/>
        <v>0</v>
      </c>
      <c r="AG59" s="40" t="e">
        <f>#REF!</f>
        <v>#REF!</v>
      </c>
      <c r="AH59" s="42" t="s">
        <v>32</v>
      </c>
      <c r="AI59" s="42"/>
      <c r="AJ59" s="40"/>
    </row>
    <row r="60" spans="2:36" ht="16.5" customHeight="1">
      <c r="B60" s="226"/>
      <c r="C60" s="125" t="s">
        <v>3</v>
      </c>
      <c r="D60" s="29"/>
      <c r="E60" s="126"/>
      <c r="F60" s="127"/>
      <c r="G60" s="128"/>
      <c r="H60" s="129"/>
      <c r="I60" s="130"/>
      <c r="J60" s="97">
        <v>0</v>
      </c>
      <c r="K60" s="98"/>
      <c r="L60" s="98"/>
      <c r="M60" s="98"/>
      <c r="N60" s="132"/>
      <c r="O60" s="131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40" t="e">
        <f>200000000+#REF!</f>
        <v>#REF!</v>
      </c>
      <c r="AA60" s="40" t="str">
        <f t="shared" si="2"/>
        <v>  </v>
      </c>
      <c r="AB60" s="40" t="str">
        <f t="shared" si="3"/>
        <v>()</v>
      </c>
      <c r="AC60" s="40" t="str">
        <f t="shared" si="4"/>
        <v> </v>
      </c>
      <c r="AD60" s="40">
        <v>2</v>
      </c>
      <c r="AE60" s="40">
        <v>10</v>
      </c>
      <c r="AF60" s="40">
        <f t="shared" si="0"/>
        <v>0</v>
      </c>
      <c r="AG60" s="40" t="e">
        <f>#REF!</f>
        <v>#REF!</v>
      </c>
      <c r="AH60" s="42" t="s">
        <v>32</v>
      </c>
      <c r="AI60" s="42"/>
      <c r="AJ60" s="40"/>
    </row>
    <row r="61" spans="2:36" ht="16.5" customHeight="1">
      <c r="B61" s="227"/>
      <c r="C61" s="23" t="s">
        <v>3</v>
      </c>
      <c r="D61" s="24"/>
      <c r="E61" s="54"/>
      <c r="F61" s="55"/>
      <c r="G61" s="56"/>
      <c r="H61" s="57"/>
      <c r="I61" s="58"/>
      <c r="J61" s="59">
        <v>0</v>
      </c>
      <c r="K61" s="60"/>
      <c r="L61" s="60"/>
      <c r="M61" s="60"/>
      <c r="N61" s="102"/>
      <c r="O61" s="6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40" t="e">
        <f>200000000+#REF!</f>
        <v>#REF!</v>
      </c>
      <c r="AA61" s="40" t="str">
        <f t="shared" si="2"/>
        <v>  </v>
      </c>
      <c r="AB61" s="40" t="str">
        <f t="shared" si="3"/>
        <v>()</v>
      </c>
      <c r="AC61" s="40" t="str">
        <f t="shared" si="4"/>
        <v> </v>
      </c>
      <c r="AD61" s="40">
        <v>2</v>
      </c>
      <c r="AE61" s="40">
        <v>10</v>
      </c>
      <c r="AF61" s="40">
        <f t="shared" si="0"/>
        <v>0</v>
      </c>
      <c r="AG61" s="40" t="e">
        <f>#REF!</f>
        <v>#REF!</v>
      </c>
      <c r="AH61" s="42" t="s">
        <v>32</v>
      </c>
      <c r="AI61" s="42"/>
      <c r="AJ61" s="40"/>
    </row>
    <row r="62" spans="2:36" ht="16.5" customHeight="1">
      <c r="B62" s="227"/>
      <c r="C62" s="25" t="s">
        <v>4</v>
      </c>
      <c r="D62" s="26"/>
      <c r="E62" s="63"/>
      <c r="F62" s="64"/>
      <c r="G62" s="65"/>
      <c r="H62" s="66"/>
      <c r="I62" s="67"/>
      <c r="J62" s="68">
        <v>0</v>
      </c>
      <c r="K62" s="69"/>
      <c r="L62" s="69"/>
      <c r="M62" s="69"/>
      <c r="N62" s="87"/>
      <c r="O62" s="71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0" t="e">
        <f>200000000+#REF!</f>
        <v>#REF!</v>
      </c>
      <c r="AA62" s="40" t="str">
        <f t="shared" si="2"/>
        <v>  </v>
      </c>
      <c r="AB62" s="40" t="str">
        <f t="shared" si="3"/>
        <v>()</v>
      </c>
      <c r="AC62" s="40" t="str">
        <f t="shared" si="4"/>
        <v> </v>
      </c>
      <c r="AD62" s="40">
        <v>2</v>
      </c>
      <c r="AE62" s="40">
        <v>10</v>
      </c>
      <c r="AF62" s="40">
        <f t="shared" si="0"/>
        <v>0</v>
      </c>
      <c r="AG62" s="40" t="e">
        <f>#REF!</f>
        <v>#REF!</v>
      </c>
      <c r="AH62" s="42" t="s">
        <v>33</v>
      </c>
      <c r="AI62" s="42"/>
      <c r="AJ62" s="40"/>
    </row>
    <row r="63" spans="2:36" ht="16.5" customHeight="1">
      <c r="B63" s="227"/>
      <c r="C63" s="125" t="s">
        <v>4</v>
      </c>
      <c r="D63" s="29"/>
      <c r="E63" s="126"/>
      <c r="F63" s="127"/>
      <c r="G63" s="128"/>
      <c r="H63" s="129"/>
      <c r="I63" s="130"/>
      <c r="J63" s="97">
        <v>0</v>
      </c>
      <c r="K63" s="98"/>
      <c r="L63" s="98"/>
      <c r="M63" s="98"/>
      <c r="N63" s="132"/>
      <c r="O63" s="131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40" t="e">
        <f>200000000+#REF!</f>
        <v>#REF!</v>
      </c>
      <c r="AA63" s="40" t="str">
        <f t="shared" si="2"/>
        <v>  </v>
      </c>
      <c r="AB63" s="40" t="str">
        <f t="shared" si="3"/>
        <v>()</v>
      </c>
      <c r="AC63" s="40" t="str">
        <f t="shared" si="4"/>
        <v> </v>
      </c>
      <c r="AD63" s="40">
        <v>2</v>
      </c>
      <c r="AE63" s="40">
        <v>10</v>
      </c>
      <c r="AF63" s="40">
        <f t="shared" si="0"/>
        <v>0</v>
      </c>
      <c r="AG63" s="40" t="e">
        <f>#REF!</f>
        <v>#REF!</v>
      </c>
      <c r="AH63" s="42" t="s">
        <v>33</v>
      </c>
      <c r="AI63" s="42"/>
      <c r="AJ63" s="40"/>
    </row>
    <row r="64" spans="2:36" ht="16.5" customHeight="1">
      <c r="B64" s="227"/>
      <c r="C64" s="27" t="s">
        <v>4</v>
      </c>
      <c r="D64" s="28"/>
      <c r="E64" s="72"/>
      <c r="F64" s="73"/>
      <c r="G64" s="74"/>
      <c r="H64" s="75"/>
      <c r="I64" s="76"/>
      <c r="J64" s="77">
        <v>0</v>
      </c>
      <c r="K64" s="78"/>
      <c r="L64" s="78"/>
      <c r="M64" s="78"/>
      <c r="N64" s="88"/>
      <c r="O64" s="80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40" t="e">
        <f>200000000+#REF!</f>
        <v>#REF!</v>
      </c>
      <c r="AA64" s="40" t="str">
        <f t="shared" si="2"/>
        <v>  </v>
      </c>
      <c r="AB64" s="40" t="str">
        <f t="shared" si="3"/>
        <v>()</v>
      </c>
      <c r="AC64" s="40" t="str">
        <f t="shared" si="4"/>
        <v> </v>
      </c>
      <c r="AD64" s="40">
        <v>2</v>
      </c>
      <c r="AE64" s="40">
        <v>10</v>
      </c>
      <c r="AF64" s="40">
        <f t="shared" si="0"/>
        <v>0</v>
      </c>
      <c r="AG64" s="40" t="e">
        <f>#REF!</f>
        <v>#REF!</v>
      </c>
      <c r="AH64" s="42" t="s">
        <v>33</v>
      </c>
      <c r="AI64" s="42"/>
      <c r="AJ64" s="40"/>
    </row>
    <row r="65" spans="2:36" ht="16.5" customHeight="1">
      <c r="B65" s="227"/>
      <c r="C65" s="21" t="s">
        <v>93</v>
      </c>
      <c r="D65" s="22"/>
      <c r="E65" s="45"/>
      <c r="F65" s="46"/>
      <c r="G65" s="47"/>
      <c r="H65" s="48"/>
      <c r="I65" s="49"/>
      <c r="J65" s="50"/>
      <c r="K65" s="51"/>
      <c r="L65" s="51"/>
      <c r="M65" s="51"/>
      <c r="N65" s="101"/>
      <c r="O65" s="5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40" t="e">
        <f>200000000+#REF!</f>
        <v>#REF!</v>
      </c>
      <c r="AA65" s="40" t="str">
        <f t="shared" si="2"/>
        <v>  </v>
      </c>
      <c r="AB65" s="40" t="str">
        <f t="shared" si="3"/>
        <v>()</v>
      </c>
      <c r="AC65" s="40" t="str">
        <f t="shared" si="4"/>
        <v> </v>
      </c>
      <c r="AD65" s="40">
        <v>2</v>
      </c>
      <c r="AE65" s="40">
        <v>10</v>
      </c>
      <c r="AF65" s="40">
        <f t="shared" si="0"/>
        <v>0</v>
      </c>
      <c r="AG65" s="40" t="e">
        <f>#REF!</f>
        <v>#REF!</v>
      </c>
      <c r="AH65" s="42" t="s">
        <v>94</v>
      </c>
      <c r="AI65" s="42"/>
      <c r="AJ65" s="40"/>
    </row>
    <row r="66" spans="2:36" ht="16.5" customHeight="1">
      <c r="B66" s="228"/>
      <c r="C66" s="125" t="s">
        <v>93</v>
      </c>
      <c r="D66" s="29"/>
      <c r="E66" s="126"/>
      <c r="F66" s="127"/>
      <c r="G66" s="128"/>
      <c r="H66" s="129"/>
      <c r="I66" s="130"/>
      <c r="J66" s="97"/>
      <c r="K66" s="98"/>
      <c r="L66" s="98"/>
      <c r="M66" s="98"/>
      <c r="N66" s="132"/>
      <c r="O66" s="131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40" t="e">
        <f>200000000+#REF!</f>
        <v>#REF!</v>
      </c>
      <c r="AA66" s="40" t="str">
        <f t="shared" si="2"/>
        <v>  </v>
      </c>
      <c r="AB66" s="40" t="str">
        <f t="shared" si="3"/>
        <v>()</v>
      </c>
      <c r="AC66" s="40" t="str">
        <f t="shared" si="4"/>
        <v> </v>
      </c>
      <c r="AD66" s="40">
        <v>2</v>
      </c>
      <c r="AE66" s="40">
        <v>10</v>
      </c>
      <c r="AF66" s="40">
        <f t="shared" si="0"/>
        <v>0</v>
      </c>
      <c r="AG66" s="40" t="e">
        <f>#REF!</f>
        <v>#REF!</v>
      </c>
      <c r="AH66" s="42" t="s">
        <v>94</v>
      </c>
      <c r="AI66" s="42"/>
      <c r="AJ66" s="40"/>
    </row>
    <row r="67" spans="2:36" ht="16.5" customHeight="1">
      <c r="B67" s="229"/>
      <c r="C67" s="27" t="s">
        <v>93</v>
      </c>
      <c r="D67" s="28"/>
      <c r="E67" s="72"/>
      <c r="F67" s="73"/>
      <c r="G67" s="74"/>
      <c r="H67" s="75"/>
      <c r="I67" s="76"/>
      <c r="J67" s="77"/>
      <c r="K67" s="78"/>
      <c r="L67" s="78"/>
      <c r="M67" s="78"/>
      <c r="N67" s="88"/>
      <c r="O67" s="80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40" t="e">
        <f>200000000+#REF!</f>
        <v>#REF!</v>
      </c>
      <c r="AA67" s="40" t="str">
        <f t="shared" si="2"/>
        <v>  </v>
      </c>
      <c r="AB67" s="40" t="str">
        <f t="shared" si="3"/>
        <v>()</v>
      </c>
      <c r="AC67" s="40" t="str">
        <f t="shared" si="4"/>
        <v> </v>
      </c>
      <c r="AD67" s="40">
        <v>2</v>
      </c>
      <c r="AE67" s="40">
        <v>10</v>
      </c>
      <c r="AF67" s="40">
        <f t="shared" si="0"/>
        <v>0</v>
      </c>
      <c r="AG67" s="40" t="e">
        <f>#REF!</f>
        <v>#REF!</v>
      </c>
      <c r="AH67" s="42" t="s">
        <v>94</v>
      </c>
      <c r="AI67" s="42"/>
      <c r="AJ67" s="40"/>
    </row>
    <row r="68" spans="16:25" ht="6" customHeight="1"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3.5">
      <c r="B69" s="213" t="s">
        <v>21</v>
      </c>
      <c r="C69" s="214"/>
      <c r="D69" s="215"/>
      <c r="E69" s="134" t="s">
        <v>5</v>
      </c>
      <c r="F69" s="133" t="s">
        <v>52</v>
      </c>
      <c r="G69" s="181" t="s">
        <v>51</v>
      </c>
      <c r="H69" s="183"/>
      <c r="I69" s="183"/>
      <c r="J69" s="183"/>
      <c r="K69" s="183"/>
      <c r="L69" s="183"/>
      <c r="M69" s="183"/>
      <c r="N69" s="182"/>
      <c r="O69" s="133" t="s">
        <v>19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2:25" ht="13.5">
      <c r="B70" s="216"/>
      <c r="C70" s="217"/>
      <c r="D70" s="218"/>
      <c r="E70" s="117"/>
      <c r="F70" s="117"/>
      <c r="G70" s="219"/>
      <c r="H70" s="220"/>
      <c r="I70" s="220"/>
      <c r="J70" s="220"/>
      <c r="K70" s="220"/>
      <c r="L70" s="220"/>
      <c r="M70" s="220"/>
      <c r="N70" s="221"/>
      <c r="O70" s="117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2:25" ht="6" customHeight="1">
      <c r="B71" s="3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3.5">
      <c r="B72" s="174" t="s">
        <v>48</v>
      </c>
      <c r="C72" s="175"/>
      <c r="D72" s="37"/>
      <c r="E72" s="134" t="s">
        <v>5</v>
      </c>
      <c r="F72" s="134" t="s">
        <v>20</v>
      </c>
      <c r="G72" s="135" t="s">
        <v>49</v>
      </c>
      <c r="H72" s="136" t="s">
        <v>50</v>
      </c>
      <c r="I72" s="181" t="s">
        <v>52</v>
      </c>
      <c r="J72" s="182"/>
      <c r="K72" s="183" t="s">
        <v>51</v>
      </c>
      <c r="L72" s="183"/>
      <c r="M72" s="183"/>
      <c r="N72" s="183"/>
      <c r="O72" s="182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2:25" ht="13.5">
      <c r="B73" s="176"/>
      <c r="C73" s="177"/>
      <c r="D73" s="36">
        <v>1</v>
      </c>
      <c r="E73" s="145"/>
      <c r="F73" s="147"/>
      <c r="G73" s="148"/>
      <c r="H73" s="149"/>
      <c r="I73" s="201"/>
      <c r="J73" s="168"/>
      <c r="K73" s="167"/>
      <c r="L73" s="167"/>
      <c r="M73" s="167"/>
      <c r="N73" s="167"/>
      <c r="O73" s="168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2:25" ht="13.5">
      <c r="B74" s="176"/>
      <c r="C74" s="177"/>
      <c r="D74" s="36">
        <v>2</v>
      </c>
      <c r="E74" s="145"/>
      <c r="F74" s="147"/>
      <c r="G74" s="148"/>
      <c r="H74" s="150"/>
      <c r="I74" s="144"/>
      <c r="J74" s="145"/>
      <c r="K74" s="146"/>
      <c r="L74" s="146"/>
      <c r="M74" s="146"/>
      <c r="N74" s="146"/>
      <c r="O74" s="145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2:25" ht="13.5">
      <c r="B75" s="176"/>
      <c r="C75" s="177"/>
      <c r="D75" s="36">
        <v>3</v>
      </c>
      <c r="E75" s="145"/>
      <c r="F75" s="147"/>
      <c r="G75" s="148"/>
      <c r="H75" s="150"/>
      <c r="I75" s="144"/>
      <c r="J75" s="145"/>
      <c r="K75" s="146"/>
      <c r="L75" s="146"/>
      <c r="M75" s="146"/>
      <c r="N75" s="146"/>
      <c r="O75" s="145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2:25" ht="13.5">
      <c r="B76" s="178"/>
      <c r="C76" s="177"/>
      <c r="D76" s="36">
        <v>4</v>
      </c>
      <c r="E76" s="145"/>
      <c r="F76" s="147"/>
      <c r="G76" s="148"/>
      <c r="H76" s="151"/>
      <c r="I76" s="184"/>
      <c r="J76" s="185"/>
      <c r="K76" s="186"/>
      <c r="L76" s="186"/>
      <c r="M76" s="186"/>
      <c r="N76" s="186"/>
      <c r="O76" s="185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2:25" ht="13.5">
      <c r="B77" s="179"/>
      <c r="C77" s="180"/>
      <c r="D77" s="38">
        <v>5</v>
      </c>
      <c r="E77" s="143"/>
      <c r="F77" s="152"/>
      <c r="G77" s="153"/>
      <c r="H77" s="154"/>
      <c r="I77" s="171"/>
      <c r="J77" s="172"/>
      <c r="K77" s="173"/>
      <c r="L77" s="173"/>
      <c r="M77" s="173"/>
      <c r="N77" s="173"/>
      <c r="O77" s="172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6:25" ht="4.5" customHeight="1"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6:25" ht="13.5"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6:25" ht="13.5"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6:25" ht="13.5"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6:25" ht="13.5"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6:25" ht="13.5"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6:25" ht="13.5"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6:25" ht="13.5"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6:25" ht="13.5"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6:25" ht="13.5"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6:25" ht="13.5"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6:25" ht="13.5"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6:25" ht="13.5"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6:25" ht="13.5"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6:25" ht="13.5"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6:25" ht="13.5"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6:25" ht="13.5"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6:25" ht="13.5"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</sheetData>
  <sheetProtection password="CAB1" sheet="1" objects="1" scenarios="1"/>
  <mergeCells count="35">
    <mergeCell ref="D6:G6"/>
    <mergeCell ref="D38:F38"/>
    <mergeCell ref="E39:F39"/>
    <mergeCell ref="G39:H39"/>
    <mergeCell ref="B10:B26"/>
    <mergeCell ref="G8:H8"/>
    <mergeCell ref="G70:N70"/>
    <mergeCell ref="C22:C26"/>
    <mergeCell ref="B28:B36"/>
    <mergeCell ref="B59:B67"/>
    <mergeCell ref="J39:N39"/>
    <mergeCell ref="B41:B57"/>
    <mergeCell ref="G69:N69"/>
    <mergeCell ref="B38:C38"/>
    <mergeCell ref="C40:D40"/>
    <mergeCell ref="J8:N8"/>
    <mergeCell ref="C9:D9"/>
    <mergeCell ref="J22:N24"/>
    <mergeCell ref="I73:J73"/>
    <mergeCell ref="B5:C6"/>
    <mergeCell ref="D5:G5"/>
    <mergeCell ref="I5:O5"/>
    <mergeCell ref="H6:O6"/>
    <mergeCell ref="E8:F8"/>
    <mergeCell ref="B69:D70"/>
    <mergeCell ref="K73:O73"/>
    <mergeCell ref="C53:C57"/>
    <mergeCell ref="I77:J77"/>
    <mergeCell ref="K77:O77"/>
    <mergeCell ref="B72:C77"/>
    <mergeCell ref="I72:J72"/>
    <mergeCell ref="K72:O72"/>
    <mergeCell ref="I76:J76"/>
    <mergeCell ref="K76:O76"/>
    <mergeCell ref="J53:N55"/>
  </mergeCells>
  <dataValidations count="6">
    <dataValidation allowBlank="1" showInputMessage="1" showErrorMessage="1" imeMode="halfKatakana" sqref="G41:H67 G10:H36"/>
    <dataValidation type="textLength" operator="equal" allowBlank="1" showInputMessage="1" showErrorMessage="1" error="１マスに１ケタづつ&#10;入力してください。" imeMode="halfAlpha" sqref="J57:N67 J41:N52 I41:I67 J26:N36 J10:N21 I10:I36">
      <formula1>1</formula1>
    </dataValidation>
    <dataValidation type="textLength" operator="equal" allowBlank="1" showInputMessage="1" showErrorMessage="1" imeMode="halfAlpha" sqref="H5">
      <formula1>6</formula1>
    </dataValidation>
    <dataValidation allowBlank="1" showInputMessage="1" showErrorMessage="1" imeMode="halfAlpha" sqref="F70 I73:J77 O70"/>
    <dataValidation operator="equal" allowBlank="1" showInputMessage="1" showErrorMessage="1" error="１マスに１ケタづつ&#10;入力してください。" imeMode="hiragana" sqref="J53:N55 J22:N24"/>
    <dataValidation allowBlank="1" showInputMessage="1" showErrorMessage="1" imeMode="hiragana" sqref="O41:O67 E41:F67 O10:O36 E10:F36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7" r:id="rId2"/>
  <rowBreaks count="1" manualBreakCount="1">
    <brk id="37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3.00390625" style="0" customWidth="1"/>
    <col min="2" max="2" width="10.125" style="0" customWidth="1"/>
    <col min="3" max="3" width="25.375" style="0" customWidth="1"/>
    <col min="4" max="4" width="16.00390625" style="0" customWidth="1"/>
    <col min="5" max="5" width="14.625" style="0" customWidth="1"/>
  </cols>
  <sheetData>
    <row r="1" ht="24" customHeight="1">
      <c r="D1" s="33" t="s">
        <v>171</v>
      </c>
    </row>
    <row r="2" ht="27" customHeight="1">
      <c r="B2" s="162" t="s">
        <v>172</v>
      </c>
    </row>
    <row r="3" spans="2:5" ht="13.5">
      <c r="B3" s="163" t="s">
        <v>168</v>
      </c>
      <c r="C3" s="163" t="s">
        <v>169</v>
      </c>
      <c r="D3" s="163" t="s">
        <v>170</v>
      </c>
      <c r="E3" s="164" t="s">
        <v>173</v>
      </c>
    </row>
    <row r="4" spans="1:5" s="4" customFormat="1" ht="13.5" customHeight="1">
      <c r="A4" s="5"/>
      <c r="B4" s="6">
        <v>100000</v>
      </c>
      <c r="C4" s="6" t="s">
        <v>135</v>
      </c>
      <c r="D4" s="6" t="s">
        <v>103</v>
      </c>
      <c r="E4" s="6" t="s">
        <v>104</v>
      </c>
    </row>
    <row r="5" spans="1:5" s="4" customFormat="1" ht="13.5" customHeight="1">
      <c r="A5" s="5"/>
      <c r="B5" s="6">
        <v>100001</v>
      </c>
      <c r="C5" s="6" t="s">
        <v>136</v>
      </c>
      <c r="D5" s="6" t="s">
        <v>105</v>
      </c>
      <c r="E5" s="6" t="s">
        <v>106</v>
      </c>
    </row>
    <row r="6" spans="1:5" s="4" customFormat="1" ht="13.5" customHeight="1">
      <c r="A6" s="5"/>
      <c r="B6" s="6">
        <v>100002</v>
      </c>
      <c r="C6" s="6" t="s">
        <v>137</v>
      </c>
      <c r="D6" s="6" t="s">
        <v>138</v>
      </c>
      <c r="E6" s="6" t="s">
        <v>107</v>
      </c>
    </row>
    <row r="7" spans="1:5" s="4" customFormat="1" ht="13.5" customHeight="1">
      <c r="A7" s="5"/>
      <c r="B7" s="6">
        <v>100003</v>
      </c>
      <c r="C7" s="6" t="s">
        <v>140</v>
      </c>
      <c r="D7" s="6" t="s">
        <v>141</v>
      </c>
      <c r="E7" s="6" t="s">
        <v>139</v>
      </c>
    </row>
    <row r="8" spans="1:5" s="4" customFormat="1" ht="13.5" customHeight="1">
      <c r="A8" s="5"/>
      <c r="B8" s="6">
        <v>100004</v>
      </c>
      <c r="C8" s="6" t="s">
        <v>142</v>
      </c>
      <c r="D8" s="6" t="s">
        <v>143</v>
      </c>
      <c r="E8" s="6" t="s">
        <v>108</v>
      </c>
    </row>
    <row r="9" spans="1:5" s="4" customFormat="1" ht="13.5" customHeight="1">
      <c r="A9" s="5"/>
      <c r="B9" s="6">
        <v>100007</v>
      </c>
      <c r="C9" s="6" t="s">
        <v>144</v>
      </c>
      <c r="D9" s="6" t="s">
        <v>145</v>
      </c>
      <c r="E9" s="6" t="s">
        <v>109</v>
      </c>
    </row>
    <row r="10" spans="1:5" s="4" customFormat="1" ht="13.5" customHeight="1">
      <c r="A10" s="5"/>
      <c r="B10" s="6">
        <v>100008</v>
      </c>
      <c r="C10" s="6" t="s">
        <v>146</v>
      </c>
      <c r="D10" s="6" t="s">
        <v>147</v>
      </c>
      <c r="E10" s="6" t="s">
        <v>110</v>
      </c>
    </row>
    <row r="11" spans="1:5" s="4" customFormat="1" ht="13.5" customHeight="1">
      <c r="A11" s="5"/>
      <c r="B11" s="6">
        <v>100017</v>
      </c>
      <c r="C11" s="6" t="s">
        <v>148</v>
      </c>
      <c r="D11" s="6" t="s">
        <v>149</v>
      </c>
      <c r="E11" s="6" t="s">
        <v>111</v>
      </c>
    </row>
    <row r="12" spans="1:5" s="4" customFormat="1" ht="13.5" customHeight="1">
      <c r="A12" s="5"/>
      <c r="B12" s="6">
        <v>100019</v>
      </c>
      <c r="C12" s="6" t="s">
        <v>150</v>
      </c>
      <c r="D12" s="6" t="s">
        <v>112</v>
      </c>
      <c r="E12" s="6" t="s">
        <v>113</v>
      </c>
    </row>
    <row r="13" spans="1:5" s="4" customFormat="1" ht="13.5" customHeight="1">
      <c r="A13" s="5"/>
      <c r="B13" s="6">
        <v>100020</v>
      </c>
      <c r="C13" s="6" t="s">
        <v>151</v>
      </c>
      <c r="D13" s="6" t="s">
        <v>114</v>
      </c>
      <c r="E13" s="6" t="s">
        <v>115</v>
      </c>
    </row>
    <row r="14" spans="1:5" s="4" customFormat="1" ht="13.5" customHeight="1">
      <c r="A14" s="5"/>
      <c r="B14" s="6">
        <v>100021</v>
      </c>
      <c r="C14" s="6" t="s">
        <v>152</v>
      </c>
      <c r="D14" s="6" t="s">
        <v>153</v>
      </c>
      <c r="E14" s="6" t="s">
        <v>116</v>
      </c>
    </row>
    <row r="15" spans="1:5" s="4" customFormat="1" ht="13.5" customHeight="1">
      <c r="A15" s="5"/>
      <c r="B15" s="6">
        <v>100026</v>
      </c>
      <c r="C15" s="6" t="s">
        <v>154</v>
      </c>
      <c r="D15" s="6" t="s">
        <v>155</v>
      </c>
      <c r="E15" s="6" t="s">
        <v>117</v>
      </c>
    </row>
    <row r="16" spans="1:5" s="4" customFormat="1" ht="13.5" customHeight="1">
      <c r="A16" s="5"/>
      <c r="B16" s="6">
        <v>100028</v>
      </c>
      <c r="C16" s="6" t="s">
        <v>156</v>
      </c>
      <c r="D16" s="6" t="s">
        <v>118</v>
      </c>
      <c r="E16" s="6" t="s">
        <v>119</v>
      </c>
    </row>
    <row r="17" spans="1:5" s="4" customFormat="1" ht="13.5" customHeight="1">
      <c r="A17" s="5"/>
      <c r="B17" s="6">
        <v>100030</v>
      </c>
      <c r="C17" s="6" t="s">
        <v>157</v>
      </c>
      <c r="D17" s="6" t="s">
        <v>158</v>
      </c>
      <c r="E17" s="6" t="s">
        <v>120</v>
      </c>
    </row>
    <row r="18" spans="1:5" s="4" customFormat="1" ht="13.5" customHeight="1">
      <c r="A18" s="5"/>
      <c r="B18" s="6">
        <v>100032</v>
      </c>
      <c r="C18" s="6" t="s">
        <v>160</v>
      </c>
      <c r="D18" s="6" t="s">
        <v>161</v>
      </c>
      <c r="E18" s="6" t="s">
        <v>159</v>
      </c>
    </row>
    <row r="19" spans="1:5" s="4" customFormat="1" ht="13.5" customHeight="1">
      <c r="A19" s="5"/>
      <c r="B19" s="6">
        <v>100034</v>
      </c>
      <c r="C19" s="6" t="s">
        <v>184</v>
      </c>
      <c r="D19" s="6" t="s">
        <v>185</v>
      </c>
      <c r="E19" s="6" t="s">
        <v>186</v>
      </c>
    </row>
    <row r="20" spans="1:5" s="4" customFormat="1" ht="13.5" customHeight="1">
      <c r="A20" s="5"/>
      <c r="B20" s="6">
        <v>100036</v>
      </c>
      <c r="C20" s="6" t="s">
        <v>177</v>
      </c>
      <c r="D20" s="6" t="s">
        <v>178</v>
      </c>
      <c r="E20" s="6" t="s">
        <v>179</v>
      </c>
    </row>
    <row r="21" spans="1:5" s="4" customFormat="1" ht="13.5" customHeight="1">
      <c r="A21" s="5"/>
      <c r="B21" s="6">
        <v>100038</v>
      </c>
      <c r="C21" s="6" t="s">
        <v>162</v>
      </c>
      <c r="D21" s="6" t="s">
        <v>121</v>
      </c>
      <c r="E21" s="6" t="s">
        <v>122</v>
      </c>
    </row>
    <row r="22" spans="1:5" s="4" customFormat="1" ht="13.5" customHeight="1">
      <c r="A22" s="5"/>
      <c r="B22" s="6">
        <v>100039</v>
      </c>
      <c r="C22" s="6" t="s">
        <v>164</v>
      </c>
      <c r="D22" s="6" t="s">
        <v>165</v>
      </c>
      <c r="E22" s="6" t="s">
        <v>163</v>
      </c>
    </row>
    <row r="23" spans="1:5" s="4" customFormat="1" ht="13.5" customHeight="1">
      <c r="A23" s="5"/>
      <c r="B23" s="6">
        <v>100054</v>
      </c>
      <c r="C23" s="6" t="s">
        <v>166</v>
      </c>
      <c r="D23" s="6" t="s">
        <v>167</v>
      </c>
      <c r="E23" s="6" t="s">
        <v>123</v>
      </c>
    </row>
    <row r="24" spans="2:5" ht="13.5">
      <c r="B24" s="6">
        <v>100057</v>
      </c>
      <c r="C24" s="6" t="s">
        <v>174</v>
      </c>
      <c r="D24" s="6" t="s">
        <v>175</v>
      </c>
      <c r="E24" s="6" t="s">
        <v>176</v>
      </c>
    </row>
    <row r="25" spans="2:5" ht="13.5">
      <c r="B25" s="166">
        <v>100058</v>
      </c>
      <c r="C25" s="6" t="s">
        <v>192</v>
      </c>
      <c r="D25" s="166" t="s">
        <v>193</v>
      </c>
      <c r="E25" s="166" t="s">
        <v>194</v>
      </c>
    </row>
  </sheetData>
  <sheetProtection password="CAB1" sheet="1" objects="1" scenarios="1"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.25" style="4" customWidth="1"/>
    <col min="2" max="2" width="13.875" style="4" bestFit="1" customWidth="1"/>
    <col min="3" max="3" width="1.25" style="4" customWidth="1"/>
    <col min="4" max="4" width="11.625" style="4" bestFit="1" customWidth="1"/>
    <col min="5" max="5" width="1.25" style="4" customWidth="1"/>
    <col min="6" max="6" width="10.50390625" style="4" bestFit="1" customWidth="1"/>
    <col min="7" max="7" width="18.625" style="4" customWidth="1"/>
    <col min="8" max="8" width="25.125" style="4" customWidth="1"/>
    <col min="9" max="10" width="3.50390625" style="4" bestFit="1" customWidth="1"/>
    <col min="11" max="11" width="7.50390625" style="4" bestFit="1" customWidth="1"/>
    <col min="12" max="12" width="5.50390625" style="4" bestFit="1" customWidth="1"/>
    <col min="13" max="13" width="15.00390625" style="4" bestFit="1" customWidth="1"/>
    <col min="14" max="16" width="3.50390625" style="4" bestFit="1" customWidth="1"/>
    <col min="17" max="17" width="4.50390625" style="4" bestFit="1" customWidth="1"/>
    <col min="18" max="18" width="9.00390625" style="4" customWidth="1"/>
    <col min="19" max="19" width="11.625" style="4" bestFit="1" customWidth="1"/>
    <col min="20" max="20" width="9.00390625" style="4" customWidth="1"/>
    <col min="21" max="21" width="10.50390625" style="4" bestFit="1" customWidth="1"/>
    <col min="22" max="16384" width="9.00390625" style="4" customWidth="1"/>
  </cols>
  <sheetData>
    <row r="1" spans="2:21" ht="13.5" customHeight="1" thickBot="1" thickTop="1">
      <c r="B1" s="155" t="s">
        <v>126</v>
      </c>
      <c r="C1" s="158"/>
      <c r="D1" s="156" t="s">
        <v>131</v>
      </c>
      <c r="E1" s="156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  <c r="M1" s="4" t="s">
        <v>41</v>
      </c>
      <c r="N1" s="4" t="s">
        <v>42</v>
      </c>
      <c r="O1" s="4" t="s">
        <v>43</v>
      </c>
      <c r="P1" s="4" t="s">
        <v>44</v>
      </c>
      <c r="Q1" s="4" t="s">
        <v>45</v>
      </c>
      <c r="S1" s="4" t="s">
        <v>30</v>
      </c>
      <c r="T1" s="4" t="s">
        <v>128</v>
      </c>
      <c r="U1" s="4" t="s">
        <v>127</v>
      </c>
    </row>
    <row r="2" spans="2:21" ht="13.5" customHeight="1" thickBot="1" thickTop="1">
      <c r="B2" s="161"/>
      <c r="C2" s="158"/>
      <c r="D2" s="156" t="str">
        <f>IF('参加申込書'!E10="","無","有")</f>
        <v>無</v>
      </c>
      <c r="E2" s="156"/>
      <c r="F2" s="4">
        <f>IF(D2="無","",U2)</f>
      </c>
      <c r="G2" s="4">
        <f>IF(D2="無","",'参加申込書'!AA10&amp;'参加申込書'!AB10)</f>
      </c>
      <c r="H2" s="4">
        <f>IF(D2="無","",'参加申込書'!AC10)</f>
      </c>
      <c r="I2" s="4">
        <f>IF(D2="無","",'参加申込書'!AD10)</f>
      </c>
      <c r="J2" s="4">
        <f>IF(D2="無","",'参加申込書'!AE10)</f>
      </c>
      <c r="K2" s="4">
        <f>IF(D2="無","",'参加申込書'!AF10)</f>
      </c>
      <c r="L2" s="4">
        <f>IF(D2="無","",T2)</f>
      </c>
      <c r="M2" s="4">
        <f>IF(D2="無","",'参加申込書'!AH10&amp;" "&amp;'参加申込書'!AJ10)</f>
      </c>
      <c r="N2" s="160"/>
      <c r="O2" s="160"/>
      <c r="P2" s="160"/>
      <c r="Q2" s="160"/>
      <c r="S2" s="4">
        <v>1</v>
      </c>
      <c r="T2" s="4">
        <f aca="true" t="shared" si="0" ref="T2:T33">IF($B$8="","",$B$8+S2)</f>
      </c>
      <c r="U2" s="4">
        <f>IF(T2="","",100000000+T2)</f>
      </c>
    </row>
    <row r="3" spans="2:21" ht="13.5" customHeight="1" thickBot="1" thickTop="1">
      <c r="B3" s="156"/>
      <c r="C3" s="156"/>
      <c r="D3" s="156" t="str">
        <f>IF('参加申込書'!E11="","無","有")</f>
        <v>無</v>
      </c>
      <c r="E3" s="156"/>
      <c r="F3" s="4">
        <f aca="true" t="shared" si="1" ref="F3:F53">IF(D3="無","",U3)</f>
      </c>
      <c r="G3" s="4">
        <f>IF(D3="無","",'参加申込書'!AA11&amp;'参加申込書'!AB11)</f>
      </c>
      <c r="H3" s="4">
        <f>IF(D3="無","",'参加申込書'!AC11)</f>
      </c>
      <c r="I3" s="4">
        <f>IF(D3="無","",'参加申込書'!AD11)</f>
      </c>
      <c r="J3" s="4">
        <f>IF(D3="無","",'参加申込書'!AE11)</f>
      </c>
      <c r="K3" s="4">
        <f>IF(D3="無","",'参加申込書'!AF11)</f>
      </c>
      <c r="L3" s="4">
        <f aca="true" t="shared" si="2" ref="L3:L53">IF(D3="無","",T3)</f>
      </c>
      <c r="M3" s="4">
        <f>IF(D3="無","",'参加申込書'!AH11&amp;" "&amp;'参加申込書'!AJ11)</f>
      </c>
      <c r="N3" s="160"/>
      <c r="O3" s="160"/>
      <c r="P3" s="160"/>
      <c r="Q3" s="160"/>
      <c r="S3" s="4">
        <v>2</v>
      </c>
      <c r="T3" s="4">
        <f t="shared" si="0"/>
      </c>
      <c r="U3" s="4">
        <f aca="true" t="shared" si="3" ref="U3:U27">IF(T3="","",100000000+T3)</f>
      </c>
    </row>
    <row r="4" spans="2:21" ht="13.5" customHeight="1" thickBot="1">
      <c r="B4" s="157" t="s">
        <v>129</v>
      </c>
      <c r="C4" s="158"/>
      <c r="D4" s="156" t="str">
        <f>IF('参加申込書'!E12="","無","有")</f>
        <v>無</v>
      </c>
      <c r="E4" s="156"/>
      <c r="F4" s="4">
        <f t="shared" si="1"/>
      </c>
      <c r="G4" s="4">
        <f>IF(D4="無","",'参加申込書'!AA12&amp;'参加申込書'!AB12)</f>
      </c>
      <c r="H4" s="4">
        <f>IF(D4="無","",'参加申込書'!AC12)</f>
      </c>
      <c r="I4" s="4">
        <f>IF(D4="無","",'参加申込書'!AD12)</f>
      </c>
      <c r="J4" s="4">
        <f>IF(D4="無","",'参加申込書'!AE12)</f>
      </c>
      <c r="K4" s="4">
        <f>IF(D4="無","",'参加申込書'!AF12)</f>
      </c>
      <c r="L4" s="4">
        <f t="shared" si="2"/>
      </c>
      <c r="M4" s="4">
        <f>IF(D4="無","",'参加申込書'!AH12&amp;" "&amp;'参加申込書'!AJ12)</f>
      </c>
      <c r="N4" s="160"/>
      <c r="O4" s="160"/>
      <c r="P4" s="160"/>
      <c r="Q4" s="160"/>
      <c r="S4" s="4">
        <v>3</v>
      </c>
      <c r="T4" s="4">
        <f t="shared" si="0"/>
      </c>
      <c r="U4" s="4">
        <f t="shared" si="3"/>
      </c>
    </row>
    <row r="5" spans="2:21" ht="13.5" customHeight="1" thickBot="1">
      <c r="B5" s="157">
        <f>IF(B2="","",B2-1)</f>
      </c>
      <c r="C5" s="159"/>
      <c r="D5" s="156" t="str">
        <f>IF('参加申込書'!E13="","無","有")</f>
        <v>無</v>
      </c>
      <c r="E5" s="156"/>
      <c r="F5" s="4">
        <f t="shared" si="1"/>
      </c>
      <c r="G5" s="4">
        <f>IF(D5="無","",'参加申込書'!AA13&amp;'参加申込書'!AB13)</f>
      </c>
      <c r="H5" s="4">
        <f>IF(D5="無","",'参加申込書'!AC13)</f>
      </c>
      <c r="I5" s="4">
        <f>IF(D5="無","",'参加申込書'!AD13)</f>
      </c>
      <c r="J5" s="4">
        <f>IF(D5="無","",'参加申込書'!AE13)</f>
      </c>
      <c r="K5" s="4">
        <f>IF(D5="無","",'参加申込書'!AF13)</f>
      </c>
      <c r="L5" s="4">
        <f t="shared" si="2"/>
      </c>
      <c r="M5" s="4">
        <f>IF(D5="無","",'参加申込書'!AH13&amp;" "&amp;'参加申込書'!AJ13)</f>
      </c>
      <c r="N5" s="160"/>
      <c r="O5" s="160"/>
      <c r="P5" s="160"/>
      <c r="Q5" s="160"/>
      <c r="S5" s="4">
        <v>4</v>
      </c>
      <c r="T5" s="4">
        <f t="shared" si="0"/>
      </c>
      <c r="U5" s="4">
        <f t="shared" si="3"/>
      </c>
    </row>
    <row r="6" spans="4:21" ht="13.5" customHeight="1" thickBot="1">
      <c r="D6" s="156" t="str">
        <f>IF('参加申込書'!E14="","無","有")</f>
        <v>無</v>
      </c>
      <c r="E6" s="156"/>
      <c r="F6" s="4">
        <f t="shared" si="1"/>
      </c>
      <c r="G6" s="4">
        <f>IF(D6="無","",'参加申込書'!AA14&amp;'参加申込書'!AB14)</f>
      </c>
      <c r="H6" s="4">
        <f>IF(D6="無","",'参加申込書'!AC14)</f>
      </c>
      <c r="I6" s="4">
        <f>IF(D6="無","",'参加申込書'!AD14)</f>
      </c>
      <c r="J6" s="4">
        <f>IF(D6="無","",'参加申込書'!AE14)</f>
      </c>
      <c r="K6" s="4">
        <f>IF(D6="無","",'参加申込書'!AF14)</f>
      </c>
      <c r="L6" s="4">
        <f t="shared" si="2"/>
      </c>
      <c r="M6" s="4">
        <f>IF(D6="無","",'参加申込書'!AH14&amp;" "&amp;'参加申込書'!AJ14)</f>
      </c>
      <c r="N6" s="160"/>
      <c r="O6" s="160"/>
      <c r="P6" s="160"/>
      <c r="Q6" s="160"/>
      <c r="S6" s="4">
        <v>5</v>
      </c>
      <c r="T6" s="4">
        <f t="shared" si="0"/>
      </c>
      <c r="U6" s="4">
        <f t="shared" si="3"/>
      </c>
    </row>
    <row r="7" spans="2:21" ht="13.5" customHeight="1" thickBot="1">
      <c r="B7" s="157" t="s">
        <v>130</v>
      </c>
      <c r="C7" s="158"/>
      <c r="D7" s="156" t="str">
        <f>IF('参加申込書'!E15="","無","有")</f>
        <v>無</v>
      </c>
      <c r="E7" s="156"/>
      <c r="F7" s="4">
        <f t="shared" si="1"/>
      </c>
      <c r="G7" s="4">
        <f>IF(D7="無","",'参加申込書'!AA15&amp;'参加申込書'!AB15)</f>
      </c>
      <c r="H7" s="4">
        <f>IF(D7="無","",'参加申込書'!AC15)</f>
      </c>
      <c r="I7" s="4">
        <f>IF(D7="無","",'参加申込書'!AD15)</f>
      </c>
      <c r="J7" s="4">
        <f>IF(D7="無","",'参加申込書'!AE15)</f>
      </c>
      <c r="K7" s="4">
        <f>IF(D7="無","",'参加申込書'!AF15)</f>
      </c>
      <c r="L7" s="4">
        <f t="shared" si="2"/>
      </c>
      <c r="M7" s="4">
        <f>IF(D7="無","",'参加申込書'!AH15&amp;" "&amp;'参加申込書'!AJ15)</f>
      </c>
      <c r="N7" s="160"/>
      <c r="O7" s="160"/>
      <c r="P7" s="160"/>
      <c r="Q7" s="160"/>
      <c r="S7" s="4">
        <v>6</v>
      </c>
      <c r="T7" s="4">
        <f t="shared" si="0"/>
      </c>
      <c r="U7" s="4">
        <f t="shared" si="3"/>
      </c>
    </row>
    <row r="8" spans="2:21" ht="13.5" customHeight="1" thickBot="1">
      <c r="B8" s="157">
        <f>IF(B5="","",B5*30)</f>
      </c>
      <c r="C8" s="159"/>
      <c r="D8" s="156" t="str">
        <f>IF('参加申込書'!E16="","無","有")</f>
        <v>無</v>
      </c>
      <c r="E8" s="156"/>
      <c r="F8" s="4">
        <f t="shared" si="1"/>
      </c>
      <c r="G8" s="4">
        <f>IF(D8="無","",'参加申込書'!AA16&amp;'参加申込書'!AB16)</f>
      </c>
      <c r="H8" s="4">
        <f>IF(D8="無","",'参加申込書'!AC16)</f>
      </c>
      <c r="I8" s="4">
        <f>IF(D8="無","",'参加申込書'!AD16)</f>
      </c>
      <c r="J8" s="4">
        <f>IF(D8="無","",'参加申込書'!AE16)</f>
      </c>
      <c r="K8" s="4">
        <f>IF(D8="無","",'参加申込書'!AF16)</f>
      </c>
      <c r="L8" s="4">
        <f t="shared" si="2"/>
      </c>
      <c r="M8" s="4">
        <f>IF(D8="無","",'参加申込書'!AH16&amp;" "&amp;'参加申込書'!AJ16)</f>
      </c>
      <c r="N8" s="160"/>
      <c r="O8" s="160"/>
      <c r="P8" s="160"/>
      <c r="Q8" s="160"/>
      <c r="S8" s="4">
        <v>7</v>
      </c>
      <c r="T8" s="4">
        <f t="shared" si="0"/>
      </c>
      <c r="U8" s="4">
        <f t="shared" si="3"/>
      </c>
    </row>
    <row r="9" spans="4:21" ht="13.5" customHeight="1" thickBot="1">
      <c r="D9" s="156" t="str">
        <f>IF('参加申込書'!E17="","無","有")</f>
        <v>無</v>
      </c>
      <c r="E9" s="156"/>
      <c r="F9" s="4">
        <f t="shared" si="1"/>
      </c>
      <c r="G9" s="4">
        <f>IF(D9="無","",'参加申込書'!AA17&amp;'参加申込書'!AB17)</f>
      </c>
      <c r="H9" s="4">
        <f>IF(D9="無","",'参加申込書'!AC17)</f>
      </c>
      <c r="I9" s="4">
        <f>IF(D9="無","",'参加申込書'!AD17)</f>
      </c>
      <c r="J9" s="4">
        <f>IF(D9="無","",'参加申込書'!AE17)</f>
      </c>
      <c r="K9" s="4">
        <f>IF(D9="無","",'参加申込書'!AF17)</f>
      </c>
      <c r="L9" s="4">
        <f t="shared" si="2"/>
      </c>
      <c r="M9" s="4">
        <f>IF(D9="無","",'参加申込書'!AH17&amp;" "&amp;'参加申込書'!AJ17)</f>
      </c>
      <c r="N9" s="160"/>
      <c r="O9" s="160"/>
      <c r="P9" s="160"/>
      <c r="Q9" s="160"/>
      <c r="S9" s="4">
        <v>8</v>
      </c>
      <c r="T9" s="4">
        <f t="shared" si="0"/>
      </c>
      <c r="U9" s="4">
        <f t="shared" si="3"/>
      </c>
    </row>
    <row r="10" spans="2:21" ht="13.5" customHeight="1" thickBot="1">
      <c r="B10" s="157" t="s">
        <v>132</v>
      </c>
      <c r="D10" s="156" t="str">
        <f>IF('参加申込書'!E18="","無","有")</f>
        <v>無</v>
      </c>
      <c r="E10" s="156"/>
      <c r="F10" s="4">
        <f t="shared" si="1"/>
      </c>
      <c r="G10" s="4">
        <f>IF(D10="無","",'参加申込書'!AA18&amp;'参加申込書'!AB18)</f>
      </c>
      <c r="H10" s="4">
        <f>IF(D10="無","",'参加申込書'!AC18)</f>
      </c>
      <c r="I10" s="4">
        <f>IF(D10="無","",'参加申込書'!AD18)</f>
      </c>
      <c r="J10" s="4">
        <f>IF(D10="無","",'参加申込書'!AE18)</f>
      </c>
      <c r="K10" s="4">
        <f>IF(D10="無","",'参加申込書'!AF18)</f>
      </c>
      <c r="L10" s="4">
        <f t="shared" si="2"/>
      </c>
      <c r="M10" s="4">
        <f>IF(D10="無","",'参加申込書'!AH18&amp;" "&amp;'参加申込書'!AJ18)</f>
      </c>
      <c r="N10" s="160"/>
      <c r="O10" s="160"/>
      <c r="P10" s="160"/>
      <c r="Q10" s="160"/>
      <c r="S10" s="4">
        <v>9</v>
      </c>
      <c r="T10" s="4">
        <f t="shared" si="0"/>
      </c>
      <c r="U10" s="4">
        <f t="shared" si="3"/>
      </c>
    </row>
    <row r="11" spans="2:21" ht="13.5" customHeight="1" thickBot="1">
      <c r="B11" s="157">
        <f>COUNTIF(D2:D27,"有")</f>
        <v>0</v>
      </c>
      <c r="D11" s="156" t="str">
        <f>IF('参加申込書'!E19="","無","有")</f>
        <v>無</v>
      </c>
      <c r="E11" s="156"/>
      <c r="F11" s="4">
        <f t="shared" si="1"/>
      </c>
      <c r="G11" s="4">
        <f>IF(D11="無","",'参加申込書'!AA19&amp;'参加申込書'!AB19)</f>
      </c>
      <c r="H11" s="4">
        <f>IF(D11="無","",'参加申込書'!AC19)</f>
      </c>
      <c r="I11" s="4">
        <f>IF(D11="無","",'参加申込書'!AD19)</f>
      </c>
      <c r="J11" s="4">
        <f>IF(D11="無","",'参加申込書'!AE19)</f>
      </c>
      <c r="K11" s="4">
        <f>IF(D11="無","",'参加申込書'!AF19)</f>
      </c>
      <c r="L11" s="4">
        <f t="shared" si="2"/>
      </c>
      <c r="M11" s="4">
        <f>IF(D11="無","",'参加申込書'!AH19&amp;" "&amp;'参加申込書'!AJ19)</f>
      </c>
      <c r="N11" s="160"/>
      <c r="O11" s="160"/>
      <c r="P11" s="160"/>
      <c r="Q11" s="160"/>
      <c r="S11" s="4">
        <v>10</v>
      </c>
      <c r="T11" s="4">
        <f t="shared" si="0"/>
      </c>
      <c r="U11" s="4">
        <f t="shared" si="3"/>
      </c>
    </row>
    <row r="12" spans="4:21" ht="13.5" customHeight="1" thickBot="1">
      <c r="D12" s="156" t="str">
        <f>IF('参加申込書'!E20="","無","有")</f>
        <v>無</v>
      </c>
      <c r="E12" s="156"/>
      <c r="F12" s="4">
        <f t="shared" si="1"/>
      </c>
      <c r="G12" s="4">
        <f>IF(D12="無","",'参加申込書'!AA20&amp;'参加申込書'!AB20)</f>
      </c>
      <c r="H12" s="4">
        <f>IF(D12="無","",'参加申込書'!AC20)</f>
      </c>
      <c r="I12" s="4">
        <f>IF(D12="無","",'参加申込書'!AD20)</f>
      </c>
      <c r="J12" s="4">
        <f>IF(D12="無","",'参加申込書'!AE20)</f>
      </c>
      <c r="K12" s="4">
        <f>IF(D12="無","",'参加申込書'!AF20)</f>
      </c>
      <c r="L12" s="4">
        <f t="shared" si="2"/>
      </c>
      <c r="M12" s="4">
        <f>IF(D12="無","",'参加申込書'!AH20&amp;" "&amp;'参加申込書'!AJ20)</f>
      </c>
      <c r="N12" s="160"/>
      <c r="O12" s="160"/>
      <c r="P12" s="160"/>
      <c r="Q12" s="160"/>
      <c r="S12" s="4">
        <v>11</v>
      </c>
      <c r="T12" s="4">
        <f t="shared" si="0"/>
      </c>
      <c r="U12" s="4">
        <f t="shared" si="3"/>
      </c>
    </row>
    <row r="13" spans="2:21" ht="13.5" customHeight="1" thickBot="1">
      <c r="B13" s="157" t="s">
        <v>133</v>
      </c>
      <c r="D13" s="156" t="str">
        <f>IF('参加申込書'!E21="","無","有")</f>
        <v>無</v>
      </c>
      <c r="E13" s="156"/>
      <c r="F13" s="4">
        <f t="shared" si="1"/>
      </c>
      <c r="G13" s="4">
        <f>IF(D13="無","",'参加申込書'!AA21&amp;'参加申込書'!AB21)</f>
      </c>
      <c r="H13" s="4">
        <f>IF(D13="無","",'参加申込書'!AC21)</f>
      </c>
      <c r="I13" s="4">
        <f>IF(D13="無","",'参加申込書'!AD21)</f>
      </c>
      <c r="J13" s="4">
        <f>IF(D13="無","",'参加申込書'!AE21)</f>
      </c>
      <c r="K13" s="4">
        <f>IF(D13="無","",'参加申込書'!AF21)</f>
      </c>
      <c r="L13" s="4">
        <f t="shared" si="2"/>
      </c>
      <c r="M13" s="4">
        <f>IF(D13="無","",'参加申込書'!AH21&amp;" "&amp;'参加申込書'!AJ21)</f>
      </c>
      <c r="N13" s="160"/>
      <c r="O13" s="160"/>
      <c r="P13" s="160"/>
      <c r="Q13" s="160"/>
      <c r="S13" s="4">
        <v>12</v>
      </c>
      <c r="T13" s="4">
        <f t="shared" si="0"/>
      </c>
      <c r="U13" s="4">
        <f t="shared" si="3"/>
      </c>
    </row>
    <row r="14" spans="2:21" ht="13.5" customHeight="1" thickBot="1">
      <c r="B14" s="157">
        <f>COUNTIF(D28:D53,"有")</f>
        <v>0</v>
      </c>
      <c r="D14" s="156" t="str">
        <f>IF('参加申込書'!E22="","無","有")</f>
        <v>無</v>
      </c>
      <c r="E14" s="156"/>
      <c r="F14" s="4">
        <f t="shared" si="1"/>
      </c>
      <c r="G14" s="4">
        <f>IF(D14="無","",'参加申込書'!AA22&amp;'参加申込書'!AB22)</f>
      </c>
      <c r="H14" s="4">
        <f>IF(D14="無","",'参加申込書'!AC22)</f>
      </c>
      <c r="I14" s="4">
        <f>IF(D14="無","",'参加申込書'!AD22)</f>
      </c>
      <c r="J14" s="4">
        <f>IF(D14="無","",'参加申込書'!AE22)</f>
      </c>
      <c r="K14" s="4">
        <f>IF(D14="無","",'参加申込書'!AF22)</f>
      </c>
      <c r="L14" s="4">
        <f t="shared" si="2"/>
      </c>
      <c r="M14" s="4">
        <f>IF(D14="無","",'参加申込書'!AH22&amp;" "&amp;'参加申込書'!AJ22)</f>
      </c>
      <c r="N14" s="160"/>
      <c r="O14" s="160"/>
      <c r="P14" s="160">
        <f>IF(D14="有","A","")</f>
      </c>
      <c r="Q14" s="160"/>
      <c r="S14" s="4">
        <v>13</v>
      </c>
      <c r="T14" s="4">
        <f t="shared" si="0"/>
      </c>
      <c r="U14" s="4">
        <f t="shared" si="3"/>
      </c>
    </row>
    <row r="15" spans="4:21" ht="13.5" customHeight="1" thickBot="1">
      <c r="D15" s="156" t="str">
        <f>IF('参加申込書'!E23="","無","有")</f>
        <v>無</v>
      </c>
      <c r="E15" s="156"/>
      <c r="F15" s="4">
        <f t="shared" si="1"/>
      </c>
      <c r="G15" s="4">
        <f>IF(D15="無","",'参加申込書'!AA23&amp;'参加申込書'!AB23)</f>
      </c>
      <c r="H15" s="4">
        <f>IF(D15="無","",'参加申込書'!AC23)</f>
      </c>
      <c r="I15" s="4">
        <f>IF(D15="無","",'参加申込書'!AD23)</f>
      </c>
      <c r="J15" s="4">
        <f>IF(D15="無","",'参加申込書'!AE23)</f>
      </c>
      <c r="K15" s="4">
        <f>IF(D15="無","",'参加申込書'!AF23)</f>
      </c>
      <c r="L15" s="4">
        <f t="shared" si="2"/>
      </c>
      <c r="M15" s="4">
        <f>IF(D15="無","",'参加申込書'!AH23&amp;" "&amp;'参加申込書'!AJ23)</f>
      </c>
      <c r="N15" s="160"/>
      <c r="O15" s="160"/>
      <c r="P15" s="160">
        <f>IF(D15="有","A","")</f>
      </c>
      <c r="Q15" s="160"/>
      <c r="S15" s="4">
        <v>14</v>
      </c>
      <c r="T15" s="4">
        <f t="shared" si="0"/>
      </c>
      <c r="U15" s="4">
        <f t="shared" si="3"/>
      </c>
    </row>
    <row r="16" spans="2:21" ht="13.5" customHeight="1" thickBot="1">
      <c r="B16" s="157" t="s">
        <v>134</v>
      </c>
      <c r="D16" s="156" t="str">
        <f>IF('参加申込書'!E24="","無","有")</f>
        <v>無</v>
      </c>
      <c r="E16" s="156"/>
      <c r="F16" s="4">
        <f t="shared" si="1"/>
      </c>
      <c r="G16" s="4">
        <f>IF(D16="無","",'参加申込書'!AA24&amp;'参加申込書'!AB24)</f>
      </c>
      <c r="H16" s="4">
        <f>IF(D16="無","",'参加申込書'!AC24)</f>
      </c>
      <c r="I16" s="4">
        <f>IF(D16="無","",'参加申込書'!AD24)</f>
      </c>
      <c r="J16" s="4">
        <f>IF(D16="無","",'参加申込書'!AE24)</f>
      </c>
      <c r="K16" s="4">
        <f>IF(D16="無","",'参加申込書'!AF24)</f>
      </c>
      <c r="L16" s="4">
        <f t="shared" si="2"/>
      </c>
      <c r="M16" s="4">
        <f>IF(D16="無","",'参加申込書'!AH24&amp;" "&amp;'参加申込書'!AJ24)</f>
      </c>
      <c r="N16" s="160"/>
      <c r="O16" s="160"/>
      <c r="P16" s="160">
        <f>IF(D16="有","A","")</f>
      </c>
      <c r="Q16" s="160"/>
      <c r="S16" s="4">
        <v>15</v>
      </c>
      <c r="T16" s="4">
        <f t="shared" si="0"/>
      </c>
      <c r="U16" s="4">
        <f t="shared" si="3"/>
      </c>
    </row>
    <row r="17" spans="2:21" ht="13.5" customHeight="1" thickBot="1">
      <c r="B17" s="157">
        <f>B11+B14</f>
        <v>0</v>
      </c>
      <c r="D17" s="156" t="str">
        <f>IF('参加申込書'!E25="","無","有")</f>
        <v>無</v>
      </c>
      <c r="E17" s="156"/>
      <c r="F17" s="4">
        <f t="shared" si="1"/>
      </c>
      <c r="G17" s="4">
        <f>IF(D17="無","",'参加申込書'!AA25&amp;'参加申込書'!AB25)</f>
      </c>
      <c r="H17" s="4">
        <f>IF(D17="無","",'参加申込書'!AC25)</f>
      </c>
      <c r="I17" s="4">
        <f>IF(D17="無","",'参加申込書'!AD25)</f>
      </c>
      <c r="J17" s="4">
        <f>IF(D17="無","",'参加申込書'!AE25)</f>
      </c>
      <c r="K17" s="4">
        <f>IF(D17="無","",'参加申込書'!AF25)</f>
      </c>
      <c r="L17" s="4">
        <f t="shared" si="2"/>
      </c>
      <c r="M17" s="4">
        <f>IF(D17="無","",'参加申込書'!AH25&amp;" "&amp;'参加申込書'!AJ25)</f>
      </c>
      <c r="N17" s="160"/>
      <c r="O17" s="160"/>
      <c r="P17" s="160">
        <f>IF(D17="有","A","")</f>
      </c>
      <c r="Q17" s="160"/>
      <c r="S17" s="4">
        <v>16</v>
      </c>
      <c r="T17" s="4">
        <f t="shared" si="0"/>
      </c>
      <c r="U17" s="4">
        <f t="shared" si="3"/>
      </c>
    </row>
    <row r="18" spans="4:21" ht="13.5" customHeight="1">
      <c r="D18" s="156" t="str">
        <f>IF('参加申込書'!E26="","無","有")</f>
        <v>無</v>
      </c>
      <c r="E18" s="156"/>
      <c r="F18" s="4">
        <f t="shared" si="1"/>
      </c>
      <c r="G18" s="4">
        <f>IF(D18="無","",'参加申込書'!AA26&amp;'参加申込書'!AB26)</f>
      </c>
      <c r="H18" s="4">
        <f>IF(D18="無","",'参加申込書'!AC26)</f>
      </c>
      <c r="I18" s="4">
        <f>IF(D18="無","",'参加申込書'!AD26)</f>
      </c>
      <c r="J18" s="4">
        <f>IF(D18="無","",'参加申込書'!AE26)</f>
      </c>
      <c r="K18" s="4">
        <f>IF(D18="無","",'参加申込書'!AF26)</f>
      </c>
      <c r="L18" s="4">
        <f t="shared" si="2"/>
      </c>
      <c r="M18" s="4">
        <f>IF(D18="無","",'参加申込書'!AH26&amp;" "&amp;'参加申込書'!AJ26)</f>
      </c>
      <c r="N18" s="160"/>
      <c r="O18" s="160"/>
      <c r="P18" s="160">
        <f>IF(D18="有","A","")</f>
      </c>
      <c r="Q18" s="160"/>
      <c r="S18" s="4">
        <v>17</v>
      </c>
      <c r="T18" s="4">
        <f t="shared" si="0"/>
      </c>
      <c r="U18" s="4">
        <f t="shared" si="3"/>
      </c>
    </row>
    <row r="19" spans="4:21" ht="13.5">
      <c r="D19" s="156" t="str">
        <f>IF('参加申込書'!E28="","無","有")</f>
        <v>無</v>
      </c>
      <c r="E19" s="156"/>
      <c r="F19" s="4">
        <f t="shared" si="1"/>
      </c>
      <c r="G19" s="4">
        <f>IF(D19="無","",'参加申込書'!AA28&amp;'参加申込書'!AB28)</f>
      </c>
      <c r="H19" s="4">
        <f>IF(D19="無","",'参加申込書'!AC28)</f>
      </c>
      <c r="I19" s="4">
        <f>IF(D19="無","",'参加申込書'!AD28)</f>
      </c>
      <c r="J19" s="4">
        <f>IF(D19="無","",'参加申込書'!AE28)</f>
      </c>
      <c r="K19" s="4">
        <f>IF(D19="無","",'参加申込書'!AF28)</f>
      </c>
      <c r="L19" s="4">
        <f t="shared" si="2"/>
      </c>
      <c r="M19" s="4">
        <f>IF(D19="無","",'参加申込書'!AH28&amp;" "&amp;'参加申込書'!AJ28)</f>
      </c>
      <c r="N19" s="160"/>
      <c r="O19" s="160"/>
      <c r="P19" s="160"/>
      <c r="Q19" s="160"/>
      <c r="S19" s="4">
        <v>18</v>
      </c>
      <c r="T19" s="4">
        <f t="shared" si="0"/>
      </c>
      <c r="U19" s="4">
        <f t="shared" si="3"/>
      </c>
    </row>
    <row r="20" spans="4:21" ht="13.5">
      <c r="D20" s="156" t="str">
        <f>IF('参加申込書'!E29="","無","有")</f>
        <v>無</v>
      </c>
      <c r="E20" s="156"/>
      <c r="F20" s="4">
        <f t="shared" si="1"/>
      </c>
      <c r="G20" s="4">
        <f>IF(D20="無","",'参加申込書'!AA29&amp;'参加申込書'!AB29)</f>
      </c>
      <c r="H20" s="4">
        <f>IF(D20="無","",'参加申込書'!AC29)</f>
      </c>
      <c r="I20" s="4">
        <f>IF(D20="無","",'参加申込書'!AD29)</f>
      </c>
      <c r="J20" s="4">
        <f>IF(D20="無","",'参加申込書'!AE29)</f>
      </c>
      <c r="K20" s="4">
        <f>IF(D20="無","",'参加申込書'!AF29)</f>
      </c>
      <c r="L20" s="4">
        <f t="shared" si="2"/>
      </c>
      <c r="M20" s="4">
        <f>IF(D20="無","",'参加申込書'!AH29&amp;" "&amp;'参加申込書'!AJ29)</f>
      </c>
      <c r="N20" s="160"/>
      <c r="O20" s="160"/>
      <c r="P20" s="160"/>
      <c r="Q20" s="160"/>
      <c r="S20" s="4">
        <v>19</v>
      </c>
      <c r="T20" s="4">
        <f t="shared" si="0"/>
      </c>
      <c r="U20" s="4">
        <f t="shared" si="3"/>
      </c>
    </row>
    <row r="21" spans="4:21" ht="13.5">
      <c r="D21" s="156" t="str">
        <f>IF('参加申込書'!E30="","無","有")</f>
        <v>無</v>
      </c>
      <c r="E21" s="156"/>
      <c r="F21" s="4">
        <f t="shared" si="1"/>
      </c>
      <c r="G21" s="4">
        <f>IF(D21="無","",'参加申込書'!AA30&amp;'参加申込書'!AB30)</f>
      </c>
      <c r="H21" s="4">
        <f>IF(D21="無","",'参加申込書'!AC30)</f>
      </c>
      <c r="I21" s="4">
        <f>IF(D21="無","",'参加申込書'!AD30)</f>
      </c>
      <c r="J21" s="4">
        <f>IF(D21="無","",'参加申込書'!AE30)</f>
      </c>
      <c r="K21" s="4">
        <f>IF(D21="無","",'参加申込書'!AF30)</f>
      </c>
      <c r="L21" s="4">
        <f t="shared" si="2"/>
      </c>
      <c r="M21" s="4">
        <f>IF(D21="無","",'参加申込書'!AH30&amp;" "&amp;'参加申込書'!AJ30)</f>
      </c>
      <c r="N21" s="160"/>
      <c r="O21" s="160"/>
      <c r="P21" s="160"/>
      <c r="Q21" s="160"/>
      <c r="S21" s="4">
        <v>20</v>
      </c>
      <c r="T21" s="4">
        <f t="shared" si="0"/>
      </c>
      <c r="U21" s="4">
        <f t="shared" si="3"/>
      </c>
    </row>
    <row r="22" spans="4:21" ht="13.5">
      <c r="D22" s="156" t="str">
        <f>IF('参加申込書'!E31="","無","有")</f>
        <v>無</v>
      </c>
      <c r="E22" s="156"/>
      <c r="F22" s="4">
        <f t="shared" si="1"/>
      </c>
      <c r="G22" s="4">
        <f>IF(D22="無","",'参加申込書'!AA31&amp;'参加申込書'!AB31)</f>
      </c>
      <c r="H22" s="4">
        <f>IF(D22="無","",'参加申込書'!AC31)</f>
      </c>
      <c r="I22" s="4">
        <f>IF(D22="無","",'参加申込書'!AD31)</f>
      </c>
      <c r="J22" s="4">
        <f>IF(D22="無","",'参加申込書'!AE31)</f>
      </c>
      <c r="K22" s="4">
        <f>IF(D22="無","",'参加申込書'!AF31)</f>
      </c>
      <c r="L22" s="4">
        <f t="shared" si="2"/>
      </c>
      <c r="M22" s="4">
        <f>IF(D22="無","",'参加申込書'!AH31&amp;" "&amp;'参加申込書'!AJ31)</f>
      </c>
      <c r="N22" s="160"/>
      <c r="O22" s="160"/>
      <c r="P22" s="160"/>
      <c r="Q22" s="160"/>
      <c r="S22" s="4">
        <v>21</v>
      </c>
      <c r="T22" s="4">
        <f t="shared" si="0"/>
      </c>
      <c r="U22" s="4">
        <f t="shared" si="3"/>
      </c>
    </row>
    <row r="23" spans="4:21" ht="13.5">
      <c r="D23" s="156" t="str">
        <f>IF('参加申込書'!E32="","無","有")</f>
        <v>無</v>
      </c>
      <c r="E23" s="156"/>
      <c r="F23" s="4">
        <f t="shared" si="1"/>
      </c>
      <c r="G23" s="4">
        <f>IF(D23="無","",'参加申込書'!AA32&amp;'参加申込書'!AB32)</f>
      </c>
      <c r="H23" s="4">
        <f>IF(D23="無","",'参加申込書'!AC32)</f>
      </c>
      <c r="I23" s="4">
        <f>IF(D23="無","",'参加申込書'!AD32)</f>
      </c>
      <c r="J23" s="4">
        <f>IF(D23="無","",'参加申込書'!AE32)</f>
      </c>
      <c r="K23" s="4">
        <f>IF(D23="無","",'参加申込書'!AF32)</f>
      </c>
      <c r="L23" s="4">
        <f t="shared" si="2"/>
      </c>
      <c r="M23" s="4">
        <f>IF(D23="無","",'参加申込書'!AH32&amp;" "&amp;'参加申込書'!AJ32)</f>
      </c>
      <c r="N23" s="160"/>
      <c r="O23" s="160"/>
      <c r="P23" s="160"/>
      <c r="Q23" s="160"/>
      <c r="S23" s="4">
        <v>22</v>
      </c>
      <c r="T23" s="4">
        <f t="shared" si="0"/>
      </c>
      <c r="U23" s="4">
        <f t="shared" si="3"/>
      </c>
    </row>
    <row r="24" spans="4:21" ht="13.5">
      <c r="D24" s="156" t="str">
        <f>IF('参加申込書'!E33="","無","有")</f>
        <v>無</v>
      </c>
      <c r="E24" s="156"/>
      <c r="F24" s="4">
        <f t="shared" si="1"/>
      </c>
      <c r="G24" s="4">
        <f>IF(D24="無","",'参加申込書'!AA33&amp;'参加申込書'!AB33)</f>
      </c>
      <c r="H24" s="4">
        <f>IF(D24="無","",'参加申込書'!AC33)</f>
      </c>
      <c r="I24" s="4">
        <f>IF(D24="無","",'参加申込書'!AD33)</f>
      </c>
      <c r="J24" s="4">
        <f>IF(D24="無","",'参加申込書'!AE33)</f>
      </c>
      <c r="K24" s="4">
        <f>IF(D24="無","",'参加申込書'!AF33)</f>
      </c>
      <c r="L24" s="4">
        <f t="shared" si="2"/>
      </c>
      <c r="M24" s="4">
        <f>IF(D24="無","",'参加申込書'!AH33&amp;" "&amp;'参加申込書'!AJ33)</f>
      </c>
      <c r="N24" s="160"/>
      <c r="O24" s="160"/>
      <c r="P24" s="160"/>
      <c r="Q24" s="160"/>
      <c r="S24" s="4">
        <v>23</v>
      </c>
      <c r="T24" s="4">
        <f t="shared" si="0"/>
      </c>
      <c r="U24" s="4">
        <f t="shared" si="3"/>
      </c>
    </row>
    <row r="25" spans="4:21" ht="13.5">
      <c r="D25" s="156" t="str">
        <f>IF('参加申込書'!E34="","無","有")</f>
        <v>無</v>
      </c>
      <c r="E25" s="156"/>
      <c r="F25" s="4">
        <f t="shared" si="1"/>
      </c>
      <c r="G25" s="4">
        <f>IF(D25="無","",'参加申込書'!AA34&amp;'参加申込書'!AB34)</f>
      </c>
      <c r="H25" s="4">
        <f>IF(D25="無","",'参加申込書'!AC34)</f>
      </c>
      <c r="I25" s="4">
        <f>IF(D25="無","",'参加申込書'!AD34)</f>
      </c>
      <c r="J25" s="4">
        <f>IF(D25="無","",'参加申込書'!AE34)</f>
      </c>
      <c r="K25" s="4">
        <f>IF(D25="無","",'参加申込書'!AF34)</f>
      </c>
      <c r="L25" s="4">
        <f t="shared" si="2"/>
      </c>
      <c r="M25" s="4">
        <f>IF(D25="無","",'参加申込書'!AH34&amp;" "&amp;'参加申込書'!AJ34)</f>
      </c>
      <c r="N25" s="160"/>
      <c r="O25" s="160"/>
      <c r="P25" s="160"/>
      <c r="Q25" s="160"/>
      <c r="S25" s="4">
        <v>24</v>
      </c>
      <c r="T25" s="4">
        <f t="shared" si="0"/>
      </c>
      <c r="U25" s="4">
        <f t="shared" si="3"/>
      </c>
    </row>
    <row r="26" spans="4:21" ht="13.5">
      <c r="D26" s="156" t="str">
        <f>IF('参加申込書'!E35="","無","有")</f>
        <v>無</v>
      </c>
      <c r="E26" s="156"/>
      <c r="F26" s="4">
        <f t="shared" si="1"/>
      </c>
      <c r="G26" s="4">
        <f>IF(D26="無","",'参加申込書'!AA35&amp;'参加申込書'!AB35)</f>
      </c>
      <c r="H26" s="4">
        <f>IF(D26="無","",'参加申込書'!AC35)</f>
      </c>
      <c r="I26" s="4">
        <f>IF(D26="無","",'参加申込書'!AD35)</f>
      </c>
      <c r="J26" s="4">
        <f>IF(D26="無","",'参加申込書'!AE35)</f>
      </c>
      <c r="K26" s="4">
        <f>IF(D26="無","",'参加申込書'!AF35)</f>
      </c>
      <c r="L26" s="4">
        <f t="shared" si="2"/>
      </c>
      <c r="M26" s="4">
        <f>IF(D26="無","",'参加申込書'!AH35&amp;" "&amp;'参加申込書'!AJ35)</f>
      </c>
      <c r="N26" s="160"/>
      <c r="O26" s="160"/>
      <c r="P26" s="160"/>
      <c r="Q26" s="160"/>
      <c r="S26" s="4">
        <v>25</v>
      </c>
      <c r="T26" s="4">
        <f t="shared" si="0"/>
      </c>
      <c r="U26" s="4">
        <f t="shared" si="3"/>
      </c>
    </row>
    <row r="27" spans="4:21" ht="13.5">
      <c r="D27" s="156" t="str">
        <f>IF('参加申込書'!E36="","無","有")</f>
        <v>無</v>
      </c>
      <c r="E27" s="156"/>
      <c r="F27" s="4">
        <f t="shared" si="1"/>
      </c>
      <c r="G27" s="4">
        <f>IF(D27="無","",'参加申込書'!AA36&amp;'参加申込書'!AB36)</f>
      </c>
      <c r="H27" s="4">
        <f>IF(D27="無","",'参加申込書'!AC36)</f>
      </c>
      <c r="I27" s="4">
        <f>IF(D27="無","",'参加申込書'!AD36)</f>
      </c>
      <c r="J27" s="4">
        <f>IF(D27="無","",'参加申込書'!AE36)</f>
      </c>
      <c r="K27" s="4">
        <f>IF(D27="無","",'参加申込書'!AF36)</f>
      </c>
      <c r="L27" s="4">
        <f t="shared" si="2"/>
      </c>
      <c r="M27" s="4">
        <f>IF(D27="無","",'参加申込書'!AH36&amp;" "&amp;'参加申込書'!AJ36)</f>
      </c>
      <c r="N27" s="160"/>
      <c r="O27" s="160"/>
      <c r="P27" s="160"/>
      <c r="Q27" s="160"/>
      <c r="S27" s="4">
        <v>26</v>
      </c>
      <c r="T27" s="4">
        <f t="shared" si="0"/>
      </c>
      <c r="U27" s="4">
        <f t="shared" si="3"/>
      </c>
    </row>
    <row r="28" spans="4:21" ht="13.5">
      <c r="D28" s="156" t="str">
        <f>IF('参加申込書'!E41="","無","有")</f>
        <v>無</v>
      </c>
      <c r="E28" s="156"/>
      <c r="F28" s="4">
        <f t="shared" si="1"/>
      </c>
      <c r="G28" s="4">
        <f>IF(D28="無","",'参加申込書'!AA41&amp;'参加申込書'!AB41)</f>
      </c>
      <c r="H28" s="4">
        <f>IF(D28="無","",'参加申込書'!AC41)</f>
      </c>
      <c r="I28" s="4">
        <f>IF(D28="無","",'参加申込書'!AD41)</f>
      </c>
      <c r="J28" s="4">
        <f>IF(D28="無","",'参加申込書'!AE41)</f>
      </c>
      <c r="K28" s="4">
        <f>IF(D28="無","",'参加申込書'!AF41)</f>
      </c>
      <c r="L28" s="4">
        <f t="shared" si="2"/>
      </c>
      <c r="M28" s="4">
        <f>IF(D28="無","",'参加申込書'!AH41&amp;" "&amp;'参加申込書'!AJ41)</f>
      </c>
      <c r="N28" s="160"/>
      <c r="O28" s="160"/>
      <c r="P28" s="160"/>
      <c r="Q28" s="160"/>
      <c r="S28" s="4">
        <v>1</v>
      </c>
      <c r="T28" s="4">
        <f t="shared" si="0"/>
      </c>
      <c r="U28" s="4">
        <f>IF(T28="","",200000000+T28)</f>
      </c>
    </row>
    <row r="29" spans="4:21" ht="13.5">
      <c r="D29" s="156" t="str">
        <f>IF('参加申込書'!E42="","無","有")</f>
        <v>無</v>
      </c>
      <c r="E29" s="156"/>
      <c r="F29" s="4">
        <f t="shared" si="1"/>
      </c>
      <c r="G29" s="4">
        <f>IF(D29="無","",'参加申込書'!AA42&amp;'参加申込書'!AB42)</f>
      </c>
      <c r="H29" s="4">
        <f>IF(D29="無","",'参加申込書'!AC42)</f>
      </c>
      <c r="I29" s="4">
        <f>IF(D29="無","",'参加申込書'!AD42)</f>
      </c>
      <c r="J29" s="4">
        <f>IF(D29="無","",'参加申込書'!AE42)</f>
      </c>
      <c r="K29" s="4">
        <f>IF(D29="無","",'参加申込書'!AF42)</f>
      </c>
      <c r="L29" s="4">
        <f t="shared" si="2"/>
      </c>
      <c r="M29" s="4">
        <f>IF(D29="無","",'参加申込書'!AH42&amp;" "&amp;'参加申込書'!AJ42)</f>
      </c>
      <c r="N29" s="160"/>
      <c r="O29" s="160"/>
      <c r="P29" s="160"/>
      <c r="Q29" s="160"/>
      <c r="S29" s="4">
        <v>2</v>
      </c>
      <c r="T29" s="4">
        <f t="shared" si="0"/>
      </c>
      <c r="U29" s="4">
        <f aca="true" t="shared" si="4" ref="U29:U53">IF(T29="","",200000000+T29)</f>
      </c>
    </row>
    <row r="30" spans="4:21" ht="13.5">
      <c r="D30" s="156" t="str">
        <f>IF('参加申込書'!E43="","無","有")</f>
        <v>無</v>
      </c>
      <c r="E30" s="156"/>
      <c r="F30" s="4">
        <f t="shared" si="1"/>
      </c>
      <c r="G30" s="4">
        <f>IF(D30="無","",'参加申込書'!AA43&amp;'参加申込書'!AB43)</f>
      </c>
      <c r="H30" s="4">
        <f>IF(D30="無","",'参加申込書'!AC43)</f>
      </c>
      <c r="I30" s="4">
        <f>IF(D30="無","",'参加申込書'!AD43)</f>
      </c>
      <c r="J30" s="4">
        <f>IF(D30="無","",'参加申込書'!AE43)</f>
      </c>
      <c r="K30" s="4">
        <f>IF(D30="無","",'参加申込書'!AF43)</f>
      </c>
      <c r="L30" s="4">
        <f t="shared" si="2"/>
      </c>
      <c r="M30" s="4">
        <f>IF(D30="無","",'参加申込書'!AH43&amp;" "&amp;'参加申込書'!AJ43)</f>
      </c>
      <c r="N30" s="160"/>
      <c r="O30" s="160"/>
      <c r="P30" s="160"/>
      <c r="Q30" s="160"/>
      <c r="S30" s="4">
        <v>3</v>
      </c>
      <c r="T30" s="4">
        <f t="shared" si="0"/>
      </c>
      <c r="U30" s="4">
        <f t="shared" si="4"/>
      </c>
    </row>
    <row r="31" spans="4:21" ht="13.5">
      <c r="D31" s="156" t="str">
        <f>IF('参加申込書'!E44="","無","有")</f>
        <v>無</v>
      </c>
      <c r="E31" s="156"/>
      <c r="F31" s="4">
        <f t="shared" si="1"/>
      </c>
      <c r="G31" s="4">
        <f>IF(D31="無","",'参加申込書'!AA44&amp;'参加申込書'!AB44)</f>
      </c>
      <c r="H31" s="4">
        <f>IF(D31="無","",'参加申込書'!AC44)</f>
      </c>
      <c r="I31" s="4">
        <f>IF(D31="無","",'参加申込書'!AD44)</f>
      </c>
      <c r="J31" s="4">
        <f>IF(D31="無","",'参加申込書'!AE44)</f>
      </c>
      <c r="K31" s="4">
        <f>IF(D31="無","",'参加申込書'!AF44)</f>
      </c>
      <c r="L31" s="4">
        <f t="shared" si="2"/>
      </c>
      <c r="M31" s="4">
        <f>IF(D31="無","",'参加申込書'!AH44&amp;" "&amp;'参加申込書'!AJ44)</f>
      </c>
      <c r="N31" s="160"/>
      <c r="O31" s="160"/>
      <c r="P31" s="160"/>
      <c r="Q31" s="160"/>
      <c r="S31" s="4">
        <v>4</v>
      </c>
      <c r="T31" s="4">
        <f t="shared" si="0"/>
      </c>
      <c r="U31" s="4">
        <f t="shared" si="4"/>
      </c>
    </row>
    <row r="32" spans="4:21" ht="13.5">
      <c r="D32" s="156" t="str">
        <f>IF('参加申込書'!E45="","無","有")</f>
        <v>無</v>
      </c>
      <c r="E32" s="156"/>
      <c r="F32" s="4">
        <f t="shared" si="1"/>
      </c>
      <c r="G32" s="4">
        <f>IF(D32="無","",'参加申込書'!AA45&amp;'参加申込書'!AB45)</f>
      </c>
      <c r="H32" s="4">
        <f>IF(D32="無","",'参加申込書'!AC45)</f>
      </c>
      <c r="I32" s="4">
        <f>IF(D32="無","",'参加申込書'!AD45)</f>
      </c>
      <c r="J32" s="4">
        <f>IF(D32="無","",'参加申込書'!AE45)</f>
      </c>
      <c r="K32" s="4">
        <f>IF(D32="無","",'参加申込書'!AF45)</f>
      </c>
      <c r="L32" s="4">
        <f t="shared" si="2"/>
      </c>
      <c r="M32" s="4">
        <f>IF(D32="無","",'参加申込書'!AH45&amp;" "&amp;'参加申込書'!AJ45)</f>
      </c>
      <c r="N32" s="160"/>
      <c r="O32" s="160"/>
      <c r="P32" s="160"/>
      <c r="Q32" s="160"/>
      <c r="S32" s="4">
        <v>5</v>
      </c>
      <c r="T32" s="4">
        <f t="shared" si="0"/>
      </c>
      <c r="U32" s="4">
        <f t="shared" si="4"/>
      </c>
    </row>
    <row r="33" spans="4:21" ht="13.5">
      <c r="D33" s="156" t="str">
        <f>IF('参加申込書'!E46="","無","有")</f>
        <v>無</v>
      </c>
      <c r="E33" s="156"/>
      <c r="F33" s="4">
        <f t="shared" si="1"/>
      </c>
      <c r="G33" s="4">
        <f>IF(D33="無","",'参加申込書'!AA46&amp;'参加申込書'!AB46)</f>
      </c>
      <c r="H33" s="4">
        <f>IF(D33="無","",'参加申込書'!AC46)</f>
      </c>
      <c r="I33" s="4">
        <f>IF(D33="無","",'参加申込書'!AD46)</f>
      </c>
      <c r="J33" s="4">
        <f>IF(D33="無","",'参加申込書'!AE46)</f>
      </c>
      <c r="K33" s="4">
        <f>IF(D33="無","",'参加申込書'!AF46)</f>
      </c>
      <c r="L33" s="4">
        <f t="shared" si="2"/>
      </c>
      <c r="M33" s="4">
        <f>IF(D33="無","",'参加申込書'!AH46&amp;" "&amp;'参加申込書'!AJ46)</f>
      </c>
      <c r="N33" s="160"/>
      <c r="O33" s="160"/>
      <c r="P33" s="160"/>
      <c r="Q33" s="160"/>
      <c r="S33" s="4">
        <v>6</v>
      </c>
      <c r="T33" s="4">
        <f t="shared" si="0"/>
      </c>
      <c r="U33" s="4">
        <f t="shared" si="4"/>
      </c>
    </row>
    <row r="34" spans="4:21" ht="13.5">
      <c r="D34" s="156" t="str">
        <f>IF('参加申込書'!E47="","無","有")</f>
        <v>無</v>
      </c>
      <c r="E34" s="156"/>
      <c r="F34" s="4">
        <f t="shared" si="1"/>
      </c>
      <c r="G34" s="4">
        <f>IF(D34="無","",'参加申込書'!AA47&amp;'参加申込書'!AB47)</f>
      </c>
      <c r="H34" s="4">
        <f>IF(D34="無","",'参加申込書'!AC47)</f>
      </c>
      <c r="I34" s="4">
        <f>IF(D34="無","",'参加申込書'!AD47)</f>
      </c>
      <c r="J34" s="4">
        <f>IF(D34="無","",'参加申込書'!AE47)</f>
      </c>
      <c r="K34" s="4">
        <f>IF(D34="無","",'参加申込書'!AF47)</f>
      </c>
      <c r="L34" s="4">
        <f t="shared" si="2"/>
      </c>
      <c r="M34" s="4">
        <f>IF(D34="無","",'参加申込書'!AH47&amp;" "&amp;'参加申込書'!AJ47)</f>
      </c>
      <c r="N34" s="160"/>
      <c r="O34" s="160"/>
      <c r="P34" s="160"/>
      <c r="Q34" s="160"/>
      <c r="S34" s="4">
        <v>7</v>
      </c>
      <c r="T34" s="4">
        <f aca="true" t="shared" si="5" ref="T34:T53">IF($B$8="","",$B$8+S34)</f>
      </c>
      <c r="U34" s="4">
        <f t="shared" si="4"/>
      </c>
    </row>
    <row r="35" spans="4:21" ht="13.5">
      <c r="D35" s="156" t="str">
        <f>IF('参加申込書'!E48="","無","有")</f>
        <v>無</v>
      </c>
      <c r="E35" s="156"/>
      <c r="F35" s="4">
        <f t="shared" si="1"/>
      </c>
      <c r="G35" s="4">
        <f>IF(D35="無","",'参加申込書'!AA48&amp;'参加申込書'!AB48)</f>
      </c>
      <c r="H35" s="4">
        <f>IF(D35="無","",'参加申込書'!AC48)</f>
      </c>
      <c r="I35" s="4">
        <f>IF(D35="無","",'参加申込書'!AD48)</f>
      </c>
      <c r="J35" s="4">
        <f>IF(D35="無","",'参加申込書'!AE48)</f>
      </c>
      <c r="K35" s="4">
        <f>IF(D35="無","",'参加申込書'!AF48)</f>
      </c>
      <c r="L35" s="4">
        <f t="shared" si="2"/>
      </c>
      <c r="M35" s="4">
        <f>IF(D35="無","",'参加申込書'!AH48&amp;" "&amp;'参加申込書'!AJ48)</f>
      </c>
      <c r="N35" s="160"/>
      <c r="O35" s="160"/>
      <c r="P35" s="160"/>
      <c r="Q35" s="160"/>
      <c r="S35" s="4">
        <v>8</v>
      </c>
      <c r="T35" s="4">
        <f t="shared" si="5"/>
      </c>
      <c r="U35" s="4">
        <f t="shared" si="4"/>
      </c>
    </row>
    <row r="36" spans="4:21" ht="13.5">
      <c r="D36" s="156" t="str">
        <f>IF('参加申込書'!E49="","無","有")</f>
        <v>無</v>
      </c>
      <c r="E36" s="156"/>
      <c r="F36" s="4">
        <f t="shared" si="1"/>
      </c>
      <c r="G36" s="4">
        <f>IF(D36="無","",'参加申込書'!AA49&amp;'参加申込書'!AB49)</f>
      </c>
      <c r="H36" s="4">
        <f>IF(D36="無","",'参加申込書'!AC49)</f>
      </c>
      <c r="I36" s="4">
        <f>IF(D36="無","",'参加申込書'!AD49)</f>
      </c>
      <c r="J36" s="4">
        <f>IF(D36="無","",'参加申込書'!AE49)</f>
      </c>
      <c r="K36" s="4">
        <f>IF(D36="無","",'参加申込書'!AF49)</f>
      </c>
      <c r="L36" s="4">
        <f t="shared" si="2"/>
      </c>
      <c r="M36" s="4">
        <f>IF(D36="無","",'参加申込書'!AH49&amp;" "&amp;'参加申込書'!AJ49)</f>
      </c>
      <c r="N36" s="160"/>
      <c r="O36" s="160"/>
      <c r="P36" s="160"/>
      <c r="Q36" s="160"/>
      <c r="S36" s="4">
        <v>9</v>
      </c>
      <c r="T36" s="4">
        <f t="shared" si="5"/>
      </c>
      <c r="U36" s="4">
        <f t="shared" si="4"/>
      </c>
    </row>
    <row r="37" spans="4:21" ht="13.5">
      <c r="D37" s="156" t="str">
        <f>IF('参加申込書'!E50="","無","有")</f>
        <v>無</v>
      </c>
      <c r="E37" s="156"/>
      <c r="F37" s="4">
        <f t="shared" si="1"/>
      </c>
      <c r="G37" s="4">
        <f>IF(D37="無","",'参加申込書'!AA50&amp;'参加申込書'!AB50)</f>
      </c>
      <c r="H37" s="4">
        <f>IF(D37="無","",'参加申込書'!AC50)</f>
      </c>
      <c r="I37" s="4">
        <f>IF(D37="無","",'参加申込書'!AD50)</f>
      </c>
      <c r="J37" s="4">
        <f>IF(D37="無","",'参加申込書'!AE50)</f>
      </c>
      <c r="K37" s="4">
        <f>IF(D37="無","",'参加申込書'!AF50)</f>
      </c>
      <c r="L37" s="4">
        <f t="shared" si="2"/>
      </c>
      <c r="M37" s="4">
        <f>IF(D37="無","",'参加申込書'!AH50&amp;" "&amp;'参加申込書'!AJ50)</f>
      </c>
      <c r="N37" s="160"/>
      <c r="O37" s="160"/>
      <c r="P37" s="160"/>
      <c r="Q37" s="160"/>
      <c r="S37" s="4">
        <v>10</v>
      </c>
      <c r="T37" s="4">
        <f t="shared" si="5"/>
      </c>
      <c r="U37" s="4">
        <f t="shared" si="4"/>
      </c>
    </row>
    <row r="38" spans="4:21" ht="13.5">
      <c r="D38" s="156" t="str">
        <f>IF('参加申込書'!E51="","無","有")</f>
        <v>無</v>
      </c>
      <c r="E38" s="156"/>
      <c r="F38" s="4">
        <f t="shared" si="1"/>
      </c>
      <c r="G38" s="4">
        <f>IF(D38="無","",'参加申込書'!AA51&amp;'参加申込書'!AB51)</f>
      </c>
      <c r="H38" s="4">
        <f>IF(D38="無","",'参加申込書'!AC51)</f>
      </c>
      <c r="I38" s="4">
        <f>IF(D38="無","",'参加申込書'!AD51)</f>
      </c>
      <c r="J38" s="4">
        <f>IF(D38="無","",'参加申込書'!AE51)</f>
      </c>
      <c r="K38" s="4">
        <f>IF(D38="無","",'参加申込書'!AF51)</f>
      </c>
      <c r="L38" s="4">
        <f t="shared" si="2"/>
      </c>
      <c r="M38" s="4">
        <f>IF(D38="無","",'参加申込書'!AH51&amp;" "&amp;'参加申込書'!AJ51)</f>
      </c>
      <c r="N38" s="160"/>
      <c r="O38" s="160"/>
      <c r="P38" s="160"/>
      <c r="Q38" s="160"/>
      <c r="S38" s="4">
        <v>11</v>
      </c>
      <c r="T38" s="4">
        <f t="shared" si="5"/>
      </c>
      <c r="U38" s="4">
        <f t="shared" si="4"/>
      </c>
    </row>
    <row r="39" spans="4:21" ht="13.5">
      <c r="D39" s="156" t="str">
        <f>IF('参加申込書'!E52="","無","有")</f>
        <v>無</v>
      </c>
      <c r="E39" s="156"/>
      <c r="F39" s="4">
        <f t="shared" si="1"/>
      </c>
      <c r="G39" s="4">
        <f>IF(D39="無","",'参加申込書'!AA52&amp;'参加申込書'!AB52)</f>
      </c>
      <c r="H39" s="4">
        <f>IF(D39="無","",'参加申込書'!AC52)</f>
      </c>
      <c r="I39" s="4">
        <f>IF(D39="無","",'参加申込書'!AD52)</f>
      </c>
      <c r="J39" s="4">
        <f>IF(D39="無","",'参加申込書'!AE52)</f>
      </c>
      <c r="K39" s="4">
        <f>IF(D39="無","",'参加申込書'!AF52)</f>
      </c>
      <c r="L39" s="4">
        <f t="shared" si="2"/>
      </c>
      <c r="M39" s="4">
        <f>IF(D39="無","",'参加申込書'!AH52&amp;" "&amp;'参加申込書'!AJ52)</f>
      </c>
      <c r="N39" s="160"/>
      <c r="O39" s="160"/>
      <c r="P39" s="160"/>
      <c r="Q39" s="160"/>
      <c r="S39" s="4">
        <v>12</v>
      </c>
      <c r="T39" s="4">
        <f t="shared" si="5"/>
      </c>
      <c r="U39" s="4">
        <f t="shared" si="4"/>
      </c>
    </row>
    <row r="40" spans="4:21" ht="13.5">
      <c r="D40" s="156" t="str">
        <f>IF('参加申込書'!E53="","無","有")</f>
        <v>無</v>
      </c>
      <c r="E40" s="156"/>
      <c r="F40" s="4">
        <f t="shared" si="1"/>
      </c>
      <c r="G40" s="4">
        <f>IF(D40="無","",'参加申込書'!AA53&amp;'参加申込書'!AB53)</f>
      </c>
      <c r="H40" s="4">
        <f>IF(D40="無","",'参加申込書'!AC53)</f>
      </c>
      <c r="I40" s="4">
        <f>IF(D40="無","",'参加申込書'!AD53)</f>
      </c>
      <c r="J40" s="4">
        <f>IF(D40="無","",'参加申込書'!AE53)</f>
      </c>
      <c r="K40" s="4">
        <f>IF(D40="無","",'参加申込書'!AF53)</f>
      </c>
      <c r="L40" s="4">
        <f t="shared" si="2"/>
      </c>
      <c r="M40" s="4">
        <f>IF(D40="無","",'参加申込書'!AH53&amp;" "&amp;'参加申込書'!AJ53)</f>
      </c>
      <c r="N40" s="160"/>
      <c r="O40" s="160"/>
      <c r="P40" s="160">
        <f>IF(D40="有","B","")</f>
      </c>
      <c r="Q40" s="160"/>
      <c r="S40" s="4">
        <v>13</v>
      </c>
      <c r="T40" s="4">
        <f t="shared" si="5"/>
      </c>
      <c r="U40" s="4">
        <f t="shared" si="4"/>
      </c>
    </row>
    <row r="41" spans="4:21" ht="13.5">
      <c r="D41" s="156" t="str">
        <f>IF('参加申込書'!E54="","無","有")</f>
        <v>無</v>
      </c>
      <c r="E41" s="156"/>
      <c r="F41" s="4">
        <f t="shared" si="1"/>
      </c>
      <c r="G41" s="4">
        <f>IF(D41="無","",'参加申込書'!AA54&amp;'参加申込書'!AB54)</f>
      </c>
      <c r="H41" s="4">
        <f>IF(D41="無","",'参加申込書'!AC54)</f>
      </c>
      <c r="I41" s="4">
        <f>IF(D41="無","",'参加申込書'!AD54)</f>
      </c>
      <c r="J41" s="4">
        <f>IF(D41="無","",'参加申込書'!AE54)</f>
      </c>
      <c r="K41" s="4">
        <f>IF(D41="無","",'参加申込書'!AF54)</f>
      </c>
      <c r="L41" s="4">
        <f t="shared" si="2"/>
      </c>
      <c r="M41" s="4">
        <f>IF(D41="無","",'参加申込書'!AH54&amp;" "&amp;'参加申込書'!AJ54)</f>
      </c>
      <c r="N41" s="160"/>
      <c r="O41" s="160"/>
      <c r="P41" s="160">
        <f>IF(D41="有","B","")</f>
      </c>
      <c r="Q41" s="160"/>
      <c r="S41" s="4">
        <v>14</v>
      </c>
      <c r="T41" s="4">
        <f t="shared" si="5"/>
      </c>
      <c r="U41" s="4">
        <f t="shared" si="4"/>
      </c>
    </row>
    <row r="42" spans="4:21" ht="13.5">
      <c r="D42" s="156" t="str">
        <f>IF('参加申込書'!E55="","無","有")</f>
        <v>無</v>
      </c>
      <c r="E42" s="156"/>
      <c r="F42" s="4">
        <f t="shared" si="1"/>
      </c>
      <c r="G42" s="4">
        <f>IF(D42="無","",'参加申込書'!AA55&amp;'参加申込書'!AB55)</f>
      </c>
      <c r="H42" s="4">
        <f>IF(D42="無","",'参加申込書'!AC55)</f>
      </c>
      <c r="I42" s="4">
        <f>IF(D42="無","",'参加申込書'!AD55)</f>
      </c>
      <c r="J42" s="4">
        <f>IF(D42="無","",'参加申込書'!AE55)</f>
      </c>
      <c r="K42" s="4">
        <f>IF(D42="無","",'参加申込書'!AF55)</f>
      </c>
      <c r="L42" s="4">
        <f t="shared" si="2"/>
      </c>
      <c r="M42" s="4">
        <f>IF(D42="無","",'参加申込書'!AH55&amp;" "&amp;'参加申込書'!AJ55)</f>
      </c>
      <c r="N42" s="160"/>
      <c r="O42" s="160"/>
      <c r="P42" s="160">
        <f>IF(D42="有","B","")</f>
      </c>
      <c r="Q42" s="160"/>
      <c r="S42" s="4">
        <v>15</v>
      </c>
      <c r="T42" s="4">
        <f t="shared" si="5"/>
      </c>
      <c r="U42" s="4">
        <f t="shared" si="4"/>
      </c>
    </row>
    <row r="43" spans="4:21" ht="13.5">
      <c r="D43" s="156" t="str">
        <f>IF('参加申込書'!E56="","無","有")</f>
        <v>無</v>
      </c>
      <c r="E43" s="156"/>
      <c r="F43" s="4">
        <f t="shared" si="1"/>
      </c>
      <c r="G43" s="4">
        <f>IF(D43="無","",'参加申込書'!AA56&amp;'参加申込書'!AB56)</f>
      </c>
      <c r="H43" s="4">
        <f>IF(D43="無","",'参加申込書'!AC56)</f>
      </c>
      <c r="I43" s="4">
        <f>IF(D43="無","",'参加申込書'!AD56)</f>
      </c>
      <c r="J43" s="4">
        <f>IF(D43="無","",'参加申込書'!AE56)</f>
      </c>
      <c r="K43" s="4">
        <f>IF(D43="無","",'参加申込書'!AF56)</f>
      </c>
      <c r="L43" s="4">
        <f t="shared" si="2"/>
      </c>
      <c r="M43" s="4">
        <f>IF(D43="無","",'参加申込書'!AH56&amp;" "&amp;'参加申込書'!AJ56)</f>
      </c>
      <c r="N43" s="160"/>
      <c r="O43" s="160"/>
      <c r="P43" s="160">
        <f>IF(D43="有","B","")</f>
      </c>
      <c r="Q43" s="160"/>
      <c r="S43" s="4">
        <v>16</v>
      </c>
      <c r="T43" s="4">
        <f t="shared" si="5"/>
      </c>
      <c r="U43" s="4">
        <f t="shared" si="4"/>
      </c>
    </row>
    <row r="44" spans="4:21" ht="13.5">
      <c r="D44" s="156" t="str">
        <f>IF('参加申込書'!E57="","無","有")</f>
        <v>無</v>
      </c>
      <c r="E44" s="156"/>
      <c r="F44" s="4">
        <f t="shared" si="1"/>
      </c>
      <c r="G44" s="4">
        <f>IF(D44="無","",'参加申込書'!AA57&amp;'参加申込書'!AB57)</f>
      </c>
      <c r="H44" s="4">
        <f>IF(D44="無","",'参加申込書'!AC57)</f>
      </c>
      <c r="I44" s="4">
        <f>IF(D44="無","",'参加申込書'!AD57)</f>
      </c>
      <c r="J44" s="4">
        <f>IF(D44="無","",'参加申込書'!AE57)</f>
      </c>
      <c r="K44" s="4">
        <f>IF(D44="無","",'参加申込書'!AF57)</f>
      </c>
      <c r="L44" s="4">
        <f t="shared" si="2"/>
      </c>
      <c r="M44" s="4">
        <f>IF(D44="無","",'参加申込書'!AH57&amp;" "&amp;'参加申込書'!AJ57)</f>
      </c>
      <c r="N44" s="160"/>
      <c r="O44" s="160"/>
      <c r="P44" s="160">
        <f>IF(D44="有","B","")</f>
      </c>
      <c r="Q44" s="160"/>
      <c r="S44" s="4">
        <v>17</v>
      </c>
      <c r="T44" s="4">
        <f t="shared" si="5"/>
      </c>
      <c r="U44" s="4">
        <f t="shared" si="4"/>
      </c>
    </row>
    <row r="45" spans="4:21" ht="13.5">
      <c r="D45" s="156" t="str">
        <f>IF('参加申込書'!E59="","無","有")</f>
        <v>無</v>
      </c>
      <c r="E45" s="156"/>
      <c r="F45" s="4">
        <f t="shared" si="1"/>
      </c>
      <c r="G45" s="4">
        <f>IF(D45="無","",'参加申込書'!AA59&amp;'参加申込書'!AB59)</f>
      </c>
      <c r="H45" s="4">
        <f>IF(D45="無","",'参加申込書'!AC59)</f>
      </c>
      <c r="I45" s="4">
        <f>IF(D45="無","",'参加申込書'!AD59)</f>
      </c>
      <c r="J45" s="4">
        <f>IF(D45="無","",'参加申込書'!AE59)</f>
      </c>
      <c r="K45" s="4">
        <f>IF(D45="無","",'参加申込書'!AF59)</f>
      </c>
      <c r="L45" s="4">
        <f t="shared" si="2"/>
      </c>
      <c r="M45" s="4">
        <f>IF(D45="無","",'参加申込書'!AH59&amp;" "&amp;'参加申込書'!AJ59)</f>
      </c>
      <c r="N45" s="160"/>
      <c r="O45" s="160"/>
      <c r="P45" s="160"/>
      <c r="Q45" s="160"/>
      <c r="S45" s="4">
        <v>18</v>
      </c>
      <c r="T45" s="4">
        <f t="shared" si="5"/>
      </c>
      <c r="U45" s="4">
        <f t="shared" si="4"/>
      </c>
    </row>
    <row r="46" spans="4:21" ht="13.5">
      <c r="D46" s="156" t="str">
        <f>IF('参加申込書'!E60="","無","有")</f>
        <v>無</v>
      </c>
      <c r="E46" s="156"/>
      <c r="F46" s="4">
        <f t="shared" si="1"/>
      </c>
      <c r="G46" s="4">
        <f>IF(D46="無","",'参加申込書'!AA60&amp;'参加申込書'!AB60)</f>
      </c>
      <c r="H46" s="4">
        <f>IF(D46="無","",'参加申込書'!AC60)</f>
      </c>
      <c r="I46" s="4">
        <f>IF(D46="無","",'参加申込書'!AD60)</f>
      </c>
      <c r="J46" s="4">
        <f>IF(D46="無","",'参加申込書'!AE60)</f>
      </c>
      <c r="K46" s="4">
        <f>IF(D46="無","",'参加申込書'!AF60)</f>
      </c>
      <c r="L46" s="4">
        <f t="shared" si="2"/>
      </c>
      <c r="M46" s="4">
        <f>IF(D46="無","",'参加申込書'!AH60&amp;" "&amp;'参加申込書'!AJ60)</f>
      </c>
      <c r="N46" s="160"/>
      <c r="O46" s="160"/>
      <c r="P46" s="160"/>
      <c r="Q46" s="160"/>
      <c r="S46" s="4">
        <v>19</v>
      </c>
      <c r="T46" s="4">
        <f t="shared" si="5"/>
      </c>
      <c r="U46" s="4">
        <f t="shared" si="4"/>
      </c>
    </row>
    <row r="47" spans="4:21" ht="13.5">
      <c r="D47" s="156" t="str">
        <f>IF('参加申込書'!E61="","無","有")</f>
        <v>無</v>
      </c>
      <c r="E47" s="156"/>
      <c r="F47" s="4">
        <f t="shared" si="1"/>
      </c>
      <c r="G47" s="4">
        <f>IF(D47="無","",'参加申込書'!AA61&amp;'参加申込書'!AB61)</f>
      </c>
      <c r="H47" s="4">
        <f>IF(D47="無","",'参加申込書'!AC61)</f>
      </c>
      <c r="I47" s="4">
        <f>IF(D47="無","",'参加申込書'!AD61)</f>
      </c>
      <c r="J47" s="4">
        <f>IF(D47="無","",'参加申込書'!AE61)</f>
      </c>
      <c r="K47" s="4">
        <f>IF(D47="無","",'参加申込書'!AF61)</f>
      </c>
      <c r="L47" s="4">
        <f t="shared" si="2"/>
      </c>
      <c r="M47" s="4">
        <f>IF(D47="無","",'参加申込書'!AH61&amp;" "&amp;'参加申込書'!AJ61)</f>
      </c>
      <c r="N47" s="160"/>
      <c r="O47" s="160"/>
      <c r="P47" s="160"/>
      <c r="Q47" s="160"/>
      <c r="S47" s="4">
        <v>20</v>
      </c>
      <c r="T47" s="4">
        <f t="shared" si="5"/>
      </c>
      <c r="U47" s="4">
        <f t="shared" si="4"/>
      </c>
    </row>
    <row r="48" spans="4:21" ht="13.5">
      <c r="D48" s="156" t="str">
        <f>IF('参加申込書'!E62="","無","有")</f>
        <v>無</v>
      </c>
      <c r="E48" s="156"/>
      <c r="F48" s="4">
        <f t="shared" si="1"/>
      </c>
      <c r="G48" s="4">
        <f>IF(D48="無","",'参加申込書'!AA62&amp;'参加申込書'!AB62)</f>
      </c>
      <c r="H48" s="4">
        <f>IF(D48="無","",'参加申込書'!AC62)</f>
      </c>
      <c r="I48" s="4">
        <f>IF(D48="無","",'参加申込書'!AD62)</f>
      </c>
      <c r="J48" s="4">
        <f>IF(D48="無","",'参加申込書'!AE62)</f>
      </c>
      <c r="K48" s="4">
        <f>IF(D48="無","",'参加申込書'!AF62)</f>
      </c>
      <c r="L48" s="4">
        <f t="shared" si="2"/>
      </c>
      <c r="M48" s="4">
        <f>IF(D48="無","",'参加申込書'!AH62&amp;" "&amp;'参加申込書'!AJ62)</f>
      </c>
      <c r="N48" s="160"/>
      <c r="O48" s="160"/>
      <c r="P48" s="160"/>
      <c r="Q48" s="160"/>
      <c r="S48" s="4">
        <v>21</v>
      </c>
      <c r="T48" s="4">
        <f t="shared" si="5"/>
      </c>
      <c r="U48" s="4">
        <f t="shared" si="4"/>
      </c>
    </row>
    <row r="49" spans="4:21" ht="13.5">
      <c r="D49" s="156" t="str">
        <f>IF('参加申込書'!E63="","無","有")</f>
        <v>無</v>
      </c>
      <c r="E49" s="156"/>
      <c r="F49" s="4">
        <f t="shared" si="1"/>
      </c>
      <c r="G49" s="4">
        <f>IF(D49="無","",'参加申込書'!AA63&amp;'参加申込書'!AB63)</f>
      </c>
      <c r="H49" s="4">
        <f>IF(D49="無","",'参加申込書'!AC63)</f>
      </c>
      <c r="I49" s="4">
        <f>IF(D49="無","",'参加申込書'!AD63)</f>
      </c>
      <c r="J49" s="4">
        <f>IF(D49="無","",'参加申込書'!AE63)</f>
      </c>
      <c r="K49" s="4">
        <f>IF(D49="無","",'参加申込書'!AF63)</f>
      </c>
      <c r="L49" s="4">
        <f t="shared" si="2"/>
      </c>
      <c r="M49" s="4">
        <f>IF(D49="無","",'参加申込書'!AH63&amp;" "&amp;'参加申込書'!AJ63)</f>
      </c>
      <c r="N49" s="160"/>
      <c r="O49" s="160"/>
      <c r="P49" s="160"/>
      <c r="Q49" s="160"/>
      <c r="S49" s="4">
        <v>22</v>
      </c>
      <c r="T49" s="4">
        <f t="shared" si="5"/>
      </c>
      <c r="U49" s="4">
        <f t="shared" si="4"/>
      </c>
    </row>
    <row r="50" spans="4:21" ht="13.5">
      <c r="D50" s="156" t="str">
        <f>IF('参加申込書'!E64="","無","有")</f>
        <v>無</v>
      </c>
      <c r="E50" s="156"/>
      <c r="F50" s="4">
        <f t="shared" si="1"/>
      </c>
      <c r="G50" s="4">
        <f>IF(D50="無","",'参加申込書'!AA64&amp;'参加申込書'!AB64)</f>
      </c>
      <c r="H50" s="4">
        <f>IF(D50="無","",'参加申込書'!AC64)</f>
      </c>
      <c r="I50" s="4">
        <f>IF(D50="無","",'参加申込書'!AD64)</f>
      </c>
      <c r="J50" s="4">
        <f>IF(D50="無","",'参加申込書'!AE64)</f>
      </c>
      <c r="K50" s="4">
        <f>IF(D50="無","",'参加申込書'!AF64)</f>
      </c>
      <c r="L50" s="4">
        <f t="shared" si="2"/>
      </c>
      <c r="M50" s="4">
        <f>IF(D50="無","",'参加申込書'!AH64&amp;" "&amp;'参加申込書'!AJ64)</f>
      </c>
      <c r="N50" s="160"/>
      <c r="O50" s="160"/>
      <c r="P50" s="160"/>
      <c r="Q50" s="160"/>
      <c r="S50" s="4">
        <v>23</v>
      </c>
      <c r="T50" s="4">
        <f t="shared" si="5"/>
      </c>
      <c r="U50" s="4">
        <f t="shared" si="4"/>
      </c>
    </row>
    <row r="51" spans="4:21" ht="13.5">
      <c r="D51" s="156" t="str">
        <f>IF('参加申込書'!E65="","無","有")</f>
        <v>無</v>
      </c>
      <c r="E51" s="156"/>
      <c r="F51" s="4">
        <f t="shared" si="1"/>
      </c>
      <c r="G51" s="4">
        <f>IF(D51="無","",'参加申込書'!AA65&amp;'参加申込書'!AB65)</f>
      </c>
      <c r="H51" s="4">
        <f>IF(D51="無","",'参加申込書'!AC65)</f>
      </c>
      <c r="I51" s="4">
        <f>IF(D51="無","",'参加申込書'!AD65)</f>
      </c>
      <c r="J51" s="4">
        <f>IF(D51="無","",'参加申込書'!AE65)</f>
      </c>
      <c r="K51" s="4">
        <f>IF(D51="無","",'参加申込書'!AF65)</f>
      </c>
      <c r="L51" s="4">
        <f t="shared" si="2"/>
      </c>
      <c r="M51" s="4">
        <f>IF(D51="無","",'参加申込書'!AH65&amp;" "&amp;'参加申込書'!AJ65)</f>
      </c>
      <c r="N51" s="160"/>
      <c r="O51" s="160"/>
      <c r="P51" s="160"/>
      <c r="Q51" s="160"/>
      <c r="S51" s="4">
        <v>24</v>
      </c>
      <c r="T51" s="4">
        <f t="shared" si="5"/>
      </c>
      <c r="U51" s="4">
        <f t="shared" si="4"/>
      </c>
    </row>
    <row r="52" spans="4:21" ht="13.5">
      <c r="D52" s="156" t="str">
        <f>IF('参加申込書'!E66="","無","有")</f>
        <v>無</v>
      </c>
      <c r="E52" s="156"/>
      <c r="F52" s="4">
        <f t="shared" si="1"/>
      </c>
      <c r="G52" s="4">
        <f>IF(D52="無","",'参加申込書'!AA66&amp;'参加申込書'!AB66)</f>
      </c>
      <c r="H52" s="4">
        <f>IF(D52="無","",'参加申込書'!AC66)</f>
      </c>
      <c r="I52" s="4">
        <f>IF(D52="無","",'参加申込書'!AD66)</f>
      </c>
      <c r="J52" s="4">
        <f>IF(D52="無","",'参加申込書'!AE66)</f>
      </c>
      <c r="K52" s="4">
        <f>IF(D52="無","",'参加申込書'!AF66)</f>
      </c>
      <c r="L52" s="4">
        <f t="shared" si="2"/>
      </c>
      <c r="M52" s="4">
        <f>IF(D52="無","",'参加申込書'!AH66&amp;" "&amp;'参加申込書'!AJ66)</f>
      </c>
      <c r="N52" s="160"/>
      <c r="O52" s="160"/>
      <c r="P52" s="160"/>
      <c r="Q52" s="160"/>
      <c r="S52" s="4">
        <v>25</v>
      </c>
      <c r="T52" s="4">
        <f t="shared" si="5"/>
      </c>
      <c r="U52" s="4">
        <f t="shared" si="4"/>
      </c>
    </row>
    <row r="53" spans="4:21" ht="13.5">
      <c r="D53" s="156" t="str">
        <f>IF('参加申込書'!E67="","無","有")</f>
        <v>無</v>
      </c>
      <c r="E53" s="156"/>
      <c r="F53" s="4">
        <f t="shared" si="1"/>
      </c>
      <c r="G53" s="4">
        <f>IF(D53="無","",'参加申込書'!AA67&amp;'参加申込書'!AB67)</f>
      </c>
      <c r="H53" s="4">
        <f>IF(D53="無","",'参加申込書'!AC67)</f>
      </c>
      <c r="I53" s="4">
        <f>IF(D53="無","",'参加申込書'!AD67)</f>
      </c>
      <c r="J53" s="4">
        <f>IF(D53="無","",'参加申込書'!AE67)</f>
      </c>
      <c r="K53" s="4">
        <f>IF(D53="無","",'参加申込書'!AF67)</f>
      </c>
      <c r="L53" s="4">
        <f t="shared" si="2"/>
      </c>
      <c r="M53" s="4">
        <f>IF(D53="無","",'参加申込書'!AH67&amp;" "&amp;'参加申込書'!AJ67)</f>
      </c>
      <c r="N53" s="160"/>
      <c r="O53" s="160"/>
      <c r="P53" s="160"/>
      <c r="Q53" s="160"/>
      <c r="S53" s="4">
        <v>26</v>
      </c>
      <c r="T53" s="4">
        <f t="shared" si="5"/>
      </c>
      <c r="U53" s="4">
        <f t="shared" si="4"/>
      </c>
    </row>
    <row r="54" spans="4:5" ht="13.5">
      <c r="D54" s="156"/>
      <c r="E54" s="156"/>
    </row>
    <row r="55" spans="4:5" ht="13.5">
      <c r="D55" s="156"/>
      <c r="E55" s="156"/>
    </row>
  </sheetData>
  <sheetProtection password="CC16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50390625" style="4" customWidth="1"/>
    <col min="2" max="2" width="15.875" style="4" customWidth="1"/>
    <col min="3" max="3" width="10.50390625" style="4" bestFit="1" customWidth="1"/>
    <col min="4" max="4" width="18.625" style="4" customWidth="1"/>
    <col min="5" max="5" width="25.125" style="4" customWidth="1"/>
    <col min="6" max="7" width="3.50390625" style="4" bestFit="1" customWidth="1"/>
    <col min="8" max="8" width="7.50390625" style="4" bestFit="1" customWidth="1"/>
    <col min="9" max="9" width="5.50390625" style="4" bestFit="1" customWidth="1"/>
    <col min="10" max="13" width="3.50390625" style="4" bestFit="1" customWidth="1"/>
    <col min="14" max="14" width="4.50390625" style="4" bestFit="1" customWidth="1"/>
    <col min="15" max="16384" width="9.00390625" style="4" customWidth="1"/>
  </cols>
  <sheetData>
    <row r="1" spans="1:9" ht="13.5">
      <c r="A1" s="4" t="s">
        <v>56</v>
      </c>
      <c r="B1" s="4" t="s">
        <v>10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</row>
    <row r="2" spans="1:13" ht="13.5">
      <c r="A2" s="4" t="str">
        <f>'参加申込書'!H6&amp;"（男子）"</f>
        <v>（男子）</v>
      </c>
      <c r="B2" s="4" t="str">
        <f>'参加申込書'!J26&amp;"分"&amp;'参加申込書'!K26&amp;'参加申込書'!L26&amp;"秒"&amp;'参加申込書'!M26&amp;'参加申込書'!N26</f>
        <v>分秒</v>
      </c>
      <c r="C2" s="4">
        <f>'データ取得'!F14</f>
      </c>
      <c r="D2" s="4">
        <f>'データ取得'!G14</f>
      </c>
      <c r="E2" s="4">
        <f>'データ取得'!H14</f>
      </c>
      <c r="F2" s="4">
        <f>'データ取得'!I14</f>
      </c>
      <c r="G2" s="4">
        <f>'データ取得'!J14</f>
      </c>
      <c r="H2" s="4">
        <f>'データ取得'!K14</f>
      </c>
      <c r="I2" s="4">
        <f>'データ取得'!L14</f>
      </c>
      <c r="M2" s="43"/>
    </row>
    <row r="3" spans="3:13" ht="13.5">
      <c r="C3" s="4">
        <f>'データ取得'!F15</f>
      </c>
      <c r="D3" s="4">
        <f>'データ取得'!G15</f>
      </c>
      <c r="E3" s="4">
        <f>'データ取得'!H15</f>
      </c>
      <c r="F3" s="4">
        <f>'データ取得'!I15</f>
      </c>
      <c r="G3" s="4">
        <f>'データ取得'!J15</f>
      </c>
      <c r="H3" s="4">
        <f>'データ取得'!K15</f>
      </c>
      <c r="I3" s="4">
        <f>'データ取得'!L15</f>
      </c>
      <c r="M3" s="43"/>
    </row>
    <row r="4" spans="3:13" ht="13.5">
      <c r="C4" s="4">
        <f>'データ取得'!F16</f>
      </c>
      <c r="D4" s="4">
        <f>'データ取得'!G16</f>
      </c>
      <c r="E4" s="4">
        <f>'データ取得'!H16</f>
      </c>
      <c r="F4" s="4">
        <f>'データ取得'!I16</f>
      </c>
      <c r="G4" s="4">
        <f>'データ取得'!J16</f>
      </c>
      <c r="H4" s="4">
        <f>'データ取得'!K16</f>
      </c>
      <c r="I4" s="4">
        <f>'データ取得'!L16</f>
      </c>
      <c r="M4" s="43"/>
    </row>
    <row r="5" spans="3:13" ht="13.5">
      <c r="C5" s="4">
        <f>'データ取得'!F17</f>
      </c>
      <c r="D5" s="4">
        <f>'データ取得'!G17</f>
      </c>
      <c r="E5" s="4">
        <f>'データ取得'!H17</f>
      </c>
      <c r="F5" s="4">
        <f>'データ取得'!I17</f>
      </c>
      <c r="G5" s="4">
        <f>'データ取得'!J17</f>
      </c>
      <c r="H5" s="4">
        <f>'データ取得'!K17</f>
      </c>
      <c r="I5" s="4">
        <f>'データ取得'!L17</f>
      </c>
      <c r="M5" s="43"/>
    </row>
    <row r="6" spans="3:13" ht="13.5">
      <c r="C6" s="4">
        <f>'データ取得'!F18</f>
      </c>
      <c r="D6" s="4">
        <f>'データ取得'!G18</f>
      </c>
      <c r="E6" s="4">
        <f>'データ取得'!H18</f>
      </c>
      <c r="F6" s="4">
        <f>'データ取得'!I18</f>
      </c>
      <c r="G6" s="4">
        <f>'データ取得'!J18</f>
      </c>
      <c r="H6" s="4">
        <f>'データ取得'!K18</f>
      </c>
      <c r="I6" s="4">
        <f>'データ取得'!L18</f>
      </c>
      <c r="M6" s="43"/>
    </row>
    <row r="7" spans="1:13" ht="13.5">
      <c r="A7" s="4" t="str">
        <f>'参加申込書'!H6&amp;"（女子）"</f>
        <v>（女子）</v>
      </c>
      <c r="B7" s="4" t="str">
        <f>'参加申込書'!J57&amp;"分"&amp;'参加申込書'!K57&amp;'参加申込書'!L57&amp;"秒"&amp;'参加申込書'!M57&amp;'参加申込書'!N57</f>
        <v>分秒</v>
      </c>
      <c r="C7" s="4">
        <f>'データ取得'!F40</f>
      </c>
      <c r="D7" s="4">
        <f>'データ取得'!G40</f>
      </c>
      <c r="E7" s="4">
        <f>'データ取得'!H40</f>
      </c>
      <c r="F7" s="4">
        <f>'データ取得'!I40</f>
      </c>
      <c r="G7" s="4">
        <f>'データ取得'!J40</f>
      </c>
      <c r="H7" s="4">
        <f>'データ取得'!K40</f>
      </c>
      <c r="I7" s="4">
        <f>'データ取得'!L40</f>
      </c>
      <c r="M7" s="43"/>
    </row>
    <row r="8" spans="3:13" ht="13.5">
      <c r="C8" s="4">
        <f>'データ取得'!F41</f>
      </c>
      <c r="D8" s="4">
        <f>'データ取得'!G41</f>
      </c>
      <c r="E8" s="4">
        <f>'データ取得'!H41</f>
      </c>
      <c r="F8" s="4">
        <f>'データ取得'!I41</f>
      </c>
      <c r="G8" s="4">
        <f>'データ取得'!J41</f>
      </c>
      <c r="H8" s="4">
        <f>'データ取得'!K41</f>
      </c>
      <c r="I8" s="4">
        <f>'データ取得'!L41</f>
      </c>
      <c r="M8" s="43"/>
    </row>
    <row r="9" spans="3:13" ht="13.5">
      <c r="C9" s="4">
        <f>'データ取得'!F42</f>
      </c>
      <c r="D9" s="4">
        <f>'データ取得'!G42</f>
      </c>
      <c r="E9" s="4">
        <f>'データ取得'!H42</f>
      </c>
      <c r="F9" s="4">
        <f>'データ取得'!I42</f>
      </c>
      <c r="G9" s="4">
        <f>'データ取得'!J42</f>
      </c>
      <c r="H9" s="4">
        <f>'データ取得'!K42</f>
      </c>
      <c r="I9" s="4">
        <f>'データ取得'!L42</f>
      </c>
      <c r="M9" s="43"/>
    </row>
    <row r="10" spans="3:13" ht="13.5">
      <c r="C10" s="4">
        <f>'データ取得'!F43</f>
      </c>
      <c r="D10" s="4">
        <f>'データ取得'!G43</f>
      </c>
      <c r="E10" s="4">
        <f>'データ取得'!H43</f>
      </c>
      <c r="F10" s="4">
        <f>'データ取得'!I43</f>
      </c>
      <c r="G10" s="4">
        <f>'データ取得'!J43</f>
      </c>
      <c r="H10" s="4">
        <f>'データ取得'!K43</f>
      </c>
      <c r="I10" s="4">
        <f>'データ取得'!L43</f>
      </c>
      <c r="M10" s="43"/>
    </row>
    <row r="11" spans="3:13" ht="13.5">
      <c r="C11" s="4">
        <f>'データ取得'!F44</f>
      </c>
      <c r="D11" s="4">
        <f>'データ取得'!G44</f>
      </c>
      <c r="E11" s="4">
        <f>'データ取得'!H44</f>
      </c>
      <c r="F11" s="4">
        <f>'データ取得'!I44</f>
      </c>
      <c r="G11" s="4">
        <f>'データ取得'!J44</f>
      </c>
      <c r="H11" s="4">
        <f>'データ取得'!K44</f>
      </c>
      <c r="I11" s="4">
        <f>'データ取得'!L44</f>
      </c>
      <c r="M11" s="43"/>
    </row>
  </sheetData>
  <sheetProtection password="CC16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875" style="137" customWidth="1"/>
    <col min="2" max="2" width="5.25390625" style="137" bestFit="1" customWidth="1"/>
    <col min="3" max="3" width="6.50390625" style="137" customWidth="1"/>
    <col min="4" max="4" width="6.25390625" style="137" customWidth="1"/>
    <col min="5" max="5" width="17.50390625" style="137" customWidth="1"/>
    <col min="6" max="6" width="7.125" style="137" customWidth="1"/>
    <col min="7" max="7" width="3.375" style="137" bestFit="1" customWidth="1"/>
    <col min="8" max="8" width="5.50390625" style="137" customWidth="1"/>
    <col min="9" max="9" width="6.00390625" style="137" customWidth="1"/>
    <col min="10" max="10" width="8.625" style="137" customWidth="1"/>
    <col min="11" max="11" width="3.375" style="137" bestFit="1" customWidth="1"/>
    <col min="12" max="16384" width="9.00390625" style="137" customWidth="1"/>
  </cols>
  <sheetData>
    <row r="1" ht="8.25" customHeight="1"/>
    <row r="2" spans="3:11" ht="27" customHeight="1">
      <c r="C2" s="138"/>
      <c r="D2" s="138"/>
      <c r="E2" s="138"/>
      <c r="F2" s="138"/>
      <c r="G2" s="138"/>
      <c r="H2" s="138"/>
      <c r="K2" s="139" t="s">
        <v>72</v>
      </c>
    </row>
    <row r="3" spans="2:13" ht="24.75" customHeight="1">
      <c r="B3" s="243" t="s">
        <v>195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2:13" ht="28.5" customHeight="1">
      <c r="B4" s="244" t="s">
        <v>61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2:13" ht="21" customHeight="1">
      <c r="B5" s="237" t="s">
        <v>62</v>
      </c>
      <c r="C5" s="237"/>
      <c r="D5" s="238" t="s">
        <v>63</v>
      </c>
      <c r="E5" s="238"/>
      <c r="F5" s="237" t="s">
        <v>64</v>
      </c>
      <c r="G5" s="237"/>
      <c r="H5" s="238"/>
      <c r="I5" s="238"/>
      <c r="J5" s="238"/>
      <c r="K5" s="238"/>
      <c r="L5" s="238"/>
      <c r="M5" s="238"/>
    </row>
    <row r="6" spans="2:13" ht="21" customHeight="1">
      <c r="B6" s="237" t="s">
        <v>65</v>
      </c>
      <c r="C6" s="237"/>
      <c r="D6" s="237"/>
      <c r="E6" s="240"/>
      <c r="F6" s="240"/>
      <c r="G6" s="239" t="s">
        <v>188</v>
      </c>
      <c r="H6" s="239"/>
      <c r="I6" s="239"/>
      <c r="J6" s="142"/>
      <c r="K6" s="137" t="s">
        <v>66</v>
      </c>
      <c r="L6" s="142"/>
      <c r="M6" s="137" t="s">
        <v>67</v>
      </c>
    </row>
    <row r="7" spans="2:13" ht="22.5" customHeight="1">
      <c r="B7" s="140" t="s">
        <v>68</v>
      </c>
      <c r="C7" s="241" t="s">
        <v>31</v>
      </c>
      <c r="D7" s="241"/>
      <c r="E7" s="241"/>
      <c r="F7" s="241"/>
      <c r="G7" s="241"/>
      <c r="H7" s="241"/>
      <c r="I7" s="241" t="s">
        <v>69</v>
      </c>
      <c r="J7" s="241"/>
      <c r="K7" s="241"/>
      <c r="L7" s="241" t="s">
        <v>70</v>
      </c>
      <c r="M7" s="241"/>
    </row>
    <row r="8" spans="2:13" ht="22.5" customHeight="1">
      <c r="B8" s="141">
        <v>1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2:13" ht="22.5" customHeight="1">
      <c r="B9" s="141">
        <v>2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2:13" ht="22.5" customHeight="1">
      <c r="B10" s="141">
        <v>3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2:13" ht="22.5" customHeight="1">
      <c r="B11" s="141">
        <v>4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2:13" ht="22.5" customHeight="1">
      <c r="B12" s="141">
        <v>5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2:13" ht="22.5" customHeight="1">
      <c r="B13" s="141">
        <v>6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2:13" ht="22.5" customHeight="1">
      <c r="B14" s="141">
        <v>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2:13" ht="22.5" customHeight="1">
      <c r="B15" s="141">
        <v>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2:13" ht="22.5" customHeight="1">
      <c r="B16" s="141">
        <v>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2:13" ht="22.5" customHeight="1">
      <c r="B17" s="141">
        <v>10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2:13" ht="22.5" customHeight="1">
      <c r="B18" s="141">
        <v>11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</row>
    <row r="19" spans="2:13" ht="22.5" customHeight="1">
      <c r="B19" s="141">
        <v>12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2:13" ht="22.5" customHeight="1">
      <c r="B20" s="141">
        <v>13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2:13" ht="22.5" customHeight="1">
      <c r="B21" s="141">
        <v>14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2:13" ht="22.5" customHeight="1">
      <c r="B22" s="141">
        <v>15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2:13" ht="22.5" customHeight="1">
      <c r="B23" s="141">
        <v>16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2:13" ht="22.5" customHeight="1">
      <c r="B24" s="141">
        <v>17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2:13" ht="22.5" customHeight="1">
      <c r="B25" s="141">
        <v>18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2:13" ht="22.5" customHeight="1">
      <c r="B26" s="141">
        <v>19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2:13" ht="22.5" customHeight="1">
      <c r="B27" s="141">
        <v>20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2:13" ht="22.5" customHeight="1">
      <c r="B28" s="141">
        <v>21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</row>
    <row r="29" spans="2:13" ht="22.5" customHeight="1">
      <c r="B29" s="141">
        <v>22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</row>
    <row r="30" spans="2:13" ht="22.5" customHeight="1">
      <c r="B30" s="141">
        <v>23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</row>
    <row r="31" spans="2:13" ht="22.5" customHeight="1">
      <c r="B31" s="141">
        <v>24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</row>
    <row r="32" spans="2:13" ht="22.5" customHeight="1">
      <c r="B32" s="141">
        <v>25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</row>
    <row r="33" spans="2:13" ht="22.5" customHeight="1">
      <c r="B33" s="141">
        <v>26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</row>
    <row r="34" spans="2:13" ht="22.5" customHeight="1">
      <c r="B34" s="141">
        <v>27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</row>
    <row r="35" spans="2:13" ht="22.5" customHeight="1">
      <c r="B35" s="141">
        <v>28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</row>
    <row r="36" spans="2:13" ht="22.5" customHeight="1">
      <c r="B36" s="141">
        <v>29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2:13" ht="22.5" customHeight="1">
      <c r="B37" s="141">
        <v>30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</row>
    <row r="38" spans="2:13" ht="22.5" customHeight="1">
      <c r="B38" s="140" t="s">
        <v>71</v>
      </c>
      <c r="C38" s="241"/>
      <c r="D38" s="241"/>
      <c r="E38" s="241"/>
      <c r="F38" s="241"/>
      <c r="G38" s="241"/>
      <c r="H38" s="241"/>
      <c r="I38" s="241">
        <f>SUM(I8:K37)</f>
        <v>0</v>
      </c>
      <c r="J38" s="241"/>
      <c r="K38" s="241"/>
      <c r="L38" s="241">
        <f>SUM(L8:M37)</f>
        <v>0</v>
      </c>
      <c r="M38" s="241"/>
    </row>
  </sheetData>
  <sheetProtection password="CAB1" sheet="1" objects="1" scenarios="1"/>
  <mergeCells count="105">
    <mergeCell ref="B3:M3"/>
    <mergeCell ref="B4:M4"/>
    <mergeCell ref="C37:H37"/>
    <mergeCell ref="I37:K37"/>
    <mergeCell ref="L37:M37"/>
    <mergeCell ref="C33:H33"/>
    <mergeCell ref="I33:K33"/>
    <mergeCell ref="L33:M33"/>
    <mergeCell ref="C34:H34"/>
    <mergeCell ref="I34:K34"/>
    <mergeCell ref="C38:H38"/>
    <mergeCell ref="I38:K38"/>
    <mergeCell ref="L38:M38"/>
    <mergeCell ref="C35:H35"/>
    <mergeCell ref="I35:K35"/>
    <mergeCell ref="L35:M35"/>
    <mergeCell ref="C36:H36"/>
    <mergeCell ref="I36:K36"/>
    <mergeCell ref="L36:M36"/>
    <mergeCell ref="L34:M34"/>
    <mergeCell ref="C31:H31"/>
    <mergeCell ref="I31:K31"/>
    <mergeCell ref="L31:M31"/>
    <mergeCell ref="C32:H32"/>
    <mergeCell ref="I32:K32"/>
    <mergeCell ref="L32:M32"/>
    <mergeCell ref="C29:H29"/>
    <mergeCell ref="I29:K29"/>
    <mergeCell ref="L29:M29"/>
    <mergeCell ref="C30:H30"/>
    <mergeCell ref="I30:K30"/>
    <mergeCell ref="L30:M30"/>
    <mergeCell ref="C27:H27"/>
    <mergeCell ref="I27:K27"/>
    <mergeCell ref="L27:M27"/>
    <mergeCell ref="C28:H28"/>
    <mergeCell ref="I28:K28"/>
    <mergeCell ref="L28:M28"/>
    <mergeCell ref="C25:H25"/>
    <mergeCell ref="I25:K25"/>
    <mergeCell ref="L25:M25"/>
    <mergeCell ref="C26:H26"/>
    <mergeCell ref="I26:K26"/>
    <mergeCell ref="L26:M26"/>
    <mergeCell ref="C23:H23"/>
    <mergeCell ref="I23:K23"/>
    <mergeCell ref="L23:M23"/>
    <mergeCell ref="C24:H24"/>
    <mergeCell ref="I24:K24"/>
    <mergeCell ref="L24:M24"/>
    <mergeCell ref="C21:H21"/>
    <mergeCell ref="I21:K21"/>
    <mergeCell ref="L21:M21"/>
    <mergeCell ref="C22:H22"/>
    <mergeCell ref="I22:K22"/>
    <mergeCell ref="L22:M22"/>
    <mergeCell ref="C19:H19"/>
    <mergeCell ref="I19:K19"/>
    <mergeCell ref="L19:M19"/>
    <mergeCell ref="C20:H20"/>
    <mergeCell ref="I20:K20"/>
    <mergeCell ref="L20:M20"/>
    <mergeCell ref="C17:H17"/>
    <mergeCell ref="I17:K17"/>
    <mergeCell ref="L17:M17"/>
    <mergeCell ref="C18:H18"/>
    <mergeCell ref="I18:K18"/>
    <mergeCell ref="L18:M18"/>
    <mergeCell ref="C15:H15"/>
    <mergeCell ref="I15:K15"/>
    <mergeCell ref="L15:M15"/>
    <mergeCell ref="C16:H16"/>
    <mergeCell ref="I16:K16"/>
    <mergeCell ref="L16:M16"/>
    <mergeCell ref="C13:H13"/>
    <mergeCell ref="I13:K13"/>
    <mergeCell ref="L13:M13"/>
    <mergeCell ref="C14:H14"/>
    <mergeCell ref="I14:K14"/>
    <mergeCell ref="L14:M14"/>
    <mergeCell ref="C11:H11"/>
    <mergeCell ref="I11:K11"/>
    <mergeCell ref="L11:M11"/>
    <mergeCell ref="C12:H12"/>
    <mergeCell ref="I12:K12"/>
    <mergeCell ref="L12:M12"/>
    <mergeCell ref="C9:H9"/>
    <mergeCell ref="I9:K9"/>
    <mergeCell ref="L9:M9"/>
    <mergeCell ref="C10:H10"/>
    <mergeCell ref="I10:K10"/>
    <mergeCell ref="L10:M10"/>
    <mergeCell ref="C7:H7"/>
    <mergeCell ref="I7:K7"/>
    <mergeCell ref="L7:M7"/>
    <mergeCell ref="C8:H8"/>
    <mergeCell ref="I8:K8"/>
    <mergeCell ref="L8:M8"/>
    <mergeCell ref="B5:C5"/>
    <mergeCell ref="B6:D6"/>
    <mergeCell ref="D5:E5"/>
    <mergeCell ref="F5:G5"/>
    <mergeCell ref="G6:I6"/>
    <mergeCell ref="E6:F6"/>
    <mergeCell ref="H5:M5"/>
  </mergeCells>
  <printOptions/>
  <pageMargins left="0.7086614173228347" right="0.7086614173228347" top="0.35433070866141736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</dc:creator>
  <cp:keywords/>
  <dc:description/>
  <cp:lastModifiedBy>HIDEKI</cp:lastModifiedBy>
  <cp:lastPrinted>2014-05-11T05:39:35Z</cp:lastPrinted>
  <dcterms:created xsi:type="dcterms:W3CDTF">2005-05-14T01:51:35Z</dcterms:created>
  <dcterms:modified xsi:type="dcterms:W3CDTF">2014-05-19T12:44:22Z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