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表紙" sheetId="1" r:id="rId1"/>
    <sheet name="参加申込書" sheetId="2" r:id="rId2"/>
    <sheet name="クラブ一覧表" sheetId="3" r:id="rId3"/>
    <sheet name="データ取得" sheetId="4" r:id="rId4"/>
    <sheet name="リレーデータ" sheetId="5" r:id="rId5"/>
    <sheet name="予選会調査" sheetId="6" r:id="rId6"/>
  </sheets>
  <definedNames>
    <definedName name="_xlnm.Print_Area" localSheetId="1">'参加申込書'!$B$1:$O$139</definedName>
    <definedName name="_xlnm.Print_Area" localSheetId="0">'表紙'!$B$2:$D$31</definedName>
    <definedName name="_xlnm.Print_Area" localSheetId="5">'予選会調査'!$B$3:$M$38</definedName>
  </definedNames>
  <calcPr fullCalcOnLoad="1"/>
</workbook>
</file>

<file path=xl/sharedStrings.xml><?xml version="1.0" encoding="utf-8"?>
<sst xmlns="http://schemas.openxmlformats.org/spreadsheetml/2006/main" count="549" uniqueCount="244">
  <si>
    <t>５年１００ｍ</t>
  </si>
  <si>
    <t>６年１００ｍ</t>
  </si>
  <si>
    <t>男子トラック</t>
  </si>
  <si>
    <t>氏名</t>
  </si>
  <si>
    <t>姓</t>
  </si>
  <si>
    <t>名</t>
  </si>
  <si>
    <t>ﾖﾐｶﾞﾅ（半角）</t>
  </si>
  <si>
    <t>学年</t>
  </si>
  <si>
    <t>申込記録</t>
  </si>
  <si>
    <t>分</t>
  </si>
  <si>
    <t>秒</t>
  </si>
  <si>
    <t>1/100秒</t>
  </si>
  <si>
    <t>所属小学校</t>
  </si>
  <si>
    <t>種別</t>
  </si>
  <si>
    <t>参加申込書</t>
  </si>
  <si>
    <t>クラブ名</t>
  </si>
  <si>
    <t>女子トラック</t>
  </si>
  <si>
    <t>電話番号</t>
  </si>
  <si>
    <t>希望係名</t>
  </si>
  <si>
    <t>監督（申込責任者）</t>
  </si>
  <si>
    <t>（半角）</t>
  </si>
  <si>
    <t>クラブコード（一覧表から選んで入力）</t>
  </si>
  <si>
    <t>クラブ名称（コードを入力すると自動的に表示）</t>
  </si>
  <si>
    <t>種　　目</t>
  </si>
  <si>
    <t>クラブ一覧表を見るにはここをクリック→</t>
  </si>
  <si>
    <t>名前</t>
  </si>
  <si>
    <t>性別</t>
  </si>
  <si>
    <t>選手コード</t>
  </si>
  <si>
    <t>種目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</si>
  <si>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</si>
  <si>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</si>
  <si>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</si>
  <si>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</si>
  <si>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</si>
  <si>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</si>
  <si>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</si>
  <si>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</si>
  <si>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</si>
  <si>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</si>
  <si>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</si>
  <si>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</si>
  <si>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男子フィールド</t>
  </si>
  <si>
    <t>女子フィールド　　</t>
  </si>
  <si>
    <t>クラブ選出審判員</t>
  </si>
  <si>
    <t>第２希望</t>
  </si>
  <si>
    <t>第３希望</t>
  </si>
  <si>
    <t>住所</t>
  </si>
  <si>
    <t>郵便番号</t>
  </si>
  <si>
    <t>群馬県小学生総合体育大会クラブ対抗陸上競技大会　兼</t>
  </si>
  <si>
    <t>全国小学生陸上競技交流大会群馬県選考会</t>
  </si>
  <si>
    <t>県番号</t>
  </si>
  <si>
    <t>チーム名</t>
  </si>
  <si>
    <t>なお、参加にあたり、クラブで選手選考のための予選会や記録会を開催した場合は、</t>
  </si>
  <si>
    <t>「予選会参加者数調査書」にも必ず記入してください。</t>
  </si>
  <si>
    <t>※予選会参加者数調査書を開くにはここをクリック→</t>
  </si>
  <si>
    <t>※参加申込書を開くにはここをクリック→</t>
  </si>
  <si>
    <t>加盟団体予選会  参加者数調査書（最終予選会までの予選会用）</t>
  </si>
  <si>
    <t>都道府県名：</t>
  </si>
  <si>
    <t>群馬県</t>
  </si>
  <si>
    <t>記載者名：</t>
  </si>
  <si>
    <t>予選会     大会名：</t>
  </si>
  <si>
    <t>月</t>
  </si>
  <si>
    <t>日</t>
  </si>
  <si>
    <t>番号</t>
  </si>
  <si>
    <t>男子人数</t>
  </si>
  <si>
    <t>女子人数</t>
  </si>
  <si>
    <t>合計</t>
  </si>
  <si>
    <t>表紙に戻るにはここをクリック→</t>
  </si>
  <si>
    <t>申し込み及び問い合わせ先</t>
  </si>
  <si>
    <t>　　　高崎市石原町４０９１　群馬陸協普及委員会委員長　　　中山　晃</t>
  </si>
  <si>
    <t>　　　電話・ＦＡＸ　０２７－３２４－５３７７</t>
  </si>
  <si>
    <t xml:space="preserve">      メールアドレス　</t>
  </si>
  <si>
    <t>　　　                  〒３７０－０８６４</t>
  </si>
  <si>
    <t>ﾖﾐｶﾞﾅ</t>
  </si>
  <si>
    <t>チームコード</t>
  </si>
  <si>
    <t>リレー</t>
  </si>
  <si>
    <t>４×１００ｍＲ</t>
  </si>
  <si>
    <t>A</t>
  </si>
  <si>
    <t>A</t>
  </si>
  <si>
    <t>ｍ</t>
  </si>
  <si>
    <t>ｃｍ</t>
  </si>
  <si>
    <t>B</t>
  </si>
  <si>
    <t>B</t>
  </si>
  <si>
    <t>群馬陸協</t>
  </si>
  <si>
    <t>ｸﾞﾝﾏﾘｯｷｮｳ</t>
  </si>
  <si>
    <t>高崎市陸協</t>
  </si>
  <si>
    <t>ﾀｶｻｷｼﾘｯｷｮｳ</t>
  </si>
  <si>
    <t>ｱｶﾞﾂﾏｼﾝﾚｲｸﾗﾌﾞ</t>
  </si>
  <si>
    <t>ﾀﾃﾊﾞﾔｼｸﾗﾌﾞ</t>
  </si>
  <si>
    <t>ｼﾌﾞｶﾜｸﾗﾌﾞ</t>
  </si>
  <si>
    <t>ﾌｼﾞｵｶｸﾗﾌﾞ</t>
  </si>
  <si>
    <t>ｾﾀｸﾗﾌﾞ</t>
  </si>
  <si>
    <t>前橋市陸協</t>
  </si>
  <si>
    <t>ﾏｴﾊﾞｼｼﾘｯｷｮｳ</t>
  </si>
  <si>
    <t>桐生市陸協</t>
  </si>
  <si>
    <t>ｷﾘｭｳｼﾘｯｷｮｳ</t>
  </si>
  <si>
    <t>ﾄﾈｸﾗﾌﾞ</t>
  </si>
  <si>
    <t>ﾇﾏﾀｸﾗﾌﾞ</t>
  </si>
  <si>
    <t>富岡市陸協</t>
  </si>
  <si>
    <t>ﾄﾐｵｶｼﾘｯｷｮｳ</t>
  </si>
  <si>
    <t>ｲｾｻｷｸﾗﾌﾞ</t>
  </si>
  <si>
    <t>安中市陸協</t>
  </si>
  <si>
    <t>ｱﾝﾅｶｼﾘｯｷｮｳ</t>
  </si>
  <si>
    <t>ﾀﾁﾊﾞﾅRC</t>
  </si>
  <si>
    <t>リレータイムを
下に入力</t>
  </si>
  <si>
    <t>（○○市立△△小学校）</t>
  </si>
  <si>
    <t>受付番号</t>
  </si>
  <si>
    <t>ＤＢ</t>
  </si>
  <si>
    <t>ＺＫ</t>
  </si>
  <si>
    <t>チーム番号</t>
  </si>
  <si>
    <t>ＺＫ初期値</t>
  </si>
  <si>
    <t>登録の有無</t>
  </si>
  <si>
    <t>男子登録人数</t>
  </si>
  <si>
    <t>女子登録人数</t>
  </si>
  <si>
    <t>参加者数</t>
  </si>
  <si>
    <t>群馬陸上競技協会</t>
  </si>
  <si>
    <t>高崎市陸上競技協会</t>
  </si>
  <si>
    <t>吾妻榛嶺クラブ</t>
  </si>
  <si>
    <t>吾妻榛嶺ｸﾗﾌﾞ</t>
  </si>
  <si>
    <t>ｳｽｲｸﾗﾌﾞ</t>
  </si>
  <si>
    <t>碓氷陸上競技クラブ</t>
  </si>
  <si>
    <t>碓氷ｸﾗﾌﾞﾗﾌﾞ</t>
  </si>
  <si>
    <t>館林陸上競技クラブ</t>
  </si>
  <si>
    <t>館林ｸﾗﾌﾞﾗﾌﾞ</t>
  </si>
  <si>
    <t>渋川陸上競技クラブ</t>
  </si>
  <si>
    <t>渋川ｸﾗﾌﾞ</t>
  </si>
  <si>
    <t>藤岡市陸上競技クラブ</t>
  </si>
  <si>
    <t>藤岡ｸﾗﾌﾞ</t>
  </si>
  <si>
    <t>勢多陸上競技クラブ</t>
  </si>
  <si>
    <t>勢多ｸﾗﾌﾞ</t>
  </si>
  <si>
    <t>前橋市陸上競技協会</t>
  </si>
  <si>
    <t>桐生市陸上競技協会</t>
  </si>
  <si>
    <t>利根陸上競技クラブ</t>
  </si>
  <si>
    <t>利根ｸﾗﾌﾞ</t>
  </si>
  <si>
    <t>沼田市陸上クラブ</t>
  </si>
  <si>
    <t>沼田ｸﾗﾌﾞ</t>
  </si>
  <si>
    <t>富岡市陸上競技協会</t>
  </si>
  <si>
    <t>伊勢崎陸上競技クラブ</t>
  </si>
  <si>
    <t>伊勢崎ｸﾗﾌﾞ</t>
  </si>
  <si>
    <t>ﾆｯﾀｸﾗﾌﾞ</t>
  </si>
  <si>
    <t>新田陸上競技倶楽部</t>
  </si>
  <si>
    <t>新田倶楽部</t>
  </si>
  <si>
    <t>安中市陸上競技協会</t>
  </si>
  <si>
    <t>ｻｶｲｸﾗﾌﾞ</t>
  </si>
  <si>
    <t>境陸上競技クラブ</t>
  </si>
  <si>
    <t>境ｸﾗﾌﾞ</t>
  </si>
  <si>
    <t>たちばなＲ．Ｃ</t>
  </si>
  <si>
    <t>たちばなR.C</t>
  </si>
  <si>
    <t>ｸﾗﾌﾞｺｰﾄﾞ</t>
  </si>
  <si>
    <t>名称</t>
  </si>
  <si>
    <t>略称</t>
  </si>
  <si>
    <t>申込書に戻るにはここをクリック→</t>
  </si>
  <si>
    <t>群馬陸上競技協会登録クラブ一覧表（小学生関係）</t>
  </si>
  <si>
    <t>略称（ｶﾅ）</t>
  </si>
  <si>
    <t>おおたｽﾎﾟｰﾂｱｶﾃﾞﾐｰ</t>
  </si>
  <si>
    <t>おおたSA</t>
  </si>
  <si>
    <t>ｵｵﾀSA</t>
  </si>
  <si>
    <t>太田市陸上競技協会</t>
  </si>
  <si>
    <t>太田市陸協</t>
  </si>
  <si>
    <t>ｵｵﾀｼﾘｯｷｮｳ</t>
  </si>
  <si>
    <t>書式等を変更すると、正しく読みとれなくなりますのでおやめください。</t>
  </si>
  <si>
    <t>この申し込みデータは、コンピュータによる自動読み取りで処理します。</t>
  </si>
  <si>
    <t>氏名（左詰め）</t>
  </si>
  <si>
    <t>ﾖﾐｶﾞﾅ（半角・左詰め）</t>
  </si>
  <si>
    <t>上州アスリートクラブ</t>
  </si>
  <si>
    <t>上州ｱｽﾘｰﾄｸﾗﾌﾞ</t>
  </si>
  <si>
    <t>ｼﾞｮｳｼｭｳAC</t>
  </si>
  <si>
    <t xml:space="preserve"> </t>
  </si>
  <si>
    <t>akira7jump@yahoo.co.jp</t>
  </si>
  <si>
    <t>参加申し込みは、このファイルに必要事項を記入し、電子メールに添付して送信してください。</t>
  </si>
  <si>
    <t>ＥＳＰｱｽﾚﾁｯｸｸﾗﾌﾞ</t>
  </si>
  <si>
    <t>ＥＳＰ</t>
  </si>
  <si>
    <t>ESP</t>
  </si>
  <si>
    <t>４年１００ｍ</t>
  </si>
  <si>
    <t>５年５０ｍＨ</t>
  </si>
  <si>
    <t>４年８００ｍ</t>
  </si>
  <si>
    <t>５年１０００ｍ</t>
  </si>
  <si>
    <t>５年走り高跳び</t>
  </si>
  <si>
    <t>５年走り幅跳び</t>
  </si>
  <si>
    <t>５年ｿﾌﾄﾎﾞｰﾙ投げ</t>
  </si>
  <si>
    <t>５・６年共通80mH</t>
  </si>
  <si>
    <t>5.6年共通走高跳</t>
  </si>
  <si>
    <t>5.6年共通走幅跳</t>
  </si>
  <si>
    <t>5.6年共通ｿﾌﾄﾎﾞｰﾙ投げ</t>
  </si>
  <si>
    <t>６年１０００ｍ</t>
  </si>
  <si>
    <r>
      <t>申し込み先は下の通り。</t>
    </r>
    <r>
      <rPr>
        <u val="single"/>
        <sz val="11"/>
        <rFont val="ＭＳ Ｐゴシック"/>
        <family val="3"/>
      </rPr>
      <t>申し込み期限は６月１１日（木）２４：００</t>
    </r>
    <r>
      <rPr>
        <sz val="11"/>
        <rFont val="ＭＳ Ｐゴシック"/>
        <family val="3"/>
      </rPr>
      <t>必着とします。</t>
    </r>
  </si>
  <si>
    <t>アラマキッズ</t>
  </si>
  <si>
    <t>ｱﾗﾏｷｯｽﾞ</t>
  </si>
  <si>
    <t>ｱﾗﾏｷｯｽﾞ</t>
  </si>
  <si>
    <t>”日清食品カップ”第３１回全国小学生陸上競技交流大会</t>
  </si>
  <si>
    <t>開催日：2015年</t>
  </si>
  <si>
    <t>R00205</t>
  </si>
  <si>
    <t>R00205</t>
  </si>
  <si>
    <t>R00206</t>
  </si>
  <si>
    <t>R00206</t>
  </si>
  <si>
    <t>R00204</t>
  </si>
  <si>
    <t>R00204</t>
  </si>
  <si>
    <t>R04100</t>
  </si>
  <si>
    <t>R04100</t>
  </si>
  <si>
    <t>R07100</t>
  </si>
  <si>
    <t>R07100</t>
  </si>
  <si>
    <t>R07300</t>
  </si>
  <si>
    <t>R07300</t>
  </si>
  <si>
    <t>R09200</t>
  </si>
  <si>
    <t>R09200</t>
  </si>
  <si>
    <t>R04300</t>
  </si>
  <si>
    <t>R04300</t>
  </si>
  <si>
    <t>R04300</t>
  </si>
  <si>
    <t>R04205</t>
  </si>
  <si>
    <t>R04205</t>
  </si>
  <si>
    <t>R00604</t>
  </si>
  <si>
    <t>R00705</t>
  </si>
  <si>
    <t>R00706</t>
  </si>
  <si>
    <t>R00706</t>
  </si>
  <si>
    <t>R07105</t>
  </si>
  <si>
    <t>R07305</t>
  </si>
  <si>
    <t>R09205</t>
  </si>
  <si>
    <t>R09205</t>
  </si>
  <si>
    <t>R00204</t>
  </si>
  <si>
    <t>R00605</t>
  </si>
  <si>
    <t>R00606</t>
  </si>
  <si>
    <t>R00605</t>
  </si>
  <si>
    <t>R00606</t>
  </si>
  <si>
    <t>男子ﾘﾚｰ１</t>
  </si>
  <si>
    <t>男子ﾘﾚｰ２</t>
  </si>
  <si>
    <t>男子ﾘﾚｰ３</t>
  </si>
  <si>
    <t>男子ﾘﾚｰ４</t>
  </si>
  <si>
    <t>男子ﾘﾚｰ５</t>
  </si>
  <si>
    <t>女子ﾘﾚｰ１</t>
  </si>
  <si>
    <t>女子ﾘﾚｰ２</t>
  </si>
  <si>
    <t>女子ﾘﾚｰ３</t>
  </si>
  <si>
    <t>女子ﾘﾚｰ４</t>
  </si>
  <si>
    <t>女子ﾘﾚｰ５</t>
  </si>
  <si>
    <t>５年８００ｍ</t>
  </si>
  <si>
    <t>６年８００ｍ</t>
  </si>
  <si>
    <t>部</t>
  </si>
  <si>
    <t>納入金額</t>
  </si>
  <si>
    <t>個人</t>
  </si>
  <si>
    <t>申し込み情報集約</t>
  </si>
  <si>
    <t>プログラム購入予約部数</t>
  </si>
  <si>
    <t>　←プログラム購入予約部数を入力してください。金額は自動的に表示されます。</t>
  </si>
  <si>
    <t>　←選手申し込み欄に選手名を入力すると自動的に表示されます。</t>
  </si>
  <si>
    <r>
      <t>２　総体種目申し込み　　　</t>
    </r>
    <r>
      <rPr>
        <sz val="10"/>
        <rFont val="ＭＳ Ｐゴシック"/>
        <family val="3"/>
      </rPr>
      <t>※共通種目申し込み欄は№１～№２</t>
    </r>
  </si>
  <si>
    <r>
      <t>１　総体・選考会共通種目申し込み　　　</t>
    </r>
    <r>
      <rPr>
        <sz val="10"/>
        <rFont val="ＭＳ Ｐゴシック"/>
        <family val="3"/>
      </rPr>
      <t>※総体種目申し込み欄は№３～№４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</si>
</sst>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部&quot;"/>
    <numFmt numFmtId="181" formatCode="0&quot;人&quot;"/>
    <numFmt numFmtId="182" formatCode="0&quot;円&quot;"/>
    <numFmt numFmtId="183" formatCode="0&quot;チーム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lightUp">
        <fgColor indexed="4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mediumGray">
        <fgColor indexed="22"/>
        <bgColor indexed="9"/>
      </patternFill>
    </fill>
    <fill>
      <patternFill patternType="gray125">
        <fgColor indexed="43"/>
        <bgColor indexed="9"/>
      </patternFill>
    </fill>
    <fill>
      <patternFill patternType="lightGray">
        <fgColor indexed="11"/>
        <b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27" borderId="33" xfId="0" applyFill="1" applyBorder="1" applyAlignment="1" applyProtection="1">
      <alignment vertical="center"/>
      <protection locked="0"/>
    </xf>
    <xf numFmtId="0" fontId="5" fillId="27" borderId="34" xfId="0" applyFont="1" applyFill="1" applyBorder="1" applyAlignment="1" applyProtection="1">
      <alignment vertical="center" shrinkToFit="1"/>
      <protection locked="0"/>
    </xf>
    <xf numFmtId="0" fontId="5" fillId="27" borderId="35" xfId="0" applyFont="1" applyFill="1" applyBorder="1" applyAlignment="1" applyProtection="1">
      <alignment vertical="center" shrinkToFit="1"/>
      <protection locked="0"/>
    </xf>
    <xf numFmtId="0" fontId="5" fillId="27" borderId="36" xfId="0" applyFont="1" applyFill="1" applyBorder="1" applyAlignment="1" applyProtection="1">
      <alignment vertical="center" shrinkToFit="1"/>
      <protection locked="0"/>
    </xf>
    <xf numFmtId="0" fontId="5" fillId="27" borderId="37" xfId="0" applyFont="1" applyFill="1" applyBorder="1" applyAlignment="1" applyProtection="1">
      <alignment vertical="center" shrinkToFit="1"/>
      <protection locked="0"/>
    </xf>
    <xf numFmtId="0" fontId="5" fillId="27" borderId="38" xfId="0" applyFont="1" applyFill="1" applyBorder="1" applyAlignment="1" applyProtection="1">
      <alignment vertical="center"/>
      <protection locked="0"/>
    </xf>
    <xf numFmtId="0" fontId="5" fillId="27" borderId="36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vertical="center"/>
      <protection locked="0"/>
    </xf>
    <xf numFmtId="0" fontId="5" fillId="27" borderId="37" xfId="0" applyFont="1" applyFill="1" applyBorder="1" applyAlignment="1" applyProtection="1">
      <alignment vertical="center"/>
      <protection locked="0"/>
    </xf>
    <xf numFmtId="0" fontId="5" fillId="27" borderId="38" xfId="0" applyFont="1" applyFill="1" applyBorder="1" applyAlignment="1" applyProtection="1">
      <alignment vertical="center" shrinkToFit="1"/>
      <protection locked="0"/>
    </xf>
    <xf numFmtId="0" fontId="5" fillId="27" borderId="40" xfId="0" applyFont="1" applyFill="1" applyBorder="1" applyAlignment="1" applyProtection="1">
      <alignment vertical="center" shrinkToFit="1"/>
      <protection locked="0"/>
    </xf>
    <xf numFmtId="0" fontId="5" fillId="27" borderId="41" xfId="0" applyFont="1" applyFill="1" applyBorder="1" applyAlignment="1" applyProtection="1">
      <alignment vertical="center" shrinkToFit="1"/>
      <protection locked="0"/>
    </xf>
    <xf numFmtId="0" fontId="5" fillId="27" borderId="42" xfId="0" applyFont="1" applyFill="1" applyBorder="1" applyAlignment="1" applyProtection="1">
      <alignment vertical="center" shrinkToFit="1"/>
      <protection locked="0"/>
    </xf>
    <xf numFmtId="0" fontId="5" fillId="27" borderId="43" xfId="0" applyFont="1" applyFill="1" applyBorder="1" applyAlignment="1" applyProtection="1">
      <alignment vertical="center" shrinkToFit="1"/>
      <protection locked="0"/>
    </xf>
    <xf numFmtId="0" fontId="5" fillId="27" borderId="44" xfId="0" applyFont="1" applyFill="1" applyBorder="1" applyAlignment="1" applyProtection="1">
      <alignment vertical="center"/>
      <protection locked="0"/>
    </xf>
    <xf numFmtId="0" fontId="5" fillId="27" borderId="42" xfId="0" applyFont="1" applyFill="1" applyBorder="1" applyAlignment="1" applyProtection="1">
      <alignment vertical="center"/>
      <protection locked="0"/>
    </xf>
    <xf numFmtId="0" fontId="5" fillId="27" borderId="45" xfId="0" applyFont="1" applyFill="1" applyBorder="1" applyAlignment="1" applyProtection="1">
      <alignment vertical="center"/>
      <protection locked="0"/>
    </xf>
    <xf numFmtId="0" fontId="5" fillId="27" borderId="43" xfId="0" applyFont="1" applyFill="1" applyBorder="1" applyAlignment="1" applyProtection="1">
      <alignment vertical="center"/>
      <protection locked="0"/>
    </xf>
    <xf numFmtId="0" fontId="5" fillId="27" borderId="44" xfId="0" applyFont="1" applyFill="1" applyBorder="1" applyAlignment="1" applyProtection="1">
      <alignment vertical="center" shrinkToFit="1"/>
      <protection locked="0"/>
    </xf>
    <xf numFmtId="0" fontId="5" fillId="27" borderId="46" xfId="0" applyFont="1" applyFill="1" applyBorder="1" applyAlignment="1" applyProtection="1">
      <alignment vertical="center" shrinkToFit="1"/>
      <protection locked="0"/>
    </xf>
    <xf numFmtId="0" fontId="5" fillId="27" borderId="47" xfId="0" applyFont="1" applyFill="1" applyBorder="1" applyAlignment="1" applyProtection="1">
      <alignment vertical="center" shrinkToFit="1"/>
      <protection locked="0"/>
    </xf>
    <xf numFmtId="0" fontId="5" fillId="27" borderId="48" xfId="0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 applyProtection="1">
      <alignment vertical="center" shrinkToFit="1"/>
      <protection locked="0"/>
    </xf>
    <xf numFmtId="0" fontId="5" fillId="27" borderId="50" xfId="0" applyFont="1" applyFill="1" applyBorder="1" applyAlignment="1" applyProtection="1">
      <alignment vertical="center"/>
      <protection locked="0"/>
    </xf>
    <xf numFmtId="0" fontId="5" fillId="27" borderId="48" xfId="0" applyFont="1" applyFill="1" applyBorder="1" applyAlignment="1" applyProtection="1">
      <alignment vertical="center"/>
      <protection locked="0"/>
    </xf>
    <xf numFmtId="0" fontId="5" fillId="27" borderId="51" xfId="0" applyFont="1" applyFill="1" applyBorder="1" applyAlignment="1" applyProtection="1">
      <alignment vertical="center"/>
      <protection locked="0"/>
    </xf>
    <xf numFmtId="0" fontId="5" fillId="27" borderId="49" xfId="0" applyFont="1" applyFill="1" applyBorder="1" applyAlignment="1" applyProtection="1">
      <alignment vertical="center"/>
      <protection locked="0"/>
    </xf>
    <xf numFmtId="0" fontId="5" fillId="27" borderId="50" xfId="0" applyFont="1" applyFill="1" applyBorder="1" applyAlignment="1" applyProtection="1">
      <alignment vertical="center" shrinkToFit="1"/>
      <protection locked="0"/>
    </xf>
    <xf numFmtId="0" fontId="5" fillId="27" borderId="16" xfId="0" applyFont="1" applyFill="1" applyBorder="1" applyAlignment="1" applyProtection="1">
      <alignment vertical="center" shrinkToFit="1"/>
      <protection locked="0"/>
    </xf>
    <xf numFmtId="0" fontId="5" fillId="27" borderId="17" xfId="0" applyFont="1" applyFill="1" applyBorder="1" applyAlignment="1" applyProtection="1">
      <alignment vertical="center" shrinkToFit="1"/>
      <protection locked="0"/>
    </xf>
    <xf numFmtId="0" fontId="5" fillId="27" borderId="18" xfId="0" applyFont="1" applyFill="1" applyBorder="1" applyAlignment="1" applyProtection="1">
      <alignment vertical="center" shrinkToFit="1"/>
      <protection locked="0"/>
    </xf>
    <xf numFmtId="0" fontId="5" fillId="27" borderId="19" xfId="0" applyFont="1" applyFill="1" applyBorder="1" applyAlignment="1" applyProtection="1">
      <alignment vertical="center" shrinkToFit="1"/>
      <protection locked="0"/>
    </xf>
    <xf numFmtId="0" fontId="5" fillId="27" borderId="52" xfId="0" applyFont="1" applyFill="1" applyBorder="1" applyAlignment="1" applyProtection="1">
      <alignment vertical="center"/>
      <protection locked="0"/>
    </xf>
    <xf numFmtId="0" fontId="5" fillId="27" borderId="18" xfId="0" applyFont="1" applyFill="1" applyBorder="1" applyAlignment="1" applyProtection="1">
      <alignment vertical="center"/>
      <protection locked="0"/>
    </xf>
    <xf numFmtId="0" fontId="5" fillId="27" borderId="53" xfId="0" applyFont="1" applyFill="1" applyBorder="1" applyAlignment="1" applyProtection="1">
      <alignment vertical="center"/>
      <protection locked="0"/>
    </xf>
    <xf numFmtId="0" fontId="5" fillId="27" borderId="19" xfId="0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shrinkToFit="1"/>
      <protection locked="0"/>
    </xf>
    <xf numFmtId="0" fontId="5" fillId="27" borderId="54" xfId="0" applyFont="1" applyFill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 applyProtection="1">
      <alignment vertical="center" shrinkToFit="1"/>
      <protection locked="0"/>
    </xf>
    <xf numFmtId="0" fontId="5" fillId="27" borderId="56" xfId="0" applyFont="1" applyFill="1" applyBorder="1" applyAlignment="1" applyProtection="1">
      <alignment vertical="center" shrinkToFit="1"/>
      <protection locked="0"/>
    </xf>
    <xf numFmtId="0" fontId="5" fillId="27" borderId="57" xfId="0" applyFont="1" applyFill="1" applyBorder="1" applyAlignment="1" applyProtection="1">
      <alignment vertical="center" shrinkToFit="1"/>
      <protection locked="0"/>
    </xf>
    <xf numFmtId="0" fontId="5" fillId="27" borderId="58" xfId="0" applyFont="1" applyFill="1" applyBorder="1" applyAlignment="1" applyProtection="1">
      <alignment vertical="center"/>
      <protection locked="0"/>
    </xf>
    <xf numFmtId="0" fontId="5" fillId="27" borderId="58" xfId="0" applyFont="1" applyFill="1" applyBorder="1" applyAlignment="1" applyProtection="1">
      <alignment vertical="center" shrinkToFit="1"/>
      <protection locked="0"/>
    </xf>
    <xf numFmtId="0" fontId="5" fillId="27" borderId="59" xfId="0" applyFont="1" applyFill="1" applyBorder="1" applyAlignment="1" applyProtection="1">
      <alignment vertical="center"/>
      <protection locked="0"/>
    </xf>
    <xf numFmtId="0" fontId="5" fillId="27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5" fillId="27" borderId="66" xfId="0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vertical="center"/>
      <protection locked="0"/>
    </xf>
    <xf numFmtId="0" fontId="5" fillId="27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>
      <alignment vertical="center"/>
    </xf>
    <xf numFmtId="0" fontId="5" fillId="27" borderId="70" xfId="0" applyFont="1" applyFill="1" applyBorder="1" applyAlignment="1" applyProtection="1">
      <alignment vertical="center"/>
      <protection locked="0"/>
    </xf>
    <xf numFmtId="0" fontId="5" fillId="27" borderId="71" xfId="0" applyFont="1" applyFill="1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right" vertical="center"/>
      <protection/>
    </xf>
    <xf numFmtId="0" fontId="0" fillId="24" borderId="56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9" fillId="29" borderId="0" xfId="0" applyFont="1" applyFill="1" applyAlignment="1">
      <alignment horizontal="center" vertical="center"/>
    </xf>
    <xf numFmtId="0" fontId="0" fillId="29" borderId="74" xfId="0" applyFill="1" applyBorder="1" applyAlignment="1">
      <alignment vertical="center"/>
    </xf>
    <xf numFmtId="0" fontId="0" fillId="29" borderId="75" xfId="0" applyFill="1" applyBorder="1" applyAlignment="1">
      <alignment horizontal="center" vertical="center"/>
    </xf>
    <xf numFmtId="0" fontId="0" fillId="29" borderId="75" xfId="0" applyFill="1" applyBorder="1" applyAlignment="1">
      <alignment vertical="center"/>
    </xf>
    <xf numFmtId="0" fontId="0" fillId="29" borderId="76" xfId="0" applyFill="1" applyBorder="1" applyAlignment="1">
      <alignment vertical="center"/>
    </xf>
    <xf numFmtId="0" fontId="0" fillId="25" borderId="77" xfId="0" applyFill="1" applyBorder="1" applyAlignment="1">
      <alignment vertical="center"/>
    </xf>
    <xf numFmtId="0" fontId="5" fillId="27" borderId="78" xfId="0" applyFont="1" applyFill="1" applyBorder="1" applyAlignment="1" applyProtection="1">
      <alignment vertical="center" shrinkToFit="1"/>
      <protection locked="0"/>
    </xf>
    <xf numFmtId="0" fontId="5" fillId="27" borderId="79" xfId="0" applyFont="1" applyFill="1" applyBorder="1" applyAlignment="1" applyProtection="1">
      <alignment vertical="center" shrinkToFit="1"/>
      <protection locked="0"/>
    </xf>
    <xf numFmtId="0" fontId="5" fillId="27" borderId="66" xfId="0" applyFont="1" applyFill="1" applyBorder="1" applyAlignment="1" applyProtection="1">
      <alignment vertical="center" shrinkToFit="1"/>
      <protection locked="0"/>
    </xf>
    <xf numFmtId="0" fontId="5" fillId="27" borderId="68" xfId="0" applyFont="1" applyFill="1" applyBorder="1" applyAlignment="1" applyProtection="1">
      <alignment vertical="center" shrinkToFit="1"/>
      <protection locked="0"/>
    </xf>
    <xf numFmtId="0" fontId="5" fillId="27" borderId="80" xfId="0" applyFont="1" applyFill="1" applyBorder="1" applyAlignment="1" applyProtection="1">
      <alignment vertical="center"/>
      <protection locked="0"/>
    </xf>
    <xf numFmtId="0" fontId="5" fillId="27" borderId="80" xfId="0" applyFont="1" applyFill="1" applyBorder="1" applyAlignment="1" applyProtection="1">
      <alignment vertical="center" shrinkToFit="1"/>
      <protection locked="0"/>
    </xf>
    <xf numFmtId="0" fontId="5" fillId="27" borderId="81" xfId="0" applyFont="1" applyFill="1" applyBorder="1" applyAlignment="1" applyProtection="1">
      <alignment vertical="center"/>
      <protection locked="0"/>
    </xf>
    <xf numFmtId="0" fontId="11" fillId="26" borderId="10" xfId="0" applyFont="1" applyFill="1" applyBorder="1" applyAlignment="1">
      <alignment vertical="center"/>
    </xf>
    <xf numFmtId="0" fontId="11" fillId="26" borderId="61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26" fillId="30" borderId="0" xfId="61" applyFont="1" applyFill="1">
      <alignment vertical="center"/>
      <protection/>
    </xf>
    <xf numFmtId="0" fontId="26" fillId="30" borderId="0" xfId="61" applyFont="1" applyFill="1" applyBorder="1" applyAlignment="1">
      <alignment horizontal="center" vertical="center"/>
      <protection/>
    </xf>
    <xf numFmtId="0" fontId="14" fillId="30" borderId="0" xfId="61" applyFont="1" applyFill="1" applyAlignment="1">
      <alignment horizontal="right" vertical="center"/>
      <protection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10" xfId="61" applyFont="1" applyFill="1" applyBorder="1">
      <alignment vertical="center"/>
      <protection/>
    </xf>
    <xf numFmtId="0" fontId="26" fillId="0" borderId="0" xfId="61" applyFont="1" applyFill="1" applyProtection="1">
      <alignment vertical="center"/>
      <protection locked="0"/>
    </xf>
    <xf numFmtId="0" fontId="5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4" fillId="29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0" fillId="25" borderId="12" xfId="0" applyFill="1" applyBorder="1" applyAlignment="1">
      <alignment vertical="center"/>
    </xf>
    <xf numFmtId="0" fontId="5" fillId="27" borderId="85" xfId="0" applyFont="1" applyFill="1" applyBorder="1" applyAlignment="1" applyProtection="1">
      <alignment vertical="center"/>
      <protection locked="0"/>
    </xf>
    <xf numFmtId="0" fontId="5" fillId="27" borderId="86" xfId="0" applyFont="1" applyFill="1" applyBorder="1" applyAlignment="1" applyProtection="1">
      <alignment vertical="center"/>
      <protection locked="0"/>
    </xf>
    <xf numFmtId="0" fontId="5" fillId="27" borderId="87" xfId="0" applyFont="1" applyFill="1" applyBorder="1" applyAlignment="1" applyProtection="1">
      <alignment vertical="center"/>
      <protection locked="0"/>
    </xf>
    <xf numFmtId="0" fontId="2" fillId="25" borderId="22" xfId="0" applyFont="1" applyFill="1" applyBorder="1" applyAlignment="1">
      <alignment vertical="center"/>
    </xf>
    <xf numFmtId="0" fontId="2" fillId="25" borderId="77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31" borderId="0" xfId="0" applyFont="1" applyFill="1" applyAlignment="1">
      <alignment horizontal="center" vertical="center"/>
    </xf>
    <xf numFmtId="0" fontId="5" fillId="31" borderId="0" xfId="0" applyFont="1" applyFill="1" applyAlignment="1">
      <alignment horizontal="left" vertical="center" shrinkToFit="1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shrinkToFit="1"/>
    </xf>
    <xf numFmtId="0" fontId="5" fillId="31" borderId="88" xfId="0" applyFont="1" applyFill="1" applyBorder="1" applyAlignment="1">
      <alignment vertical="center"/>
    </xf>
    <xf numFmtId="0" fontId="5" fillId="31" borderId="89" xfId="0" applyFont="1" applyFill="1" applyBorder="1" applyAlignment="1">
      <alignment vertical="center"/>
    </xf>
    <xf numFmtId="0" fontId="5" fillId="31" borderId="89" xfId="0" applyNumberFormat="1" applyFont="1" applyFill="1" applyBorder="1" applyAlignment="1">
      <alignment vertical="center"/>
    </xf>
    <xf numFmtId="0" fontId="5" fillId="31" borderId="90" xfId="0" applyFont="1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5" fillId="31" borderId="0" xfId="0" applyNumberFormat="1" applyFont="1" applyFill="1" applyBorder="1" applyAlignment="1">
      <alignment vertical="center"/>
    </xf>
    <xf numFmtId="0" fontId="5" fillId="32" borderId="9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0" xfId="0" applyNumberFormat="1" applyFont="1" applyFill="1" applyBorder="1" applyAlignment="1">
      <alignment vertical="center"/>
    </xf>
    <xf numFmtId="0" fontId="5" fillId="32" borderId="91" xfId="0" applyFont="1" applyFill="1" applyBorder="1" applyAlignment="1">
      <alignment vertical="center"/>
    </xf>
    <xf numFmtId="0" fontId="5" fillId="32" borderId="92" xfId="0" applyFont="1" applyFill="1" applyBorder="1" applyAlignment="1">
      <alignment vertical="center"/>
    </xf>
    <xf numFmtId="0" fontId="5" fillId="31" borderId="90" xfId="0" applyNumberFormat="1" applyFont="1" applyFill="1" applyBorder="1" applyAlignment="1">
      <alignment vertical="center"/>
    </xf>
    <xf numFmtId="0" fontId="5" fillId="32" borderId="90" xfId="0" applyNumberFormat="1" applyFont="1" applyFill="1" applyBorder="1" applyAlignment="1">
      <alignment vertical="center"/>
    </xf>
    <xf numFmtId="0" fontId="11" fillId="26" borderId="30" xfId="0" applyFont="1" applyFill="1" applyBorder="1" applyAlignment="1">
      <alignment vertical="center"/>
    </xf>
    <xf numFmtId="0" fontId="11" fillId="26" borderId="31" xfId="0" applyFont="1" applyFill="1" applyBorder="1" applyAlignment="1">
      <alignment vertical="center"/>
    </xf>
    <xf numFmtId="0" fontId="11" fillId="26" borderId="65" xfId="0" applyFont="1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9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4" borderId="95" xfId="0" applyFill="1" applyBorder="1" applyAlignment="1">
      <alignment horizontal="center" vertical="center"/>
    </xf>
    <xf numFmtId="0" fontId="0" fillId="24" borderId="96" xfId="0" applyFill="1" applyBorder="1" applyAlignment="1">
      <alignment horizontal="center" vertical="center"/>
    </xf>
    <xf numFmtId="0" fontId="0" fillId="24" borderId="97" xfId="0" applyFill="1" applyBorder="1" applyAlignment="1">
      <alignment horizontal="center" vertical="center"/>
    </xf>
    <xf numFmtId="0" fontId="0" fillId="25" borderId="11" xfId="0" applyFill="1" applyBorder="1" applyAlignment="1">
      <alignment vertical="center"/>
    </xf>
    <xf numFmtId="0" fontId="0" fillId="25" borderId="77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5" borderId="14" xfId="0" applyFont="1" applyFill="1" applyBorder="1" applyAlignment="1">
      <alignment horizontal="left" vertical="center" indent="1"/>
    </xf>
    <xf numFmtId="0" fontId="7" fillId="25" borderId="84" xfId="0" applyFont="1" applyFill="1" applyBorder="1" applyAlignment="1">
      <alignment horizontal="left" vertical="center" indent="1"/>
    </xf>
    <xf numFmtId="0" fontId="7" fillId="25" borderId="29" xfId="0" applyFont="1" applyFill="1" applyBorder="1" applyAlignment="1">
      <alignment horizontal="left" vertical="center" inden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2" fillId="33" borderId="22" xfId="0" applyFont="1" applyFill="1" applyBorder="1" applyAlignment="1">
      <alignment vertical="center" textRotation="255" wrapText="1"/>
    </xf>
    <xf numFmtId="0" fontId="12" fillId="33" borderId="72" xfId="0" applyFont="1" applyFill="1" applyBorder="1" applyAlignment="1">
      <alignment vertical="center" textRotation="255" wrapText="1"/>
    </xf>
    <xf numFmtId="0" fontId="12" fillId="33" borderId="24" xfId="0" applyFont="1" applyFill="1" applyBorder="1" applyAlignment="1">
      <alignment vertical="center" textRotation="255" wrapText="1"/>
    </xf>
    <xf numFmtId="0" fontId="12" fillId="33" borderId="20" xfId="0" applyFont="1" applyFill="1" applyBorder="1" applyAlignment="1">
      <alignment vertical="center" textRotation="255" wrapText="1"/>
    </xf>
    <xf numFmtId="0" fontId="12" fillId="34" borderId="22" xfId="0" applyFont="1" applyFill="1" applyBorder="1" applyAlignment="1">
      <alignment vertical="center" textRotation="255" wrapText="1"/>
    </xf>
    <xf numFmtId="0" fontId="12" fillId="34" borderId="72" xfId="0" applyFont="1" applyFill="1" applyBorder="1" applyAlignment="1">
      <alignment vertical="center" textRotation="255" wrapText="1"/>
    </xf>
    <xf numFmtId="0" fontId="12" fillId="34" borderId="24" xfId="0" applyFont="1" applyFill="1" applyBorder="1" applyAlignment="1">
      <alignment vertical="center" textRotation="255" wrapText="1"/>
    </xf>
    <xf numFmtId="0" fontId="12" fillId="34" borderId="20" xfId="0" applyFont="1" applyFill="1" applyBorder="1" applyAlignment="1">
      <alignment vertical="center" textRotation="255" wrapText="1"/>
    </xf>
    <xf numFmtId="0" fontId="8" fillId="0" borderId="84" xfId="0" applyFont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center" textRotation="255"/>
    </xf>
    <xf numFmtId="0" fontId="12" fillId="33" borderId="80" xfId="0" applyFont="1" applyFill="1" applyBorder="1" applyAlignment="1">
      <alignment horizontal="center" vertical="center" textRotation="255"/>
    </xf>
    <xf numFmtId="0" fontId="12" fillId="33" borderId="15" xfId="0" applyFont="1" applyFill="1" applyBorder="1" applyAlignment="1">
      <alignment horizontal="center" vertical="center" textRotation="255"/>
    </xf>
    <xf numFmtId="0" fontId="3" fillId="25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vertical="center" textRotation="255"/>
    </xf>
    <xf numFmtId="0" fontId="12" fillId="34" borderId="72" xfId="0" applyFont="1" applyFill="1" applyBorder="1" applyAlignment="1">
      <alignment vertical="center" textRotation="255"/>
    </xf>
    <xf numFmtId="0" fontId="12" fillId="34" borderId="24" xfId="0" applyFont="1" applyFill="1" applyBorder="1" applyAlignment="1">
      <alignment vertical="center" textRotation="255"/>
    </xf>
    <xf numFmtId="0" fontId="26" fillId="30" borderId="0" xfId="61" applyFont="1" applyFill="1" applyAlignment="1">
      <alignment horizontal="right" vertical="center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26" fillId="30" borderId="0" xfId="61" applyFont="1" applyFill="1" applyAlignment="1">
      <alignment horizontal="center" vertical="center"/>
      <protection/>
    </xf>
    <xf numFmtId="0" fontId="26" fillId="0" borderId="84" xfId="61" applyFont="1" applyFill="1" applyBorder="1" applyAlignment="1" applyProtection="1">
      <alignment horizontal="left" vertical="center"/>
      <protection locked="0"/>
    </xf>
    <xf numFmtId="0" fontId="26" fillId="3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 applyProtection="1">
      <alignment horizontal="center" vertical="center"/>
      <protection locked="0"/>
    </xf>
    <xf numFmtId="0" fontId="31" fillId="30" borderId="0" xfId="61" applyFont="1" applyFill="1" applyAlignment="1">
      <alignment horizontal="center"/>
      <protection/>
    </xf>
    <xf numFmtId="0" fontId="31" fillId="30" borderId="0" xfId="61" applyFont="1" applyFill="1" applyAlignment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181" fontId="13" fillId="0" borderId="0" xfId="0" applyNumberFormat="1" applyFont="1" applyFill="1" applyBorder="1" applyAlignment="1" applyProtection="1">
      <alignment horizontal="center" vertical="center" shrinkToFit="1"/>
      <protection/>
    </xf>
    <xf numFmtId="42" fontId="13" fillId="0" borderId="0" xfId="0" applyNumberFormat="1" applyFont="1" applyFill="1" applyBorder="1" applyAlignment="1" applyProtection="1">
      <alignment vertical="center" shrinkToFit="1"/>
      <protection/>
    </xf>
    <xf numFmtId="182" fontId="13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8" fillId="26" borderId="11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26" borderId="7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26" borderId="9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8" fillId="26" borderId="8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6" borderId="30" xfId="0" applyFill="1" applyBorder="1" applyAlignment="1" applyProtection="1">
      <alignment horizontal="center" vertical="center"/>
      <protection/>
    </xf>
    <xf numFmtId="0" fontId="0" fillId="26" borderId="65" xfId="0" applyFill="1" applyBorder="1" applyAlignment="1" applyProtection="1">
      <alignment horizontal="center" vertical="center"/>
      <protection/>
    </xf>
    <xf numFmtId="0" fontId="0" fillId="26" borderId="31" xfId="0" applyFill="1" applyBorder="1" applyAlignment="1" applyProtection="1">
      <alignment horizontal="center" vertical="center"/>
      <protection/>
    </xf>
    <xf numFmtId="5" fontId="0" fillId="0" borderId="1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13" fillId="27" borderId="72" xfId="0" applyFont="1" applyFill="1" applyBorder="1" applyAlignment="1" applyProtection="1">
      <alignment horizontal="left" vertical="center" shrinkToFit="1"/>
      <protection locked="0"/>
    </xf>
    <xf numFmtId="0" fontId="13" fillId="27" borderId="99" xfId="0" applyFont="1" applyFill="1" applyBorder="1" applyAlignment="1" applyProtection="1">
      <alignment horizontal="left" vertical="center" shrinkToFit="1"/>
      <protection locked="0"/>
    </xf>
    <xf numFmtId="0" fontId="13" fillId="27" borderId="73" xfId="0" applyFont="1" applyFill="1" applyBorder="1" applyAlignment="1" applyProtection="1">
      <alignment horizontal="left" vertical="center" shrinkToFit="1"/>
      <protection locked="0"/>
    </xf>
    <xf numFmtId="0" fontId="13" fillId="27" borderId="26" xfId="0" applyFont="1" applyFill="1" applyBorder="1" applyAlignment="1" applyProtection="1">
      <alignment horizontal="left" vertical="center" shrinkToFit="1"/>
      <protection locked="0"/>
    </xf>
    <xf numFmtId="0" fontId="13" fillId="27" borderId="100" xfId="0" applyFont="1" applyFill="1" applyBorder="1" applyAlignment="1" applyProtection="1">
      <alignment horizontal="left" vertical="center" shrinkToFit="1"/>
      <protection locked="0"/>
    </xf>
    <xf numFmtId="0" fontId="13" fillId="27" borderId="27" xfId="0" applyFont="1" applyFill="1" applyBorder="1" applyAlignment="1" applyProtection="1">
      <alignment horizontal="left" vertical="center" shrinkToFit="1"/>
      <protection locked="0"/>
    </xf>
    <xf numFmtId="0" fontId="13" fillId="27" borderId="20" xfId="0" applyFont="1" applyFill="1" applyBorder="1" applyAlignment="1" applyProtection="1">
      <alignment horizontal="left" vertical="center" shrinkToFit="1"/>
      <protection locked="0"/>
    </xf>
    <xf numFmtId="0" fontId="13" fillId="27" borderId="101" xfId="0" applyFont="1" applyFill="1" applyBorder="1" applyAlignment="1" applyProtection="1">
      <alignment horizontal="left" vertical="center" shrinkToFit="1"/>
      <protection locked="0"/>
    </xf>
    <xf numFmtId="0" fontId="13" fillId="27" borderId="21" xfId="0" applyFont="1" applyFill="1" applyBorder="1" applyAlignment="1" applyProtection="1">
      <alignment horizontal="left" vertical="center" shrinkToFit="1"/>
      <protection locked="0"/>
    </xf>
    <xf numFmtId="0" fontId="13" fillId="27" borderId="34" xfId="0" applyFont="1" applyFill="1" applyBorder="1" applyAlignment="1" applyProtection="1">
      <alignment horizontal="left" vertical="center" shrinkToFit="1"/>
      <protection locked="0"/>
    </xf>
    <xf numFmtId="0" fontId="13" fillId="27" borderId="39" xfId="0" applyFont="1" applyFill="1" applyBorder="1" applyAlignment="1" applyProtection="1">
      <alignment horizontal="left" vertical="center" shrinkToFit="1"/>
      <protection locked="0"/>
    </xf>
    <xf numFmtId="0" fontId="13" fillId="27" borderId="47" xfId="0" applyFont="1" applyFill="1" applyBorder="1" applyAlignment="1" applyProtection="1">
      <alignment horizontal="left" vertical="center" shrinkToFit="1"/>
      <protection locked="0"/>
    </xf>
    <xf numFmtId="0" fontId="13" fillId="27" borderId="35" xfId="0" applyFont="1" applyFill="1" applyBorder="1" applyAlignment="1" applyProtection="1">
      <alignment horizontal="left" vertical="center" shrinkToFit="1"/>
      <protection locked="0"/>
    </xf>
    <xf numFmtId="0" fontId="13" fillId="27" borderId="55" xfId="0" applyFont="1" applyFill="1" applyBorder="1" applyAlignment="1" applyProtection="1">
      <alignment horizontal="left" vertical="center" shrinkToFit="1"/>
      <protection locked="0"/>
    </xf>
    <xf numFmtId="0" fontId="13" fillId="27" borderId="16" xfId="0" applyFont="1" applyFill="1" applyBorder="1" applyAlignment="1" applyProtection="1">
      <alignment horizontal="left" vertical="center" shrinkToFit="1"/>
      <protection locked="0"/>
    </xf>
    <xf numFmtId="0" fontId="13" fillId="27" borderId="53" xfId="0" applyFont="1" applyFill="1" applyBorder="1" applyAlignment="1" applyProtection="1">
      <alignment horizontal="left" vertical="center" shrinkToFit="1"/>
      <protection locked="0"/>
    </xf>
    <xf numFmtId="0" fontId="13" fillId="27" borderId="17" xfId="0" applyFont="1" applyFill="1" applyBorder="1" applyAlignment="1" applyProtection="1">
      <alignment horizontal="left" vertical="center" shrinkToFit="1"/>
      <protection locked="0"/>
    </xf>
    <xf numFmtId="0" fontId="13" fillId="27" borderId="23" xfId="0" applyFont="1" applyFill="1" applyBorder="1" applyAlignment="1" applyProtection="1">
      <alignment horizontal="left" vertical="center" shrinkToFit="1"/>
      <protection locked="0"/>
    </xf>
    <xf numFmtId="0" fontId="13" fillId="27" borderId="21" xfId="0" applyFont="1" applyFill="1" applyBorder="1" applyAlignment="1" applyProtection="1">
      <alignment horizontal="left" vertical="center" shrinkToFit="1"/>
      <protection locked="0"/>
    </xf>
    <xf numFmtId="0" fontId="13" fillId="27" borderId="10" xfId="0" applyFont="1" applyFill="1" applyBorder="1" applyAlignment="1" applyProtection="1">
      <alignment horizontal="left" vertical="center" shrinkToFit="1"/>
      <protection locked="0"/>
    </xf>
    <xf numFmtId="0" fontId="13" fillId="27" borderId="30" xfId="0" applyFont="1" applyFill="1" applyBorder="1" applyAlignment="1" applyProtection="1">
      <alignment horizontal="left" vertical="center" shrinkToFit="1"/>
      <protection locked="0"/>
    </xf>
    <xf numFmtId="0" fontId="13" fillId="27" borderId="65" xfId="0" applyFont="1" applyFill="1" applyBorder="1" applyAlignment="1" applyProtection="1">
      <alignment horizontal="left" vertical="center" shrinkToFit="1"/>
      <protection locked="0"/>
    </xf>
    <xf numFmtId="0" fontId="13" fillId="27" borderId="3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2" fontId="0" fillId="0" borderId="10" xfId="0" applyNumberFormat="1" applyFont="1" applyFill="1" applyBorder="1" applyAlignment="1" applyProtection="1">
      <alignment horizontal="center" vertical="center" shrinkToFit="1"/>
      <protection/>
    </xf>
    <xf numFmtId="5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65" xfId="0" applyFont="1" applyFill="1" applyBorder="1" applyAlignment="1" applyProtection="1">
      <alignment horizontal="center" vertical="center" shrinkToFit="1"/>
      <protection/>
    </xf>
    <xf numFmtId="5" fontId="0" fillId="0" borderId="31" xfId="0" applyNumberFormat="1" applyFont="1" applyFill="1" applyBorder="1" applyAlignment="1" applyProtection="1">
      <alignment horizontal="right" vertical="center" shrinkToFit="1"/>
      <protection/>
    </xf>
    <xf numFmtId="0" fontId="13" fillId="27" borderId="10" xfId="0" applyNumberFormat="1" applyFont="1" applyFill="1" applyBorder="1" applyAlignment="1" applyProtection="1">
      <alignment horizontal="center" vertical="center"/>
      <protection locked="0"/>
    </xf>
    <xf numFmtId="181" fontId="0" fillId="0" borderId="10" xfId="0" applyNumberFormat="1" applyFont="1" applyFill="1" applyBorder="1" applyAlignment="1" applyProtection="1">
      <alignment horizontal="center" vertical="center" shrinkToFit="1"/>
      <protection/>
    </xf>
    <xf numFmtId="183" fontId="0" fillId="0" borderId="10" xfId="0" applyNumberFormat="1" applyFont="1" applyFill="1" applyBorder="1" applyAlignment="1" applyProtection="1">
      <alignment horizontal="center" vertical="center" shrinkToFit="1"/>
      <protection/>
    </xf>
    <xf numFmtId="181" fontId="13" fillId="0" borderId="77" xfId="0" applyNumberFormat="1" applyFont="1" applyFill="1" applyBorder="1" applyAlignment="1" applyProtection="1">
      <alignment horizontal="left" vertical="center" shrinkToFit="1"/>
      <protection/>
    </xf>
    <xf numFmtId="181" fontId="13" fillId="0" borderId="0" xfId="0" applyNumberFormat="1" applyFont="1" applyFill="1" applyBorder="1" applyAlignment="1" applyProtection="1">
      <alignment horizontal="left" vertical="center" shrinkToFit="1"/>
      <protection/>
    </xf>
    <xf numFmtId="42" fontId="13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93" xfId="0" applyBorder="1" applyAlignment="1" applyProtection="1">
      <alignment vertical="center"/>
      <protection/>
    </xf>
    <xf numFmtId="0" fontId="5" fillId="27" borderId="93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実施予選会参加者数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Relationship Id="rId2" Type="http://schemas.openxmlformats.org/officeDocument/2006/relationships/hyperlink" Target="#&#20104;&#36984;&#20250;&#35519;&#26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63;&#12521;&#12502;&#19968;&#35239;&#34920;!A1" /><Relationship Id="rId2" Type="http://schemas.openxmlformats.org/officeDocument/2006/relationships/hyperlink" Target="#&#34920;&#32025;!A1" /><Relationship Id="rId3" Type="http://schemas.openxmlformats.org/officeDocument/2006/relationships/hyperlink" Target="#&#12463;&#12521;&#12502;&#19968;&#35239;&#3492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15</xdr:row>
      <xdr:rowOff>19050</xdr:rowOff>
    </xdr:from>
    <xdr:to>
      <xdr:col>2</xdr:col>
      <xdr:colOff>3724275</xdr:colOff>
      <xdr:row>16</xdr:row>
      <xdr:rowOff>9525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800475" y="2838450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3562350</xdr:colOff>
      <xdr:row>17</xdr:row>
      <xdr:rowOff>0</xdr:rowOff>
    </xdr:from>
    <xdr:to>
      <xdr:col>2</xdr:col>
      <xdr:colOff>4552950</xdr:colOff>
      <xdr:row>18</xdr:row>
      <xdr:rowOff>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629150" y="3162300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971550</xdr:colOff>
      <xdr:row>4</xdr:row>
      <xdr:rowOff>28575</xdr:rowOff>
    </xdr:from>
    <xdr:to>
      <xdr:col>14</xdr:col>
      <xdr:colOff>971550</xdr:colOff>
      <xdr:row>4</xdr:row>
      <xdr:rowOff>190500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8524875" y="790575"/>
          <a:ext cx="0" cy="1619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14</xdr:col>
      <xdr:colOff>323850</xdr:colOff>
      <xdr:row>2</xdr:row>
      <xdr:rowOff>38100</xdr:rowOff>
    </xdr:from>
    <xdr:to>
      <xdr:col>14</xdr:col>
      <xdr:colOff>1314450</xdr:colOff>
      <xdr:row>2</xdr:row>
      <xdr:rowOff>200025</xdr:rowOff>
    </xdr:to>
    <xdr:sp>
      <xdr:nvSpPr>
        <xdr:cNvPr id="2" name="Text Box 9">
          <a:hlinkClick r:id="rId2"/>
        </xdr:cNvPr>
        <xdr:cNvSpPr txBox="1">
          <a:spLocks noChangeArrowheads="1"/>
        </xdr:cNvSpPr>
      </xdr:nvSpPr>
      <xdr:spPr>
        <a:xfrm>
          <a:off x="7877175" y="333375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1438275</xdr:colOff>
      <xdr:row>4</xdr:row>
      <xdr:rowOff>19050</xdr:rowOff>
    </xdr:from>
    <xdr:to>
      <xdr:col>14</xdr:col>
      <xdr:colOff>2000250</xdr:colOff>
      <xdr:row>4</xdr:row>
      <xdr:rowOff>219075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8991600" y="781050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4</xdr:col>
      <xdr:colOff>866775</xdr:colOff>
      <xdr:row>0</xdr:row>
      <xdr:rowOff>285750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4457700" y="85725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219075</xdr:rowOff>
    </xdr:from>
    <xdr:to>
      <xdr:col>12</xdr:col>
      <xdr:colOff>152400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285750" y="16097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12</xdr:col>
      <xdr:colOff>561975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76225" y="13430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476250</xdr:colOff>
      <xdr:row>1</xdr:row>
      <xdr:rowOff>285750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5686425" y="2190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7jump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6" customWidth="1"/>
    <col min="2" max="2" width="5.00390625" style="116" customWidth="1"/>
    <col min="3" max="3" width="77.75390625" style="116" bestFit="1" customWidth="1"/>
    <col min="4" max="4" width="5.00390625" style="116" customWidth="1"/>
    <col min="5" max="16384" width="9.00390625" style="116" customWidth="1"/>
  </cols>
  <sheetData>
    <row r="2" spans="2:4" ht="29.25" customHeight="1">
      <c r="B2" s="117"/>
      <c r="C2" s="118" t="s">
        <v>48</v>
      </c>
      <c r="D2" s="117"/>
    </row>
    <row r="3" spans="2:4" ht="17.25">
      <c r="B3" s="117"/>
      <c r="C3" s="118" t="s">
        <v>49</v>
      </c>
      <c r="D3" s="117"/>
    </row>
    <row r="4" spans="2:4" ht="13.5">
      <c r="B4" s="117"/>
      <c r="C4" s="117"/>
      <c r="D4" s="117"/>
    </row>
    <row r="5" spans="2:4" ht="13.5">
      <c r="B5" s="117"/>
      <c r="C5" s="117"/>
      <c r="D5" s="117"/>
    </row>
    <row r="6" spans="2:4" ht="13.5">
      <c r="B6" s="117"/>
      <c r="C6" s="117" t="s">
        <v>169</v>
      </c>
      <c r="D6" s="117"/>
    </row>
    <row r="7" spans="2:4" ht="13.5">
      <c r="B7" s="117"/>
      <c r="C7" s="117"/>
      <c r="D7" s="117"/>
    </row>
    <row r="8" spans="2:4" ht="13.5">
      <c r="B8" s="117"/>
      <c r="C8" s="117" t="s">
        <v>185</v>
      </c>
      <c r="D8" s="117"/>
    </row>
    <row r="9" spans="2:4" ht="13.5">
      <c r="B9" s="117"/>
      <c r="C9" s="117"/>
      <c r="D9" s="117"/>
    </row>
    <row r="10" spans="2:4" ht="13.5">
      <c r="B10" s="117"/>
      <c r="C10" s="117" t="s">
        <v>52</v>
      </c>
      <c r="D10" s="117"/>
    </row>
    <row r="11" spans="2:4" ht="13.5">
      <c r="B11" s="117"/>
      <c r="C11" s="117" t="s">
        <v>53</v>
      </c>
      <c r="D11" s="117"/>
    </row>
    <row r="12" spans="2:4" ht="13.5">
      <c r="B12" s="117"/>
      <c r="C12" s="117"/>
      <c r="D12" s="117"/>
    </row>
    <row r="13" spans="2:4" ht="13.5">
      <c r="B13" s="117"/>
      <c r="C13" s="117" t="s">
        <v>161</v>
      </c>
      <c r="D13" s="117"/>
    </row>
    <row r="14" spans="2:4" ht="13.5">
      <c r="B14" s="117"/>
      <c r="C14" s="150" t="s">
        <v>160</v>
      </c>
      <c r="D14" s="117"/>
    </row>
    <row r="15" spans="2:4" ht="13.5">
      <c r="B15" s="117"/>
      <c r="C15" s="117"/>
      <c r="D15" s="117"/>
    </row>
    <row r="16" spans="2:4" ht="13.5">
      <c r="B16" s="117"/>
      <c r="C16" s="117" t="s">
        <v>55</v>
      </c>
      <c r="D16" s="117"/>
    </row>
    <row r="17" spans="2:4" ht="13.5">
      <c r="B17" s="117"/>
      <c r="C17" s="117"/>
      <c r="D17" s="117"/>
    </row>
    <row r="18" spans="2:4" ht="13.5">
      <c r="B18" s="117"/>
      <c r="C18" s="117" t="s">
        <v>54</v>
      </c>
      <c r="D18" s="117"/>
    </row>
    <row r="19" spans="2:4" ht="13.5">
      <c r="B19" s="117"/>
      <c r="C19" s="117"/>
      <c r="D19" s="117"/>
    </row>
    <row r="20" spans="2:4" ht="14.25" thickBot="1">
      <c r="B20" s="117"/>
      <c r="C20" s="117"/>
      <c r="D20" s="117"/>
    </row>
    <row r="21" spans="2:4" ht="14.25" thickTop="1">
      <c r="B21" s="117"/>
      <c r="C21" s="119"/>
      <c r="D21" s="117"/>
    </row>
    <row r="22" spans="2:4" ht="13.5">
      <c r="B22" s="117"/>
      <c r="C22" s="120" t="s">
        <v>68</v>
      </c>
      <c r="D22" s="117"/>
    </row>
    <row r="23" spans="2:4" ht="13.5">
      <c r="B23" s="117"/>
      <c r="C23" s="121"/>
      <c r="D23" s="117"/>
    </row>
    <row r="24" spans="2:4" ht="13.5">
      <c r="B24" s="117"/>
      <c r="C24" s="121" t="s">
        <v>72</v>
      </c>
      <c r="D24" s="117"/>
    </row>
    <row r="25" spans="2:4" ht="13.5">
      <c r="B25" s="117"/>
      <c r="C25" s="120" t="s">
        <v>69</v>
      </c>
      <c r="D25" s="117"/>
    </row>
    <row r="26" spans="2:4" ht="13.5">
      <c r="B26" s="117"/>
      <c r="C26" s="120" t="s">
        <v>70</v>
      </c>
      <c r="D26" s="117"/>
    </row>
    <row r="27" spans="2:4" ht="13.5">
      <c r="B27" s="117"/>
      <c r="C27" s="120"/>
      <c r="D27" s="117"/>
    </row>
    <row r="28" spans="2:4" ht="13.5">
      <c r="B28" s="117"/>
      <c r="C28" s="120" t="s">
        <v>71</v>
      </c>
      <c r="D28" s="117"/>
    </row>
    <row r="29" spans="2:4" ht="13.5">
      <c r="B29" s="117"/>
      <c r="C29" s="120" t="s">
        <v>168</v>
      </c>
      <c r="D29" s="117"/>
    </row>
    <row r="30" spans="2:4" ht="14.25" thickBot="1">
      <c r="B30" s="117"/>
      <c r="C30" s="122"/>
      <c r="D30" s="117"/>
    </row>
    <row r="31" spans="2:4" ht="14.25" thickTop="1">
      <c r="B31" s="117"/>
      <c r="C31" s="117"/>
      <c r="D31" s="117"/>
    </row>
  </sheetData>
  <sheetProtection password="CAB1" sheet="1"/>
  <hyperlinks>
    <hyperlink ref="C29" r:id="rId1" display="mailto:akira7jump@yahoo.co.jp"/>
  </hyperlink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6"/>
  <sheetViews>
    <sheetView showGridLines="0" zoomScaleSheetLayoutView="100" workbookViewId="0" topLeftCell="A1">
      <selection activeCell="H5" sqref="H5"/>
    </sheetView>
  </sheetViews>
  <sheetFormatPr defaultColWidth="9.00390625" defaultRowHeight="13.5"/>
  <cols>
    <col min="1" max="1" width="1.4921875" style="291" customWidth="1"/>
    <col min="2" max="2" width="5.75390625" style="0" customWidth="1"/>
    <col min="3" max="3" width="12.375" style="0" bestFit="1" customWidth="1"/>
    <col min="4" max="4" width="3.50390625" style="0" bestFit="1" customWidth="1"/>
    <col min="5" max="8" width="14.25390625" style="0" customWidth="1"/>
    <col min="9" max="9" width="5.25390625" style="0" bestFit="1" customWidth="1"/>
    <col min="10" max="14" width="2.75390625" style="0" customWidth="1"/>
    <col min="15" max="15" width="27.25390625" style="0" customWidth="1"/>
    <col min="16" max="18" width="4.50390625" style="291" customWidth="1"/>
    <col min="19" max="25" width="4.50390625" style="0" customWidth="1"/>
    <col min="26" max="26" width="17.00390625" style="0" hidden="1" customWidth="1"/>
    <col min="27" max="27" width="5.25390625" style="0" hidden="1" customWidth="1"/>
    <col min="28" max="28" width="13.125" style="0" hidden="1" customWidth="1"/>
    <col min="29" max="29" width="5.25390625" style="0" hidden="1" customWidth="1"/>
    <col min="30" max="30" width="7.125" style="0" hidden="1" customWidth="1"/>
    <col min="31" max="31" width="11.50390625" style="0" hidden="1" customWidth="1"/>
    <col min="32" max="32" width="7.50390625" style="40" hidden="1" customWidth="1"/>
    <col min="33" max="33" width="6.25390625" style="40" hidden="1" customWidth="1"/>
    <col min="34" max="34" width="10.375" style="0" hidden="1" customWidth="1"/>
  </cols>
  <sheetData>
    <row r="1" spans="16:25" ht="6" customHeight="1">
      <c r="P1" s="284"/>
      <c r="Q1" s="284"/>
      <c r="R1" s="284"/>
      <c r="S1" s="108"/>
      <c r="T1" s="108"/>
      <c r="U1" s="108"/>
      <c r="V1" s="108"/>
      <c r="W1" s="108"/>
      <c r="X1" s="108"/>
      <c r="Y1" s="108"/>
    </row>
    <row r="2" spans="2:25" ht="17.25">
      <c r="B2" s="34" t="s">
        <v>48</v>
      </c>
      <c r="C2" s="2"/>
      <c r="D2" s="2"/>
      <c r="E2" s="2"/>
      <c r="F2" s="2"/>
      <c r="G2" s="2"/>
      <c r="P2" s="284"/>
      <c r="Q2" s="284"/>
      <c r="R2" s="284"/>
      <c r="S2" s="108"/>
      <c r="T2" s="108"/>
      <c r="U2" s="108"/>
      <c r="V2" s="108"/>
      <c r="W2" s="108"/>
      <c r="X2" s="108"/>
      <c r="Y2" s="108"/>
    </row>
    <row r="3" spans="2:25" ht="17.25">
      <c r="B3" s="34" t="s">
        <v>49</v>
      </c>
      <c r="C3" s="2"/>
      <c r="D3" s="2"/>
      <c r="E3" s="2"/>
      <c r="F3" s="2"/>
      <c r="G3" s="34" t="s">
        <v>14</v>
      </c>
      <c r="N3" s="1" t="s">
        <v>67</v>
      </c>
      <c r="P3" s="284"/>
      <c r="Q3" s="284"/>
      <c r="R3" s="284"/>
      <c r="S3" s="108"/>
      <c r="T3" s="108"/>
      <c r="U3" s="108"/>
      <c r="V3" s="108"/>
      <c r="W3" s="108"/>
      <c r="X3" s="108"/>
      <c r="Y3" s="108"/>
    </row>
    <row r="4" spans="16:25" ht="19.5" customHeight="1" thickBot="1">
      <c r="P4" s="284"/>
      <c r="Q4" s="284"/>
      <c r="R4" s="284"/>
      <c r="S4" s="108"/>
      <c r="T4" s="108"/>
      <c r="U4" s="108"/>
      <c r="V4" s="108"/>
      <c r="W4" s="108"/>
      <c r="X4" s="108"/>
      <c r="Y4" s="108"/>
    </row>
    <row r="5" spans="2:25" ht="18" customHeight="1" thickBot="1">
      <c r="B5" s="224" t="s">
        <v>15</v>
      </c>
      <c r="C5" s="224"/>
      <c r="D5" s="218" t="s">
        <v>21</v>
      </c>
      <c r="E5" s="219"/>
      <c r="F5" s="219"/>
      <c r="G5" s="219"/>
      <c r="H5" s="43"/>
      <c r="I5" s="200" t="s">
        <v>24</v>
      </c>
      <c r="J5" s="201"/>
      <c r="K5" s="201"/>
      <c r="L5" s="201"/>
      <c r="M5" s="201"/>
      <c r="N5" s="201"/>
      <c r="O5" s="202"/>
      <c r="P5" s="285"/>
      <c r="Q5" s="285"/>
      <c r="R5" s="285"/>
      <c r="S5" s="109"/>
      <c r="T5" s="109"/>
      <c r="U5" s="109"/>
      <c r="V5" s="109"/>
      <c r="W5" s="109"/>
      <c r="X5" s="109"/>
      <c r="Y5" s="109"/>
    </row>
    <row r="6" spans="2:25" ht="21" customHeight="1">
      <c r="B6" s="224"/>
      <c r="C6" s="224"/>
      <c r="D6" s="218" t="s">
        <v>22</v>
      </c>
      <c r="E6" s="219"/>
      <c r="F6" s="219"/>
      <c r="G6" s="219"/>
      <c r="H6" s="203">
        <f>IF(H5="","",VLOOKUP(H5,'クラブ一覧表'!B4:D31,2,0))</f>
      </c>
      <c r="I6" s="204"/>
      <c r="J6" s="204"/>
      <c r="K6" s="204"/>
      <c r="L6" s="204"/>
      <c r="M6" s="204"/>
      <c r="N6" s="204"/>
      <c r="O6" s="205"/>
      <c r="P6" s="286"/>
      <c r="Q6" s="286"/>
      <c r="R6" s="286"/>
      <c r="S6" s="110"/>
      <c r="T6" s="110"/>
      <c r="U6" s="110"/>
      <c r="V6" s="110"/>
      <c r="W6" s="110"/>
      <c r="X6" s="110"/>
      <c r="Y6" s="110"/>
    </row>
    <row r="7" spans="2:25" ht="17.25">
      <c r="B7" s="2"/>
      <c r="O7" s="32"/>
      <c r="P7" s="287"/>
      <c r="Q7" s="287"/>
      <c r="R7" s="287"/>
      <c r="S7" s="111"/>
      <c r="T7" s="111"/>
      <c r="U7" s="111"/>
      <c r="V7" s="111"/>
      <c r="W7" s="111"/>
      <c r="X7" s="111"/>
      <c r="Y7" s="111"/>
    </row>
    <row r="8" spans="2:25" ht="17.25" customHeight="1">
      <c r="B8" s="242" t="s">
        <v>19</v>
      </c>
      <c r="C8" s="249"/>
      <c r="D8" s="250"/>
      <c r="E8" s="132" t="s">
        <v>3</v>
      </c>
      <c r="F8" s="131" t="s">
        <v>47</v>
      </c>
      <c r="G8" s="180" t="s">
        <v>46</v>
      </c>
      <c r="H8" s="182"/>
      <c r="I8" s="182"/>
      <c r="J8" s="182"/>
      <c r="K8" s="182"/>
      <c r="L8" s="182"/>
      <c r="M8" s="182"/>
      <c r="N8" s="181"/>
      <c r="O8" s="131" t="s">
        <v>17</v>
      </c>
      <c r="P8" s="285"/>
      <c r="Q8" s="285"/>
      <c r="R8" s="285"/>
      <c r="S8" s="109"/>
      <c r="T8" s="109"/>
      <c r="U8" s="109"/>
      <c r="V8" s="109"/>
      <c r="W8" s="109"/>
      <c r="X8" s="109"/>
      <c r="Y8" s="109"/>
    </row>
    <row r="9" spans="2:25" ht="17.25" customHeight="1">
      <c r="B9" s="251"/>
      <c r="C9" s="252"/>
      <c r="D9" s="253"/>
      <c r="E9" s="278"/>
      <c r="F9" s="278"/>
      <c r="G9" s="279"/>
      <c r="H9" s="280"/>
      <c r="I9" s="280"/>
      <c r="J9" s="280"/>
      <c r="K9" s="280"/>
      <c r="L9" s="280"/>
      <c r="M9" s="280"/>
      <c r="N9" s="281"/>
      <c r="O9" s="278"/>
      <c r="P9" s="282"/>
      <c r="Q9" s="282"/>
      <c r="R9" s="282"/>
      <c r="S9" s="114"/>
      <c r="T9" s="114"/>
      <c r="U9" s="114"/>
      <c r="V9" s="114"/>
      <c r="W9" s="114"/>
      <c r="X9" s="114"/>
      <c r="Y9" s="114"/>
    </row>
    <row r="10" spans="1:25" ht="17.2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114"/>
      <c r="T10" s="114"/>
      <c r="U10" s="114"/>
      <c r="V10" s="114"/>
      <c r="W10" s="114"/>
      <c r="X10" s="114"/>
      <c r="Y10" s="114"/>
    </row>
    <row r="11" spans="2:25" ht="17.25" customHeight="1">
      <c r="B11" s="242" t="s">
        <v>43</v>
      </c>
      <c r="C11" s="243"/>
      <c r="D11" s="36"/>
      <c r="E11" s="132" t="s">
        <v>3</v>
      </c>
      <c r="F11" s="132" t="s">
        <v>18</v>
      </c>
      <c r="G11" s="133" t="s">
        <v>44</v>
      </c>
      <c r="H11" s="134" t="s">
        <v>45</v>
      </c>
      <c r="I11" s="180" t="s">
        <v>47</v>
      </c>
      <c r="J11" s="181"/>
      <c r="K11" s="182" t="s">
        <v>46</v>
      </c>
      <c r="L11" s="182"/>
      <c r="M11" s="182"/>
      <c r="N11" s="182"/>
      <c r="O11" s="181"/>
      <c r="P11" s="285"/>
      <c r="Q11" s="285"/>
      <c r="R11" s="285"/>
      <c r="S11" s="109"/>
      <c r="T11" s="109"/>
      <c r="U11" s="109"/>
      <c r="V11" s="109"/>
      <c r="W11" s="109"/>
      <c r="X11" s="109"/>
      <c r="Y11" s="109"/>
    </row>
    <row r="12" spans="2:25" ht="17.25" customHeight="1">
      <c r="B12" s="244"/>
      <c r="C12" s="245"/>
      <c r="D12" s="35">
        <v>1</v>
      </c>
      <c r="E12" s="276"/>
      <c r="F12" s="268"/>
      <c r="G12" s="269"/>
      <c r="H12" s="270"/>
      <c r="I12" s="262"/>
      <c r="J12" s="264"/>
      <c r="K12" s="262"/>
      <c r="L12" s="263"/>
      <c r="M12" s="263"/>
      <c r="N12" s="263"/>
      <c r="O12" s="264"/>
      <c r="P12" s="283"/>
      <c r="Q12" s="283"/>
      <c r="R12" s="283"/>
      <c r="S12" s="115"/>
      <c r="T12" s="115"/>
      <c r="U12" s="115"/>
      <c r="V12" s="115"/>
      <c r="W12" s="115"/>
      <c r="X12" s="115"/>
      <c r="Y12" s="115"/>
    </row>
    <row r="13" spans="2:25" ht="17.25" customHeight="1">
      <c r="B13" s="244"/>
      <c r="C13" s="245"/>
      <c r="D13" s="35">
        <v>2</v>
      </c>
      <c r="E13" s="276"/>
      <c r="F13" s="268"/>
      <c r="G13" s="269"/>
      <c r="H13" s="271"/>
      <c r="I13" s="259"/>
      <c r="J13" s="261"/>
      <c r="K13" s="259"/>
      <c r="L13" s="260"/>
      <c r="M13" s="260"/>
      <c r="N13" s="260"/>
      <c r="O13" s="261"/>
      <c r="P13" s="283"/>
      <c r="Q13" s="283"/>
      <c r="R13" s="283"/>
      <c r="S13" s="115"/>
      <c r="T13" s="115"/>
      <c r="U13" s="115"/>
      <c r="V13" s="115"/>
      <c r="W13" s="115"/>
      <c r="X13" s="115"/>
      <c r="Y13" s="115"/>
    </row>
    <row r="14" spans="2:25" ht="17.25" customHeight="1">
      <c r="B14" s="244"/>
      <c r="C14" s="245"/>
      <c r="D14" s="35">
        <v>3</v>
      </c>
      <c r="E14" s="276"/>
      <c r="F14" s="268"/>
      <c r="G14" s="269"/>
      <c r="H14" s="271"/>
      <c r="I14" s="259"/>
      <c r="J14" s="261"/>
      <c r="K14" s="259"/>
      <c r="L14" s="260"/>
      <c r="M14" s="260"/>
      <c r="N14" s="260"/>
      <c r="O14" s="261"/>
      <c r="P14" s="283"/>
      <c r="Q14" s="283"/>
      <c r="R14" s="283"/>
      <c r="S14" s="115"/>
      <c r="T14" s="115"/>
      <c r="U14" s="115"/>
      <c r="V14" s="115"/>
      <c r="W14" s="115"/>
      <c r="X14" s="115"/>
      <c r="Y14" s="115"/>
    </row>
    <row r="15" spans="2:25" ht="17.25" customHeight="1">
      <c r="B15" s="246"/>
      <c r="C15" s="245"/>
      <c r="D15" s="35">
        <v>4</v>
      </c>
      <c r="E15" s="276"/>
      <c r="F15" s="268"/>
      <c r="G15" s="269"/>
      <c r="H15" s="272"/>
      <c r="I15" s="259"/>
      <c r="J15" s="261"/>
      <c r="K15" s="259"/>
      <c r="L15" s="260"/>
      <c r="M15" s="260"/>
      <c r="N15" s="260"/>
      <c r="O15" s="261"/>
      <c r="P15" s="283"/>
      <c r="Q15" s="283"/>
      <c r="R15" s="283"/>
      <c r="S15" s="115"/>
      <c r="T15" s="115"/>
      <c r="U15" s="115"/>
      <c r="V15" s="115"/>
      <c r="W15" s="115"/>
      <c r="X15" s="115"/>
      <c r="Y15" s="115"/>
    </row>
    <row r="16" spans="2:25" ht="17.25" customHeight="1">
      <c r="B16" s="247"/>
      <c r="C16" s="248"/>
      <c r="D16" s="37">
        <v>5</v>
      </c>
      <c r="E16" s="277"/>
      <c r="F16" s="273"/>
      <c r="G16" s="274"/>
      <c r="H16" s="275"/>
      <c r="I16" s="265"/>
      <c r="J16" s="267"/>
      <c r="K16" s="265"/>
      <c r="L16" s="266"/>
      <c r="M16" s="266"/>
      <c r="N16" s="266"/>
      <c r="O16" s="267"/>
      <c r="P16" s="283"/>
      <c r="Q16" s="283"/>
      <c r="R16" s="283"/>
      <c r="S16" s="115"/>
      <c r="T16" s="115"/>
      <c r="U16" s="115"/>
      <c r="V16" s="115"/>
      <c r="W16" s="115"/>
      <c r="X16" s="115"/>
      <c r="Y16" s="115"/>
    </row>
    <row r="17" spans="1:25" ht="17.25" customHeight="1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115"/>
      <c r="T17" s="115"/>
      <c r="U17" s="115"/>
      <c r="V17" s="115"/>
      <c r="W17" s="115"/>
      <c r="X17" s="115"/>
      <c r="Y17" s="115"/>
    </row>
    <row r="18" spans="2:25" ht="17.25" customHeight="1">
      <c r="B18" s="254" t="s">
        <v>239</v>
      </c>
      <c r="C18" s="255"/>
      <c r="D18" s="256"/>
      <c r="E18" s="299">
        <v>0</v>
      </c>
      <c r="F18" s="258" t="s">
        <v>235</v>
      </c>
      <c r="G18" s="257">
        <f>E18*500</f>
        <v>0</v>
      </c>
      <c r="H18" s="302" t="s">
        <v>240</v>
      </c>
      <c r="I18" s="303"/>
      <c r="J18" s="303"/>
      <c r="K18" s="303"/>
      <c r="L18" s="303"/>
      <c r="M18" s="303"/>
      <c r="N18" s="303"/>
      <c r="O18" s="303"/>
      <c r="P18" s="284"/>
      <c r="Q18" s="284"/>
      <c r="R18" s="284"/>
      <c r="S18" s="108"/>
      <c r="T18" s="108"/>
      <c r="U18" s="108"/>
      <c r="V18" s="108"/>
      <c r="W18" s="108"/>
      <c r="X18" s="108"/>
      <c r="Y18" s="108"/>
    </row>
    <row r="19" spans="2:25" ht="17.25" customHeight="1">
      <c r="B19" s="236"/>
      <c r="C19" s="236"/>
      <c r="D19" s="236"/>
      <c r="E19" s="236"/>
      <c r="F19" s="236"/>
      <c r="G19" s="236"/>
      <c r="H19" s="237"/>
      <c r="I19" s="238"/>
      <c r="J19" s="238"/>
      <c r="K19" s="236"/>
      <c r="L19" s="236"/>
      <c r="M19" s="236"/>
      <c r="N19" s="236"/>
      <c r="O19" s="239"/>
      <c r="P19" s="284"/>
      <c r="Q19" s="284"/>
      <c r="R19" s="284"/>
      <c r="S19" s="108"/>
      <c r="T19" s="108"/>
      <c r="U19" s="108"/>
      <c r="V19" s="108"/>
      <c r="W19" s="108"/>
      <c r="X19" s="108"/>
      <c r="Y19" s="108"/>
    </row>
    <row r="20" spans="2:25" ht="17.25" customHeight="1">
      <c r="B20" s="240" t="s">
        <v>238</v>
      </c>
      <c r="C20" s="240"/>
      <c r="D20" s="240"/>
      <c r="E20" s="292" t="s">
        <v>237</v>
      </c>
      <c r="F20" s="300">
        <f>COUNTIF('データ取得'!D2:D10,"有")+COUNTIF('データ取得'!D16:D33,"有")+COUNTIF('データ取得'!D39:D95,"有")</f>
        <v>0</v>
      </c>
      <c r="G20" s="293">
        <f>F20*700</f>
        <v>0</v>
      </c>
      <c r="H20" s="304" t="s">
        <v>241</v>
      </c>
      <c r="I20" s="304"/>
      <c r="J20" s="304"/>
      <c r="K20" s="304"/>
      <c r="L20" s="304"/>
      <c r="M20" s="304"/>
      <c r="N20" s="304"/>
      <c r="O20" s="304"/>
      <c r="P20" s="284"/>
      <c r="Q20" s="284"/>
      <c r="R20" s="284"/>
      <c r="S20" s="108"/>
      <c r="T20" s="108"/>
      <c r="U20" s="108"/>
      <c r="V20" s="108"/>
      <c r="W20" s="108"/>
      <c r="X20" s="108"/>
      <c r="Y20" s="108"/>
    </row>
    <row r="21" spans="2:25" ht="17.25" customHeight="1">
      <c r="B21" s="240"/>
      <c r="C21" s="240"/>
      <c r="D21" s="240"/>
      <c r="E21" s="294" t="s">
        <v>75</v>
      </c>
      <c r="F21" s="301">
        <f>COUNTA(E38,E66)</f>
        <v>0</v>
      </c>
      <c r="G21" s="293">
        <f>F21*1000</f>
        <v>0</v>
      </c>
      <c r="H21" s="304"/>
      <c r="I21" s="304"/>
      <c r="J21" s="304"/>
      <c r="K21" s="304"/>
      <c r="L21" s="304"/>
      <c r="M21" s="304"/>
      <c r="N21" s="304"/>
      <c r="O21" s="304"/>
      <c r="P21" s="284"/>
      <c r="Q21" s="284"/>
      <c r="R21" s="284"/>
      <c r="S21" s="108"/>
      <c r="T21" s="108"/>
      <c r="U21" s="108"/>
      <c r="V21" s="108"/>
      <c r="W21" s="108"/>
      <c r="X21" s="108"/>
      <c r="Y21" s="108"/>
    </row>
    <row r="22" spans="2:25" ht="17.25" customHeight="1">
      <c r="B22" s="241"/>
      <c r="C22" s="241"/>
      <c r="D22" s="241"/>
      <c r="E22" s="295"/>
      <c r="F22" s="295"/>
      <c r="G22" s="295"/>
      <c r="H22" s="304"/>
      <c r="I22" s="304"/>
      <c r="J22" s="304"/>
      <c r="K22" s="304"/>
      <c r="L22" s="304"/>
      <c r="M22" s="304"/>
      <c r="N22" s="304"/>
      <c r="O22" s="304"/>
      <c r="P22" s="284"/>
      <c r="Q22" s="284"/>
      <c r="R22" s="284"/>
      <c r="S22" s="108"/>
      <c r="T22" s="108"/>
      <c r="U22" s="108"/>
      <c r="V22" s="108"/>
      <c r="W22" s="108"/>
      <c r="X22" s="108"/>
      <c r="Y22" s="108"/>
    </row>
    <row r="23" spans="2:25" ht="17.25" customHeight="1">
      <c r="B23" s="254" t="s">
        <v>236</v>
      </c>
      <c r="C23" s="255"/>
      <c r="D23" s="256"/>
      <c r="E23" s="296"/>
      <c r="F23" s="297"/>
      <c r="G23" s="298">
        <f>SUM(G18,G20,G21)</f>
        <v>0</v>
      </c>
      <c r="H23" s="304"/>
      <c r="I23" s="304"/>
      <c r="J23" s="304"/>
      <c r="K23" s="304"/>
      <c r="L23" s="304"/>
      <c r="M23" s="304"/>
      <c r="N23" s="304"/>
      <c r="O23" s="304"/>
      <c r="P23" s="284"/>
      <c r="Q23" s="284"/>
      <c r="R23" s="284"/>
      <c r="S23" s="108"/>
      <c r="T23" s="108"/>
      <c r="U23" s="108"/>
      <c r="V23" s="108"/>
      <c r="W23" s="108"/>
      <c r="X23" s="108"/>
      <c r="Y23" s="108"/>
    </row>
    <row r="24" spans="2:25" ht="17.25" customHeight="1">
      <c r="B24" s="236"/>
      <c r="C24" s="236"/>
      <c r="D24" s="236"/>
      <c r="E24" s="236"/>
      <c r="F24" s="236"/>
      <c r="G24" s="236"/>
      <c r="H24" s="237"/>
      <c r="I24" s="238"/>
      <c r="J24" s="238"/>
      <c r="K24" s="236"/>
      <c r="L24" s="236"/>
      <c r="M24" s="236"/>
      <c r="N24" s="236"/>
      <c r="O24" s="239"/>
      <c r="P24" s="284"/>
      <c r="Q24" s="284"/>
      <c r="R24" s="284"/>
      <c r="S24" s="108"/>
      <c r="T24" s="108"/>
      <c r="U24" s="108"/>
      <c r="V24" s="108"/>
      <c r="W24" s="108"/>
      <c r="X24" s="108"/>
      <c r="Y24" s="108"/>
    </row>
    <row r="25" spans="2:25" ht="17.25" customHeight="1">
      <c r="B25" s="236"/>
      <c r="C25" s="236"/>
      <c r="D25" s="236"/>
      <c r="E25" s="236"/>
      <c r="F25" s="236"/>
      <c r="G25" s="236"/>
      <c r="H25" s="237"/>
      <c r="I25" s="238"/>
      <c r="J25" s="238"/>
      <c r="K25" s="236"/>
      <c r="L25" s="236"/>
      <c r="M25" s="236"/>
      <c r="N25" s="236"/>
      <c r="O25" s="239"/>
      <c r="P25" s="284"/>
      <c r="Q25" s="284"/>
      <c r="R25" s="284"/>
      <c r="S25" s="108"/>
      <c r="T25" s="108"/>
      <c r="U25" s="108"/>
      <c r="V25" s="108"/>
      <c r="W25" s="108"/>
      <c r="X25" s="108"/>
      <c r="Y25" s="108"/>
    </row>
    <row r="26" spans="2:25" ht="17.25">
      <c r="B26" s="2" t="s">
        <v>243</v>
      </c>
      <c r="O26" s="32" t="str">
        <f>$H$6&amp;"  ＮＯ．１"</f>
        <v>  ＮＯ．１</v>
      </c>
      <c r="P26" s="287"/>
      <c r="Q26" s="287"/>
      <c r="R26" s="287"/>
      <c r="S26" s="111"/>
      <c r="T26" s="111"/>
      <c r="U26" s="111"/>
      <c r="V26" s="111"/>
      <c r="W26" s="111"/>
      <c r="X26" s="111"/>
      <c r="Y26" s="111"/>
    </row>
    <row r="27" spans="2:25" ht="13.5">
      <c r="B27" s="6"/>
      <c r="C27" s="6"/>
      <c r="D27" s="7"/>
      <c r="E27" s="206" t="s">
        <v>162</v>
      </c>
      <c r="F27" s="207"/>
      <c r="G27" s="206" t="s">
        <v>163</v>
      </c>
      <c r="H27" s="207"/>
      <c r="I27" s="8" t="s">
        <v>7</v>
      </c>
      <c r="J27" s="194" t="s">
        <v>8</v>
      </c>
      <c r="K27" s="195"/>
      <c r="L27" s="195"/>
      <c r="M27" s="195"/>
      <c r="N27" s="196"/>
      <c r="O27" s="8" t="s">
        <v>12</v>
      </c>
      <c r="P27" s="288"/>
      <c r="Q27" s="288"/>
      <c r="R27" s="288"/>
      <c r="S27" s="112"/>
      <c r="T27" s="112"/>
      <c r="U27" s="112"/>
      <c r="V27" s="112"/>
      <c r="W27" s="112"/>
      <c r="X27" s="112"/>
      <c r="Y27" s="112"/>
    </row>
    <row r="28" spans="2:34" ht="13.5">
      <c r="B28" s="9" t="s">
        <v>13</v>
      </c>
      <c r="C28" s="183" t="s">
        <v>23</v>
      </c>
      <c r="D28" s="184"/>
      <c r="E28" s="11" t="s">
        <v>4</v>
      </c>
      <c r="F28" s="12" t="s">
        <v>5</v>
      </c>
      <c r="G28" s="13" t="s">
        <v>4</v>
      </c>
      <c r="H28" s="14" t="s">
        <v>5</v>
      </c>
      <c r="I28" s="10" t="s">
        <v>20</v>
      </c>
      <c r="J28" s="15" t="s">
        <v>9</v>
      </c>
      <c r="K28" s="16"/>
      <c r="L28" s="17" t="s">
        <v>10</v>
      </c>
      <c r="M28" s="14"/>
      <c r="N28" s="18" t="s">
        <v>11</v>
      </c>
      <c r="O28" s="19" t="s">
        <v>105</v>
      </c>
      <c r="P28" s="288"/>
      <c r="Q28" s="288"/>
      <c r="R28" s="288"/>
      <c r="S28" s="112"/>
      <c r="T28" s="112"/>
      <c r="U28" s="112"/>
      <c r="V28" s="112"/>
      <c r="W28" s="112"/>
      <c r="X28" s="112"/>
      <c r="Y28" s="112"/>
      <c r="Z28" s="39" t="s">
        <v>25</v>
      </c>
      <c r="AA28" s="39" t="s">
        <v>7</v>
      </c>
      <c r="AB28" s="39" t="s">
        <v>73</v>
      </c>
      <c r="AC28" s="39" t="s">
        <v>26</v>
      </c>
      <c r="AD28" s="39" t="s">
        <v>50</v>
      </c>
      <c r="AE28" s="39" t="s">
        <v>74</v>
      </c>
      <c r="AF28" s="41" t="s">
        <v>28</v>
      </c>
      <c r="AG28" s="41" t="s">
        <v>75</v>
      </c>
      <c r="AH28" s="39" t="s">
        <v>8</v>
      </c>
    </row>
    <row r="29" spans="2:34" ht="16.5" customHeight="1">
      <c r="B29" s="221" t="s">
        <v>2</v>
      </c>
      <c r="C29" s="20" t="s">
        <v>0</v>
      </c>
      <c r="D29" s="21"/>
      <c r="E29" s="44"/>
      <c r="F29" s="45"/>
      <c r="G29" s="46"/>
      <c r="H29" s="47"/>
      <c r="I29" s="48">
        <v>5</v>
      </c>
      <c r="J29" s="49">
        <v>0</v>
      </c>
      <c r="K29" s="50"/>
      <c r="L29" s="50"/>
      <c r="M29" s="50"/>
      <c r="N29" s="51"/>
      <c r="O29" s="52"/>
      <c r="P29" s="289"/>
      <c r="Q29" s="289"/>
      <c r="R29" s="289"/>
      <c r="S29" s="113"/>
      <c r="T29" s="113"/>
      <c r="U29" s="113"/>
      <c r="V29" s="113"/>
      <c r="W29" s="113"/>
      <c r="X29" s="113"/>
      <c r="Y29" s="113"/>
      <c r="Z29" s="39" t="str">
        <f>E29&amp;"  "&amp;F29</f>
        <v>  </v>
      </c>
      <c r="AA29" s="39" t="str">
        <f>"("&amp;I29&amp;")"</f>
        <v>(5)</v>
      </c>
      <c r="AB29" s="39" t="str">
        <f>G29&amp;" "&amp;H29</f>
        <v> </v>
      </c>
      <c r="AC29" s="39">
        <v>1</v>
      </c>
      <c r="AD29" s="39">
        <v>10</v>
      </c>
      <c r="AE29" s="39">
        <f>$H$5</f>
        <v>0</v>
      </c>
      <c r="AF29" s="41" t="s">
        <v>191</v>
      </c>
      <c r="AG29" s="41"/>
      <c r="AH29" s="39" t="str">
        <f>"00"&amp;J29&amp;K29&amp;L29&amp;M29&amp;N29</f>
        <v>000</v>
      </c>
    </row>
    <row r="30" spans="2:34" ht="16.5" customHeight="1">
      <c r="B30" s="222"/>
      <c r="C30" s="22" t="s">
        <v>0</v>
      </c>
      <c r="D30" s="23"/>
      <c r="E30" s="124"/>
      <c r="F30" s="125"/>
      <c r="G30" s="126"/>
      <c r="H30" s="127"/>
      <c r="I30" s="128">
        <v>5</v>
      </c>
      <c r="J30" s="96">
        <v>0</v>
      </c>
      <c r="K30" s="97"/>
      <c r="L30" s="97"/>
      <c r="M30" s="97"/>
      <c r="N30" s="98"/>
      <c r="O30" s="129"/>
      <c r="P30" s="289"/>
      <c r="Q30" s="289"/>
      <c r="R30" s="289"/>
      <c r="S30" s="113"/>
      <c r="T30" s="113"/>
      <c r="U30" s="113"/>
      <c r="V30" s="113"/>
      <c r="W30" s="113"/>
      <c r="X30" s="113"/>
      <c r="Y30" s="113"/>
      <c r="Z30" s="39" t="str">
        <f>E30&amp;"  "&amp;F30</f>
        <v>  </v>
      </c>
      <c r="AA30" s="39" t="str">
        <f>"("&amp;I30&amp;")"</f>
        <v>(5)</v>
      </c>
      <c r="AB30" s="39" t="str">
        <f>G30&amp;" "&amp;H30</f>
        <v> </v>
      </c>
      <c r="AC30" s="39">
        <v>1</v>
      </c>
      <c r="AD30" s="39">
        <v>10</v>
      </c>
      <c r="AE30" s="39">
        <f aca="true" t="shared" si="0" ref="AE30:AE80">$H$5</f>
        <v>0</v>
      </c>
      <c r="AF30" s="41" t="s">
        <v>192</v>
      </c>
      <c r="AG30" s="41"/>
      <c r="AH30" s="39" t="str">
        <f aca="true" t="shared" si="1" ref="AH30:AH37">"00"&amp;J30&amp;K30&amp;L30&amp;M30&amp;N30</f>
        <v>000</v>
      </c>
    </row>
    <row r="31" spans="2:34" ht="16.5" customHeight="1">
      <c r="B31" s="222"/>
      <c r="C31" s="26" t="s">
        <v>0</v>
      </c>
      <c r="D31" s="27"/>
      <c r="E31" s="53"/>
      <c r="F31" s="54"/>
      <c r="G31" s="55"/>
      <c r="H31" s="56"/>
      <c r="I31" s="57">
        <v>5</v>
      </c>
      <c r="J31" s="58">
        <v>0</v>
      </c>
      <c r="K31" s="59"/>
      <c r="L31" s="59"/>
      <c r="M31" s="59"/>
      <c r="N31" s="60"/>
      <c r="O31" s="61"/>
      <c r="P31" s="289"/>
      <c r="Q31" s="289"/>
      <c r="R31" s="289"/>
      <c r="S31" s="113"/>
      <c r="T31" s="113"/>
      <c r="U31" s="113"/>
      <c r="V31" s="113"/>
      <c r="W31" s="113"/>
      <c r="X31" s="113"/>
      <c r="Y31" s="113"/>
      <c r="Z31" s="39" t="str">
        <f aca="true" t="shared" si="2" ref="Z31:Z81">E31&amp;"  "&amp;F31</f>
        <v>  </v>
      </c>
      <c r="AA31" s="39" t="str">
        <f aca="true" t="shared" si="3" ref="AA31:AA80">"("&amp;I31&amp;")"</f>
        <v>(5)</v>
      </c>
      <c r="AB31" s="39" t="str">
        <f aca="true" t="shared" si="4" ref="AB31:AB80">G31&amp;" "&amp;H31</f>
        <v> </v>
      </c>
      <c r="AC31" s="39">
        <v>1</v>
      </c>
      <c r="AD31" s="39">
        <v>10</v>
      </c>
      <c r="AE31" s="39">
        <f t="shared" si="0"/>
        <v>0</v>
      </c>
      <c r="AF31" s="41" t="s">
        <v>192</v>
      </c>
      <c r="AG31" s="41"/>
      <c r="AH31" s="39" t="str">
        <f t="shared" si="1"/>
        <v>000</v>
      </c>
    </row>
    <row r="32" spans="2:34" ht="16.5" customHeight="1">
      <c r="B32" s="222"/>
      <c r="C32" s="24" t="s">
        <v>1</v>
      </c>
      <c r="D32" s="25"/>
      <c r="E32" s="62"/>
      <c r="F32" s="63"/>
      <c r="G32" s="64"/>
      <c r="H32" s="65"/>
      <c r="I32" s="66">
        <v>6</v>
      </c>
      <c r="J32" s="67">
        <v>0</v>
      </c>
      <c r="K32" s="68"/>
      <c r="L32" s="68"/>
      <c r="M32" s="68"/>
      <c r="N32" s="69"/>
      <c r="O32" s="70"/>
      <c r="P32" s="289"/>
      <c r="Q32" s="289"/>
      <c r="R32" s="289"/>
      <c r="S32" s="113"/>
      <c r="T32" s="113"/>
      <c r="U32" s="113"/>
      <c r="V32" s="113"/>
      <c r="W32" s="113"/>
      <c r="X32" s="113"/>
      <c r="Y32" s="113"/>
      <c r="Z32" s="39" t="str">
        <f t="shared" si="2"/>
        <v>  </v>
      </c>
      <c r="AA32" s="39" t="str">
        <f t="shared" si="3"/>
        <v>(6)</v>
      </c>
      <c r="AB32" s="39" t="str">
        <f t="shared" si="4"/>
        <v> </v>
      </c>
      <c r="AC32" s="39">
        <v>1</v>
      </c>
      <c r="AD32" s="39">
        <v>10</v>
      </c>
      <c r="AE32" s="39">
        <f t="shared" si="0"/>
        <v>0</v>
      </c>
      <c r="AF32" s="41" t="s">
        <v>193</v>
      </c>
      <c r="AG32" s="41"/>
      <c r="AH32" s="39" t="str">
        <f t="shared" si="1"/>
        <v>000</v>
      </c>
    </row>
    <row r="33" spans="2:34" ht="16.5" customHeight="1">
      <c r="B33" s="222"/>
      <c r="C33" s="123" t="s">
        <v>1</v>
      </c>
      <c r="D33" s="28"/>
      <c r="E33" s="124"/>
      <c r="F33" s="125"/>
      <c r="G33" s="126"/>
      <c r="H33" s="127"/>
      <c r="I33" s="128">
        <v>6</v>
      </c>
      <c r="J33" s="96">
        <v>0</v>
      </c>
      <c r="K33" s="97"/>
      <c r="L33" s="97"/>
      <c r="M33" s="97"/>
      <c r="N33" s="98"/>
      <c r="O33" s="129"/>
      <c r="P33" s="289"/>
      <c r="Q33" s="289"/>
      <c r="R33" s="289"/>
      <c r="S33" s="113"/>
      <c r="T33" s="113"/>
      <c r="U33" s="113"/>
      <c r="V33" s="113"/>
      <c r="W33" s="113"/>
      <c r="X33" s="113"/>
      <c r="Y33" s="113"/>
      <c r="Z33" s="39" t="str">
        <f t="shared" si="2"/>
        <v>  </v>
      </c>
      <c r="AA33" s="39" t="str">
        <f t="shared" si="3"/>
        <v>(6)</v>
      </c>
      <c r="AB33" s="39" t="str">
        <f t="shared" si="4"/>
        <v> </v>
      </c>
      <c r="AC33" s="39">
        <v>1</v>
      </c>
      <c r="AD33" s="39">
        <v>10</v>
      </c>
      <c r="AE33" s="39">
        <f t="shared" si="0"/>
        <v>0</v>
      </c>
      <c r="AF33" s="41" t="s">
        <v>193</v>
      </c>
      <c r="AG33" s="41"/>
      <c r="AH33" s="39" t="str">
        <f t="shared" si="1"/>
        <v>000</v>
      </c>
    </row>
    <row r="34" spans="2:34" ht="16.5" customHeight="1">
      <c r="B34" s="222"/>
      <c r="C34" s="26" t="s">
        <v>1</v>
      </c>
      <c r="D34" s="27"/>
      <c r="E34" s="71"/>
      <c r="F34" s="72"/>
      <c r="G34" s="73"/>
      <c r="H34" s="74"/>
      <c r="I34" s="75">
        <v>6</v>
      </c>
      <c r="J34" s="76">
        <v>0</v>
      </c>
      <c r="K34" s="77"/>
      <c r="L34" s="77"/>
      <c r="M34" s="77"/>
      <c r="N34" s="78"/>
      <c r="O34" s="79"/>
      <c r="P34" s="289"/>
      <c r="Q34" s="289"/>
      <c r="R34" s="289"/>
      <c r="S34" s="113"/>
      <c r="T34" s="113"/>
      <c r="U34" s="113"/>
      <c r="V34" s="113"/>
      <c r="W34" s="113"/>
      <c r="X34" s="113"/>
      <c r="Y34" s="113"/>
      <c r="Z34" s="39" t="str">
        <f t="shared" si="2"/>
        <v>  </v>
      </c>
      <c r="AA34" s="39" t="str">
        <f t="shared" si="3"/>
        <v>(6)</v>
      </c>
      <c r="AB34" s="39" t="str">
        <f t="shared" si="4"/>
        <v> </v>
      </c>
      <c r="AC34" s="39">
        <v>1</v>
      </c>
      <c r="AD34" s="39">
        <v>10</v>
      </c>
      <c r="AE34" s="39">
        <f t="shared" si="0"/>
        <v>0</v>
      </c>
      <c r="AF34" s="41" t="s">
        <v>194</v>
      </c>
      <c r="AG34" s="41"/>
      <c r="AH34" s="39" t="str">
        <f t="shared" si="1"/>
        <v>000</v>
      </c>
    </row>
    <row r="35" spans="2:34" ht="16.5" customHeight="1">
      <c r="B35" s="222"/>
      <c r="C35" s="20" t="s">
        <v>180</v>
      </c>
      <c r="D35" s="21"/>
      <c r="E35" s="44"/>
      <c r="F35" s="45"/>
      <c r="G35" s="46"/>
      <c r="H35" s="47"/>
      <c r="I35" s="48"/>
      <c r="J35" s="49">
        <v>0</v>
      </c>
      <c r="K35" s="50"/>
      <c r="L35" s="50"/>
      <c r="M35" s="50"/>
      <c r="N35" s="51"/>
      <c r="O35" s="52"/>
      <c r="P35" s="289"/>
      <c r="Q35" s="289"/>
      <c r="R35" s="289"/>
      <c r="S35" s="113"/>
      <c r="T35" s="113"/>
      <c r="U35" s="113"/>
      <c r="V35" s="113"/>
      <c r="W35" s="113"/>
      <c r="X35" s="113"/>
      <c r="Y35" s="113"/>
      <c r="Z35" s="39" t="str">
        <f t="shared" si="2"/>
        <v>  </v>
      </c>
      <c r="AA35" s="39" t="str">
        <f t="shared" si="3"/>
        <v>()</v>
      </c>
      <c r="AB35" s="39" t="str">
        <f t="shared" si="4"/>
        <v> </v>
      </c>
      <c r="AC35" s="39">
        <v>1</v>
      </c>
      <c r="AD35" s="39">
        <v>10</v>
      </c>
      <c r="AE35" s="39">
        <f t="shared" si="0"/>
        <v>0</v>
      </c>
      <c r="AF35" s="41" t="s">
        <v>197</v>
      </c>
      <c r="AG35" s="41"/>
      <c r="AH35" s="39" t="str">
        <f t="shared" si="1"/>
        <v>000</v>
      </c>
    </row>
    <row r="36" spans="2:34" ht="16.5" customHeight="1">
      <c r="B36" s="222"/>
      <c r="C36" s="123" t="s">
        <v>180</v>
      </c>
      <c r="D36" s="28"/>
      <c r="E36" s="124"/>
      <c r="F36" s="125"/>
      <c r="G36" s="126"/>
      <c r="H36" s="127"/>
      <c r="I36" s="128"/>
      <c r="J36" s="96">
        <v>0</v>
      </c>
      <c r="K36" s="97"/>
      <c r="L36" s="97"/>
      <c r="M36" s="97"/>
      <c r="N36" s="98"/>
      <c r="O36" s="129"/>
      <c r="P36" s="289"/>
      <c r="Q36" s="289"/>
      <c r="R36" s="289"/>
      <c r="S36" s="113"/>
      <c r="T36" s="113"/>
      <c r="U36" s="113"/>
      <c r="V36" s="113"/>
      <c r="W36" s="113"/>
      <c r="X36" s="113"/>
      <c r="Y36" s="113"/>
      <c r="Z36" s="39" t="str">
        <f t="shared" si="2"/>
        <v>  </v>
      </c>
      <c r="AA36" s="39" t="str">
        <f t="shared" si="3"/>
        <v>()</v>
      </c>
      <c r="AB36" s="39" t="str">
        <f t="shared" si="4"/>
        <v> </v>
      </c>
      <c r="AC36" s="39">
        <v>1</v>
      </c>
      <c r="AD36" s="39">
        <v>10</v>
      </c>
      <c r="AE36" s="39">
        <f t="shared" si="0"/>
        <v>0</v>
      </c>
      <c r="AF36" s="41" t="s">
        <v>198</v>
      </c>
      <c r="AG36" s="41"/>
      <c r="AH36" s="39" t="str">
        <f t="shared" si="1"/>
        <v>000</v>
      </c>
    </row>
    <row r="37" spans="2:34" ht="16.5" customHeight="1">
      <c r="B37" s="222"/>
      <c r="C37" s="22" t="s">
        <v>180</v>
      </c>
      <c r="D37" s="23"/>
      <c r="E37" s="53"/>
      <c r="F37" s="54"/>
      <c r="G37" s="55"/>
      <c r="H37" s="56"/>
      <c r="I37" s="57"/>
      <c r="J37" s="58">
        <v>0</v>
      </c>
      <c r="K37" s="59"/>
      <c r="L37" s="59"/>
      <c r="M37" s="59"/>
      <c r="N37" s="60"/>
      <c r="O37" s="61"/>
      <c r="P37" s="289"/>
      <c r="Q37" s="289"/>
      <c r="R37" s="289"/>
      <c r="S37" s="113"/>
      <c r="T37" s="113"/>
      <c r="U37" s="113"/>
      <c r="V37" s="113"/>
      <c r="W37" s="113"/>
      <c r="X37" s="113"/>
      <c r="Y37" s="113"/>
      <c r="Z37" s="39" t="str">
        <f t="shared" si="2"/>
        <v>  </v>
      </c>
      <c r="AA37" s="39" t="str">
        <f t="shared" si="3"/>
        <v>()</v>
      </c>
      <c r="AB37" s="39" t="str">
        <f t="shared" si="4"/>
        <v> </v>
      </c>
      <c r="AC37" s="39">
        <v>1</v>
      </c>
      <c r="AD37" s="39">
        <v>10</v>
      </c>
      <c r="AE37" s="39">
        <f t="shared" si="0"/>
        <v>0</v>
      </c>
      <c r="AF37" s="41" t="s">
        <v>198</v>
      </c>
      <c r="AG37" s="41"/>
      <c r="AH37" s="39" t="str">
        <f t="shared" si="1"/>
        <v>000</v>
      </c>
    </row>
    <row r="38" spans="2:34" ht="16.5" customHeight="1">
      <c r="B38" s="222"/>
      <c r="C38" s="197" t="s">
        <v>76</v>
      </c>
      <c r="D38" s="154">
        <v>1</v>
      </c>
      <c r="E38" s="62"/>
      <c r="F38" s="63"/>
      <c r="G38" s="64"/>
      <c r="H38" s="65"/>
      <c r="I38" s="66"/>
      <c r="J38" s="185" t="s">
        <v>104</v>
      </c>
      <c r="K38" s="186"/>
      <c r="L38" s="186"/>
      <c r="M38" s="186"/>
      <c r="N38" s="187"/>
      <c r="O38" s="70"/>
      <c r="P38" s="289"/>
      <c r="Q38" s="289"/>
      <c r="R38" s="289"/>
      <c r="S38" s="113"/>
      <c r="T38" s="113"/>
      <c r="U38" s="113"/>
      <c r="V38" s="113"/>
      <c r="W38" s="113"/>
      <c r="X38" s="113"/>
      <c r="Y38" s="113"/>
      <c r="Z38" s="39" t="str">
        <f t="shared" si="2"/>
        <v>  </v>
      </c>
      <c r="AA38" s="39" t="str">
        <f t="shared" si="3"/>
        <v>()</v>
      </c>
      <c r="AB38" s="39" t="str">
        <f t="shared" si="4"/>
        <v> </v>
      </c>
      <c r="AC38" s="39">
        <v>1</v>
      </c>
      <c r="AD38" s="39">
        <v>10</v>
      </c>
      <c r="AE38" s="39">
        <f t="shared" si="0"/>
        <v>0</v>
      </c>
      <c r="AF38" s="41"/>
      <c r="AG38" s="41" t="s">
        <v>77</v>
      </c>
      <c r="AH38" s="39"/>
    </row>
    <row r="39" spans="2:34" ht="16.5" customHeight="1">
      <c r="B39" s="222"/>
      <c r="C39" s="198"/>
      <c r="D39" s="28">
        <v>2</v>
      </c>
      <c r="E39" s="80"/>
      <c r="F39" s="81"/>
      <c r="G39" s="82"/>
      <c r="H39" s="83"/>
      <c r="I39" s="84"/>
      <c r="J39" s="188"/>
      <c r="K39" s="189"/>
      <c r="L39" s="189"/>
      <c r="M39" s="189"/>
      <c r="N39" s="190"/>
      <c r="O39" s="85"/>
      <c r="P39" s="289"/>
      <c r="Q39" s="289"/>
      <c r="R39" s="289"/>
      <c r="S39" s="113"/>
      <c r="T39" s="113"/>
      <c r="U39" s="113"/>
      <c r="V39" s="113"/>
      <c r="W39" s="113"/>
      <c r="X39" s="113"/>
      <c r="Y39" s="113"/>
      <c r="Z39" s="39" t="str">
        <f t="shared" si="2"/>
        <v>  </v>
      </c>
      <c r="AA39" s="39" t="str">
        <f t="shared" si="3"/>
        <v>()</v>
      </c>
      <c r="AB39" s="39" t="str">
        <f t="shared" si="4"/>
        <v> </v>
      </c>
      <c r="AC39" s="39">
        <v>1</v>
      </c>
      <c r="AD39" s="39">
        <v>10</v>
      </c>
      <c r="AE39" s="39">
        <f t="shared" si="0"/>
        <v>0</v>
      </c>
      <c r="AF39" s="41"/>
      <c r="AG39" s="41" t="s">
        <v>77</v>
      </c>
      <c r="AH39" s="39"/>
    </row>
    <row r="40" spans="2:34" ht="16.5" customHeight="1">
      <c r="B40" s="222"/>
      <c r="C40" s="198"/>
      <c r="D40" s="28">
        <v>3</v>
      </c>
      <c r="E40" s="80"/>
      <c r="F40" s="81"/>
      <c r="G40" s="82"/>
      <c r="H40" s="83"/>
      <c r="I40" s="84"/>
      <c r="J40" s="191"/>
      <c r="K40" s="192"/>
      <c r="L40" s="192"/>
      <c r="M40" s="192"/>
      <c r="N40" s="193"/>
      <c r="O40" s="85"/>
      <c r="P40" s="289"/>
      <c r="Q40" s="289"/>
      <c r="R40" s="289"/>
      <c r="S40" s="113"/>
      <c r="T40" s="113"/>
      <c r="U40" s="113"/>
      <c r="V40" s="113"/>
      <c r="W40" s="113"/>
      <c r="X40" s="113"/>
      <c r="Y40" s="113"/>
      <c r="Z40" s="39" t="str">
        <f t="shared" si="2"/>
        <v>  </v>
      </c>
      <c r="AA40" s="39" t="str">
        <f t="shared" si="3"/>
        <v>()</v>
      </c>
      <c r="AB40" s="39" t="str">
        <f t="shared" si="4"/>
        <v> </v>
      </c>
      <c r="AC40" s="39">
        <v>1</v>
      </c>
      <c r="AD40" s="39">
        <v>10</v>
      </c>
      <c r="AE40" s="39">
        <f t="shared" si="0"/>
        <v>0</v>
      </c>
      <c r="AF40" s="41"/>
      <c r="AG40" s="41" t="s">
        <v>77</v>
      </c>
      <c r="AH40" s="39"/>
    </row>
    <row r="41" spans="2:34" ht="16.5" customHeight="1">
      <c r="B41" s="222"/>
      <c r="C41" s="198"/>
      <c r="D41" s="28">
        <v>4</v>
      </c>
      <c r="E41" s="80"/>
      <c r="F41" s="81"/>
      <c r="G41" s="82"/>
      <c r="H41" s="83"/>
      <c r="I41" s="84"/>
      <c r="J41" s="102" t="s">
        <v>9</v>
      </c>
      <c r="K41" s="103"/>
      <c r="L41" s="104" t="s">
        <v>10</v>
      </c>
      <c r="M41" s="105"/>
      <c r="N41" s="106" t="s">
        <v>11</v>
      </c>
      <c r="O41" s="85"/>
      <c r="P41" s="289"/>
      <c r="Q41" s="289"/>
      <c r="R41" s="289"/>
      <c r="S41" s="113"/>
      <c r="T41" s="113"/>
      <c r="U41" s="113"/>
      <c r="V41" s="113"/>
      <c r="W41" s="113"/>
      <c r="X41" s="113"/>
      <c r="Y41" s="113"/>
      <c r="Z41" s="39" t="str">
        <f t="shared" si="2"/>
        <v>  </v>
      </c>
      <c r="AA41" s="39" t="str">
        <f t="shared" si="3"/>
        <v>()</v>
      </c>
      <c r="AB41" s="39" t="str">
        <f t="shared" si="4"/>
        <v> </v>
      </c>
      <c r="AC41" s="39">
        <v>1</v>
      </c>
      <c r="AD41" s="39">
        <v>10</v>
      </c>
      <c r="AE41" s="39">
        <f t="shared" si="0"/>
        <v>0</v>
      </c>
      <c r="AF41" s="41"/>
      <c r="AG41" s="41" t="s">
        <v>78</v>
      </c>
      <c r="AH41" s="39"/>
    </row>
    <row r="42" spans="2:34" ht="16.5" customHeight="1">
      <c r="B42" s="223"/>
      <c r="C42" s="199"/>
      <c r="D42" s="29">
        <v>5</v>
      </c>
      <c r="E42" s="71"/>
      <c r="F42" s="72"/>
      <c r="G42" s="73"/>
      <c r="H42" s="74"/>
      <c r="I42" s="75"/>
      <c r="J42" s="155"/>
      <c r="K42" s="156"/>
      <c r="L42" s="156"/>
      <c r="M42" s="156"/>
      <c r="N42" s="157"/>
      <c r="O42" s="79"/>
      <c r="P42" s="289"/>
      <c r="Q42" s="289"/>
      <c r="R42" s="289"/>
      <c r="S42" s="113"/>
      <c r="T42" s="113"/>
      <c r="U42" s="113"/>
      <c r="V42" s="113"/>
      <c r="W42" s="113"/>
      <c r="X42" s="113"/>
      <c r="Y42" s="113"/>
      <c r="Z42" s="39" t="str">
        <f t="shared" si="2"/>
        <v>  </v>
      </c>
      <c r="AA42" s="39" t="str">
        <f t="shared" si="3"/>
        <v>()</v>
      </c>
      <c r="AB42" s="39" t="str">
        <f t="shared" si="4"/>
        <v> </v>
      </c>
      <c r="AC42" s="39">
        <v>1</v>
      </c>
      <c r="AD42" s="39">
        <v>10</v>
      </c>
      <c r="AE42" s="39">
        <f t="shared" si="0"/>
        <v>0</v>
      </c>
      <c r="AF42" s="41"/>
      <c r="AG42" s="41" t="s">
        <v>78</v>
      </c>
      <c r="AH42" s="39"/>
    </row>
    <row r="43" spans="2:34" ht="13.5">
      <c r="B43" s="30"/>
      <c r="C43" s="30"/>
      <c r="D43" s="31"/>
      <c r="E43" s="88"/>
      <c r="F43" s="89"/>
      <c r="G43" s="90"/>
      <c r="H43" s="91"/>
      <c r="I43" s="33"/>
      <c r="J43" s="92"/>
      <c r="K43" s="93" t="s">
        <v>79</v>
      </c>
      <c r="L43" s="94"/>
      <c r="M43" s="95" t="s">
        <v>80</v>
      </c>
      <c r="N43" s="99"/>
      <c r="O43" s="33"/>
      <c r="P43" s="290"/>
      <c r="Q43" s="290"/>
      <c r="R43" s="290"/>
      <c r="S43" s="107"/>
      <c r="T43" s="107"/>
      <c r="U43" s="107"/>
      <c r="V43" s="107"/>
      <c r="W43" s="107"/>
      <c r="X43" s="107"/>
      <c r="Y43" s="107"/>
      <c r="Z43" s="39"/>
      <c r="AA43" s="39"/>
      <c r="AB43" s="39"/>
      <c r="AC43" s="39"/>
      <c r="AD43" s="39"/>
      <c r="AE43" s="39"/>
      <c r="AF43" s="41"/>
      <c r="AG43" s="41"/>
      <c r="AH43" s="39"/>
    </row>
    <row r="44" spans="2:34" ht="16.5" customHeight="1">
      <c r="B44" s="209" t="s">
        <v>41</v>
      </c>
      <c r="C44" s="20" t="s">
        <v>181</v>
      </c>
      <c r="D44" s="21"/>
      <c r="E44" s="44"/>
      <c r="F44" s="45"/>
      <c r="G44" s="46"/>
      <c r="H44" s="47"/>
      <c r="I44" s="48"/>
      <c r="J44" s="49"/>
      <c r="K44" s="50"/>
      <c r="L44" s="50"/>
      <c r="M44" s="50"/>
      <c r="N44" s="100"/>
      <c r="O44" s="52"/>
      <c r="P44" s="289"/>
      <c r="Q44" s="289"/>
      <c r="R44" s="289"/>
      <c r="S44" s="113"/>
      <c r="T44" s="113"/>
      <c r="U44" s="113"/>
      <c r="V44" s="113"/>
      <c r="W44" s="113"/>
      <c r="X44" s="113"/>
      <c r="Y44" s="113"/>
      <c r="Z44" s="39" t="str">
        <f t="shared" si="2"/>
        <v>  </v>
      </c>
      <c r="AA44" s="39" t="str">
        <f t="shared" si="3"/>
        <v>()</v>
      </c>
      <c r="AB44" s="39" t="str">
        <f t="shared" si="4"/>
        <v> </v>
      </c>
      <c r="AC44" s="39">
        <v>1</v>
      </c>
      <c r="AD44" s="39">
        <v>10</v>
      </c>
      <c r="AE44" s="39">
        <f t="shared" si="0"/>
        <v>0</v>
      </c>
      <c r="AF44" s="41" t="s">
        <v>199</v>
      </c>
      <c r="AG44" s="41"/>
      <c r="AH44" s="39"/>
    </row>
    <row r="45" spans="2:34" ht="16.5" customHeight="1">
      <c r="B45" s="209"/>
      <c r="C45" s="123" t="s">
        <v>181</v>
      </c>
      <c r="D45" s="28"/>
      <c r="E45" s="124"/>
      <c r="F45" s="125"/>
      <c r="G45" s="126"/>
      <c r="H45" s="127"/>
      <c r="I45" s="128"/>
      <c r="J45" s="96"/>
      <c r="K45" s="97"/>
      <c r="L45" s="97"/>
      <c r="M45" s="97"/>
      <c r="N45" s="130"/>
      <c r="O45" s="129"/>
      <c r="P45" s="289"/>
      <c r="Q45" s="289"/>
      <c r="R45" s="289"/>
      <c r="S45" s="113"/>
      <c r="T45" s="113"/>
      <c r="U45" s="113"/>
      <c r="V45" s="113"/>
      <c r="W45" s="113"/>
      <c r="X45" s="113"/>
      <c r="Y45" s="113"/>
      <c r="Z45" s="39" t="str">
        <f t="shared" si="2"/>
        <v>  </v>
      </c>
      <c r="AA45" s="39" t="str">
        <f t="shared" si="3"/>
        <v>()</v>
      </c>
      <c r="AB45" s="39" t="str">
        <f t="shared" si="4"/>
        <v> </v>
      </c>
      <c r="AC45" s="39">
        <v>1</v>
      </c>
      <c r="AD45" s="39">
        <v>10</v>
      </c>
      <c r="AE45" s="39">
        <f t="shared" si="0"/>
        <v>0</v>
      </c>
      <c r="AF45" s="41" t="s">
        <v>200</v>
      </c>
      <c r="AG45" s="41"/>
      <c r="AH45" s="39"/>
    </row>
    <row r="46" spans="2:34" ht="16.5" customHeight="1">
      <c r="B46" s="210"/>
      <c r="C46" s="22" t="s">
        <v>181</v>
      </c>
      <c r="D46" s="23"/>
      <c r="E46" s="53"/>
      <c r="F46" s="54"/>
      <c r="G46" s="55"/>
      <c r="H46" s="56"/>
      <c r="I46" s="57"/>
      <c r="J46" s="58">
        <v>0</v>
      </c>
      <c r="K46" s="59"/>
      <c r="L46" s="59"/>
      <c r="M46" s="59"/>
      <c r="N46" s="101"/>
      <c r="O46" s="61"/>
      <c r="P46" s="289"/>
      <c r="Q46" s="289"/>
      <c r="R46" s="289"/>
      <c r="S46" s="113"/>
      <c r="T46" s="113"/>
      <c r="U46" s="113"/>
      <c r="V46" s="113"/>
      <c r="W46" s="113"/>
      <c r="X46" s="113"/>
      <c r="Y46" s="113"/>
      <c r="Z46" s="39" t="str">
        <f t="shared" si="2"/>
        <v>  </v>
      </c>
      <c r="AA46" s="39" t="str">
        <f t="shared" si="3"/>
        <v>()</v>
      </c>
      <c r="AB46" s="39" t="str">
        <f t="shared" si="4"/>
        <v> </v>
      </c>
      <c r="AC46" s="39">
        <v>1</v>
      </c>
      <c r="AD46" s="39">
        <v>10</v>
      </c>
      <c r="AE46" s="39">
        <f t="shared" si="0"/>
        <v>0</v>
      </c>
      <c r="AF46" s="41" t="s">
        <v>200</v>
      </c>
      <c r="AG46" s="41"/>
      <c r="AH46" s="39"/>
    </row>
    <row r="47" spans="2:34" ht="16.5" customHeight="1">
      <c r="B47" s="210"/>
      <c r="C47" s="24" t="s">
        <v>182</v>
      </c>
      <c r="D47" s="25"/>
      <c r="E47" s="62"/>
      <c r="F47" s="63"/>
      <c r="G47" s="64"/>
      <c r="H47" s="65"/>
      <c r="I47" s="66"/>
      <c r="J47" s="67">
        <v>0</v>
      </c>
      <c r="K47" s="68"/>
      <c r="L47" s="68"/>
      <c r="M47" s="68"/>
      <c r="N47" s="86"/>
      <c r="O47" s="70"/>
      <c r="P47" s="289" t="s">
        <v>167</v>
      </c>
      <c r="Q47" s="289"/>
      <c r="R47" s="289"/>
      <c r="S47" s="113"/>
      <c r="T47" s="113"/>
      <c r="U47" s="113"/>
      <c r="V47" s="113"/>
      <c r="W47" s="113"/>
      <c r="X47" s="113"/>
      <c r="Y47" s="113"/>
      <c r="Z47" s="39" t="str">
        <f t="shared" si="2"/>
        <v>  </v>
      </c>
      <c r="AA47" s="39" t="str">
        <f t="shared" si="3"/>
        <v>()</v>
      </c>
      <c r="AB47" s="39" t="str">
        <f t="shared" si="4"/>
        <v> </v>
      </c>
      <c r="AC47" s="39">
        <v>1</v>
      </c>
      <c r="AD47" s="39">
        <v>10</v>
      </c>
      <c r="AE47" s="39">
        <f t="shared" si="0"/>
        <v>0</v>
      </c>
      <c r="AF47" s="41" t="s">
        <v>201</v>
      </c>
      <c r="AG47" s="41"/>
      <c r="AH47" s="39"/>
    </row>
    <row r="48" spans="2:34" ht="16.5" customHeight="1">
      <c r="B48" s="210"/>
      <c r="C48" s="123" t="s">
        <v>182</v>
      </c>
      <c r="D48" s="28"/>
      <c r="E48" s="124"/>
      <c r="F48" s="125"/>
      <c r="G48" s="126"/>
      <c r="H48" s="127"/>
      <c r="I48" s="128"/>
      <c r="J48" s="96">
        <v>0</v>
      </c>
      <c r="K48" s="97"/>
      <c r="L48" s="97"/>
      <c r="M48" s="97"/>
      <c r="N48" s="130"/>
      <c r="O48" s="129"/>
      <c r="P48" s="289"/>
      <c r="Q48" s="289"/>
      <c r="R48" s="289"/>
      <c r="S48" s="113"/>
      <c r="T48" s="113"/>
      <c r="U48" s="113"/>
      <c r="V48" s="113"/>
      <c r="W48" s="113"/>
      <c r="X48" s="113"/>
      <c r="Y48" s="113"/>
      <c r="Z48" s="39" t="str">
        <f t="shared" si="2"/>
        <v>  </v>
      </c>
      <c r="AA48" s="39" t="str">
        <f t="shared" si="3"/>
        <v>()</v>
      </c>
      <c r="AB48" s="39" t="str">
        <f t="shared" si="4"/>
        <v> </v>
      </c>
      <c r="AC48" s="39">
        <v>1</v>
      </c>
      <c r="AD48" s="39">
        <v>10</v>
      </c>
      <c r="AE48" s="39">
        <f t="shared" si="0"/>
        <v>0</v>
      </c>
      <c r="AF48" s="41" t="s">
        <v>202</v>
      </c>
      <c r="AG48" s="41"/>
      <c r="AH48" s="39"/>
    </row>
    <row r="49" spans="2:34" ht="16.5" customHeight="1">
      <c r="B49" s="210"/>
      <c r="C49" s="26" t="s">
        <v>182</v>
      </c>
      <c r="D49" s="27"/>
      <c r="E49" s="71"/>
      <c r="F49" s="72"/>
      <c r="G49" s="73"/>
      <c r="H49" s="74"/>
      <c r="I49" s="75"/>
      <c r="J49" s="76">
        <v>0</v>
      </c>
      <c r="K49" s="77"/>
      <c r="L49" s="77"/>
      <c r="M49" s="77"/>
      <c r="N49" s="87"/>
      <c r="O49" s="79"/>
      <c r="P49" s="289"/>
      <c r="Q49" s="289"/>
      <c r="R49" s="289"/>
      <c r="S49" s="113"/>
      <c r="T49" s="113"/>
      <c r="U49" s="113"/>
      <c r="V49" s="113"/>
      <c r="W49" s="113"/>
      <c r="X49" s="113"/>
      <c r="Y49" s="113"/>
      <c r="Z49" s="39" t="str">
        <f t="shared" si="2"/>
        <v>  </v>
      </c>
      <c r="AA49" s="39" t="str">
        <f t="shared" si="3"/>
        <v>()</v>
      </c>
      <c r="AB49" s="39" t="str">
        <f t="shared" si="4"/>
        <v> </v>
      </c>
      <c r="AC49" s="39">
        <v>1</v>
      </c>
      <c r="AD49" s="39">
        <v>10</v>
      </c>
      <c r="AE49" s="39">
        <f t="shared" si="0"/>
        <v>0</v>
      </c>
      <c r="AF49" s="41" t="s">
        <v>202</v>
      </c>
      <c r="AG49" s="41"/>
      <c r="AH49" s="39"/>
    </row>
    <row r="50" spans="2:34" ht="16.5" customHeight="1">
      <c r="B50" s="210"/>
      <c r="C50" s="158" t="s">
        <v>183</v>
      </c>
      <c r="D50" s="21"/>
      <c r="E50" s="44"/>
      <c r="F50" s="45"/>
      <c r="G50" s="46"/>
      <c r="H50" s="47"/>
      <c r="I50" s="48"/>
      <c r="J50" s="49"/>
      <c r="K50" s="50"/>
      <c r="L50" s="50"/>
      <c r="M50" s="50"/>
      <c r="N50" s="100"/>
      <c r="O50" s="52"/>
      <c r="P50" s="289"/>
      <c r="Q50" s="289"/>
      <c r="R50" s="289"/>
      <c r="S50" s="113"/>
      <c r="T50" s="113"/>
      <c r="U50" s="113"/>
      <c r="V50" s="113"/>
      <c r="W50" s="113"/>
      <c r="X50" s="113"/>
      <c r="Y50" s="113"/>
      <c r="Z50" s="39" t="str">
        <f t="shared" si="2"/>
        <v>  </v>
      </c>
      <c r="AA50" s="39" t="str">
        <f t="shared" si="3"/>
        <v>()</v>
      </c>
      <c r="AB50" s="39" t="str">
        <f t="shared" si="4"/>
        <v> </v>
      </c>
      <c r="AC50" s="39">
        <v>1</v>
      </c>
      <c r="AD50" s="39">
        <v>10</v>
      </c>
      <c r="AE50" s="39">
        <f t="shared" si="0"/>
        <v>0</v>
      </c>
      <c r="AF50" s="41" t="s">
        <v>203</v>
      </c>
      <c r="AG50" s="41"/>
      <c r="AH50" s="39"/>
    </row>
    <row r="51" spans="2:34" ht="16.5" customHeight="1">
      <c r="B51" s="211"/>
      <c r="C51" s="158" t="s">
        <v>183</v>
      </c>
      <c r="D51" s="28"/>
      <c r="E51" s="124"/>
      <c r="F51" s="125"/>
      <c r="G51" s="126"/>
      <c r="H51" s="127"/>
      <c r="I51" s="128"/>
      <c r="J51" s="96"/>
      <c r="K51" s="97"/>
      <c r="L51" s="97"/>
      <c r="M51" s="97"/>
      <c r="N51" s="130"/>
      <c r="O51" s="129"/>
      <c r="P51" s="289"/>
      <c r="Q51" s="289"/>
      <c r="R51" s="289"/>
      <c r="S51" s="113"/>
      <c r="T51" s="113"/>
      <c r="U51" s="113"/>
      <c r="V51" s="113"/>
      <c r="W51" s="113"/>
      <c r="X51" s="113"/>
      <c r="Y51" s="113"/>
      <c r="Z51" s="39" t="str">
        <f t="shared" si="2"/>
        <v>  </v>
      </c>
      <c r="AA51" s="39" t="str">
        <f t="shared" si="3"/>
        <v>()</v>
      </c>
      <c r="AB51" s="39" t="str">
        <f t="shared" si="4"/>
        <v> </v>
      </c>
      <c r="AC51" s="39">
        <v>1</v>
      </c>
      <c r="AD51" s="39">
        <v>10</v>
      </c>
      <c r="AE51" s="39">
        <f t="shared" si="0"/>
        <v>0</v>
      </c>
      <c r="AF51" s="41" t="s">
        <v>204</v>
      </c>
      <c r="AG51" s="41"/>
      <c r="AH51" s="39"/>
    </row>
    <row r="52" spans="2:34" ht="16.5" customHeight="1">
      <c r="B52" s="212"/>
      <c r="C52" s="160" t="s">
        <v>183</v>
      </c>
      <c r="D52" s="27"/>
      <c r="E52" s="71"/>
      <c r="F52" s="72"/>
      <c r="G52" s="73"/>
      <c r="H52" s="74"/>
      <c r="I52" s="75"/>
      <c r="J52" s="76"/>
      <c r="K52" s="77"/>
      <c r="L52" s="77"/>
      <c r="M52" s="77"/>
      <c r="N52" s="87"/>
      <c r="O52" s="79"/>
      <c r="P52" s="289"/>
      <c r="Q52" s="289"/>
      <c r="R52" s="289"/>
      <c r="S52" s="113"/>
      <c r="T52" s="113"/>
      <c r="U52" s="113"/>
      <c r="V52" s="113"/>
      <c r="W52" s="113"/>
      <c r="X52" s="113"/>
      <c r="Y52" s="113"/>
      <c r="Z52" s="39" t="str">
        <f t="shared" si="2"/>
        <v>  </v>
      </c>
      <c r="AA52" s="39" t="str">
        <f t="shared" si="3"/>
        <v>()</v>
      </c>
      <c r="AB52" s="39" t="str">
        <f t="shared" si="4"/>
        <v> </v>
      </c>
      <c r="AC52" s="39">
        <v>1</v>
      </c>
      <c r="AD52" s="39">
        <v>10</v>
      </c>
      <c r="AE52" s="39">
        <f t="shared" si="0"/>
        <v>0</v>
      </c>
      <c r="AF52" s="41" t="s">
        <v>204</v>
      </c>
      <c r="AG52" s="41"/>
      <c r="AH52" s="39"/>
    </row>
    <row r="53" spans="16:34" ht="6.75" customHeight="1">
      <c r="P53" s="284"/>
      <c r="Q53" s="284"/>
      <c r="R53" s="284"/>
      <c r="S53" s="108"/>
      <c r="T53" s="108"/>
      <c r="U53" s="108"/>
      <c r="V53" s="108"/>
      <c r="W53" s="108"/>
      <c r="X53" s="108"/>
      <c r="Y53" s="108"/>
      <c r="Z53" s="39"/>
      <c r="AA53" s="39"/>
      <c r="AB53" s="39"/>
      <c r="AC53" s="39"/>
      <c r="AD53" s="39"/>
      <c r="AE53" s="39"/>
      <c r="AF53" s="41"/>
      <c r="AG53" s="41"/>
      <c r="AH53" s="39"/>
    </row>
    <row r="54" spans="2:34" ht="15">
      <c r="B54" s="217"/>
      <c r="C54" s="208"/>
      <c r="D54" s="220"/>
      <c r="E54" s="208"/>
      <c r="F54" s="208"/>
      <c r="G54" s="38"/>
      <c r="O54" s="32" t="str">
        <f>$H$6&amp;"  ＮＯ．２"</f>
        <v>  ＮＯ．２</v>
      </c>
      <c r="P54" s="287"/>
      <c r="Q54" s="287"/>
      <c r="R54" s="287"/>
      <c r="S54" s="111"/>
      <c r="T54" s="111"/>
      <c r="U54" s="111"/>
      <c r="V54" s="111"/>
      <c r="W54" s="111"/>
      <c r="X54" s="111"/>
      <c r="Y54" s="111"/>
      <c r="Z54" s="39"/>
      <c r="AA54" s="39"/>
      <c r="AB54" s="39"/>
      <c r="AC54" s="39"/>
      <c r="AD54" s="39"/>
      <c r="AE54" s="39"/>
      <c r="AF54" s="41"/>
      <c r="AG54" s="41"/>
      <c r="AH54" s="39"/>
    </row>
    <row r="55" spans="2:34" ht="13.5">
      <c r="B55" s="6"/>
      <c r="C55" s="6"/>
      <c r="D55" s="7"/>
      <c r="E55" s="206" t="s">
        <v>3</v>
      </c>
      <c r="F55" s="207"/>
      <c r="G55" s="206" t="s">
        <v>6</v>
      </c>
      <c r="H55" s="207"/>
      <c r="I55" s="8" t="s">
        <v>7</v>
      </c>
      <c r="J55" s="194" t="s">
        <v>8</v>
      </c>
      <c r="K55" s="195"/>
      <c r="L55" s="195"/>
      <c r="M55" s="195"/>
      <c r="N55" s="196"/>
      <c r="O55" s="8" t="s">
        <v>12</v>
      </c>
      <c r="P55" s="288"/>
      <c r="Q55" s="288"/>
      <c r="R55" s="288"/>
      <c r="S55" s="112"/>
      <c r="T55" s="112"/>
      <c r="U55" s="112"/>
      <c r="V55" s="112"/>
      <c r="W55" s="112"/>
      <c r="X55" s="112"/>
      <c r="Y55" s="112"/>
      <c r="Z55" s="39"/>
      <c r="AA55" s="39"/>
      <c r="AB55" s="39"/>
      <c r="AC55" s="39"/>
      <c r="AD55" s="39"/>
      <c r="AE55" s="39"/>
      <c r="AF55" s="41"/>
      <c r="AG55" s="41"/>
      <c r="AH55" s="39"/>
    </row>
    <row r="56" spans="2:34" ht="13.5">
      <c r="B56" s="9" t="s">
        <v>13</v>
      </c>
      <c r="C56" s="183" t="s">
        <v>23</v>
      </c>
      <c r="D56" s="184"/>
      <c r="E56" s="11" t="s">
        <v>4</v>
      </c>
      <c r="F56" s="12" t="s">
        <v>5</v>
      </c>
      <c r="G56" s="13" t="s">
        <v>4</v>
      </c>
      <c r="H56" s="14" t="s">
        <v>5</v>
      </c>
      <c r="I56" s="10" t="s">
        <v>20</v>
      </c>
      <c r="J56" s="15" t="s">
        <v>9</v>
      </c>
      <c r="K56" s="16"/>
      <c r="L56" s="17" t="s">
        <v>10</v>
      </c>
      <c r="M56" s="14"/>
      <c r="N56" s="18" t="s">
        <v>11</v>
      </c>
      <c r="O56" s="19" t="s">
        <v>105</v>
      </c>
      <c r="P56" s="288"/>
      <c r="Q56" s="288"/>
      <c r="R56" s="288"/>
      <c r="S56" s="112"/>
      <c r="T56" s="112"/>
      <c r="U56" s="112"/>
      <c r="V56" s="112"/>
      <c r="W56" s="112"/>
      <c r="X56" s="112"/>
      <c r="Y56" s="112"/>
      <c r="Z56" s="39"/>
      <c r="AA56" s="39"/>
      <c r="AB56" s="39"/>
      <c r="AC56" s="39"/>
      <c r="AD56" s="39"/>
      <c r="AE56" s="39"/>
      <c r="AF56" s="41"/>
      <c r="AG56" s="41"/>
      <c r="AH56" s="39"/>
    </row>
    <row r="57" spans="2:34" ht="16.5" customHeight="1">
      <c r="B57" s="225" t="s">
        <v>16</v>
      </c>
      <c r="C57" s="20" t="s">
        <v>0</v>
      </c>
      <c r="D57" s="21"/>
      <c r="E57" s="44"/>
      <c r="F57" s="45"/>
      <c r="G57" s="46"/>
      <c r="H57" s="47"/>
      <c r="I57" s="48">
        <v>5</v>
      </c>
      <c r="J57" s="49">
        <v>0</v>
      </c>
      <c r="K57" s="50"/>
      <c r="L57" s="50"/>
      <c r="M57" s="50"/>
      <c r="N57" s="51"/>
      <c r="O57" s="52"/>
      <c r="P57" s="289"/>
      <c r="Q57" s="289"/>
      <c r="R57" s="289"/>
      <c r="S57" s="113"/>
      <c r="T57" s="113"/>
      <c r="U57" s="113"/>
      <c r="V57" s="113"/>
      <c r="W57" s="113"/>
      <c r="X57" s="113"/>
      <c r="Y57" s="113"/>
      <c r="Z57" s="39" t="str">
        <f t="shared" si="2"/>
        <v>  </v>
      </c>
      <c r="AA57" s="39" t="str">
        <f t="shared" si="3"/>
        <v>(5)</v>
      </c>
      <c r="AB57" s="39" t="str">
        <f t="shared" si="4"/>
        <v> </v>
      </c>
      <c r="AC57" s="39">
        <v>2</v>
      </c>
      <c r="AD57" s="39">
        <v>10</v>
      </c>
      <c r="AE57" s="39">
        <f t="shared" si="0"/>
        <v>0</v>
      </c>
      <c r="AF57" s="41" t="s">
        <v>191</v>
      </c>
      <c r="AG57" s="41"/>
      <c r="AH57" s="39" t="str">
        <f>"00"&amp;J57&amp;K57&amp;L57&amp;M57&amp;N57</f>
        <v>000</v>
      </c>
    </row>
    <row r="58" spans="2:34" ht="16.5" customHeight="1">
      <c r="B58" s="225"/>
      <c r="C58" s="123" t="s">
        <v>0</v>
      </c>
      <c r="D58" s="28"/>
      <c r="E58" s="124"/>
      <c r="F58" s="125"/>
      <c r="G58" s="126"/>
      <c r="H58" s="127"/>
      <c r="I58" s="128">
        <v>5</v>
      </c>
      <c r="J58" s="96">
        <v>0</v>
      </c>
      <c r="K58" s="97"/>
      <c r="L58" s="97"/>
      <c r="M58" s="97"/>
      <c r="N58" s="98"/>
      <c r="O58" s="129"/>
      <c r="P58" s="289"/>
      <c r="Q58" s="289"/>
      <c r="R58" s="289"/>
      <c r="S58" s="113"/>
      <c r="T58" s="113"/>
      <c r="U58" s="113"/>
      <c r="V58" s="113"/>
      <c r="W58" s="113"/>
      <c r="X58" s="113"/>
      <c r="Y58" s="113"/>
      <c r="Z58" s="39" t="str">
        <f t="shared" si="2"/>
        <v>  </v>
      </c>
      <c r="AA58" s="39" t="str">
        <f t="shared" si="3"/>
        <v>(5)</v>
      </c>
      <c r="AB58" s="39" t="str">
        <f t="shared" si="4"/>
        <v> </v>
      </c>
      <c r="AC58" s="39">
        <v>2</v>
      </c>
      <c r="AD58" s="39">
        <v>10</v>
      </c>
      <c r="AE58" s="39">
        <f t="shared" si="0"/>
        <v>0</v>
      </c>
      <c r="AF58" s="41" t="s">
        <v>191</v>
      </c>
      <c r="AG58" s="41"/>
      <c r="AH58" s="39" t="str">
        <f>"00"&amp;J58&amp;K58&amp;L58&amp;M58&amp;N58</f>
        <v>000</v>
      </c>
    </row>
    <row r="59" spans="2:34" ht="16.5" customHeight="1">
      <c r="B59" s="226"/>
      <c r="C59" s="22" t="s">
        <v>0</v>
      </c>
      <c r="D59" s="23"/>
      <c r="E59" s="53"/>
      <c r="F59" s="54"/>
      <c r="G59" s="55"/>
      <c r="H59" s="56"/>
      <c r="I59" s="57">
        <v>5</v>
      </c>
      <c r="J59" s="58">
        <v>0</v>
      </c>
      <c r="K59" s="59"/>
      <c r="L59" s="59"/>
      <c r="M59" s="59"/>
      <c r="N59" s="60"/>
      <c r="O59" s="61"/>
      <c r="P59" s="289"/>
      <c r="Q59" s="289"/>
      <c r="R59" s="289"/>
      <c r="S59" s="113"/>
      <c r="T59" s="113"/>
      <c r="U59" s="113"/>
      <c r="V59" s="113"/>
      <c r="W59" s="113"/>
      <c r="X59" s="113"/>
      <c r="Y59" s="113"/>
      <c r="Z59" s="39" t="str">
        <f t="shared" si="2"/>
        <v>  </v>
      </c>
      <c r="AA59" s="39" t="str">
        <f t="shared" si="3"/>
        <v>(5)</v>
      </c>
      <c r="AB59" s="39" t="str">
        <f t="shared" si="4"/>
        <v> </v>
      </c>
      <c r="AC59" s="39">
        <v>2</v>
      </c>
      <c r="AD59" s="39">
        <v>10</v>
      </c>
      <c r="AE59" s="39">
        <f t="shared" si="0"/>
        <v>0</v>
      </c>
      <c r="AF59" s="41" t="s">
        <v>191</v>
      </c>
      <c r="AG59" s="41"/>
      <c r="AH59" s="39" t="str">
        <f aca="true" t="shared" si="5" ref="AH59:AH65">"00"&amp;J59&amp;K59&amp;L59&amp;M59&amp;N59</f>
        <v>000</v>
      </c>
    </row>
    <row r="60" spans="2:34" ht="16.5" customHeight="1">
      <c r="B60" s="226"/>
      <c r="C60" s="24" t="s">
        <v>1</v>
      </c>
      <c r="D60" s="25"/>
      <c r="E60" s="62"/>
      <c r="F60" s="63"/>
      <c r="G60" s="64"/>
      <c r="H60" s="65"/>
      <c r="I60" s="66">
        <v>6</v>
      </c>
      <c r="J60" s="67">
        <v>0</v>
      </c>
      <c r="K60" s="68"/>
      <c r="L60" s="68"/>
      <c r="M60" s="68"/>
      <c r="N60" s="69"/>
      <c r="O60" s="70"/>
      <c r="P60" s="289"/>
      <c r="Q60" s="289"/>
      <c r="R60" s="289"/>
      <c r="S60" s="113"/>
      <c r="T60" s="113"/>
      <c r="U60" s="113"/>
      <c r="V60" s="113"/>
      <c r="W60" s="113"/>
      <c r="X60" s="113"/>
      <c r="Y60" s="113"/>
      <c r="Z60" s="39" t="str">
        <f t="shared" si="2"/>
        <v>  </v>
      </c>
      <c r="AA60" s="39" t="str">
        <f t="shared" si="3"/>
        <v>(6)</v>
      </c>
      <c r="AB60" s="39" t="str">
        <f t="shared" si="4"/>
        <v> </v>
      </c>
      <c r="AC60" s="39">
        <v>2</v>
      </c>
      <c r="AD60" s="39">
        <v>10</v>
      </c>
      <c r="AE60" s="39">
        <f t="shared" si="0"/>
        <v>0</v>
      </c>
      <c r="AF60" s="41" t="s">
        <v>194</v>
      </c>
      <c r="AG60" s="41"/>
      <c r="AH60" s="39" t="str">
        <f t="shared" si="5"/>
        <v>000</v>
      </c>
    </row>
    <row r="61" spans="2:34" ht="16.5" customHeight="1">
      <c r="B61" s="226"/>
      <c r="C61" s="123" t="s">
        <v>1</v>
      </c>
      <c r="D61" s="28"/>
      <c r="E61" s="124"/>
      <c r="F61" s="125"/>
      <c r="G61" s="126"/>
      <c r="H61" s="127"/>
      <c r="I61" s="128">
        <v>6</v>
      </c>
      <c r="J61" s="96">
        <v>0</v>
      </c>
      <c r="K61" s="97"/>
      <c r="L61" s="97"/>
      <c r="M61" s="97"/>
      <c r="N61" s="98"/>
      <c r="O61" s="129"/>
      <c r="P61" s="289"/>
      <c r="Q61" s="289"/>
      <c r="R61" s="289"/>
      <c r="S61" s="113"/>
      <c r="T61" s="113"/>
      <c r="U61" s="113"/>
      <c r="V61" s="113"/>
      <c r="W61" s="113"/>
      <c r="X61" s="113"/>
      <c r="Y61" s="113"/>
      <c r="Z61" s="39" t="str">
        <f t="shared" si="2"/>
        <v>  </v>
      </c>
      <c r="AA61" s="39" t="str">
        <f t="shared" si="3"/>
        <v>(6)</v>
      </c>
      <c r="AB61" s="39" t="str">
        <f t="shared" si="4"/>
        <v> </v>
      </c>
      <c r="AC61" s="39">
        <v>2</v>
      </c>
      <c r="AD61" s="39">
        <v>10</v>
      </c>
      <c r="AE61" s="39">
        <f t="shared" si="0"/>
        <v>0</v>
      </c>
      <c r="AF61" s="41" t="s">
        <v>194</v>
      </c>
      <c r="AG61" s="41"/>
      <c r="AH61" s="39" t="str">
        <f t="shared" si="5"/>
        <v>000</v>
      </c>
    </row>
    <row r="62" spans="2:34" ht="16.5" customHeight="1">
      <c r="B62" s="226"/>
      <c r="C62" s="26" t="s">
        <v>1</v>
      </c>
      <c r="D62" s="27"/>
      <c r="E62" s="71"/>
      <c r="F62" s="72"/>
      <c r="G62" s="73"/>
      <c r="H62" s="74"/>
      <c r="I62" s="75">
        <v>6</v>
      </c>
      <c r="J62" s="76">
        <v>0</v>
      </c>
      <c r="K62" s="77"/>
      <c r="L62" s="77"/>
      <c r="M62" s="77"/>
      <c r="N62" s="78"/>
      <c r="O62" s="79"/>
      <c r="P62" s="289"/>
      <c r="Q62" s="289"/>
      <c r="R62" s="289"/>
      <c r="S62" s="113"/>
      <c r="T62" s="113"/>
      <c r="U62" s="113"/>
      <c r="V62" s="113"/>
      <c r="W62" s="113"/>
      <c r="X62" s="113"/>
      <c r="Y62" s="113"/>
      <c r="Z62" s="39" t="str">
        <f t="shared" si="2"/>
        <v>  </v>
      </c>
      <c r="AA62" s="39" t="str">
        <f t="shared" si="3"/>
        <v>(6)</v>
      </c>
      <c r="AB62" s="39" t="str">
        <f t="shared" si="4"/>
        <v> </v>
      </c>
      <c r="AC62" s="39">
        <v>2</v>
      </c>
      <c r="AD62" s="39">
        <v>10</v>
      </c>
      <c r="AE62" s="39">
        <f t="shared" si="0"/>
        <v>0</v>
      </c>
      <c r="AF62" s="41" t="s">
        <v>194</v>
      </c>
      <c r="AG62" s="41"/>
      <c r="AH62" s="39" t="str">
        <f t="shared" si="5"/>
        <v>000</v>
      </c>
    </row>
    <row r="63" spans="2:34" ht="16.5" customHeight="1">
      <c r="B63" s="226"/>
      <c r="C63" s="20" t="s">
        <v>180</v>
      </c>
      <c r="D63" s="21"/>
      <c r="E63" s="44"/>
      <c r="F63" s="45"/>
      <c r="G63" s="46"/>
      <c r="H63" s="47"/>
      <c r="I63" s="48"/>
      <c r="J63" s="49">
        <v>0</v>
      </c>
      <c r="K63" s="50"/>
      <c r="L63" s="50"/>
      <c r="M63" s="50"/>
      <c r="N63" s="51"/>
      <c r="O63" s="52"/>
      <c r="P63" s="289"/>
      <c r="Q63" s="289"/>
      <c r="R63" s="289"/>
      <c r="S63" s="113"/>
      <c r="T63" s="113"/>
      <c r="U63" s="113"/>
      <c r="V63" s="113"/>
      <c r="W63" s="113"/>
      <c r="X63" s="113"/>
      <c r="Y63" s="113"/>
      <c r="Z63" s="39" t="str">
        <f t="shared" si="2"/>
        <v>  </v>
      </c>
      <c r="AA63" s="39" t="str">
        <f t="shared" si="3"/>
        <v>()</v>
      </c>
      <c r="AB63" s="39" t="str">
        <f t="shared" si="4"/>
        <v> </v>
      </c>
      <c r="AC63" s="39">
        <v>2</v>
      </c>
      <c r="AD63" s="39">
        <v>10</v>
      </c>
      <c r="AE63" s="39">
        <f t="shared" si="0"/>
        <v>0</v>
      </c>
      <c r="AF63" s="41" t="s">
        <v>205</v>
      </c>
      <c r="AG63" s="41"/>
      <c r="AH63" s="39" t="str">
        <f t="shared" si="5"/>
        <v>000</v>
      </c>
    </row>
    <row r="64" spans="2:34" ht="16.5" customHeight="1">
      <c r="B64" s="226"/>
      <c r="C64" s="123" t="s">
        <v>180</v>
      </c>
      <c r="D64" s="28"/>
      <c r="E64" s="124"/>
      <c r="F64" s="125"/>
      <c r="G64" s="126"/>
      <c r="H64" s="127"/>
      <c r="I64" s="128"/>
      <c r="J64" s="96">
        <v>0</v>
      </c>
      <c r="K64" s="97"/>
      <c r="L64" s="97"/>
      <c r="M64" s="97"/>
      <c r="N64" s="98"/>
      <c r="O64" s="129"/>
      <c r="P64" s="289"/>
      <c r="Q64" s="289"/>
      <c r="R64" s="289"/>
      <c r="S64" s="113"/>
      <c r="T64" s="113"/>
      <c r="U64" s="113"/>
      <c r="V64" s="113"/>
      <c r="W64" s="113"/>
      <c r="X64" s="113"/>
      <c r="Y64" s="113"/>
      <c r="Z64" s="39" t="str">
        <f t="shared" si="2"/>
        <v>  </v>
      </c>
      <c r="AA64" s="39" t="str">
        <f t="shared" si="3"/>
        <v>()</v>
      </c>
      <c r="AB64" s="39" t="str">
        <f t="shared" si="4"/>
        <v> </v>
      </c>
      <c r="AC64" s="39">
        <v>2</v>
      </c>
      <c r="AD64" s="39">
        <v>10</v>
      </c>
      <c r="AE64" s="39">
        <f t="shared" si="0"/>
        <v>0</v>
      </c>
      <c r="AF64" s="41" t="s">
        <v>206</v>
      </c>
      <c r="AG64" s="41"/>
      <c r="AH64" s="39" t="str">
        <f t="shared" si="5"/>
        <v>000</v>
      </c>
    </row>
    <row r="65" spans="2:34" ht="16.5" customHeight="1">
      <c r="B65" s="226"/>
      <c r="C65" s="22" t="s">
        <v>180</v>
      </c>
      <c r="D65" s="23"/>
      <c r="E65" s="53"/>
      <c r="F65" s="54"/>
      <c r="G65" s="55"/>
      <c r="H65" s="56"/>
      <c r="I65" s="57"/>
      <c r="J65" s="58">
        <v>0</v>
      </c>
      <c r="K65" s="59"/>
      <c r="L65" s="59"/>
      <c r="M65" s="59"/>
      <c r="N65" s="60"/>
      <c r="O65" s="61"/>
      <c r="P65" s="289"/>
      <c r="Q65" s="289"/>
      <c r="R65" s="289"/>
      <c r="S65" s="113"/>
      <c r="T65" s="113"/>
      <c r="U65" s="113"/>
      <c r="V65" s="113"/>
      <c r="W65" s="113"/>
      <c r="X65" s="113"/>
      <c r="Y65" s="113"/>
      <c r="Z65" s="39" t="str">
        <f t="shared" si="2"/>
        <v>  </v>
      </c>
      <c r="AA65" s="39" t="str">
        <f t="shared" si="3"/>
        <v>()</v>
      </c>
      <c r="AB65" s="39" t="str">
        <f t="shared" si="4"/>
        <v> </v>
      </c>
      <c r="AC65" s="39">
        <v>2</v>
      </c>
      <c r="AD65" s="39">
        <v>10</v>
      </c>
      <c r="AE65" s="39">
        <f t="shared" si="0"/>
        <v>0</v>
      </c>
      <c r="AF65" s="41" t="s">
        <v>207</v>
      </c>
      <c r="AG65" s="41"/>
      <c r="AH65" s="39" t="str">
        <f t="shared" si="5"/>
        <v>000</v>
      </c>
    </row>
    <row r="66" spans="2:34" ht="16.5" customHeight="1">
      <c r="B66" s="226"/>
      <c r="C66" s="197" t="s">
        <v>76</v>
      </c>
      <c r="D66" s="154">
        <v>1</v>
      </c>
      <c r="E66" s="62"/>
      <c r="F66" s="63"/>
      <c r="G66" s="64"/>
      <c r="H66" s="65"/>
      <c r="I66" s="66"/>
      <c r="J66" s="185" t="s">
        <v>104</v>
      </c>
      <c r="K66" s="186"/>
      <c r="L66" s="186"/>
      <c r="M66" s="186"/>
      <c r="N66" s="187"/>
      <c r="O66" s="70"/>
      <c r="P66" s="289"/>
      <c r="Q66" s="289"/>
      <c r="R66" s="289"/>
      <c r="S66" s="113"/>
      <c r="T66" s="113"/>
      <c r="U66" s="113"/>
      <c r="V66" s="113"/>
      <c r="W66" s="113"/>
      <c r="X66" s="113"/>
      <c r="Y66" s="113"/>
      <c r="Z66" s="39" t="str">
        <f t="shared" si="2"/>
        <v>  </v>
      </c>
      <c r="AA66" s="39" t="str">
        <f t="shared" si="3"/>
        <v>()</v>
      </c>
      <c r="AB66" s="39" t="str">
        <f t="shared" si="4"/>
        <v> </v>
      </c>
      <c r="AC66" s="39">
        <v>2</v>
      </c>
      <c r="AD66" s="39">
        <v>10</v>
      </c>
      <c r="AE66" s="39">
        <f t="shared" si="0"/>
        <v>0</v>
      </c>
      <c r="AF66" s="41"/>
      <c r="AG66" s="41" t="s">
        <v>81</v>
      </c>
      <c r="AH66" s="39"/>
    </row>
    <row r="67" spans="2:34" ht="16.5" customHeight="1">
      <c r="B67" s="226"/>
      <c r="C67" s="198"/>
      <c r="D67" s="28">
        <v>2</v>
      </c>
      <c r="E67" s="80"/>
      <c r="F67" s="81"/>
      <c r="G67" s="82"/>
      <c r="H67" s="83"/>
      <c r="I67" s="84"/>
      <c r="J67" s="188"/>
      <c r="K67" s="189"/>
      <c r="L67" s="189"/>
      <c r="M67" s="189"/>
      <c r="N67" s="190"/>
      <c r="O67" s="85"/>
      <c r="P67" s="289"/>
      <c r="Q67" s="289"/>
      <c r="R67" s="289"/>
      <c r="S67" s="113"/>
      <c r="T67" s="113"/>
      <c r="U67" s="113"/>
      <c r="V67" s="113"/>
      <c r="W67" s="113"/>
      <c r="X67" s="113"/>
      <c r="Y67" s="113"/>
      <c r="Z67" s="39" t="str">
        <f t="shared" si="2"/>
        <v>  </v>
      </c>
      <c r="AA67" s="39" t="str">
        <f t="shared" si="3"/>
        <v>()</v>
      </c>
      <c r="AB67" s="39" t="str">
        <f t="shared" si="4"/>
        <v> </v>
      </c>
      <c r="AC67" s="39">
        <v>2</v>
      </c>
      <c r="AD67" s="39">
        <v>10</v>
      </c>
      <c r="AE67" s="39">
        <f t="shared" si="0"/>
        <v>0</v>
      </c>
      <c r="AF67" s="41"/>
      <c r="AG67" s="41" t="s">
        <v>81</v>
      </c>
      <c r="AH67" s="39"/>
    </row>
    <row r="68" spans="2:34" ht="16.5" customHeight="1">
      <c r="B68" s="226"/>
      <c r="C68" s="198"/>
      <c r="D68" s="28">
        <v>3</v>
      </c>
      <c r="E68" s="80"/>
      <c r="F68" s="81"/>
      <c r="G68" s="82"/>
      <c r="H68" s="83"/>
      <c r="I68" s="84"/>
      <c r="J68" s="191"/>
      <c r="K68" s="192"/>
      <c r="L68" s="192"/>
      <c r="M68" s="192"/>
      <c r="N68" s="193"/>
      <c r="O68" s="85"/>
      <c r="P68" s="289"/>
      <c r="Q68" s="289"/>
      <c r="R68" s="289"/>
      <c r="S68" s="113"/>
      <c r="T68" s="113"/>
      <c r="U68" s="113"/>
      <c r="V68" s="113"/>
      <c r="W68" s="113"/>
      <c r="X68" s="113"/>
      <c r="Y68" s="113"/>
      <c r="Z68" s="39" t="str">
        <f t="shared" si="2"/>
        <v>  </v>
      </c>
      <c r="AA68" s="39" t="str">
        <f t="shared" si="3"/>
        <v>()</v>
      </c>
      <c r="AB68" s="39" t="str">
        <f t="shared" si="4"/>
        <v> </v>
      </c>
      <c r="AC68" s="39">
        <v>2</v>
      </c>
      <c r="AD68" s="39">
        <v>10</v>
      </c>
      <c r="AE68" s="39">
        <f t="shared" si="0"/>
        <v>0</v>
      </c>
      <c r="AF68" s="41"/>
      <c r="AG68" s="41" t="s">
        <v>81</v>
      </c>
      <c r="AH68" s="39"/>
    </row>
    <row r="69" spans="2:34" ht="16.5" customHeight="1">
      <c r="B69" s="226"/>
      <c r="C69" s="198"/>
      <c r="D69" s="28">
        <v>4</v>
      </c>
      <c r="E69" s="80"/>
      <c r="F69" s="81"/>
      <c r="G69" s="82"/>
      <c r="H69" s="83"/>
      <c r="I69" s="84"/>
      <c r="J69" s="102" t="s">
        <v>9</v>
      </c>
      <c r="K69" s="103"/>
      <c r="L69" s="104" t="s">
        <v>10</v>
      </c>
      <c r="M69" s="105"/>
      <c r="N69" s="106" t="s">
        <v>11</v>
      </c>
      <c r="O69" s="85"/>
      <c r="P69" s="289"/>
      <c r="Q69" s="289"/>
      <c r="R69" s="289"/>
      <c r="S69" s="113"/>
      <c r="T69" s="113"/>
      <c r="U69" s="113"/>
      <c r="V69" s="113"/>
      <c r="W69" s="113"/>
      <c r="X69" s="113"/>
      <c r="Y69" s="113"/>
      <c r="Z69" s="39" t="str">
        <f t="shared" si="2"/>
        <v>  </v>
      </c>
      <c r="AA69" s="39" t="str">
        <f t="shared" si="3"/>
        <v>()</v>
      </c>
      <c r="AB69" s="39" t="str">
        <f t="shared" si="4"/>
        <v> </v>
      </c>
      <c r="AC69" s="39">
        <v>2</v>
      </c>
      <c r="AD69" s="39">
        <v>10</v>
      </c>
      <c r="AE69" s="39">
        <f t="shared" si="0"/>
        <v>0</v>
      </c>
      <c r="AF69" s="41"/>
      <c r="AG69" s="41" t="s">
        <v>82</v>
      </c>
      <c r="AH69" s="39"/>
    </row>
    <row r="70" spans="2:34" ht="16.5" customHeight="1">
      <c r="B70" s="227"/>
      <c r="C70" s="199"/>
      <c r="D70" s="29">
        <v>5</v>
      </c>
      <c r="E70" s="71"/>
      <c r="F70" s="72"/>
      <c r="G70" s="73"/>
      <c r="H70" s="74"/>
      <c r="I70" s="75"/>
      <c r="J70" s="155"/>
      <c r="K70" s="156"/>
      <c r="L70" s="156"/>
      <c r="M70" s="156"/>
      <c r="N70" s="157"/>
      <c r="O70" s="79"/>
      <c r="P70" s="289"/>
      <c r="Q70" s="289"/>
      <c r="R70" s="289"/>
      <c r="S70" s="113"/>
      <c r="T70" s="113"/>
      <c r="U70" s="113"/>
      <c r="V70" s="113"/>
      <c r="W70" s="113"/>
      <c r="X70" s="113"/>
      <c r="Y70" s="113"/>
      <c r="Z70" s="39" t="str">
        <f t="shared" si="2"/>
        <v>  </v>
      </c>
      <c r="AA70" s="39" t="str">
        <f t="shared" si="3"/>
        <v>()</v>
      </c>
      <c r="AB70" s="39" t="str">
        <f t="shared" si="4"/>
        <v> </v>
      </c>
      <c r="AC70" s="39">
        <v>2</v>
      </c>
      <c r="AD70" s="39">
        <v>10</v>
      </c>
      <c r="AE70" s="39">
        <f t="shared" si="0"/>
        <v>0</v>
      </c>
      <c r="AF70" s="41"/>
      <c r="AG70" s="41" t="s">
        <v>82</v>
      </c>
      <c r="AH70" s="39"/>
    </row>
    <row r="71" spans="2:34" ht="13.5">
      <c r="B71" s="30"/>
      <c r="C71" s="30"/>
      <c r="D71" s="31"/>
      <c r="E71" s="88"/>
      <c r="F71" s="89"/>
      <c r="G71" s="90"/>
      <c r="H71" s="91"/>
      <c r="I71" s="33"/>
      <c r="J71" s="92"/>
      <c r="K71" s="93" t="s">
        <v>79</v>
      </c>
      <c r="L71" s="94"/>
      <c r="M71" s="95" t="s">
        <v>80</v>
      </c>
      <c r="N71" s="99"/>
      <c r="O71" s="33"/>
      <c r="P71" s="290"/>
      <c r="Q71" s="290"/>
      <c r="R71" s="290"/>
      <c r="S71" s="107"/>
      <c r="T71" s="107"/>
      <c r="U71" s="107"/>
      <c r="V71" s="107"/>
      <c r="W71" s="107"/>
      <c r="X71" s="107"/>
      <c r="Y71" s="107"/>
      <c r="Z71" s="39"/>
      <c r="AA71" s="39"/>
      <c r="AB71" s="39"/>
      <c r="AC71" s="39">
        <v>2</v>
      </c>
      <c r="AD71" s="39"/>
      <c r="AE71" s="39"/>
      <c r="AF71" s="41"/>
      <c r="AG71" s="41"/>
      <c r="AH71" s="39"/>
    </row>
    <row r="72" spans="2:34" ht="16.5" customHeight="1">
      <c r="B72" s="213" t="s">
        <v>42</v>
      </c>
      <c r="C72" s="20" t="s">
        <v>181</v>
      </c>
      <c r="D72" s="21"/>
      <c r="E72" s="44"/>
      <c r="F72" s="45"/>
      <c r="G72" s="46"/>
      <c r="H72" s="47"/>
      <c r="I72" s="48"/>
      <c r="J72" s="49">
        <v>0</v>
      </c>
      <c r="K72" s="50"/>
      <c r="L72" s="50"/>
      <c r="M72" s="50"/>
      <c r="N72" s="100"/>
      <c r="O72" s="52"/>
      <c r="P72" s="289"/>
      <c r="Q72" s="289"/>
      <c r="R72" s="289"/>
      <c r="S72" s="113"/>
      <c r="T72" s="113"/>
      <c r="U72" s="113"/>
      <c r="V72" s="113"/>
      <c r="W72" s="113"/>
      <c r="X72" s="113"/>
      <c r="Y72" s="113"/>
      <c r="Z72" s="39" t="str">
        <f t="shared" si="2"/>
        <v>  </v>
      </c>
      <c r="AA72" s="39" t="str">
        <f t="shared" si="3"/>
        <v>()</v>
      </c>
      <c r="AB72" s="39" t="str">
        <f t="shared" si="4"/>
        <v> </v>
      </c>
      <c r="AC72" s="39">
        <v>2</v>
      </c>
      <c r="AD72" s="39">
        <v>10</v>
      </c>
      <c r="AE72" s="39">
        <f t="shared" si="0"/>
        <v>0</v>
      </c>
      <c r="AF72" s="41" t="s">
        <v>199</v>
      </c>
      <c r="AG72" s="41"/>
      <c r="AH72" s="39"/>
    </row>
    <row r="73" spans="2:34" ht="16.5" customHeight="1">
      <c r="B73" s="213"/>
      <c r="C73" s="123" t="s">
        <v>181</v>
      </c>
      <c r="D73" s="28"/>
      <c r="E73" s="124"/>
      <c r="F73" s="125"/>
      <c r="G73" s="126"/>
      <c r="H73" s="127"/>
      <c r="I73" s="128"/>
      <c r="J73" s="96">
        <v>0</v>
      </c>
      <c r="K73" s="97"/>
      <c r="L73" s="97"/>
      <c r="M73" s="97"/>
      <c r="N73" s="130"/>
      <c r="O73" s="129"/>
      <c r="P73" s="289"/>
      <c r="Q73" s="289"/>
      <c r="R73" s="289"/>
      <c r="S73" s="113"/>
      <c r="T73" s="113"/>
      <c r="U73" s="113"/>
      <c r="V73" s="113"/>
      <c r="W73" s="113"/>
      <c r="X73" s="113"/>
      <c r="Y73" s="113"/>
      <c r="Z73" s="39" t="str">
        <f t="shared" si="2"/>
        <v>  </v>
      </c>
      <c r="AA73" s="39" t="str">
        <f t="shared" si="3"/>
        <v>()</v>
      </c>
      <c r="AB73" s="39" t="str">
        <f t="shared" si="4"/>
        <v> </v>
      </c>
      <c r="AC73" s="39">
        <v>2</v>
      </c>
      <c r="AD73" s="39">
        <v>10</v>
      </c>
      <c r="AE73" s="39">
        <f t="shared" si="0"/>
        <v>0</v>
      </c>
      <c r="AF73" s="41" t="s">
        <v>200</v>
      </c>
      <c r="AG73" s="41"/>
      <c r="AH73" s="39"/>
    </row>
    <row r="74" spans="2:34" ht="16.5" customHeight="1">
      <c r="B74" s="214"/>
      <c r="C74" s="22" t="s">
        <v>181</v>
      </c>
      <c r="D74" s="23"/>
      <c r="E74" s="53"/>
      <c r="F74" s="54"/>
      <c r="G74" s="55"/>
      <c r="H74" s="56"/>
      <c r="I74" s="57"/>
      <c r="J74" s="58"/>
      <c r="K74" s="59"/>
      <c r="L74" s="59"/>
      <c r="M74" s="59"/>
      <c r="N74" s="101"/>
      <c r="O74" s="61"/>
      <c r="P74" s="289"/>
      <c r="Q74" s="289"/>
      <c r="R74" s="289"/>
      <c r="S74" s="113"/>
      <c r="T74" s="113"/>
      <c r="U74" s="113"/>
      <c r="V74" s="113"/>
      <c r="W74" s="113"/>
      <c r="X74" s="113"/>
      <c r="Y74" s="113"/>
      <c r="Z74" s="39" t="str">
        <f t="shared" si="2"/>
        <v>  </v>
      </c>
      <c r="AA74" s="39" t="str">
        <f t="shared" si="3"/>
        <v>()</v>
      </c>
      <c r="AB74" s="39" t="str">
        <f t="shared" si="4"/>
        <v> </v>
      </c>
      <c r="AC74" s="39">
        <v>2</v>
      </c>
      <c r="AD74" s="39">
        <v>10</v>
      </c>
      <c r="AE74" s="39">
        <f t="shared" si="0"/>
        <v>0</v>
      </c>
      <c r="AF74" s="41" t="s">
        <v>200</v>
      </c>
      <c r="AG74" s="41"/>
      <c r="AH74" s="39"/>
    </row>
    <row r="75" spans="2:34" ht="16.5" customHeight="1">
      <c r="B75" s="214"/>
      <c r="C75" s="24" t="s">
        <v>182</v>
      </c>
      <c r="D75" s="25"/>
      <c r="E75" s="62"/>
      <c r="F75" s="63"/>
      <c r="G75" s="64"/>
      <c r="H75" s="65"/>
      <c r="I75" s="66"/>
      <c r="J75" s="67">
        <v>0</v>
      </c>
      <c r="K75" s="68"/>
      <c r="L75" s="68"/>
      <c r="M75" s="68"/>
      <c r="N75" s="86"/>
      <c r="O75" s="70"/>
      <c r="P75" s="289"/>
      <c r="Q75" s="289"/>
      <c r="R75" s="289"/>
      <c r="S75" s="113"/>
      <c r="T75" s="113"/>
      <c r="U75" s="113"/>
      <c r="V75" s="113"/>
      <c r="W75" s="113"/>
      <c r="X75" s="113"/>
      <c r="Y75" s="113"/>
      <c r="Z75" s="39" t="str">
        <f t="shared" si="2"/>
        <v>  </v>
      </c>
      <c r="AA75" s="39" t="str">
        <f t="shared" si="3"/>
        <v>()</v>
      </c>
      <c r="AB75" s="39" t="str">
        <f t="shared" si="4"/>
        <v> </v>
      </c>
      <c r="AC75" s="39">
        <v>2</v>
      </c>
      <c r="AD75" s="39">
        <v>10</v>
      </c>
      <c r="AE75" s="39">
        <f t="shared" si="0"/>
        <v>0</v>
      </c>
      <c r="AF75" s="41" t="s">
        <v>201</v>
      </c>
      <c r="AG75" s="41"/>
      <c r="AH75" s="39"/>
    </row>
    <row r="76" spans="2:34" ht="16.5" customHeight="1">
      <c r="B76" s="214"/>
      <c r="C76" s="123" t="s">
        <v>182</v>
      </c>
      <c r="D76" s="28"/>
      <c r="E76" s="124"/>
      <c r="F76" s="125"/>
      <c r="G76" s="126"/>
      <c r="H76" s="127"/>
      <c r="I76" s="128"/>
      <c r="J76" s="96">
        <v>0</v>
      </c>
      <c r="K76" s="97"/>
      <c r="L76" s="97"/>
      <c r="M76" s="97"/>
      <c r="N76" s="130"/>
      <c r="O76" s="129"/>
      <c r="P76" s="289"/>
      <c r="Q76" s="289"/>
      <c r="R76" s="289"/>
      <c r="S76" s="113"/>
      <c r="T76" s="113"/>
      <c r="U76" s="113"/>
      <c r="V76" s="113"/>
      <c r="W76" s="113"/>
      <c r="X76" s="113"/>
      <c r="Y76" s="113"/>
      <c r="Z76" s="39" t="str">
        <f t="shared" si="2"/>
        <v>  </v>
      </c>
      <c r="AA76" s="39" t="str">
        <f t="shared" si="3"/>
        <v>()</v>
      </c>
      <c r="AB76" s="39" t="str">
        <f t="shared" si="4"/>
        <v> </v>
      </c>
      <c r="AC76" s="39">
        <v>2</v>
      </c>
      <c r="AD76" s="39">
        <v>10</v>
      </c>
      <c r="AE76" s="39">
        <f t="shared" si="0"/>
        <v>0</v>
      </c>
      <c r="AF76" s="41" t="s">
        <v>202</v>
      </c>
      <c r="AG76" s="41"/>
      <c r="AH76" s="39"/>
    </row>
    <row r="77" spans="2:34" ht="16.5" customHeight="1">
      <c r="B77" s="214"/>
      <c r="C77" s="26" t="s">
        <v>182</v>
      </c>
      <c r="D77" s="27"/>
      <c r="E77" s="71"/>
      <c r="F77" s="72"/>
      <c r="G77" s="73"/>
      <c r="H77" s="74"/>
      <c r="I77" s="75"/>
      <c r="J77" s="76">
        <v>0</v>
      </c>
      <c r="K77" s="77"/>
      <c r="L77" s="77"/>
      <c r="M77" s="77"/>
      <c r="N77" s="87"/>
      <c r="O77" s="79"/>
      <c r="P77" s="289"/>
      <c r="Q77" s="289"/>
      <c r="R77" s="289"/>
      <c r="S77" s="113"/>
      <c r="T77" s="113"/>
      <c r="U77" s="113"/>
      <c r="V77" s="113"/>
      <c r="W77" s="113"/>
      <c r="X77" s="113"/>
      <c r="Y77" s="113"/>
      <c r="Z77" s="39" t="str">
        <f t="shared" si="2"/>
        <v>  </v>
      </c>
      <c r="AA77" s="39" t="str">
        <f t="shared" si="3"/>
        <v>()</v>
      </c>
      <c r="AB77" s="39" t="str">
        <f t="shared" si="4"/>
        <v> </v>
      </c>
      <c r="AC77" s="39">
        <v>2</v>
      </c>
      <c r="AD77" s="39">
        <v>10</v>
      </c>
      <c r="AE77" s="39">
        <f t="shared" si="0"/>
        <v>0</v>
      </c>
      <c r="AF77" s="41" t="s">
        <v>202</v>
      </c>
      <c r="AG77" s="41"/>
      <c r="AH77" s="39"/>
    </row>
    <row r="78" spans="2:34" ht="16.5" customHeight="1">
      <c r="B78" s="214"/>
      <c r="C78" s="158" t="s">
        <v>183</v>
      </c>
      <c r="D78" s="21"/>
      <c r="E78" s="44"/>
      <c r="F78" s="45"/>
      <c r="G78" s="46"/>
      <c r="H78" s="47"/>
      <c r="I78" s="48"/>
      <c r="J78" s="49"/>
      <c r="K78" s="50"/>
      <c r="L78" s="50"/>
      <c r="M78" s="50"/>
      <c r="N78" s="100"/>
      <c r="O78" s="52"/>
      <c r="P78" s="289"/>
      <c r="Q78" s="289"/>
      <c r="R78" s="289"/>
      <c r="S78" s="113"/>
      <c r="T78" s="113"/>
      <c r="U78" s="113"/>
      <c r="V78" s="113"/>
      <c r="W78" s="113"/>
      <c r="X78" s="113"/>
      <c r="Y78" s="113"/>
      <c r="Z78" s="39" t="str">
        <f t="shared" si="2"/>
        <v>  </v>
      </c>
      <c r="AA78" s="39" t="str">
        <f t="shared" si="3"/>
        <v>()</v>
      </c>
      <c r="AB78" s="39" t="str">
        <f t="shared" si="4"/>
        <v> </v>
      </c>
      <c r="AC78" s="39">
        <v>2</v>
      </c>
      <c r="AD78" s="39">
        <v>10</v>
      </c>
      <c r="AE78" s="39">
        <f t="shared" si="0"/>
        <v>0</v>
      </c>
      <c r="AF78" s="41" t="s">
        <v>203</v>
      </c>
      <c r="AG78" s="41"/>
      <c r="AH78" s="39"/>
    </row>
    <row r="79" spans="2:34" ht="16.5" customHeight="1">
      <c r="B79" s="215"/>
      <c r="C79" s="159" t="s">
        <v>183</v>
      </c>
      <c r="D79" s="28"/>
      <c r="E79" s="124"/>
      <c r="F79" s="125"/>
      <c r="G79" s="126"/>
      <c r="H79" s="127"/>
      <c r="I79" s="128"/>
      <c r="J79" s="96"/>
      <c r="K79" s="97"/>
      <c r="L79" s="97"/>
      <c r="M79" s="97"/>
      <c r="N79" s="130"/>
      <c r="O79" s="129"/>
      <c r="P79" s="289"/>
      <c r="Q79" s="289"/>
      <c r="R79" s="289"/>
      <c r="S79" s="113"/>
      <c r="T79" s="113"/>
      <c r="U79" s="113"/>
      <c r="V79" s="113"/>
      <c r="W79" s="113"/>
      <c r="X79" s="113"/>
      <c r="Y79" s="113"/>
      <c r="Z79" s="39" t="str">
        <f t="shared" si="2"/>
        <v>  </v>
      </c>
      <c r="AA79" s="39" t="str">
        <f t="shared" si="3"/>
        <v>()</v>
      </c>
      <c r="AB79" s="39" t="str">
        <f t="shared" si="4"/>
        <v> </v>
      </c>
      <c r="AC79" s="39">
        <v>2</v>
      </c>
      <c r="AD79" s="39">
        <v>10</v>
      </c>
      <c r="AE79" s="39">
        <f t="shared" si="0"/>
        <v>0</v>
      </c>
      <c r="AF79" s="41" t="s">
        <v>204</v>
      </c>
      <c r="AG79" s="41"/>
      <c r="AH79" s="39"/>
    </row>
    <row r="80" spans="2:34" ht="16.5" customHeight="1">
      <c r="B80" s="216"/>
      <c r="C80" s="160" t="s">
        <v>183</v>
      </c>
      <c r="D80" s="27"/>
      <c r="E80" s="71"/>
      <c r="F80" s="72"/>
      <c r="G80" s="73"/>
      <c r="H80" s="74"/>
      <c r="I80" s="75"/>
      <c r="J80" s="76"/>
      <c r="K80" s="77"/>
      <c r="L80" s="77"/>
      <c r="M80" s="77"/>
      <c r="N80" s="87"/>
      <c r="O80" s="79"/>
      <c r="P80" s="289"/>
      <c r="Q80" s="289"/>
      <c r="R80" s="289"/>
      <c r="S80" s="113"/>
      <c r="T80" s="113"/>
      <c r="U80" s="113"/>
      <c r="V80" s="113"/>
      <c r="W80" s="113"/>
      <c r="X80" s="113"/>
      <c r="Y80" s="113"/>
      <c r="Z80" s="39" t="str">
        <f t="shared" si="2"/>
        <v>  </v>
      </c>
      <c r="AA80" s="39" t="str">
        <f t="shared" si="3"/>
        <v>()</v>
      </c>
      <c r="AB80" s="39" t="str">
        <f t="shared" si="4"/>
        <v> </v>
      </c>
      <c r="AC80" s="39">
        <v>2</v>
      </c>
      <c r="AD80" s="39">
        <v>10</v>
      </c>
      <c r="AE80" s="39">
        <f t="shared" si="0"/>
        <v>0</v>
      </c>
      <c r="AF80" s="41" t="s">
        <v>204</v>
      </c>
      <c r="AG80" s="41"/>
      <c r="AH80" s="39"/>
    </row>
    <row r="81" spans="2:26" ht="6" customHeight="1">
      <c r="B81" s="305"/>
      <c r="C81" s="305"/>
      <c r="D81" s="305"/>
      <c r="E81" s="306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284"/>
      <c r="Q81" s="284"/>
      <c r="R81" s="284"/>
      <c r="S81" s="108"/>
      <c r="T81" s="108"/>
      <c r="U81" s="108"/>
      <c r="V81" s="108"/>
      <c r="W81" s="108"/>
      <c r="X81" s="108"/>
      <c r="Y81" s="108"/>
      <c r="Z81" s="161" t="str">
        <f t="shared" si="2"/>
        <v>  </v>
      </c>
    </row>
    <row r="82" spans="2:25" ht="17.25">
      <c r="B82" s="2" t="s">
        <v>242</v>
      </c>
      <c r="G82" s="152"/>
      <c r="H82" s="153"/>
      <c r="I82" s="153"/>
      <c r="O82" s="32" t="str">
        <f>$H$6&amp;"  ＮＯ．３"</f>
        <v>  ＮＯ．３</v>
      </c>
      <c r="P82" s="287"/>
      <c r="Q82" s="287"/>
      <c r="R82" s="287"/>
      <c r="S82" s="111"/>
      <c r="T82" s="111"/>
      <c r="U82" s="111"/>
      <c r="V82" s="111"/>
      <c r="W82" s="111"/>
      <c r="X82" s="111"/>
      <c r="Y82" s="111"/>
    </row>
    <row r="83" spans="2:25" ht="13.5">
      <c r="B83" s="6"/>
      <c r="C83" s="6"/>
      <c r="D83" s="7"/>
      <c r="E83" s="206" t="s">
        <v>162</v>
      </c>
      <c r="F83" s="207"/>
      <c r="G83" s="206" t="s">
        <v>163</v>
      </c>
      <c r="H83" s="207"/>
      <c r="I83" s="8" t="s">
        <v>7</v>
      </c>
      <c r="J83" s="194" t="s">
        <v>8</v>
      </c>
      <c r="K83" s="195"/>
      <c r="L83" s="195"/>
      <c r="M83" s="195"/>
      <c r="N83" s="196"/>
      <c r="O83" s="8" t="s">
        <v>12</v>
      </c>
      <c r="P83" s="288"/>
      <c r="Q83" s="288"/>
      <c r="R83" s="288"/>
      <c r="S83" s="112"/>
      <c r="T83" s="112"/>
      <c r="U83" s="112"/>
      <c r="V83" s="112"/>
      <c r="W83" s="112"/>
      <c r="X83" s="112"/>
      <c r="Y83" s="112"/>
    </row>
    <row r="84" spans="2:34" ht="13.5">
      <c r="B84" s="9" t="s">
        <v>13</v>
      </c>
      <c r="C84" s="183" t="s">
        <v>23</v>
      </c>
      <c r="D84" s="184"/>
      <c r="E84" s="11" t="s">
        <v>4</v>
      </c>
      <c r="F84" s="12" t="s">
        <v>5</v>
      </c>
      <c r="G84" s="13" t="s">
        <v>4</v>
      </c>
      <c r="H84" s="14" t="s">
        <v>5</v>
      </c>
      <c r="I84" s="10" t="s">
        <v>20</v>
      </c>
      <c r="J84" s="15" t="s">
        <v>9</v>
      </c>
      <c r="K84" s="16"/>
      <c r="L84" s="17" t="s">
        <v>10</v>
      </c>
      <c r="M84" s="14"/>
      <c r="N84" s="18" t="s">
        <v>11</v>
      </c>
      <c r="O84" s="19" t="s">
        <v>105</v>
      </c>
      <c r="P84" s="288"/>
      <c r="Q84" s="288"/>
      <c r="R84" s="288"/>
      <c r="S84" s="112"/>
      <c r="T84" s="112"/>
      <c r="U84" s="112"/>
      <c r="V84" s="112"/>
      <c r="W84" s="112"/>
      <c r="X84" s="112"/>
      <c r="Y84" s="112"/>
      <c r="Z84" s="39" t="s">
        <v>25</v>
      </c>
      <c r="AA84" s="39" t="s">
        <v>7</v>
      </c>
      <c r="AB84" s="39" t="s">
        <v>73</v>
      </c>
      <c r="AC84" s="39" t="s">
        <v>26</v>
      </c>
      <c r="AD84" s="39" t="s">
        <v>50</v>
      </c>
      <c r="AE84" s="39" t="s">
        <v>74</v>
      </c>
      <c r="AF84" s="41" t="s">
        <v>28</v>
      </c>
      <c r="AG84" s="41" t="s">
        <v>75</v>
      </c>
      <c r="AH84" s="39" t="s">
        <v>8</v>
      </c>
    </row>
    <row r="85" spans="2:34" ht="16.5" customHeight="1">
      <c r="B85" s="221" t="s">
        <v>2</v>
      </c>
      <c r="C85" s="20" t="s">
        <v>173</v>
      </c>
      <c r="D85" s="21"/>
      <c r="E85" s="44"/>
      <c r="F85" s="45"/>
      <c r="G85" s="46"/>
      <c r="H85" s="47"/>
      <c r="I85" s="48">
        <v>4</v>
      </c>
      <c r="J85" s="49">
        <v>0</v>
      </c>
      <c r="K85" s="50"/>
      <c r="L85" s="50"/>
      <c r="M85" s="50"/>
      <c r="N85" s="51"/>
      <c r="O85" s="52"/>
      <c r="P85" s="289"/>
      <c r="Q85" s="289"/>
      <c r="R85" s="289"/>
      <c r="S85" s="113"/>
      <c r="T85" s="113"/>
      <c r="U85" s="113"/>
      <c r="V85" s="113"/>
      <c r="W85" s="113"/>
      <c r="X85" s="113"/>
      <c r="Y85" s="113"/>
      <c r="Z85" s="39" t="str">
        <f>E85&amp;"  "&amp;F85</f>
        <v>  </v>
      </c>
      <c r="AA85" s="39" t="str">
        <f>"("&amp;I85&amp;")"</f>
        <v>(4)</v>
      </c>
      <c r="AB85" s="39" t="str">
        <f>G85&amp;" "&amp;H85</f>
        <v> </v>
      </c>
      <c r="AC85" s="39">
        <v>1</v>
      </c>
      <c r="AD85" s="39">
        <v>10</v>
      </c>
      <c r="AE85" s="39">
        <f>$H$5</f>
        <v>0</v>
      </c>
      <c r="AF85" s="41" t="s">
        <v>195</v>
      </c>
      <c r="AG85" s="41"/>
      <c r="AH85" s="39" t="str">
        <f>"00"&amp;J85&amp;K85&amp;L85&amp;M85&amp;N85</f>
        <v>000</v>
      </c>
    </row>
    <row r="86" spans="2:34" ht="16.5" customHeight="1">
      <c r="B86" s="222"/>
      <c r="C86" s="22" t="s">
        <v>173</v>
      </c>
      <c r="D86" s="23"/>
      <c r="E86" s="124"/>
      <c r="F86" s="125"/>
      <c r="G86" s="126"/>
      <c r="H86" s="127"/>
      <c r="I86" s="128">
        <v>4</v>
      </c>
      <c r="J86" s="96">
        <v>0</v>
      </c>
      <c r="K86" s="97"/>
      <c r="L86" s="97"/>
      <c r="M86" s="97"/>
      <c r="N86" s="98"/>
      <c r="O86" s="129"/>
      <c r="P86" s="289"/>
      <c r="Q86" s="289"/>
      <c r="R86" s="289"/>
      <c r="S86" s="113"/>
      <c r="T86" s="113"/>
      <c r="U86" s="113"/>
      <c r="V86" s="113"/>
      <c r="W86" s="113"/>
      <c r="X86" s="113"/>
      <c r="Y86" s="113"/>
      <c r="Z86" s="39" t="str">
        <f>E86&amp;"  "&amp;F86</f>
        <v>  </v>
      </c>
      <c r="AA86" s="39" t="str">
        <f>"("&amp;I86&amp;")"</f>
        <v>(4)</v>
      </c>
      <c r="AB86" s="39" t="str">
        <f>G86&amp;" "&amp;H86</f>
        <v> </v>
      </c>
      <c r="AC86" s="39">
        <v>1</v>
      </c>
      <c r="AD86" s="39">
        <v>10</v>
      </c>
      <c r="AE86" s="39">
        <f aca="true" t="shared" si="6" ref="AE86:AE138">$H$5</f>
        <v>0</v>
      </c>
      <c r="AF86" s="41" t="s">
        <v>196</v>
      </c>
      <c r="AG86" s="41"/>
      <c r="AH86" s="39" t="str">
        <f aca="true" t="shared" si="7" ref="AH86:AH96">"00"&amp;J86&amp;K86&amp;L86&amp;M86&amp;N86</f>
        <v>000</v>
      </c>
    </row>
    <row r="87" spans="2:34" ht="16.5" customHeight="1">
      <c r="B87" s="222"/>
      <c r="C87" s="26" t="s">
        <v>173</v>
      </c>
      <c r="D87" s="27"/>
      <c r="E87" s="53"/>
      <c r="F87" s="54"/>
      <c r="G87" s="55"/>
      <c r="H87" s="56"/>
      <c r="I87" s="57">
        <v>4</v>
      </c>
      <c r="J87" s="58">
        <v>0</v>
      </c>
      <c r="K87" s="59"/>
      <c r="L87" s="59"/>
      <c r="M87" s="59"/>
      <c r="N87" s="60"/>
      <c r="O87" s="61"/>
      <c r="P87" s="289"/>
      <c r="Q87" s="289"/>
      <c r="R87" s="289"/>
      <c r="S87" s="113"/>
      <c r="T87" s="113"/>
      <c r="U87" s="113"/>
      <c r="V87" s="113"/>
      <c r="W87" s="113"/>
      <c r="X87" s="113"/>
      <c r="Y87" s="113"/>
      <c r="Z87" s="39" t="str">
        <f aca="true" t="shared" si="8" ref="Z87:Z96">E87&amp;"  "&amp;F87</f>
        <v>  </v>
      </c>
      <c r="AA87" s="39" t="str">
        <f aca="true" t="shared" si="9" ref="AA87:AA96">"("&amp;I87&amp;")"</f>
        <v>(4)</v>
      </c>
      <c r="AB87" s="39" t="str">
        <f aca="true" t="shared" si="10" ref="AB87:AB96">G87&amp;" "&amp;H87</f>
        <v> </v>
      </c>
      <c r="AC87" s="39">
        <v>1</v>
      </c>
      <c r="AD87" s="39">
        <v>10</v>
      </c>
      <c r="AE87" s="39">
        <f t="shared" si="6"/>
        <v>0</v>
      </c>
      <c r="AF87" s="41" t="s">
        <v>196</v>
      </c>
      <c r="AG87" s="41"/>
      <c r="AH87" s="39" t="str">
        <f t="shared" si="7"/>
        <v>000</v>
      </c>
    </row>
    <row r="88" spans="2:34" ht="16.5" customHeight="1">
      <c r="B88" s="222"/>
      <c r="C88" s="24" t="s">
        <v>174</v>
      </c>
      <c r="D88" s="25"/>
      <c r="E88" s="62"/>
      <c r="F88" s="63"/>
      <c r="G88" s="64"/>
      <c r="H88" s="65"/>
      <c r="I88" s="66">
        <v>5</v>
      </c>
      <c r="J88" s="67">
        <v>0</v>
      </c>
      <c r="K88" s="68"/>
      <c r="L88" s="68"/>
      <c r="M88" s="68"/>
      <c r="N88" s="69"/>
      <c r="O88" s="70"/>
      <c r="P88" s="289"/>
      <c r="Q88" s="289"/>
      <c r="R88" s="289"/>
      <c r="S88" s="113"/>
      <c r="T88" s="113"/>
      <c r="U88" s="113"/>
      <c r="V88" s="113"/>
      <c r="W88" s="113"/>
      <c r="X88" s="113"/>
      <c r="Y88" s="113"/>
      <c r="Z88" s="39" t="str">
        <f t="shared" si="8"/>
        <v>  </v>
      </c>
      <c r="AA88" s="39" t="str">
        <f t="shared" si="9"/>
        <v>(5)</v>
      </c>
      <c r="AB88" s="39" t="str">
        <f t="shared" si="10"/>
        <v> </v>
      </c>
      <c r="AC88" s="39">
        <v>1</v>
      </c>
      <c r="AD88" s="39">
        <v>10</v>
      </c>
      <c r="AE88" s="39">
        <f t="shared" si="6"/>
        <v>0</v>
      </c>
      <c r="AF88" s="41" t="s">
        <v>208</v>
      </c>
      <c r="AG88" s="41"/>
      <c r="AH88" s="39" t="str">
        <f t="shared" si="7"/>
        <v>000</v>
      </c>
    </row>
    <row r="89" spans="2:34" ht="16.5" customHeight="1">
      <c r="B89" s="222"/>
      <c r="C89" s="123" t="s">
        <v>174</v>
      </c>
      <c r="D89" s="28"/>
      <c r="E89" s="124"/>
      <c r="F89" s="125"/>
      <c r="G89" s="126"/>
      <c r="H89" s="127"/>
      <c r="I89" s="128">
        <v>5</v>
      </c>
      <c r="J89" s="96">
        <v>0</v>
      </c>
      <c r="K89" s="97"/>
      <c r="L89" s="97"/>
      <c r="M89" s="97"/>
      <c r="N89" s="98"/>
      <c r="O89" s="129"/>
      <c r="P89" s="289"/>
      <c r="Q89" s="289"/>
      <c r="R89" s="289"/>
      <c r="S89" s="113"/>
      <c r="T89" s="113"/>
      <c r="U89" s="113"/>
      <c r="V89" s="113"/>
      <c r="W89" s="113"/>
      <c r="X89" s="113"/>
      <c r="Y89" s="113"/>
      <c r="Z89" s="39" t="str">
        <f t="shared" si="8"/>
        <v>  </v>
      </c>
      <c r="AA89" s="39" t="str">
        <f t="shared" si="9"/>
        <v>(5)</v>
      </c>
      <c r="AB89" s="39" t="str">
        <f t="shared" si="10"/>
        <v> </v>
      </c>
      <c r="AC89" s="39">
        <v>1</v>
      </c>
      <c r="AD89" s="39">
        <v>10</v>
      </c>
      <c r="AE89" s="39">
        <f t="shared" si="6"/>
        <v>0</v>
      </c>
      <c r="AF89" s="41" t="s">
        <v>209</v>
      </c>
      <c r="AG89" s="41"/>
      <c r="AH89" s="39" t="str">
        <f t="shared" si="7"/>
        <v>000</v>
      </c>
    </row>
    <row r="90" spans="2:34" ht="16.5" customHeight="1">
      <c r="B90" s="222"/>
      <c r="C90" s="26" t="s">
        <v>174</v>
      </c>
      <c r="D90" s="27"/>
      <c r="E90" s="71"/>
      <c r="F90" s="72"/>
      <c r="G90" s="73"/>
      <c r="H90" s="74"/>
      <c r="I90" s="75">
        <v>5</v>
      </c>
      <c r="J90" s="76">
        <v>0</v>
      </c>
      <c r="K90" s="77"/>
      <c r="L90" s="77"/>
      <c r="M90" s="77"/>
      <c r="N90" s="78"/>
      <c r="O90" s="79"/>
      <c r="P90" s="289"/>
      <c r="Q90" s="289"/>
      <c r="R90" s="289"/>
      <c r="S90" s="113"/>
      <c r="T90" s="113"/>
      <c r="U90" s="113"/>
      <c r="V90" s="113"/>
      <c r="W90" s="113"/>
      <c r="X90" s="113"/>
      <c r="Y90" s="113"/>
      <c r="Z90" s="39" t="str">
        <f t="shared" si="8"/>
        <v>  </v>
      </c>
      <c r="AA90" s="39" t="str">
        <f t="shared" si="9"/>
        <v>(5)</v>
      </c>
      <c r="AB90" s="39" t="str">
        <f t="shared" si="10"/>
        <v> </v>
      </c>
      <c r="AC90" s="39">
        <v>1</v>
      </c>
      <c r="AD90" s="39">
        <v>10</v>
      </c>
      <c r="AE90" s="39">
        <f t="shared" si="6"/>
        <v>0</v>
      </c>
      <c r="AF90" s="41" t="s">
        <v>209</v>
      </c>
      <c r="AG90" s="41"/>
      <c r="AH90" s="39" t="str">
        <f t="shared" si="7"/>
        <v>000</v>
      </c>
    </row>
    <row r="91" spans="2:34" ht="16.5" customHeight="1">
      <c r="B91" s="222"/>
      <c r="C91" s="20" t="s">
        <v>175</v>
      </c>
      <c r="D91" s="21"/>
      <c r="E91" s="44"/>
      <c r="F91" s="45"/>
      <c r="G91" s="46"/>
      <c r="H91" s="47"/>
      <c r="I91" s="48">
        <v>4</v>
      </c>
      <c r="J91" s="49"/>
      <c r="K91" s="50"/>
      <c r="L91" s="50"/>
      <c r="M91" s="50"/>
      <c r="N91" s="51"/>
      <c r="O91" s="52"/>
      <c r="P91" s="289"/>
      <c r="Q91" s="289"/>
      <c r="R91" s="289"/>
      <c r="S91" s="113"/>
      <c r="T91" s="113"/>
      <c r="U91" s="113"/>
      <c r="V91" s="113"/>
      <c r="W91" s="113"/>
      <c r="X91" s="113"/>
      <c r="Y91" s="113"/>
      <c r="Z91" s="39" t="str">
        <f t="shared" si="8"/>
        <v>  </v>
      </c>
      <c r="AA91" s="39" t="str">
        <f t="shared" si="9"/>
        <v>(4)</v>
      </c>
      <c r="AB91" s="39" t="str">
        <f t="shared" si="10"/>
        <v> </v>
      </c>
      <c r="AC91" s="39">
        <v>1</v>
      </c>
      <c r="AD91" s="39">
        <v>10</v>
      </c>
      <c r="AE91" s="39">
        <f t="shared" si="6"/>
        <v>0</v>
      </c>
      <c r="AF91" s="41" t="s">
        <v>210</v>
      </c>
      <c r="AG91" s="41"/>
      <c r="AH91" s="39" t="str">
        <f t="shared" si="7"/>
        <v>00</v>
      </c>
    </row>
    <row r="92" spans="2:34" ht="16.5" customHeight="1">
      <c r="B92" s="222"/>
      <c r="C92" s="123" t="s">
        <v>175</v>
      </c>
      <c r="D92" s="28"/>
      <c r="E92" s="124"/>
      <c r="F92" s="125"/>
      <c r="G92" s="126"/>
      <c r="H92" s="127"/>
      <c r="I92" s="128">
        <v>4</v>
      </c>
      <c r="J92" s="96"/>
      <c r="K92" s="97"/>
      <c r="L92" s="97"/>
      <c r="M92" s="97"/>
      <c r="N92" s="98"/>
      <c r="O92" s="129"/>
      <c r="P92" s="289"/>
      <c r="Q92" s="289"/>
      <c r="R92" s="289"/>
      <c r="S92" s="113"/>
      <c r="T92" s="113"/>
      <c r="U92" s="113"/>
      <c r="V92" s="113"/>
      <c r="W92" s="113"/>
      <c r="X92" s="113"/>
      <c r="Y92" s="113"/>
      <c r="Z92" s="39" t="str">
        <f t="shared" si="8"/>
        <v>  </v>
      </c>
      <c r="AA92" s="39" t="str">
        <f t="shared" si="9"/>
        <v>(4)</v>
      </c>
      <c r="AB92" s="39" t="str">
        <f t="shared" si="10"/>
        <v> </v>
      </c>
      <c r="AC92" s="39">
        <v>1</v>
      </c>
      <c r="AD92" s="39">
        <v>10</v>
      </c>
      <c r="AE92" s="39">
        <f t="shared" si="6"/>
        <v>0</v>
      </c>
      <c r="AF92" s="41" t="s">
        <v>210</v>
      </c>
      <c r="AG92" s="41"/>
      <c r="AH92" s="39" t="str">
        <f t="shared" si="7"/>
        <v>00</v>
      </c>
    </row>
    <row r="93" spans="2:34" ht="16.5" customHeight="1">
      <c r="B93" s="222"/>
      <c r="C93" s="22" t="s">
        <v>175</v>
      </c>
      <c r="D93" s="23"/>
      <c r="E93" s="53"/>
      <c r="F93" s="54"/>
      <c r="G93" s="55"/>
      <c r="H93" s="56"/>
      <c r="I93" s="57">
        <v>4</v>
      </c>
      <c r="J93" s="58"/>
      <c r="K93" s="59"/>
      <c r="L93" s="59"/>
      <c r="M93" s="59"/>
      <c r="N93" s="60"/>
      <c r="O93" s="61"/>
      <c r="P93" s="289"/>
      <c r="Q93" s="289"/>
      <c r="R93" s="289"/>
      <c r="S93" s="113"/>
      <c r="T93" s="113"/>
      <c r="U93" s="113"/>
      <c r="V93" s="113"/>
      <c r="W93" s="113"/>
      <c r="X93" s="113"/>
      <c r="Y93" s="113"/>
      <c r="Z93" s="39" t="str">
        <f t="shared" si="8"/>
        <v>  </v>
      </c>
      <c r="AA93" s="39" t="str">
        <f t="shared" si="9"/>
        <v>(4)</v>
      </c>
      <c r="AB93" s="39" t="str">
        <f t="shared" si="10"/>
        <v> </v>
      </c>
      <c r="AC93" s="39">
        <v>1</v>
      </c>
      <c r="AD93" s="39">
        <v>10</v>
      </c>
      <c r="AE93" s="39">
        <f t="shared" si="6"/>
        <v>0</v>
      </c>
      <c r="AF93" s="41" t="s">
        <v>210</v>
      </c>
      <c r="AG93" s="41"/>
      <c r="AH93" s="39" t="str">
        <f t="shared" si="7"/>
        <v>00</v>
      </c>
    </row>
    <row r="94" spans="2:34" ht="16.5" customHeight="1">
      <c r="B94" s="222"/>
      <c r="C94" s="24" t="s">
        <v>176</v>
      </c>
      <c r="D94" s="25"/>
      <c r="E94" s="62"/>
      <c r="F94" s="63"/>
      <c r="G94" s="64"/>
      <c r="H94" s="65"/>
      <c r="I94" s="66">
        <v>5</v>
      </c>
      <c r="J94" s="67"/>
      <c r="K94" s="68"/>
      <c r="L94" s="68"/>
      <c r="M94" s="68"/>
      <c r="N94" s="69"/>
      <c r="O94" s="70"/>
      <c r="P94" s="289"/>
      <c r="Q94" s="289"/>
      <c r="R94" s="289"/>
      <c r="S94" s="113"/>
      <c r="T94" s="113"/>
      <c r="U94" s="113"/>
      <c r="V94" s="113"/>
      <c r="W94" s="113"/>
      <c r="X94" s="113"/>
      <c r="Y94" s="113"/>
      <c r="Z94" s="39" t="str">
        <f t="shared" si="8"/>
        <v>  </v>
      </c>
      <c r="AA94" s="39" t="str">
        <f t="shared" si="9"/>
        <v>(5)</v>
      </c>
      <c r="AB94" s="39" t="str">
        <f t="shared" si="10"/>
        <v> </v>
      </c>
      <c r="AC94" s="39">
        <v>1</v>
      </c>
      <c r="AD94" s="39">
        <v>10</v>
      </c>
      <c r="AE94" s="39">
        <f t="shared" si="6"/>
        <v>0</v>
      </c>
      <c r="AF94" s="41" t="s">
        <v>211</v>
      </c>
      <c r="AG94" s="41"/>
      <c r="AH94" s="39" t="str">
        <f t="shared" si="7"/>
        <v>00</v>
      </c>
    </row>
    <row r="95" spans="2:34" ht="16.5" customHeight="1">
      <c r="B95" s="222"/>
      <c r="C95" s="123" t="s">
        <v>176</v>
      </c>
      <c r="D95" s="28"/>
      <c r="E95" s="124"/>
      <c r="F95" s="125"/>
      <c r="G95" s="126"/>
      <c r="H95" s="127"/>
      <c r="I95" s="128">
        <v>5</v>
      </c>
      <c r="J95" s="96"/>
      <c r="K95" s="97"/>
      <c r="L95" s="97"/>
      <c r="M95" s="97"/>
      <c r="N95" s="98"/>
      <c r="O95" s="129"/>
      <c r="P95" s="289"/>
      <c r="Q95" s="289"/>
      <c r="R95" s="289"/>
      <c r="S95" s="113"/>
      <c r="T95" s="113"/>
      <c r="U95" s="113"/>
      <c r="V95" s="113"/>
      <c r="W95" s="113"/>
      <c r="X95" s="113"/>
      <c r="Y95" s="113"/>
      <c r="Z95" s="39" t="str">
        <f t="shared" si="8"/>
        <v>  </v>
      </c>
      <c r="AA95" s="39" t="str">
        <f t="shared" si="9"/>
        <v>(5)</v>
      </c>
      <c r="AB95" s="39" t="str">
        <f t="shared" si="10"/>
        <v> </v>
      </c>
      <c r="AC95" s="39">
        <v>1</v>
      </c>
      <c r="AD95" s="39">
        <v>10</v>
      </c>
      <c r="AE95" s="39">
        <f t="shared" si="6"/>
        <v>0</v>
      </c>
      <c r="AF95" s="41" t="s">
        <v>211</v>
      </c>
      <c r="AG95" s="41"/>
      <c r="AH95" s="39" t="str">
        <f t="shared" si="7"/>
        <v>00</v>
      </c>
    </row>
    <row r="96" spans="2:34" ht="16.5" customHeight="1">
      <c r="B96" s="222"/>
      <c r="C96" s="26" t="s">
        <v>176</v>
      </c>
      <c r="D96" s="27"/>
      <c r="E96" s="71"/>
      <c r="F96" s="72"/>
      <c r="G96" s="73"/>
      <c r="H96" s="74"/>
      <c r="I96" s="75">
        <v>5</v>
      </c>
      <c r="J96" s="76"/>
      <c r="K96" s="77"/>
      <c r="L96" s="77"/>
      <c r="M96" s="77"/>
      <c r="N96" s="78"/>
      <c r="O96" s="79"/>
      <c r="P96" s="289"/>
      <c r="Q96" s="289"/>
      <c r="R96" s="289"/>
      <c r="S96" s="113"/>
      <c r="T96" s="113"/>
      <c r="U96" s="113"/>
      <c r="V96" s="113"/>
      <c r="W96" s="113"/>
      <c r="X96" s="113"/>
      <c r="Y96" s="113"/>
      <c r="Z96" s="39" t="str">
        <f t="shared" si="8"/>
        <v>  </v>
      </c>
      <c r="AA96" s="39" t="str">
        <f t="shared" si="9"/>
        <v>(5)</v>
      </c>
      <c r="AB96" s="39" t="str">
        <f t="shared" si="10"/>
        <v> </v>
      </c>
      <c r="AC96" s="39">
        <v>1</v>
      </c>
      <c r="AD96" s="39">
        <v>10</v>
      </c>
      <c r="AE96" s="39">
        <f t="shared" si="6"/>
        <v>0</v>
      </c>
      <c r="AF96" s="41" t="s">
        <v>211</v>
      </c>
      <c r="AG96" s="41"/>
      <c r="AH96" s="39" t="str">
        <f t="shared" si="7"/>
        <v>00</v>
      </c>
    </row>
    <row r="97" spans="2:34" ht="16.5" customHeight="1">
      <c r="B97" s="222"/>
      <c r="C97" s="24" t="s">
        <v>184</v>
      </c>
      <c r="D97" s="25"/>
      <c r="E97" s="62"/>
      <c r="F97" s="63"/>
      <c r="G97" s="64"/>
      <c r="H97" s="65"/>
      <c r="I97" s="66">
        <v>6</v>
      </c>
      <c r="J97" s="67"/>
      <c r="K97" s="68"/>
      <c r="L97" s="68"/>
      <c r="M97" s="68"/>
      <c r="N97" s="69"/>
      <c r="O97" s="70"/>
      <c r="P97" s="289"/>
      <c r="Q97" s="289"/>
      <c r="R97" s="289"/>
      <c r="S97" s="113"/>
      <c r="T97" s="113"/>
      <c r="U97" s="113"/>
      <c r="V97" s="113"/>
      <c r="W97" s="113"/>
      <c r="X97" s="113"/>
      <c r="Y97" s="113"/>
      <c r="Z97" s="39" t="str">
        <f>E97&amp;"  "&amp;F97</f>
        <v>  </v>
      </c>
      <c r="AA97" s="39" t="str">
        <f>"("&amp;I97&amp;")"</f>
        <v>(6)</v>
      </c>
      <c r="AB97" s="39" t="str">
        <f>G97&amp;" "&amp;H97</f>
        <v> </v>
      </c>
      <c r="AC97" s="39">
        <v>1</v>
      </c>
      <c r="AD97" s="39">
        <v>10</v>
      </c>
      <c r="AE97" s="39">
        <f t="shared" si="6"/>
        <v>0</v>
      </c>
      <c r="AF97" s="41" t="s">
        <v>212</v>
      </c>
      <c r="AG97" s="41"/>
      <c r="AH97" s="39" t="str">
        <f>"00"&amp;J97&amp;K97&amp;L97&amp;M97&amp;N97</f>
        <v>00</v>
      </c>
    </row>
    <row r="98" spans="2:34" ht="16.5" customHeight="1">
      <c r="B98" s="222"/>
      <c r="C98" s="123" t="s">
        <v>184</v>
      </c>
      <c r="D98" s="28"/>
      <c r="E98" s="124"/>
      <c r="F98" s="125"/>
      <c r="G98" s="126"/>
      <c r="H98" s="127"/>
      <c r="I98" s="128">
        <v>6</v>
      </c>
      <c r="J98" s="96"/>
      <c r="K98" s="97"/>
      <c r="L98" s="97"/>
      <c r="M98" s="97"/>
      <c r="N98" s="98"/>
      <c r="O98" s="129"/>
      <c r="P98" s="289"/>
      <c r="Q98" s="289"/>
      <c r="R98" s="289"/>
      <c r="S98" s="113"/>
      <c r="T98" s="113"/>
      <c r="U98" s="113"/>
      <c r="V98" s="113"/>
      <c r="W98" s="113"/>
      <c r="X98" s="113"/>
      <c r="Y98" s="113"/>
      <c r="Z98" s="39" t="str">
        <f>E98&amp;"  "&amp;F98</f>
        <v>  </v>
      </c>
      <c r="AA98" s="39" t="str">
        <f>"("&amp;I98&amp;")"</f>
        <v>(6)</v>
      </c>
      <c r="AB98" s="39" t="str">
        <f>G98&amp;" "&amp;H98</f>
        <v> </v>
      </c>
      <c r="AC98" s="39">
        <v>1</v>
      </c>
      <c r="AD98" s="39">
        <v>10</v>
      </c>
      <c r="AE98" s="39">
        <f t="shared" si="6"/>
        <v>0</v>
      </c>
      <c r="AF98" s="41" t="s">
        <v>213</v>
      </c>
      <c r="AG98" s="41"/>
      <c r="AH98" s="39" t="str">
        <f>"00"&amp;J98&amp;K98&amp;L98&amp;M98&amp;N98</f>
        <v>00</v>
      </c>
    </row>
    <row r="99" spans="2:34" ht="16.5" customHeight="1">
      <c r="B99" s="222"/>
      <c r="C99" s="26" t="s">
        <v>184</v>
      </c>
      <c r="D99" s="27"/>
      <c r="E99" s="71"/>
      <c r="F99" s="72"/>
      <c r="G99" s="73"/>
      <c r="H99" s="74"/>
      <c r="I99" s="75">
        <v>6</v>
      </c>
      <c r="J99" s="76"/>
      <c r="K99" s="77"/>
      <c r="L99" s="77"/>
      <c r="M99" s="77"/>
      <c r="N99" s="78"/>
      <c r="O99" s="79"/>
      <c r="P99" s="289"/>
      <c r="Q99" s="289"/>
      <c r="R99" s="289"/>
      <c r="S99" s="113"/>
      <c r="T99" s="113"/>
      <c r="U99" s="113"/>
      <c r="V99" s="113"/>
      <c r="W99" s="113"/>
      <c r="X99" s="113"/>
      <c r="Y99" s="113"/>
      <c r="Z99" s="39" t="str">
        <f>E99&amp;"  "&amp;F99</f>
        <v>  </v>
      </c>
      <c r="AA99" s="39" t="str">
        <f>"("&amp;I99&amp;")"</f>
        <v>(6)</v>
      </c>
      <c r="AB99" s="39" t="str">
        <f>G99&amp;" "&amp;H99</f>
        <v> </v>
      </c>
      <c r="AC99" s="39">
        <v>1</v>
      </c>
      <c r="AD99" s="39">
        <v>10</v>
      </c>
      <c r="AE99" s="39">
        <f t="shared" si="6"/>
        <v>0</v>
      </c>
      <c r="AF99" s="41" t="s">
        <v>213</v>
      </c>
      <c r="AG99" s="41"/>
      <c r="AH99" s="39" t="str">
        <f>"00"&amp;J99&amp;K99&amp;L99&amp;M99&amp;N99</f>
        <v>00</v>
      </c>
    </row>
    <row r="100" spans="2:34" ht="13.5">
      <c r="B100" s="30"/>
      <c r="C100" s="30"/>
      <c r="D100" s="31"/>
      <c r="E100" s="88"/>
      <c r="F100" s="89"/>
      <c r="G100" s="90"/>
      <c r="H100" s="91"/>
      <c r="I100" s="33"/>
      <c r="J100" s="92"/>
      <c r="K100" s="93" t="s">
        <v>79</v>
      </c>
      <c r="L100" s="94"/>
      <c r="M100" s="95" t="s">
        <v>80</v>
      </c>
      <c r="N100" s="99"/>
      <c r="O100" s="33"/>
      <c r="P100" s="290"/>
      <c r="Q100" s="290"/>
      <c r="R100" s="290"/>
      <c r="S100" s="107"/>
      <c r="T100" s="107"/>
      <c r="U100" s="107"/>
      <c r="V100" s="107"/>
      <c r="W100" s="107"/>
      <c r="X100" s="107"/>
      <c r="Y100" s="107"/>
      <c r="Z100" s="39"/>
      <c r="AA100" s="39"/>
      <c r="AB100" s="39"/>
      <c r="AC100" s="39"/>
      <c r="AD100" s="39"/>
      <c r="AE100" s="39"/>
      <c r="AF100" s="41"/>
      <c r="AG100" s="41"/>
      <c r="AH100" s="39"/>
    </row>
    <row r="101" spans="2:34" ht="16.5" customHeight="1">
      <c r="B101" s="209" t="s">
        <v>41</v>
      </c>
      <c r="C101" s="20" t="s">
        <v>177</v>
      </c>
      <c r="D101" s="21"/>
      <c r="E101" s="44"/>
      <c r="F101" s="45"/>
      <c r="G101" s="46"/>
      <c r="H101" s="47"/>
      <c r="I101" s="48">
        <v>5</v>
      </c>
      <c r="J101" s="49">
        <v>0</v>
      </c>
      <c r="K101" s="50"/>
      <c r="L101" s="50"/>
      <c r="M101" s="50"/>
      <c r="N101" s="100"/>
      <c r="O101" s="52"/>
      <c r="P101" s="289"/>
      <c r="Q101" s="289"/>
      <c r="R101" s="289"/>
      <c r="S101" s="113"/>
      <c r="T101" s="113"/>
      <c r="U101" s="113"/>
      <c r="V101" s="113"/>
      <c r="W101" s="113"/>
      <c r="X101" s="113"/>
      <c r="Y101" s="113"/>
      <c r="Z101" s="39" t="str">
        <f aca="true" t="shared" si="11" ref="Z101:Z109">E101&amp;"  "&amp;F101</f>
        <v>  </v>
      </c>
      <c r="AA101" s="39" t="str">
        <f aca="true" t="shared" si="12" ref="AA101:AA109">"("&amp;I101&amp;")"</f>
        <v>(5)</v>
      </c>
      <c r="AB101" s="39" t="str">
        <f aca="true" t="shared" si="13" ref="AB101:AB109">G101&amp;" "&amp;H101</f>
        <v> </v>
      </c>
      <c r="AC101" s="39">
        <v>1</v>
      </c>
      <c r="AD101" s="39">
        <v>10</v>
      </c>
      <c r="AE101" s="39">
        <f t="shared" si="6"/>
        <v>0</v>
      </c>
      <c r="AF101" s="41" t="s">
        <v>214</v>
      </c>
      <c r="AG101" s="41"/>
      <c r="AH101" s="39"/>
    </row>
    <row r="102" spans="2:34" ht="16.5" customHeight="1">
      <c r="B102" s="209"/>
      <c r="C102" s="123" t="s">
        <v>177</v>
      </c>
      <c r="D102" s="28"/>
      <c r="E102" s="124"/>
      <c r="F102" s="125"/>
      <c r="G102" s="126"/>
      <c r="H102" s="127"/>
      <c r="I102" s="128">
        <v>5</v>
      </c>
      <c r="J102" s="96">
        <v>0</v>
      </c>
      <c r="K102" s="97"/>
      <c r="L102" s="97"/>
      <c r="M102" s="97"/>
      <c r="N102" s="130"/>
      <c r="O102" s="129"/>
      <c r="P102" s="289"/>
      <c r="Q102" s="289"/>
      <c r="R102" s="289"/>
      <c r="S102" s="113"/>
      <c r="T102" s="113"/>
      <c r="U102" s="113"/>
      <c r="V102" s="113"/>
      <c r="W102" s="113"/>
      <c r="X102" s="113"/>
      <c r="Y102" s="113"/>
      <c r="Z102" s="39" t="str">
        <f t="shared" si="11"/>
        <v>  </v>
      </c>
      <c r="AA102" s="39" t="str">
        <f t="shared" si="12"/>
        <v>(5)</v>
      </c>
      <c r="AB102" s="39" t="str">
        <f t="shared" si="13"/>
        <v> </v>
      </c>
      <c r="AC102" s="39">
        <v>1</v>
      </c>
      <c r="AD102" s="39">
        <v>10</v>
      </c>
      <c r="AE102" s="39">
        <f t="shared" si="6"/>
        <v>0</v>
      </c>
      <c r="AF102" s="41" t="s">
        <v>214</v>
      </c>
      <c r="AG102" s="41"/>
      <c r="AH102" s="39"/>
    </row>
    <row r="103" spans="2:34" ht="16.5" customHeight="1">
      <c r="B103" s="210"/>
      <c r="C103" s="22" t="s">
        <v>177</v>
      </c>
      <c r="D103" s="23"/>
      <c r="E103" s="53"/>
      <c r="F103" s="54"/>
      <c r="G103" s="55"/>
      <c r="H103" s="56"/>
      <c r="I103" s="57">
        <v>5</v>
      </c>
      <c r="J103" s="58">
        <v>0</v>
      </c>
      <c r="K103" s="59"/>
      <c r="L103" s="59"/>
      <c r="M103" s="59"/>
      <c r="N103" s="101"/>
      <c r="O103" s="61"/>
      <c r="P103" s="289"/>
      <c r="Q103" s="289"/>
      <c r="R103" s="289"/>
      <c r="S103" s="113"/>
      <c r="T103" s="113"/>
      <c r="U103" s="113"/>
      <c r="V103" s="113"/>
      <c r="W103" s="113"/>
      <c r="X103" s="113"/>
      <c r="Y103" s="113"/>
      <c r="Z103" s="39" t="str">
        <f t="shared" si="11"/>
        <v>  </v>
      </c>
      <c r="AA103" s="39" t="str">
        <f t="shared" si="12"/>
        <v>(5)</v>
      </c>
      <c r="AB103" s="39" t="str">
        <f t="shared" si="13"/>
        <v> </v>
      </c>
      <c r="AC103" s="39">
        <v>1</v>
      </c>
      <c r="AD103" s="39">
        <v>10</v>
      </c>
      <c r="AE103" s="39">
        <f t="shared" si="6"/>
        <v>0</v>
      </c>
      <c r="AF103" s="41" t="s">
        <v>214</v>
      </c>
      <c r="AG103" s="41"/>
      <c r="AH103" s="39"/>
    </row>
    <row r="104" spans="2:34" ht="16.5" customHeight="1">
      <c r="B104" s="210"/>
      <c r="C104" s="24" t="s">
        <v>178</v>
      </c>
      <c r="D104" s="25"/>
      <c r="E104" s="62"/>
      <c r="F104" s="63"/>
      <c r="G104" s="64"/>
      <c r="H104" s="65"/>
      <c r="I104" s="66">
        <v>5</v>
      </c>
      <c r="J104" s="67">
        <v>0</v>
      </c>
      <c r="K104" s="68"/>
      <c r="L104" s="68"/>
      <c r="M104" s="68"/>
      <c r="N104" s="86"/>
      <c r="O104" s="70"/>
      <c r="P104" s="289" t="s">
        <v>167</v>
      </c>
      <c r="Q104" s="289"/>
      <c r="R104" s="289"/>
      <c r="S104" s="113"/>
      <c r="T104" s="113"/>
      <c r="U104" s="113"/>
      <c r="V104" s="113"/>
      <c r="W104" s="113"/>
      <c r="X104" s="113"/>
      <c r="Y104" s="113"/>
      <c r="Z104" s="39" t="str">
        <f t="shared" si="11"/>
        <v>  </v>
      </c>
      <c r="AA104" s="39" t="str">
        <f t="shared" si="12"/>
        <v>(5)</v>
      </c>
      <c r="AB104" s="39" t="str">
        <f t="shared" si="13"/>
        <v> </v>
      </c>
      <c r="AC104" s="39">
        <v>1</v>
      </c>
      <c r="AD104" s="39">
        <v>10</v>
      </c>
      <c r="AE104" s="39">
        <f t="shared" si="6"/>
        <v>0</v>
      </c>
      <c r="AF104" s="41" t="s">
        <v>215</v>
      </c>
      <c r="AG104" s="41"/>
      <c r="AH104" s="39"/>
    </row>
    <row r="105" spans="2:34" ht="16.5" customHeight="1">
      <c r="B105" s="210"/>
      <c r="C105" s="123" t="s">
        <v>178</v>
      </c>
      <c r="D105" s="28"/>
      <c r="E105" s="124"/>
      <c r="F105" s="125"/>
      <c r="G105" s="126"/>
      <c r="H105" s="127"/>
      <c r="I105" s="128">
        <v>5</v>
      </c>
      <c r="J105" s="96">
        <v>0</v>
      </c>
      <c r="K105" s="97"/>
      <c r="L105" s="97"/>
      <c r="M105" s="97"/>
      <c r="N105" s="130"/>
      <c r="O105" s="129"/>
      <c r="P105" s="289"/>
      <c r="Q105" s="289"/>
      <c r="R105" s="289"/>
      <c r="S105" s="113"/>
      <c r="T105" s="113"/>
      <c r="U105" s="113"/>
      <c r="V105" s="113"/>
      <c r="W105" s="113"/>
      <c r="X105" s="113"/>
      <c r="Y105" s="113"/>
      <c r="Z105" s="39" t="str">
        <f t="shared" si="11"/>
        <v>  </v>
      </c>
      <c r="AA105" s="39" t="str">
        <f t="shared" si="12"/>
        <v>(5)</v>
      </c>
      <c r="AB105" s="39" t="str">
        <f t="shared" si="13"/>
        <v> </v>
      </c>
      <c r="AC105" s="39">
        <v>1</v>
      </c>
      <c r="AD105" s="39">
        <v>10</v>
      </c>
      <c r="AE105" s="39">
        <f t="shared" si="6"/>
        <v>0</v>
      </c>
      <c r="AF105" s="41" t="s">
        <v>215</v>
      </c>
      <c r="AG105" s="41"/>
      <c r="AH105" s="39"/>
    </row>
    <row r="106" spans="2:34" ht="16.5" customHeight="1">
      <c r="B106" s="210"/>
      <c r="C106" s="26" t="s">
        <v>178</v>
      </c>
      <c r="D106" s="27"/>
      <c r="E106" s="71"/>
      <c r="F106" s="72"/>
      <c r="G106" s="73"/>
      <c r="H106" s="74"/>
      <c r="I106" s="75">
        <v>5</v>
      </c>
      <c r="J106" s="76">
        <v>0</v>
      </c>
      <c r="K106" s="77"/>
      <c r="L106" s="77"/>
      <c r="M106" s="77"/>
      <c r="N106" s="87"/>
      <c r="O106" s="79"/>
      <c r="P106" s="289"/>
      <c r="Q106" s="289"/>
      <c r="R106" s="289"/>
      <c r="S106" s="113"/>
      <c r="T106" s="113"/>
      <c r="U106" s="113"/>
      <c r="V106" s="113"/>
      <c r="W106" s="113"/>
      <c r="X106" s="113"/>
      <c r="Y106" s="113"/>
      <c r="Z106" s="39" t="str">
        <f t="shared" si="11"/>
        <v>  </v>
      </c>
      <c r="AA106" s="39" t="str">
        <f t="shared" si="12"/>
        <v>(5)</v>
      </c>
      <c r="AB106" s="39" t="str">
        <f t="shared" si="13"/>
        <v> </v>
      </c>
      <c r="AC106" s="39">
        <v>1</v>
      </c>
      <c r="AD106" s="39">
        <v>10</v>
      </c>
      <c r="AE106" s="39">
        <f t="shared" si="6"/>
        <v>0</v>
      </c>
      <c r="AF106" s="41" t="s">
        <v>215</v>
      </c>
      <c r="AG106" s="41"/>
      <c r="AH106" s="39"/>
    </row>
    <row r="107" spans="2:34" ht="16.5" customHeight="1">
      <c r="B107" s="210"/>
      <c r="C107" s="20" t="s">
        <v>179</v>
      </c>
      <c r="D107" s="21"/>
      <c r="E107" s="44"/>
      <c r="F107" s="45"/>
      <c r="G107" s="46"/>
      <c r="H107" s="47"/>
      <c r="I107" s="48">
        <v>5</v>
      </c>
      <c r="J107" s="49"/>
      <c r="K107" s="50"/>
      <c r="L107" s="50"/>
      <c r="M107" s="50"/>
      <c r="N107" s="100"/>
      <c r="O107" s="52"/>
      <c r="P107" s="289"/>
      <c r="Q107" s="289"/>
      <c r="R107" s="289"/>
      <c r="S107" s="113"/>
      <c r="T107" s="113"/>
      <c r="U107" s="113"/>
      <c r="V107" s="113"/>
      <c r="W107" s="113"/>
      <c r="X107" s="113"/>
      <c r="Y107" s="113"/>
      <c r="Z107" s="39" t="str">
        <f t="shared" si="11"/>
        <v>  </v>
      </c>
      <c r="AA107" s="39" t="str">
        <f t="shared" si="12"/>
        <v>(5)</v>
      </c>
      <c r="AB107" s="39" t="str">
        <f t="shared" si="13"/>
        <v> </v>
      </c>
      <c r="AC107" s="39">
        <v>1</v>
      </c>
      <c r="AD107" s="39">
        <v>10</v>
      </c>
      <c r="AE107" s="39">
        <f t="shared" si="6"/>
        <v>0</v>
      </c>
      <c r="AF107" s="41" t="s">
        <v>216</v>
      </c>
      <c r="AG107" s="41"/>
      <c r="AH107" s="39"/>
    </row>
    <row r="108" spans="2:34" ht="16.5" customHeight="1">
      <c r="B108" s="211"/>
      <c r="C108" s="123" t="s">
        <v>179</v>
      </c>
      <c r="D108" s="28"/>
      <c r="E108" s="124"/>
      <c r="F108" s="125"/>
      <c r="G108" s="126"/>
      <c r="H108" s="127"/>
      <c r="I108" s="128">
        <v>5</v>
      </c>
      <c r="J108" s="96"/>
      <c r="K108" s="97"/>
      <c r="L108" s="97"/>
      <c r="M108" s="97"/>
      <c r="N108" s="130"/>
      <c r="O108" s="129"/>
      <c r="P108" s="289"/>
      <c r="Q108" s="289"/>
      <c r="R108" s="289"/>
      <c r="S108" s="113"/>
      <c r="T108" s="113"/>
      <c r="U108" s="113"/>
      <c r="V108" s="113"/>
      <c r="W108" s="113"/>
      <c r="X108" s="113"/>
      <c r="Y108" s="113"/>
      <c r="Z108" s="39" t="str">
        <f t="shared" si="11"/>
        <v>  </v>
      </c>
      <c r="AA108" s="39" t="str">
        <f t="shared" si="12"/>
        <v>(5)</v>
      </c>
      <c r="AB108" s="39" t="str">
        <f t="shared" si="13"/>
        <v> </v>
      </c>
      <c r="AC108" s="39">
        <v>1</v>
      </c>
      <c r="AD108" s="39">
        <v>10</v>
      </c>
      <c r="AE108" s="39">
        <f t="shared" si="6"/>
        <v>0</v>
      </c>
      <c r="AF108" s="41" t="s">
        <v>217</v>
      </c>
      <c r="AG108" s="41"/>
      <c r="AH108" s="39"/>
    </row>
    <row r="109" spans="2:34" ht="16.5" customHeight="1">
      <c r="B109" s="212"/>
      <c r="C109" s="26" t="s">
        <v>179</v>
      </c>
      <c r="D109" s="27"/>
      <c r="E109" s="71"/>
      <c r="F109" s="72"/>
      <c r="G109" s="73"/>
      <c r="H109" s="74"/>
      <c r="I109" s="75">
        <v>5</v>
      </c>
      <c r="J109" s="76"/>
      <c r="K109" s="77"/>
      <c r="L109" s="77"/>
      <c r="M109" s="77"/>
      <c r="N109" s="87"/>
      <c r="O109" s="79"/>
      <c r="P109" s="289"/>
      <c r="Q109" s="289"/>
      <c r="R109" s="289"/>
      <c r="S109" s="113"/>
      <c r="T109" s="113"/>
      <c r="U109" s="113"/>
      <c r="V109" s="113"/>
      <c r="W109" s="113"/>
      <c r="X109" s="113"/>
      <c r="Y109" s="113"/>
      <c r="Z109" s="39" t="str">
        <f t="shared" si="11"/>
        <v>  </v>
      </c>
      <c r="AA109" s="39" t="str">
        <f t="shared" si="12"/>
        <v>(5)</v>
      </c>
      <c r="AB109" s="39" t="str">
        <f t="shared" si="13"/>
        <v> </v>
      </c>
      <c r="AC109" s="39">
        <v>1</v>
      </c>
      <c r="AD109" s="39">
        <v>10</v>
      </c>
      <c r="AE109" s="39">
        <f t="shared" si="6"/>
        <v>0</v>
      </c>
      <c r="AF109" s="41" t="s">
        <v>216</v>
      </c>
      <c r="AG109" s="41"/>
      <c r="AH109" s="39"/>
    </row>
    <row r="110" spans="16:34" ht="6.75" customHeight="1">
      <c r="P110" s="284"/>
      <c r="Q110" s="284"/>
      <c r="R110" s="284"/>
      <c r="S110" s="108"/>
      <c r="T110" s="108"/>
      <c r="U110" s="108"/>
      <c r="V110" s="108"/>
      <c r="W110" s="108"/>
      <c r="X110" s="108"/>
      <c r="Y110" s="108"/>
      <c r="Z110" s="39"/>
      <c r="AA110" s="39"/>
      <c r="AB110" s="39"/>
      <c r="AC110" s="39"/>
      <c r="AD110" s="39"/>
      <c r="AE110" s="39"/>
      <c r="AF110" s="41"/>
      <c r="AG110" s="41"/>
      <c r="AH110" s="39"/>
    </row>
    <row r="111" spans="2:34" ht="15">
      <c r="B111" s="217"/>
      <c r="C111" s="208"/>
      <c r="D111" s="220"/>
      <c r="E111" s="208"/>
      <c r="F111" s="208"/>
      <c r="G111" s="38"/>
      <c r="O111" s="32" t="str">
        <f>$H$6&amp;"  ＮＯ．４"</f>
        <v>  ＮＯ．４</v>
      </c>
      <c r="P111" s="287"/>
      <c r="Q111" s="287"/>
      <c r="R111" s="287"/>
      <c r="S111" s="111"/>
      <c r="T111" s="111"/>
      <c r="U111" s="111"/>
      <c r="V111" s="111"/>
      <c r="W111" s="111"/>
      <c r="X111" s="111"/>
      <c r="Y111" s="111"/>
      <c r="Z111" s="39"/>
      <c r="AA111" s="39"/>
      <c r="AB111" s="39"/>
      <c r="AC111" s="39"/>
      <c r="AD111" s="39"/>
      <c r="AE111" s="39"/>
      <c r="AF111" s="41"/>
      <c r="AG111" s="41"/>
      <c r="AH111" s="39"/>
    </row>
    <row r="112" spans="2:34" ht="13.5">
      <c r="B112" s="6"/>
      <c r="C112" s="6"/>
      <c r="D112" s="7"/>
      <c r="E112" s="206" t="s">
        <v>3</v>
      </c>
      <c r="F112" s="207"/>
      <c r="G112" s="206" t="s">
        <v>6</v>
      </c>
      <c r="H112" s="207"/>
      <c r="I112" s="8" t="s">
        <v>7</v>
      </c>
      <c r="J112" s="194" t="s">
        <v>8</v>
      </c>
      <c r="K112" s="195"/>
      <c r="L112" s="195"/>
      <c r="M112" s="195"/>
      <c r="N112" s="196"/>
      <c r="O112" s="8" t="s">
        <v>12</v>
      </c>
      <c r="P112" s="288"/>
      <c r="Q112" s="288"/>
      <c r="R112" s="288"/>
      <c r="S112" s="112"/>
      <c r="T112" s="112"/>
      <c r="U112" s="112"/>
      <c r="V112" s="112"/>
      <c r="W112" s="112"/>
      <c r="X112" s="112"/>
      <c r="Y112" s="112"/>
      <c r="Z112" s="39"/>
      <c r="AA112" s="39"/>
      <c r="AB112" s="39"/>
      <c r="AC112" s="39"/>
      <c r="AD112" s="39"/>
      <c r="AE112" s="39"/>
      <c r="AF112" s="41"/>
      <c r="AG112" s="41"/>
      <c r="AH112" s="39"/>
    </row>
    <row r="113" spans="2:34" ht="13.5">
      <c r="B113" s="9" t="s">
        <v>13</v>
      </c>
      <c r="C113" s="183" t="s">
        <v>23</v>
      </c>
      <c r="D113" s="184"/>
      <c r="E113" s="11" t="s">
        <v>4</v>
      </c>
      <c r="F113" s="12" t="s">
        <v>5</v>
      </c>
      <c r="G113" s="13" t="s">
        <v>4</v>
      </c>
      <c r="H113" s="14" t="s">
        <v>5</v>
      </c>
      <c r="I113" s="10" t="s">
        <v>20</v>
      </c>
      <c r="J113" s="15" t="s">
        <v>9</v>
      </c>
      <c r="K113" s="16"/>
      <c r="L113" s="17" t="s">
        <v>10</v>
      </c>
      <c r="M113" s="14"/>
      <c r="N113" s="18" t="s">
        <v>11</v>
      </c>
      <c r="O113" s="19" t="s">
        <v>105</v>
      </c>
      <c r="P113" s="288"/>
      <c r="Q113" s="288"/>
      <c r="R113" s="288"/>
      <c r="S113" s="112"/>
      <c r="T113" s="112"/>
      <c r="U113" s="112"/>
      <c r="V113" s="112"/>
      <c r="W113" s="112"/>
      <c r="X113" s="112"/>
      <c r="Y113" s="112"/>
      <c r="Z113" s="39"/>
      <c r="AA113" s="39"/>
      <c r="AB113" s="39"/>
      <c r="AC113" s="39"/>
      <c r="AD113" s="39"/>
      <c r="AE113" s="39"/>
      <c r="AF113" s="41"/>
      <c r="AG113" s="41"/>
      <c r="AH113" s="39"/>
    </row>
    <row r="114" spans="2:34" ht="16.5" customHeight="1">
      <c r="B114" s="225" t="s">
        <v>16</v>
      </c>
      <c r="C114" s="20" t="s">
        <v>173</v>
      </c>
      <c r="D114" s="21"/>
      <c r="E114" s="44"/>
      <c r="F114" s="45"/>
      <c r="G114" s="46"/>
      <c r="H114" s="47"/>
      <c r="I114" s="48">
        <v>4</v>
      </c>
      <c r="J114" s="49">
        <v>0</v>
      </c>
      <c r="K114" s="50"/>
      <c r="L114" s="50"/>
      <c r="M114" s="50"/>
      <c r="N114" s="51"/>
      <c r="O114" s="52"/>
      <c r="P114" s="289"/>
      <c r="Q114" s="289"/>
      <c r="R114" s="289"/>
      <c r="S114" s="113"/>
      <c r="T114" s="113"/>
      <c r="U114" s="113"/>
      <c r="V114" s="113"/>
      <c r="W114" s="113"/>
      <c r="X114" s="113"/>
      <c r="Y114" s="113"/>
      <c r="Z114" s="39" t="str">
        <f aca="true" t="shared" si="14" ref="Z114:Z128">E114&amp;"  "&amp;F114</f>
        <v>  </v>
      </c>
      <c r="AA114" s="39" t="str">
        <f aca="true" t="shared" si="15" ref="AA114:AA128">"("&amp;I114&amp;")"</f>
        <v>(4)</v>
      </c>
      <c r="AB114" s="39" t="str">
        <f aca="true" t="shared" si="16" ref="AB114:AB128">G114&amp;" "&amp;H114</f>
        <v> </v>
      </c>
      <c r="AC114" s="39">
        <v>2</v>
      </c>
      <c r="AD114" s="39">
        <v>10</v>
      </c>
      <c r="AE114" s="39">
        <f t="shared" si="6"/>
        <v>0</v>
      </c>
      <c r="AF114" s="41" t="s">
        <v>218</v>
      </c>
      <c r="AG114" s="41"/>
      <c r="AH114" s="39" t="str">
        <f>"00"&amp;J114&amp;K114&amp;L114&amp;M114&amp;N114</f>
        <v>000</v>
      </c>
    </row>
    <row r="115" spans="2:34" ht="16.5" customHeight="1">
      <c r="B115" s="225"/>
      <c r="C115" s="123" t="s">
        <v>173</v>
      </c>
      <c r="D115" s="28"/>
      <c r="E115" s="124"/>
      <c r="F115" s="125"/>
      <c r="G115" s="126"/>
      <c r="H115" s="127"/>
      <c r="I115" s="128">
        <v>4</v>
      </c>
      <c r="J115" s="96">
        <v>0</v>
      </c>
      <c r="K115" s="97"/>
      <c r="L115" s="97"/>
      <c r="M115" s="97"/>
      <c r="N115" s="98"/>
      <c r="O115" s="129"/>
      <c r="P115" s="289"/>
      <c r="Q115" s="289"/>
      <c r="R115" s="289"/>
      <c r="S115" s="113"/>
      <c r="T115" s="113"/>
      <c r="U115" s="113"/>
      <c r="V115" s="113"/>
      <c r="W115" s="113"/>
      <c r="X115" s="113"/>
      <c r="Y115" s="113"/>
      <c r="Z115" s="39" t="str">
        <f t="shared" si="14"/>
        <v>  </v>
      </c>
      <c r="AA115" s="39" t="str">
        <f t="shared" si="15"/>
        <v>(4)</v>
      </c>
      <c r="AB115" s="39" t="str">
        <f t="shared" si="16"/>
        <v> </v>
      </c>
      <c r="AC115" s="39">
        <v>2</v>
      </c>
      <c r="AD115" s="39">
        <v>10</v>
      </c>
      <c r="AE115" s="39">
        <f t="shared" si="6"/>
        <v>0</v>
      </c>
      <c r="AF115" s="41" t="s">
        <v>218</v>
      </c>
      <c r="AG115" s="41"/>
      <c r="AH115" s="39" t="str">
        <f>"00"&amp;J115&amp;K115&amp;L115&amp;M115&amp;N115</f>
        <v>000</v>
      </c>
    </row>
    <row r="116" spans="2:34" ht="16.5" customHeight="1">
      <c r="B116" s="226"/>
      <c r="C116" s="22" t="s">
        <v>173</v>
      </c>
      <c r="D116" s="23"/>
      <c r="E116" s="53"/>
      <c r="F116" s="54"/>
      <c r="G116" s="55"/>
      <c r="H116" s="56"/>
      <c r="I116" s="57">
        <v>4</v>
      </c>
      <c r="J116" s="58">
        <v>0</v>
      </c>
      <c r="K116" s="59"/>
      <c r="L116" s="59"/>
      <c r="M116" s="59"/>
      <c r="N116" s="60"/>
      <c r="O116" s="61"/>
      <c r="P116" s="289"/>
      <c r="Q116" s="289"/>
      <c r="R116" s="289"/>
      <c r="S116" s="113"/>
      <c r="T116" s="113"/>
      <c r="U116" s="113"/>
      <c r="V116" s="113"/>
      <c r="W116" s="113"/>
      <c r="X116" s="113"/>
      <c r="Y116" s="113"/>
      <c r="Z116" s="39" t="str">
        <f t="shared" si="14"/>
        <v>  </v>
      </c>
      <c r="AA116" s="39" t="str">
        <f t="shared" si="15"/>
        <v>(4)</v>
      </c>
      <c r="AB116" s="39" t="str">
        <f t="shared" si="16"/>
        <v> </v>
      </c>
      <c r="AC116" s="39">
        <v>2</v>
      </c>
      <c r="AD116" s="39">
        <v>10</v>
      </c>
      <c r="AE116" s="39">
        <f t="shared" si="6"/>
        <v>0</v>
      </c>
      <c r="AF116" s="41" t="s">
        <v>218</v>
      </c>
      <c r="AG116" s="41"/>
      <c r="AH116" s="39" t="str">
        <f aca="true" t="shared" si="17" ref="AH116:AH128">"00"&amp;J116&amp;K116&amp;L116&amp;M116&amp;N116</f>
        <v>000</v>
      </c>
    </row>
    <row r="117" spans="2:34" ht="16.5" customHeight="1">
      <c r="B117" s="226"/>
      <c r="C117" s="24" t="s">
        <v>174</v>
      </c>
      <c r="D117" s="25"/>
      <c r="E117" s="62"/>
      <c r="F117" s="63"/>
      <c r="G117" s="64"/>
      <c r="H117" s="65"/>
      <c r="I117" s="66">
        <v>5</v>
      </c>
      <c r="J117" s="67">
        <v>0</v>
      </c>
      <c r="K117" s="68"/>
      <c r="L117" s="68"/>
      <c r="M117" s="68"/>
      <c r="N117" s="69"/>
      <c r="O117" s="70"/>
      <c r="P117" s="289"/>
      <c r="Q117" s="289"/>
      <c r="R117" s="289"/>
      <c r="S117" s="113"/>
      <c r="T117" s="113"/>
      <c r="U117" s="113"/>
      <c r="V117" s="113"/>
      <c r="W117" s="113"/>
      <c r="X117" s="113"/>
      <c r="Y117" s="113"/>
      <c r="Z117" s="39" t="str">
        <f t="shared" si="14"/>
        <v>  </v>
      </c>
      <c r="AA117" s="39" t="str">
        <f t="shared" si="15"/>
        <v>(5)</v>
      </c>
      <c r="AB117" s="39" t="str">
        <f t="shared" si="16"/>
        <v> </v>
      </c>
      <c r="AC117" s="39">
        <v>2</v>
      </c>
      <c r="AD117" s="39">
        <v>10</v>
      </c>
      <c r="AE117" s="39">
        <f t="shared" si="6"/>
        <v>0</v>
      </c>
      <c r="AF117" s="41" t="s">
        <v>209</v>
      </c>
      <c r="AG117" s="41"/>
      <c r="AH117" s="39" t="str">
        <f t="shared" si="17"/>
        <v>000</v>
      </c>
    </row>
    <row r="118" spans="2:34" ht="16.5" customHeight="1">
      <c r="B118" s="226"/>
      <c r="C118" s="123" t="s">
        <v>174</v>
      </c>
      <c r="D118" s="28"/>
      <c r="E118" s="124"/>
      <c r="F118" s="125"/>
      <c r="G118" s="126"/>
      <c r="H118" s="127"/>
      <c r="I118" s="128">
        <v>5</v>
      </c>
      <c r="J118" s="96">
        <v>0</v>
      </c>
      <c r="K118" s="97"/>
      <c r="L118" s="97"/>
      <c r="M118" s="97"/>
      <c r="N118" s="98"/>
      <c r="O118" s="129"/>
      <c r="P118" s="289"/>
      <c r="Q118" s="289"/>
      <c r="R118" s="289"/>
      <c r="S118" s="113"/>
      <c r="T118" s="113"/>
      <c r="U118" s="113"/>
      <c r="V118" s="113"/>
      <c r="W118" s="113"/>
      <c r="X118" s="113"/>
      <c r="Y118" s="113"/>
      <c r="Z118" s="39" t="str">
        <f t="shared" si="14"/>
        <v>  </v>
      </c>
      <c r="AA118" s="39" t="str">
        <f t="shared" si="15"/>
        <v>(5)</v>
      </c>
      <c r="AB118" s="39" t="str">
        <f t="shared" si="16"/>
        <v> </v>
      </c>
      <c r="AC118" s="39">
        <v>2</v>
      </c>
      <c r="AD118" s="39">
        <v>10</v>
      </c>
      <c r="AE118" s="39">
        <f t="shared" si="6"/>
        <v>0</v>
      </c>
      <c r="AF118" s="41" t="s">
        <v>209</v>
      </c>
      <c r="AG118" s="41"/>
      <c r="AH118" s="39" t="str">
        <f t="shared" si="17"/>
        <v>000</v>
      </c>
    </row>
    <row r="119" spans="2:34" ht="16.5" customHeight="1">
      <c r="B119" s="226"/>
      <c r="C119" s="26" t="s">
        <v>174</v>
      </c>
      <c r="D119" s="27"/>
      <c r="E119" s="71"/>
      <c r="F119" s="72"/>
      <c r="G119" s="73"/>
      <c r="H119" s="74"/>
      <c r="I119" s="75">
        <v>5</v>
      </c>
      <c r="J119" s="76">
        <v>0</v>
      </c>
      <c r="K119" s="77"/>
      <c r="L119" s="77"/>
      <c r="M119" s="77"/>
      <c r="N119" s="78"/>
      <c r="O119" s="79"/>
      <c r="P119" s="289"/>
      <c r="Q119" s="289"/>
      <c r="R119" s="289"/>
      <c r="S119" s="113"/>
      <c r="T119" s="113"/>
      <c r="U119" s="113"/>
      <c r="V119" s="113"/>
      <c r="W119" s="113"/>
      <c r="X119" s="113"/>
      <c r="Y119" s="113"/>
      <c r="Z119" s="39" t="str">
        <f t="shared" si="14"/>
        <v>  </v>
      </c>
      <c r="AA119" s="39" t="str">
        <f t="shared" si="15"/>
        <v>(5)</v>
      </c>
      <c r="AB119" s="39" t="str">
        <f t="shared" si="16"/>
        <v> </v>
      </c>
      <c r="AC119" s="39">
        <v>2</v>
      </c>
      <c r="AD119" s="39">
        <v>10</v>
      </c>
      <c r="AE119" s="39">
        <f t="shared" si="6"/>
        <v>0</v>
      </c>
      <c r="AF119" s="41" t="s">
        <v>209</v>
      </c>
      <c r="AG119" s="41"/>
      <c r="AH119" s="39" t="str">
        <f t="shared" si="17"/>
        <v>000</v>
      </c>
    </row>
    <row r="120" spans="2:34" ht="16.5" customHeight="1">
      <c r="B120" s="226"/>
      <c r="C120" s="20" t="s">
        <v>175</v>
      </c>
      <c r="D120" s="21"/>
      <c r="E120" s="44"/>
      <c r="F120" s="45"/>
      <c r="G120" s="46"/>
      <c r="H120" s="47"/>
      <c r="I120" s="48">
        <v>4</v>
      </c>
      <c r="J120" s="49"/>
      <c r="K120" s="50"/>
      <c r="L120" s="50"/>
      <c r="M120" s="50"/>
      <c r="N120" s="51"/>
      <c r="O120" s="52"/>
      <c r="P120" s="289"/>
      <c r="Q120" s="289"/>
      <c r="R120" s="289"/>
      <c r="S120" s="113"/>
      <c r="T120" s="113"/>
      <c r="U120" s="113"/>
      <c r="V120" s="113"/>
      <c r="W120" s="113"/>
      <c r="X120" s="113"/>
      <c r="Y120" s="113"/>
      <c r="Z120" s="39" t="str">
        <f t="shared" si="14"/>
        <v>  </v>
      </c>
      <c r="AA120" s="39" t="str">
        <f t="shared" si="15"/>
        <v>(4)</v>
      </c>
      <c r="AB120" s="39" t="str">
        <f t="shared" si="16"/>
        <v> </v>
      </c>
      <c r="AC120" s="39">
        <v>2</v>
      </c>
      <c r="AD120" s="39">
        <v>10</v>
      </c>
      <c r="AE120" s="39">
        <f t="shared" si="6"/>
        <v>0</v>
      </c>
      <c r="AF120" s="41" t="s">
        <v>210</v>
      </c>
      <c r="AG120" s="41"/>
      <c r="AH120" s="39" t="str">
        <f t="shared" si="17"/>
        <v>00</v>
      </c>
    </row>
    <row r="121" spans="2:34" ht="16.5" customHeight="1">
      <c r="B121" s="226"/>
      <c r="C121" s="123" t="s">
        <v>175</v>
      </c>
      <c r="D121" s="28"/>
      <c r="E121" s="124"/>
      <c r="F121" s="125"/>
      <c r="G121" s="126"/>
      <c r="H121" s="127"/>
      <c r="I121" s="128">
        <v>4</v>
      </c>
      <c r="J121" s="96"/>
      <c r="K121" s="97"/>
      <c r="L121" s="97"/>
      <c r="M121" s="97"/>
      <c r="N121" s="98"/>
      <c r="O121" s="129"/>
      <c r="P121" s="289"/>
      <c r="Q121" s="289"/>
      <c r="R121" s="289"/>
      <c r="S121" s="113"/>
      <c r="T121" s="113"/>
      <c r="U121" s="113"/>
      <c r="V121" s="113"/>
      <c r="W121" s="113"/>
      <c r="X121" s="113"/>
      <c r="Y121" s="113"/>
      <c r="Z121" s="39" t="str">
        <f t="shared" si="14"/>
        <v>  </v>
      </c>
      <c r="AA121" s="39" t="str">
        <f t="shared" si="15"/>
        <v>(4)</v>
      </c>
      <c r="AB121" s="39" t="str">
        <f t="shared" si="16"/>
        <v> </v>
      </c>
      <c r="AC121" s="39">
        <v>2</v>
      </c>
      <c r="AD121" s="39">
        <v>10</v>
      </c>
      <c r="AE121" s="39">
        <f t="shared" si="6"/>
        <v>0</v>
      </c>
      <c r="AF121" s="41" t="s">
        <v>210</v>
      </c>
      <c r="AG121" s="41"/>
      <c r="AH121" s="39" t="str">
        <f t="shared" si="17"/>
        <v>00</v>
      </c>
    </row>
    <row r="122" spans="2:34" ht="16.5" customHeight="1">
      <c r="B122" s="226"/>
      <c r="C122" s="22" t="s">
        <v>175</v>
      </c>
      <c r="D122" s="23"/>
      <c r="E122" s="53"/>
      <c r="F122" s="54"/>
      <c r="G122" s="55"/>
      <c r="H122" s="56"/>
      <c r="I122" s="57">
        <v>4</v>
      </c>
      <c r="J122" s="58"/>
      <c r="K122" s="59"/>
      <c r="L122" s="59"/>
      <c r="M122" s="59"/>
      <c r="N122" s="60"/>
      <c r="O122" s="61"/>
      <c r="P122" s="289"/>
      <c r="Q122" s="289"/>
      <c r="R122" s="289"/>
      <c r="S122" s="113"/>
      <c r="T122" s="113"/>
      <c r="U122" s="113"/>
      <c r="V122" s="113"/>
      <c r="W122" s="113"/>
      <c r="X122" s="113"/>
      <c r="Y122" s="113"/>
      <c r="Z122" s="39" t="str">
        <f t="shared" si="14"/>
        <v>  </v>
      </c>
      <c r="AA122" s="39" t="str">
        <f t="shared" si="15"/>
        <v>(4)</v>
      </c>
      <c r="AB122" s="39" t="str">
        <f t="shared" si="16"/>
        <v> </v>
      </c>
      <c r="AC122" s="39">
        <v>2</v>
      </c>
      <c r="AD122" s="39">
        <v>10</v>
      </c>
      <c r="AE122" s="39">
        <f t="shared" si="6"/>
        <v>0</v>
      </c>
      <c r="AF122" s="41" t="s">
        <v>210</v>
      </c>
      <c r="AG122" s="41"/>
      <c r="AH122" s="39" t="str">
        <f t="shared" si="17"/>
        <v>00</v>
      </c>
    </row>
    <row r="123" spans="2:34" ht="16.5" customHeight="1">
      <c r="B123" s="226"/>
      <c r="C123" s="24" t="s">
        <v>233</v>
      </c>
      <c r="D123" s="25"/>
      <c r="E123" s="62"/>
      <c r="F123" s="63"/>
      <c r="G123" s="64"/>
      <c r="H123" s="65"/>
      <c r="I123" s="66">
        <v>5</v>
      </c>
      <c r="J123" s="67"/>
      <c r="K123" s="68"/>
      <c r="L123" s="68"/>
      <c r="M123" s="68"/>
      <c r="N123" s="69"/>
      <c r="O123" s="70"/>
      <c r="P123" s="289"/>
      <c r="Q123" s="289"/>
      <c r="R123" s="289"/>
      <c r="S123" s="113"/>
      <c r="T123" s="113"/>
      <c r="U123" s="113"/>
      <c r="V123" s="113"/>
      <c r="W123" s="113"/>
      <c r="X123" s="113"/>
      <c r="Y123" s="113"/>
      <c r="Z123" s="39" t="str">
        <f>E123&amp;"  "&amp;F123</f>
        <v>  </v>
      </c>
      <c r="AA123" s="39" t="str">
        <f>"("&amp;I123&amp;")"</f>
        <v>(5)</v>
      </c>
      <c r="AB123" s="39" t="str">
        <f>G123&amp;" "&amp;H123</f>
        <v> </v>
      </c>
      <c r="AC123" s="39">
        <v>2</v>
      </c>
      <c r="AD123" s="39">
        <v>10</v>
      </c>
      <c r="AE123" s="39">
        <f t="shared" si="6"/>
        <v>0</v>
      </c>
      <c r="AF123" s="41" t="s">
        <v>221</v>
      </c>
      <c r="AG123" s="41"/>
      <c r="AH123" s="39" t="str">
        <f>"00"&amp;J123&amp;K123&amp;L123&amp;M123&amp;N123</f>
        <v>00</v>
      </c>
    </row>
    <row r="124" spans="2:34" ht="16.5" customHeight="1">
      <c r="B124" s="226"/>
      <c r="C124" s="123" t="s">
        <v>233</v>
      </c>
      <c r="D124" s="28"/>
      <c r="E124" s="124"/>
      <c r="F124" s="125"/>
      <c r="G124" s="126"/>
      <c r="H124" s="127"/>
      <c r="I124" s="128">
        <v>5</v>
      </c>
      <c r="J124" s="96"/>
      <c r="K124" s="97"/>
      <c r="L124" s="97"/>
      <c r="M124" s="97"/>
      <c r="N124" s="98"/>
      <c r="O124" s="129"/>
      <c r="P124" s="289"/>
      <c r="Q124" s="289"/>
      <c r="R124" s="289"/>
      <c r="S124" s="113"/>
      <c r="T124" s="113"/>
      <c r="U124" s="113"/>
      <c r="V124" s="113"/>
      <c r="W124" s="113"/>
      <c r="X124" s="113"/>
      <c r="Y124" s="113"/>
      <c r="Z124" s="39" t="str">
        <f>E124&amp;"  "&amp;F124</f>
        <v>  </v>
      </c>
      <c r="AA124" s="39" t="str">
        <f>"("&amp;I124&amp;")"</f>
        <v>(5)</v>
      </c>
      <c r="AB124" s="39" t="str">
        <f>G124&amp;" "&amp;H124</f>
        <v> </v>
      </c>
      <c r="AC124" s="39">
        <v>2</v>
      </c>
      <c r="AD124" s="39">
        <v>10</v>
      </c>
      <c r="AE124" s="39">
        <f t="shared" si="6"/>
        <v>0</v>
      </c>
      <c r="AF124" s="41" t="s">
        <v>219</v>
      </c>
      <c r="AG124" s="41"/>
      <c r="AH124" s="39" t="str">
        <f>"00"&amp;J124&amp;K124&amp;L124&amp;M124&amp;N124</f>
        <v>00</v>
      </c>
    </row>
    <row r="125" spans="2:34" ht="16.5" customHeight="1">
      <c r="B125" s="226"/>
      <c r="C125" s="26" t="s">
        <v>233</v>
      </c>
      <c r="D125" s="27"/>
      <c r="E125" s="71"/>
      <c r="F125" s="72"/>
      <c r="G125" s="73"/>
      <c r="H125" s="74"/>
      <c r="I125" s="75">
        <v>5</v>
      </c>
      <c r="J125" s="76"/>
      <c r="K125" s="77"/>
      <c r="L125" s="77"/>
      <c r="M125" s="77"/>
      <c r="N125" s="78"/>
      <c r="O125" s="79"/>
      <c r="P125" s="289"/>
      <c r="Q125" s="289"/>
      <c r="R125" s="289"/>
      <c r="S125" s="113"/>
      <c r="T125" s="113"/>
      <c r="U125" s="113"/>
      <c r="V125" s="113"/>
      <c r="W125" s="113"/>
      <c r="X125" s="113"/>
      <c r="Y125" s="113"/>
      <c r="Z125" s="39" t="str">
        <f>E125&amp;"  "&amp;F125</f>
        <v>  </v>
      </c>
      <c r="AA125" s="39" t="str">
        <f>"("&amp;I125&amp;")"</f>
        <v>(5)</v>
      </c>
      <c r="AB125" s="39" t="str">
        <f>G125&amp;" "&amp;H125</f>
        <v> </v>
      </c>
      <c r="AC125" s="39">
        <v>2</v>
      </c>
      <c r="AD125" s="39">
        <v>10</v>
      </c>
      <c r="AE125" s="39">
        <f t="shared" si="6"/>
        <v>0</v>
      </c>
      <c r="AF125" s="41" t="s">
        <v>219</v>
      </c>
      <c r="AG125" s="41"/>
      <c r="AH125" s="39" t="str">
        <f>"00"&amp;J125&amp;K125&amp;L125&amp;M125&amp;N125</f>
        <v>00</v>
      </c>
    </row>
    <row r="126" spans="2:34" ht="16.5" customHeight="1">
      <c r="B126" s="226"/>
      <c r="C126" s="24" t="s">
        <v>234</v>
      </c>
      <c r="D126" s="25"/>
      <c r="E126" s="62"/>
      <c r="F126" s="63"/>
      <c r="G126" s="64"/>
      <c r="H126" s="65"/>
      <c r="I126" s="66">
        <v>6</v>
      </c>
      <c r="J126" s="67"/>
      <c r="K126" s="68"/>
      <c r="L126" s="68"/>
      <c r="M126" s="68"/>
      <c r="N126" s="69"/>
      <c r="O126" s="70"/>
      <c r="P126" s="289"/>
      <c r="Q126" s="289"/>
      <c r="R126" s="289"/>
      <c r="S126" s="113"/>
      <c r="T126" s="113"/>
      <c r="U126" s="113"/>
      <c r="V126" s="113"/>
      <c r="W126" s="113"/>
      <c r="X126" s="113"/>
      <c r="Y126" s="113"/>
      <c r="Z126" s="39" t="str">
        <f t="shared" si="14"/>
        <v>  </v>
      </c>
      <c r="AA126" s="39" t="str">
        <f t="shared" si="15"/>
        <v>(6)</v>
      </c>
      <c r="AB126" s="39" t="str">
        <f t="shared" si="16"/>
        <v> </v>
      </c>
      <c r="AC126" s="39">
        <v>2</v>
      </c>
      <c r="AD126" s="39">
        <v>10</v>
      </c>
      <c r="AE126" s="39">
        <f t="shared" si="6"/>
        <v>0</v>
      </c>
      <c r="AF126" s="41" t="s">
        <v>222</v>
      </c>
      <c r="AG126" s="41"/>
      <c r="AH126" s="39" t="str">
        <f t="shared" si="17"/>
        <v>00</v>
      </c>
    </row>
    <row r="127" spans="2:34" ht="16.5" customHeight="1">
      <c r="B127" s="226"/>
      <c r="C127" s="123" t="s">
        <v>234</v>
      </c>
      <c r="D127" s="28"/>
      <c r="E127" s="124"/>
      <c r="F127" s="125"/>
      <c r="G127" s="126"/>
      <c r="H127" s="127"/>
      <c r="I127" s="128">
        <v>6</v>
      </c>
      <c r="J127" s="96"/>
      <c r="K127" s="97"/>
      <c r="L127" s="97"/>
      <c r="M127" s="97"/>
      <c r="N127" s="98"/>
      <c r="O127" s="129"/>
      <c r="P127" s="289"/>
      <c r="Q127" s="289"/>
      <c r="R127" s="289"/>
      <c r="S127" s="113"/>
      <c r="T127" s="113"/>
      <c r="U127" s="113"/>
      <c r="V127" s="113"/>
      <c r="W127" s="113"/>
      <c r="X127" s="113"/>
      <c r="Y127" s="113"/>
      <c r="Z127" s="39" t="str">
        <f t="shared" si="14"/>
        <v>  </v>
      </c>
      <c r="AA127" s="39" t="str">
        <f t="shared" si="15"/>
        <v>(6)</v>
      </c>
      <c r="AB127" s="39" t="str">
        <f t="shared" si="16"/>
        <v> </v>
      </c>
      <c r="AC127" s="39">
        <v>2</v>
      </c>
      <c r="AD127" s="39">
        <v>10</v>
      </c>
      <c r="AE127" s="39">
        <f t="shared" si="6"/>
        <v>0</v>
      </c>
      <c r="AF127" s="41" t="s">
        <v>220</v>
      </c>
      <c r="AG127" s="41"/>
      <c r="AH127" s="39" t="str">
        <f t="shared" si="17"/>
        <v>00</v>
      </c>
    </row>
    <row r="128" spans="2:34" ht="16.5" customHeight="1">
      <c r="B128" s="226"/>
      <c r="C128" s="26" t="s">
        <v>234</v>
      </c>
      <c r="D128" s="27"/>
      <c r="E128" s="71"/>
      <c r="F128" s="72"/>
      <c r="G128" s="73"/>
      <c r="H128" s="74"/>
      <c r="I128" s="75">
        <v>6</v>
      </c>
      <c r="J128" s="76"/>
      <c r="K128" s="77"/>
      <c r="L128" s="77"/>
      <c r="M128" s="77"/>
      <c r="N128" s="78"/>
      <c r="O128" s="79"/>
      <c r="P128" s="289"/>
      <c r="Q128" s="289"/>
      <c r="R128" s="289"/>
      <c r="S128" s="113"/>
      <c r="T128" s="113"/>
      <c r="U128" s="113"/>
      <c r="V128" s="113"/>
      <c r="W128" s="113"/>
      <c r="X128" s="113"/>
      <c r="Y128" s="113"/>
      <c r="Z128" s="39" t="str">
        <f t="shared" si="14"/>
        <v>  </v>
      </c>
      <c r="AA128" s="39" t="str">
        <f t="shared" si="15"/>
        <v>(6)</v>
      </c>
      <c r="AB128" s="39" t="str">
        <f t="shared" si="16"/>
        <v> </v>
      </c>
      <c r="AC128" s="39">
        <v>2</v>
      </c>
      <c r="AD128" s="39">
        <v>10</v>
      </c>
      <c r="AE128" s="39">
        <f t="shared" si="6"/>
        <v>0</v>
      </c>
      <c r="AF128" s="41" t="s">
        <v>220</v>
      </c>
      <c r="AG128" s="41"/>
      <c r="AH128" s="39" t="str">
        <f t="shared" si="17"/>
        <v>00</v>
      </c>
    </row>
    <row r="129" spans="2:34" ht="13.5">
      <c r="B129" s="30"/>
      <c r="C129" s="30"/>
      <c r="D129" s="31"/>
      <c r="E129" s="88"/>
      <c r="F129" s="89"/>
      <c r="G129" s="90"/>
      <c r="H129" s="91"/>
      <c r="I129" s="33"/>
      <c r="J129" s="92"/>
      <c r="K129" s="93" t="s">
        <v>79</v>
      </c>
      <c r="L129" s="94"/>
      <c r="M129" s="95" t="s">
        <v>80</v>
      </c>
      <c r="N129" s="99"/>
      <c r="O129" s="33"/>
      <c r="P129" s="290"/>
      <c r="Q129" s="290"/>
      <c r="R129" s="290"/>
      <c r="S129" s="107"/>
      <c r="T129" s="107"/>
      <c r="U129" s="107"/>
      <c r="V129" s="107"/>
      <c r="W129" s="107"/>
      <c r="X129" s="107"/>
      <c r="Y129" s="107"/>
      <c r="Z129" s="39"/>
      <c r="AA129" s="39"/>
      <c r="AB129" s="39"/>
      <c r="AC129" s="39">
        <v>2</v>
      </c>
      <c r="AD129" s="39"/>
      <c r="AE129" s="39"/>
      <c r="AF129" s="41"/>
      <c r="AG129" s="41"/>
      <c r="AH129" s="39"/>
    </row>
    <row r="130" spans="2:34" ht="16.5" customHeight="1">
      <c r="B130" s="213" t="s">
        <v>42</v>
      </c>
      <c r="C130" s="20" t="s">
        <v>177</v>
      </c>
      <c r="D130" s="21"/>
      <c r="E130" s="44"/>
      <c r="F130" s="45"/>
      <c r="G130" s="46"/>
      <c r="H130" s="47"/>
      <c r="I130" s="48">
        <v>5</v>
      </c>
      <c r="J130" s="49">
        <v>0</v>
      </c>
      <c r="K130" s="50"/>
      <c r="L130" s="50"/>
      <c r="M130" s="50"/>
      <c r="N130" s="100"/>
      <c r="O130" s="52"/>
      <c r="P130" s="289"/>
      <c r="Q130" s="289"/>
      <c r="R130" s="289"/>
      <c r="S130" s="113"/>
      <c r="T130" s="113"/>
      <c r="U130" s="113"/>
      <c r="V130" s="113"/>
      <c r="W130" s="113"/>
      <c r="X130" s="113"/>
      <c r="Y130" s="113"/>
      <c r="Z130" s="39" t="str">
        <f aca="true" t="shared" si="18" ref="Z130:Z138">E130&amp;"  "&amp;F130</f>
        <v>  </v>
      </c>
      <c r="AA130" s="39" t="str">
        <f aca="true" t="shared" si="19" ref="AA130:AA138">"("&amp;I130&amp;")"</f>
        <v>(5)</v>
      </c>
      <c r="AB130" s="39" t="str">
        <f aca="true" t="shared" si="20" ref="AB130:AB138">G130&amp;" "&amp;H130</f>
        <v> </v>
      </c>
      <c r="AC130" s="39">
        <v>2</v>
      </c>
      <c r="AD130" s="39">
        <v>10</v>
      </c>
      <c r="AE130" s="39">
        <f t="shared" si="6"/>
        <v>0</v>
      </c>
      <c r="AF130" s="41" t="s">
        <v>214</v>
      </c>
      <c r="AG130" s="41"/>
      <c r="AH130" s="39"/>
    </row>
    <row r="131" spans="2:34" ht="16.5" customHeight="1">
      <c r="B131" s="213"/>
      <c r="C131" s="123" t="s">
        <v>177</v>
      </c>
      <c r="D131" s="28"/>
      <c r="E131" s="124"/>
      <c r="F131" s="125"/>
      <c r="G131" s="126"/>
      <c r="H131" s="127"/>
      <c r="I131" s="128">
        <v>5</v>
      </c>
      <c r="J131" s="96">
        <v>0</v>
      </c>
      <c r="K131" s="97"/>
      <c r="L131" s="97"/>
      <c r="M131" s="97"/>
      <c r="N131" s="130"/>
      <c r="O131" s="129"/>
      <c r="P131" s="289"/>
      <c r="Q131" s="289"/>
      <c r="R131" s="289"/>
      <c r="S131" s="113"/>
      <c r="T131" s="113"/>
      <c r="U131" s="113"/>
      <c r="V131" s="113"/>
      <c r="W131" s="113"/>
      <c r="X131" s="113"/>
      <c r="Y131" s="113"/>
      <c r="Z131" s="39" t="str">
        <f t="shared" si="18"/>
        <v>  </v>
      </c>
      <c r="AA131" s="39" t="str">
        <f t="shared" si="19"/>
        <v>(5)</v>
      </c>
      <c r="AB131" s="39" t="str">
        <f t="shared" si="20"/>
        <v> </v>
      </c>
      <c r="AC131" s="39">
        <v>2</v>
      </c>
      <c r="AD131" s="39">
        <v>10</v>
      </c>
      <c r="AE131" s="39">
        <f t="shared" si="6"/>
        <v>0</v>
      </c>
      <c r="AF131" s="41" t="s">
        <v>214</v>
      </c>
      <c r="AG131" s="41"/>
      <c r="AH131" s="39"/>
    </row>
    <row r="132" spans="2:34" ht="16.5" customHeight="1">
      <c r="B132" s="214"/>
      <c r="C132" s="22" t="s">
        <v>177</v>
      </c>
      <c r="D132" s="23"/>
      <c r="E132" s="53"/>
      <c r="F132" s="54"/>
      <c r="G132" s="55"/>
      <c r="H132" s="56"/>
      <c r="I132" s="57">
        <v>5</v>
      </c>
      <c r="J132" s="58">
        <v>0</v>
      </c>
      <c r="K132" s="59"/>
      <c r="L132" s="59"/>
      <c r="M132" s="59"/>
      <c r="N132" s="101"/>
      <c r="O132" s="61"/>
      <c r="P132" s="289"/>
      <c r="Q132" s="289"/>
      <c r="R132" s="289"/>
      <c r="S132" s="113"/>
      <c r="T132" s="113"/>
      <c r="U132" s="113"/>
      <c r="V132" s="113"/>
      <c r="W132" s="113"/>
      <c r="X132" s="113"/>
      <c r="Y132" s="113"/>
      <c r="Z132" s="39" t="str">
        <f t="shared" si="18"/>
        <v>  </v>
      </c>
      <c r="AA132" s="39" t="str">
        <f t="shared" si="19"/>
        <v>(5)</v>
      </c>
      <c r="AB132" s="39" t="str">
        <f t="shared" si="20"/>
        <v> </v>
      </c>
      <c r="AC132" s="39">
        <v>2</v>
      </c>
      <c r="AD132" s="39">
        <v>10</v>
      </c>
      <c r="AE132" s="39">
        <f t="shared" si="6"/>
        <v>0</v>
      </c>
      <c r="AF132" s="41" t="s">
        <v>214</v>
      </c>
      <c r="AG132" s="41"/>
      <c r="AH132" s="39"/>
    </row>
    <row r="133" spans="2:34" ht="16.5" customHeight="1">
      <c r="B133" s="214"/>
      <c r="C133" s="24" t="s">
        <v>178</v>
      </c>
      <c r="D133" s="25"/>
      <c r="E133" s="62"/>
      <c r="F133" s="63"/>
      <c r="G133" s="64"/>
      <c r="H133" s="65"/>
      <c r="I133" s="66">
        <v>5</v>
      </c>
      <c r="J133" s="67">
        <v>0</v>
      </c>
      <c r="K133" s="68"/>
      <c r="L133" s="68"/>
      <c r="M133" s="68"/>
      <c r="N133" s="86"/>
      <c r="O133" s="70"/>
      <c r="P133" s="289"/>
      <c r="Q133" s="289"/>
      <c r="R133" s="289"/>
      <c r="S133" s="113"/>
      <c r="T133" s="113"/>
      <c r="U133" s="113"/>
      <c r="V133" s="113"/>
      <c r="W133" s="113"/>
      <c r="X133" s="113"/>
      <c r="Y133" s="113"/>
      <c r="Z133" s="39" t="str">
        <f t="shared" si="18"/>
        <v>  </v>
      </c>
      <c r="AA133" s="39" t="str">
        <f t="shared" si="19"/>
        <v>(5)</v>
      </c>
      <c r="AB133" s="39" t="str">
        <f t="shared" si="20"/>
        <v> </v>
      </c>
      <c r="AC133" s="39">
        <v>2</v>
      </c>
      <c r="AD133" s="39">
        <v>10</v>
      </c>
      <c r="AE133" s="39">
        <f t="shared" si="6"/>
        <v>0</v>
      </c>
      <c r="AF133" s="41" t="s">
        <v>215</v>
      </c>
      <c r="AG133" s="41"/>
      <c r="AH133" s="39"/>
    </row>
    <row r="134" spans="2:34" ht="16.5" customHeight="1">
      <c r="B134" s="214"/>
      <c r="C134" s="123" t="s">
        <v>178</v>
      </c>
      <c r="D134" s="28"/>
      <c r="E134" s="124"/>
      <c r="F134" s="125"/>
      <c r="G134" s="126"/>
      <c r="H134" s="127"/>
      <c r="I134" s="128">
        <v>5</v>
      </c>
      <c r="J134" s="96">
        <v>0</v>
      </c>
      <c r="K134" s="97"/>
      <c r="L134" s="97"/>
      <c r="M134" s="97"/>
      <c r="N134" s="130"/>
      <c r="O134" s="129"/>
      <c r="P134" s="289"/>
      <c r="Q134" s="289"/>
      <c r="R134" s="289"/>
      <c r="S134" s="113"/>
      <c r="T134" s="113"/>
      <c r="U134" s="113"/>
      <c r="V134" s="113"/>
      <c r="W134" s="113"/>
      <c r="X134" s="113"/>
      <c r="Y134" s="113"/>
      <c r="Z134" s="39" t="str">
        <f t="shared" si="18"/>
        <v>  </v>
      </c>
      <c r="AA134" s="39" t="str">
        <f t="shared" si="19"/>
        <v>(5)</v>
      </c>
      <c r="AB134" s="39" t="str">
        <f t="shared" si="20"/>
        <v> </v>
      </c>
      <c r="AC134" s="39">
        <v>2</v>
      </c>
      <c r="AD134" s="39">
        <v>10</v>
      </c>
      <c r="AE134" s="39">
        <f t="shared" si="6"/>
        <v>0</v>
      </c>
      <c r="AF134" s="41" t="s">
        <v>215</v>
      </c>
      <c r="AG134" s="41"/>
      <c r="AH134" s="39"/>
    </row>
    <row r="135" spans="2:34" ht="16.5" customHeight="1">
      <c r="B135" s="214"/>
      <c r="C135" s="26" t="s">
        <v>178</v>
      </c>
      <c r="D135" s="27"/>
      <c r="E135" s="71"/>
      <c r="F135" s="72"/>
      <c r="G135" s="73"/>
      <c r="H135" s="74"/>
      <c r="I135" s="75">
        <v>5</v>
      </c>
      <c r="J135" s="76">
        <v>0</v>
      </c>
      <c r="K135" s="77"/>
      <c r="L135" s="77"/>
      <c r="M135" s="77"/>
      <c r="N135" s="87"/>
      <c r="O135" s="79"/>
      <c r="P135" s="289"/>
      <c r="Q135" s="289"/>
      <c r="R135" s="289"/>
      <c r="S135" s="113"/>
      <c r="T135" s="113"/>
      <c r="U135" s="113"/>
      <c r="V135" s="113"/>
      <c r="W135" s="113"/>
      <c r="X135" s="113"/>
      <c r="Y135" s="113"/>
      <c r="Z135" s="39" t="str">
        <f t="shared" si="18"/>
        <v>  </v>
      </c>
      <c r="AA135" s="39" t="str">
        <f t="shared" si="19"/>
        <v>(5)</v>
      </c>
      <c r="AB135" s="39" t="str">
        <f t="shared" si="20"/>
        <v> </v>
      </c>
      <c r="AC135" s="39">
        <v>2</v>
      </c>
      <c r="AD135" s="39">
        <v>10</v>
      </c>
      <c r="AE135" s="39">
        <f t="shared" si="6"/>
        <v>0</v>
      </c>
      <c r="AF135" s="41" t="s">
        <v>215</v>
      </c>
      <c r="AG135" s="41"/>
      <c r="AH135" s="39"/>
    </row>
    <row r="136" spans="2:34" ht="16.5" customHeight="1">
      <c r="B136" s="214"/>
      <c r="C136" s="20" t="s">
        <v>179</v>
      </c>
      <c r="D136" s="21"/>
      <c r="E136" s="44"/>
      <c r="F136" s="45"/>
      <c r="G136" s="46"/>
      <c r="H136" s="47"/>
      <c r="I136" s="48">
        <v>5</v>
      </c>
      <c r="J136" s="49"/>
      <c r="K136" s="50"/>
      <c r="L136" s="50"/>
      <c r="M136" s="50"/>
      <c r="N136" s="100"/>
      <c r="O136" s="52"/>
      <c r="P136" s="289"/>
      <c r="Q136" s="289"/>
      <c r="R136" s="289"/>
      <c r="S136" s="113"/>
      <c r="T136" s="113"/>
      <c r="U136" s="113"/>
      <c r="V136" s="113"/>
      <c r="W136" s="113"/>
      <c r="X136" s="113"/>
      <c r="Y136" s="113"/>
      <c r="Z136" s="39" t="str">
        <f t="shared" si="18"/>
        <v>  </v>
      </c>
      <c r="AA136" s="39" t="str">
        <f t="shared" si="19"/>
        <v>(5)</v>
      </c>
      <c r="AB136" s="39" t="str">
        <f t="shared" si="20"/>
        <v> </v>
      </c>
      <c r="AC136" s="39">
        <v>2</v>
      </c>
      <c r="AD136" s="39">
        <v>10</v>
      </c>
      <c r="AE136" s="39">
        <f t="shared" si="6"/>
        <v>0</v>
      </c>
      <c r="AF136" s="41" t="s">
        <v>216</v>
      </c>
      <c r="AG136" s="41"/>
      <c r="AH136" s="39"/>
    </row>
    <row r="137" spans="2:34" ht="16.5" customHeight="1">
      <c r="B137" s="215"/>
      <c r="C137" s="123" t="s">
        <v>179</v>
      </c>
      <c r="D137" s="28"/>
      <c r="E137" s="124"/>
      <c r="F137" s="125"/>
      <c r="G137" s="126"/>
      <c r="H137" s="127"/>
      <c r="I137" s="128">
        <v>5</v>
      </c>
      <c r="J137" s="96"/>
      <c r="K137" s="97"/>
      <c r="L137" s="97"/>
      <c r="M137" s="97"/>
      <c r="N137" s="130"/>
      <c r="O137" s="129"/>
      <c r="P137" s="289"/>
      <c r="Q137" s="289"/>
      <c r="R137" s="289"/>
      <c r="S137" s="113"/>
      <c r="T137" s="113"/>
      <c r="U137" s="113"/>
      <c r="V137" s="113"/>
      <c r="W137" s="113"/>
      <c r="X137" s="113"/>
      <c r="Y137" s="113"/>
      <c r="Z137" s="39" t="str">
        <f t="shared" si="18"/>
        <v>  </v>
      </c>
      <c r="AA137" s="39" t="str">
        <f t="shared" si="19"/>
        <v>(5)</v>
      </c>
      <c r="AB137" s="39" t="str">
        <f t="shared" si="20"/>
        <v> </v>
      </c>
      <c r="AC137" s="39">
        <v>2</v>
      </c>
      <c r="AD137" s="39">
        <v>10</v>
      </c>
      <c r="AE137" s="39">
        <f t="shared" si="6"/>
        <v>0</v>
      </c>
      <c r="AF137" s="41" t="s">
        <v>216</v>
      </c>
      <c r="AG137" s="41"/>
      <c r="AH137" s="39"/>
    </row>
    <row r="138" spans="2:34" ht="16.5" customHeight="1">
      <c r="B138" s="216"/>
      <c r="C138" s="26" t="s">
        <v>179</v>
      </c>
      <c r="D138" s="27"/>
      <c r="E138" s="71"/>
      <c r="F138" s="72"/>
      <c r="G138" s="73"/>
      <c r="H138" s="74"/>
      <c r="I138" s="75">
        <v>5</v>
      </c>
      <c r="J138" s="76"/>
      <c r="K138" s="77"/>
      <c r="L138" s="77"/>
      <c r="M138" s="77"/>
      <c r="N138" s="87"/>
      <c r="O138" s="79"/>
      <c r="P138" s="289"/>
      <c r="Q138" s="289"/>
      <c r="R138" s="289"/>
      <c r="S138" s="113"/>
      <c r="T138" s="113"/>
      <c r="U138" s="113"/>
      <c r="V138" s="113"/>
      <c r="W138" s="113"/>
      <c r="X138" s="113"/>
      <c r="Y138" s="113"/>
      <c r="Z138" s="39" t="str">
        <f t="shared" si="18"/>
        <v>  </v>
      </c>
      <c r="AA138" s="39" t="str">
        <f t="shared" si="19"/>
        <v>(5)</v>
      </c>
      <c r="AB138" s="39" t="str">
        <f t="shared" si="20"/>
        <v> </v>
      </c>
      <c r="AC138" s="39">
        <v>2</v>
      </c>
      <c r="AD138" s="39">
        <v>10</v>
      </c>
      <c r="AE138" s="39">
        <f t="shared" si="6"/>
        <v>0</v>
      </c>
      <c r="AF138" s="41" t="s">
        <v>216</v>
      </c>
      <c r="AG138" s="41"/>
      <c r="AH138" s="39"/>
    </row>
    <row r="139" spans="16:25" ht="6" customHeight="1">
      <c r="P139" s="284"/>
      <c r="Q139" s="284"/>
      <c r="R139" s="284"/>
      <c r="S139" s="108"/>
      <c r="T139" s="108"/>
      <c r="U139" s="108"/>
      <c r="V139" s="108"/>
      <c r="W139" s="108"/>
      <c r="X139" s="108"/>
      <c r="Y139" s="108"/>
    </row>
    <row r="140" spans="16:25" ht="13.5">
      <c r="P140" s="284"/>
      <c r="Q140" s="284"/>
      <c r="R140" s="284"/>
      <c r="S140" s="108"/>
      <c r="T140" s="108"/>
      <c r="U140" s="108"/>
      <c r="V140" s="108"/>
      <c r="W140" s="108"/>
      <c r="X140" s="108"/>
      <c r="Y140" s="108"/>
    </row>
    <row r="141" spans="16:25" ht="13.5">
      <c r="P141" s="284"/>
      <c r="Q141" s="284"/>
      <c r="R141" s="284"/>
      <c r="S141" s="108"/>
      <c r="T141" s="108"/>
      <c r="U141" s="108"/>
      <c r="V141" s="108"/>
      <c r="W141" s="108"/>
      <c r="X141" s="108"/>
      <c r="Y141" s="108"/>
    </row>
    <row r="142" spans="16:25" ht="13.5">
      <c r="P142" s="284"/>
      <c r="Q142" s="284"/>
      <c r="R142" s="284"/>
      <c r="S142" s="108"/>
      <c r="T142" s="108"/>
      <c r="U142" s="108"/>
      <c r="V142" s="108"/>
      <c r="W142" s="108"/>
      <c r="X142" s="108"/>
      <c r="Y142" s="108"/>
    </row>
    <row r="143" spans="16:25" ht="13.5">
      <c r="P143" s="284"/>
      <c r="Q143" s="284"/>
      <c r="R143" s="284"/>
      <c r="S143" s="108"/>
      <c r="T143" s="108"/>
      <c r="U143" s="108"/>
      <c r="V143" s="108"/>
      <c r="W143" s="108"/>
      <c r="X143" s="108"/>
      <c r="Y143" s="108"/>
    </row>
    <row r="144" spans="16:25" ht="13.5">
      <c r="P144" s="284"/>
      <c r="Q144" s="284"/>
      <c r="R144" s="284"/>
      <c r="S144" s="108"/>
      <c r="T144" s="108"/>
      <c r="U144" s="108"/>
      <c r="V144" s="108"/>
      <c r="W144" s="108"/>
      <c r="X144" s="108"/>
      <c r="Y144" s="108"/>
    </row>
    <row r="145" spans="16:25" ht="13.5">
      <c r="P145" s="284"/>
      <c r="Q145" s="284"/>
      <c r="R145" s="284"/>
      <c r="S145" s="108"/>
      <c r="T145" s="108"/>
      <c r="U145" s="108"/>
      <c r="V145" s="108"/>
      <c r="W145" s="108"/>
      <c r="X145" s="108"/>
      <c r="Y145" s="108"/>
    </row>
    <row r="146" spans="16:25" ht="13.5">
      <c r="P146" s="284"/>
      <c r="Q146" s="284"/>
      <c r="R146" s="284"/>
      <c r="S146" s="108"/>
      <c r="T146" s="108"/>
      <c r="U146" s="108"/>
      <c r="V146" s="108"/>
      <c r="W146" s="108"/>
      <c r="X146" s="108"/>
      <c r="Y146" s="108"/>
    </row>
    <row r="147" spans="16:25" ht="13.5">
      <c r="P147" s="284"/>
      <c r="Q147" s="284"/>
      <c r="R147" s="284"/>
      <c r="S147" s="108"/>
      <c r="T147" s="108"/>
      <c r="U147" s="108"/>
      <c r="V147" s="108"/>
      <c r="W147" s="108"/>
      <c r="X147" s="108"/>
      <c r="Y147" s="108"/>
    </row>
    <row r="148" spans="16:25" ht="13.5">
      <c r="P148" s="284"/>
      <c r="Q148" s="284"/>
      <c r="R148" s="284"/>
      <c r="S148" s="108"/>
      <c r="T148" s="108"/>
      <c r="U148" s="108"/>
      <c r="V148" s="108"/>
      <c r="W148" s="108"/>
      <c r="X148" s="108"/>
      <c r="Y148" s="108"/>
    </row>
    <row r="149" spans="16:25" ht="13.5">
      <c r="P149" s="284"/>
      <c r="Q149" s="284"/>
      <c r="R149" s="284"/>
      <c r="S149" s="108"/>
      <c r="T149" s="108"/>
      <c r="U149" s="108"/>
      <c r="V149" s="108"/>
      <c r="W149" s="108"/>
      <c r="X149" s="108"/>
      <c r="Y149" s="108"/>
    </row>
    <row r="150" spans="16:25" ht="13.5">
      <c r="P150" s="284"/>
      <c r="Q150" s="284"/>
      <c r="R150" s="284"/>
      <c r="S150" s="108"/>
      <c r="T150" s="108"/>
      <c r="U150" s="108"/>
      <c r="V150" s="108"/>
      <c r="W150" s="108"/>
      <c r="X150" s="108"/>
      <c r="Y150" s="108"/>
    </row>
    <row r="151" spans="16:25" ht="13.5">
      <c r="P151" s="284"/>
      <c r="Q151" s="284"/>
      <c r="R151" s="284"/>
      <c r="S151" s="108"/>
      <c r="T151" s="108"/>
      <c r="U151" s="108"/>
      <c r="V151" s="108"/>
      <c r="W151" s="108"/>
      <c r="X151" s="108"/>
      <c r="Y151" s="108"/>
    </row>
    <row r="152" spans="16:25" ht="13.5">
      <c r="P152" s="284"/>
      <c r="Q152" s="284"/>
      <c r="R152" s="284"/>
      <c r="S152" s="108"/>
      <c r="T152" s="108"/>
      <c r="U152" s="108"/>
      <c r="V152" s="108"/>
      <c r="W152" s="108"/>
      <c r="X152" s="108"/>
      <c r="Y152" s="108"/>
    </row>
    <row r="153" spans="16:25" ht="13.5">
      <c r="P153" s="284"/>
      <c r="Q153" s="284"/>
      <c r="R153" s="284"/>
      <c r="S153" s="108"/>
      <c r="T153" s="108"/>
      <c r="U153" s="108"/>
      <c r="V153" s="108"/>
      <c r="W153" s="108"/>
      <c r="X153" s="108"/>
      <c r="Y153" s="108"/>
    </row>
    <row r="154" spans="16:25" ht="13.5">
      <c r="P154" s="284"/>
      <c r="Q154" s="284"/>
      <c r="R154" s="284"/>
      <c r="S154" s="108"/>
      <c r="T154" s="108"/>
      <c r="U154" s="108"/>
      <c r="V154" s="108"/>
      <c r="W154" s="108"/>
      <c r="X154" s="108"/>
      <c r="Y154" s="108"/>
    </row>
    <row r="155" spans="16:25" ht="13.5">
      <c r="P155" s="284"/>
      <c r="Q155" s="284"/>
      <c r="R155" s="284"/>
      <c r="S155" s="108"/>
      <c r="T155" s="108"/>
      <c r="U155" s="108"/>
      <c r="V155" s="108"/>
      <c r="W155" s="108"/>
      <c r="X155" s="108"/>
      <c r="Y155" s="108"/>
    </row>
    <row r="156" spans="16:25" ht="13.5">
      <c r="P156" s="284"/>
      <c r="Q156" s="284"/>
      <c r="R156" s="284"/>
      <c r="S156" s="108"/>
      <c r="T156" s="108"/>
      <c r="U156" s="108"/>
      <c r="V156" s="108"/>
      <c r="W156" s="108"/>
      <c r="X156" s="108"/>
      <c r="Y156" s="108"/>
    </row>
  </sheetData>
  <sheetProtection password="CAB1" sheet="1"/>
  <mergeCells count="59">
    <mergeCell ref="C113:D113"/>
    <mergeCell ref="B114:B128"/>
    <mergeCell ref="B130:B138"/>
    <mergeCell ref="B101:B109"/>
    <mergeCell ref="B111:C111"/>
    <mergeCell ref="D111:F111"/>
    <mergeCell ref="E112:F112"/>
    <mergeCell ref="G112:H112"/>
    <mergeCell ref="J112:N112"/>
    <mergeCell ref="H20:O23"/>
    <mergeCell ref="E83:F83"/>
    <mergeCell ref="G83:H83"/>
    <mergeCell ref="J83:N83"/>
    <mergeCell ref="C84:D84"/>
    <mergeCell ref="B85:B99"/>
    <mergeCell ref="B57:B70"/>
    <mergeCell ref="G8:N8"/>
    <mergeCell ref="I15:J15"/>
    <mergeCell ref="K15:O15"/>
    <mergeCell ref="B11:C16"/>
    <mergeCell ref="D6:G6"/>
    <mergeCell ref="D54:F54"/>
    <mergeCell ref="E55:F55"/>
    <mergeCell ref="G55:H55"/>
    <mergeCell ref="B29:B42"/>
    <mergeCell ref="G27:H27"/>
    <mergeCell ref="B5:C6"/>
    <mergeCell ref="D5:G5"/>
    <mergeCell ref="I13:J13"/>
    <mergeCell ref="I14:J14"/>
    <mergeCell ref="I5:O5"/>
    <mergeCell ref="H6:O6"/>
    <mergeCell ref="E27:F27"/>
    <mergeCell ref="B8:D9"/>
    <mergeCell ref="G9:N9"/>
    <mergeCell ref="C38:C42"/>
    <mergeCell ref="B44:B52"/>
    <mergeCell ref="B72:B80"/>
    <mergeCell ref="J66:N68"/>
    <mergeCell ref="J27:N27"/>
    <mergeCell ref="B18:D18"/>
    <mergeCell ref="K12:O12"/>
    <mergeCell ref="C66:C70"/>
    <mergeCell ref="I16:J16"/>
    <mergeCell ref="K16:O16"/>
    <mergeCell ref="B22:D22"/>
    <mergeCell ref="B20:D21"/>
    <mergeCell ref="B23:D23"/>
    <mergeCell ref="K13:O13"/>
    <mergeCell ref="K14:O14"/>
    <mergeCell ref="I11:J11"/>
    <mergeCell ref="K11:O11"/>
    <mergeCell ref="C28:D28"/>
    <mergeCell ref="J38:N40"/>
    <mergeCell ref="I12:J12"/>
    <mergeCell ref="J55:N55"/>
    <mergeCell ref="B54:C54"/>
    <mergeCell ref="C56:D56"/>
    <mergeCell ref="H18:O18"/>
  </mergeCells>
  <dataValidations count="6">
    <dataValidation allowBlank="1" showInputMessage="1" showErrorMessage="1" imeMode="halfKatakana" sqref="G85:H109 G57:H80 G29:H52 G114:H138"/>
    <dataValidation type="textLength" operator="equal" allowBlank="1" showInputMessage="1" showErrorMessage="1" error="１マスに１ケタづつ&#10;入力してください。" imeMode="halfAlpha" sqref="J70:N80 J57:N65 J42:N52 J29:N37 I85:N109 I57:I80 I29:I52 I114:N138">
      <formula1>1</formula1>
    </dataValidation>
    <dataValidation type="textLength" operator="equal" allowBlank="1" showInputMessage="1" showErrorMessage="1" imeMode="halfAlpha" sqref="H5">
      <formula1>6</formula1>
    </dataValidation>
    <dataValidation allowBlank="1" showInputMessage="1" showErrorMessage="1" imeMode="halfAlpha" sqref="O9 F9 E20 J15:J16 I19:J19 I12:I16 J12 I24:J25"/>
    <dataValidation operator="equal" allowBlank="1" showInputMessage="1" showErrorMessage="1" error="１マスに１ケタづつ&#10;入力してください。" imeMode="hiragana" sqref="J66:N68 J38:N40"/>
    <dataValidation allowBlank="1" showInputMessage="1" showErrorMessage="1" imeMode="hiragana" sqref="O85:O109 E85:F109 E57:F80 O57:O80 E29:F52 O29:O52 O114:O138 E114:F138"/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rowBreaks count="4" manualBreakCount="4">
    <brk id="25" min="1" max="14" man="1"/>
    <brk id="53" min="1" max="14" man="1"/>
    <brk id="81" min="1" max="14" man="1"/>
    <brk id="110" min="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3.00390625" style="0" customWidth="1"/>
    <col min="2" max="2" width="10.125" style="0" customWidth="1"/>
    <col min="3" max="3" width="25.375" style="0" customWidth="1"/>
    <col min="4" max="4" width="16.00390625" style="0" customWidth="1"/>
    <col min="5" max="5" width="14.625" style="0" customWidth="1"/>
  </cols>
  <sheetData>
    <row r="1" ht="24" customHeight="1">
      <c r="D1" s="32" t="s">
        <v>151</v>
      </c>
    </row>
    <row r="2" ht="27" customHeight="1">
      <c r="B2" s="147" t="s">
        <v>152</v>
      </c>
    </row>
    <row r="3" spans="2:5" ht="13.5">
      <c r="B3" s="148" t="s">
        <v>148</v>
      </c>
      <c r="C3" s="148" t="s">
        <v>149</v>
      </c>
      <c r="D3" s="148" t="s">
        <v>150</v>
      </c>
      <c r="E3" s="149" t="s">
        <v>153</v>
      </c>
    </row>
    <row r="4" spans="1:5" s="3" customFormat="1" ht="13.5" customHeight="1">
      <c r="A4" s="4"/>
      <c r="B4" s="5">
        <v>100000</v>
      </c>
      <c r="C4" s="5" t="s">
        <v>115</v>
      </c>
      <c r="D4" s="5" t="s">
        <v>83</v>
      </c>
      <c r="E4" s="5" t="s">
        <v>84</v>
      </c>
    </row>
    <row r="5" spans="1:5" s="3" customFormat="1" ht="13.5" customHeight="1">
      <c r="A5" s="4"/>
      <c r="B5" s="5">
        <v>100001</v>
      </c>
      <c r="C5" s="5" t="s">
        <v>116</v>
      </c>
      <c r="D5" s="5" t="s">
        <v>85</v>
      </c>
      <c r="E5" s="5" t="s">
        <v>86</v>
      </c>
    </row>
    <row r="6" spans="1:5" s="3" customFormat="1" ht="13.5" customHeight="1">
      <c r="A6" s="4"/>
      <c r="B6" s="5">
        <v>100002</v>
      </c>
      <c r="C6" s="5" t="s">
        <v>117</v>
      </c>
      <c r="D6" s="5" t="s">
        <v>118</v>
      </c>
      <c r="E6" s="5" t="s">
        <v>87</v>
      </c>
    </row>
    <row r="7" spans="1:5" s="3" customFormat="1" ht="13.5" customHeight="1">
      <c r="A7" s="4"/>
      <c r="B7" s="5">
        <v>100003</v>
      </c>
      <c r="C7" s="5" t="s">
        <v>120</v>
      </c>
      <c r="D7" s="5" t="s">
        <v>121</v>
      </c>
      <c r="E7" s="5" t="s">
        <v>119</v>
      </c>
    </row>
    <row r="8" spans="1:5" s="3" customFormat="1" ht="13.5" customHeight="1">
      <c r="A8" s="4"/>
      <c r="B8" s="5">
        <v>100004</v>
      </c>
      <c r="C8" s="5" t="s">
        <v>122</v>
      </c>
      <c r="D8" s="5" t="s">
        <v>123</v>
      </c>
      <c r="E8" s="5" t="s">
        <v>88</v>
      </c>
    </row>
    <row r="9" spans="1:5" s="3" customFormat="1" ht="13.5" customHeight="1">
      <c r="A9" s="4"/>
      <c r="B9" s="5">
        <v>100007</v>
      </c>
      <c r="C9" s="5" t="s">
        <v>124</v>
      </c>
      <c r="D9" s="5" t="s">
        <v>125</v>
      </c>
      <c r="E9" s="5" t="s">
        <v>89</v>
      </c>
    </row>
    <row r="10" spans="1:5" s="3" customFormat="1" ht="13.5" customHeight="1">
      <c r="A10" s="4"/>
      <c r="B10" s="5">
        <v>100008</v>
      </c>
      <c r="C10" s="5" t="s">
        <v>126</v>
      </c>
      <c r="D10" s="5" t="s">
        <v>127</v>
      </c>
      <c r="E10" s="5" t="s">
        <v>90</v>
      </c>
    </row>
    <row r="11" spans="1:5" s="3" customFormat="1" ht="13.5" customHeight="1">
      <c r="A11" s="4"/>
      <c r="B11" s="5">
        <v>100017</v>
      </c>
      <c r="C11" s="5" t="s">
        <v>128</v>
      </c>
      <c r="D11" s="5" t="s">
        <v>129</v>
      </c>
      <c r="E11" s="5" t="s">
        <v>91</v>
      </c>
    </row>
    <row r="12" spans="1:5" s="3" customFormat="1" ht="13.5" customHeight="1">
      <c r="A12" s="4"/>
      <c r="B12" s="5">
        <v>100019</v>
      </c>
      <c r="C12" s="5" t="s">
        <v>130</v>
      </c>
      <c r="D12" s="5" t="s">
        <v>92</v>
      </c>
      <c r="E12" s="5" t="s">
        <v>93</v>
      </c>
    </row>
    <row r="13" spans="1:5" s="3" customFormat="1" ht="13.5" customHeight="1">
      <c r="A13" s="4"/>
      <c r="B13" s="5">
        <v>100020</v>
      </c>
      <c r="C13" s="5" t="s">
        <v>131</v>
      </c>
      <c r="D13" s="5" t="s">
        <v>94</v>
      </c>
      <c r="E13" s="5" t="s">
        <v>95</v>
      </c>
    </row>
    <row r="14" spans="1:5" s="3" customFormat="1" ht="13.5" customHeight="1">
      <c r="A14" s="4"/>
      <c r="B14" s="5">
        <v>100021</v>
      </c>
      <c r="C14" s="5" t="s">
        <v>132</v>
      </c>
      <c r="D14" s="5" t="s">
        <v>133</v>
      </c>
      <c r="E14" s="5" t="s">
        <v>96</v>
      </c>
    </row>
    <row r="15" spans="1:5" s="3" customFormat="1" ht="13.5" customHeight="1">
      <c r="A15" s="4"/>
      <c r="B15" s="5">
        <v>100026</v>
      </c>
      <c r="C15" s="5" t="s">
        <v>134</v>
      </c>
      <c r="D15" s="5" t="s">
        <v>135</v>
      </c>
      <c r="E15" s="5" t="s">
        <v>97</v>
      </c>
    </row>
    <row r="16" spans="1:5" s="3" customFormat="1" ht="13.5" customHeight="1">
      <c r="A16" s="4"/>
      <c r="B16" s="5">
        <v>100028</v>
      </c>
      <c r="C16" s="5" t="s">
        <v>136</v>
      </c>
      <c r="D16" s="5" t="s">
        <v>98</v>
      </c>
      <c r="E16" s="5" t="s">
        <v>99</v>
      </c>
    </row>
    <row r="17" spans="1:5" s="3" customFormat="1" ht="13.5" customHeight="1">
      <c r="A17" s="4"/>
      <c r="B17" s="5">
        <v>100030</v>
      </c>
      <c r="C17" s="5" t="s">
        <v>137</v>
      </c>
      <c r="D17" s="5" t="s">
        <v>138</v>
      </c>
      <c r="E17" s="5" t="s">
        <v>100</v>
      </c>
    </row>
    <row r="18" spans="1:5" s="3" customFormat="1" ht="13.5" customHeight="1">
      <c r="A18" s="4"/>
      <c r="B18" s="5">
        <v>100032</v>
      </c>
      <c r="C18" s="5" t="s">
        <v>140</v>
      </c>
      <c r="D18" s="5" t="s">
        <v>141</v>
      </c>
      <c r="E18" s="5" t="s">
        <v>139</v>
      </c>
    </row>
    <row r="19" spans="1:5" s="3" customFormat="1" ht="13.5" customHeight="1">
      <c r="A19" s="4"/>
      <c r="B19" s="5">
        <v>100034</v>
      </c>
      <c r="C19" s="5" t="s">
        <v>164</v>
      </c>
      <c r="D19" s="5" t="s">
        <v>165</v>
      </c>
      <c r="E19" s="5" t="s">
        <v>166</v>
      </c>
    </row>
    <row r="20" spans="1:5" s="3" customFormat="1" ht="13.5" customHeight="1">
      <c r="A20" s="4"/>
      <c r="B20" s="5">
        <v>100036</v>
      </c>
      <c r="C20" s="5" t="s">
        <v>157</v>
      </c>
      <c r="D20" s="5" t="s">
        <v>158</v>
      </c>
      <c r="E20" s="5" t="s">
        <v>159</v>
      </c>
    </row>
    <row r="21" spans="1:5" s="3" customFormat="1" ht="13.5" customHeight="1">
      <c r="A21" s="4"/>
      <c r="B21" s="5">
        <v>100038</v>
      </c>
      <c r="C21" s="5" t="s">
        <v>142</v>
      </c>
      <c r="D21" s="5" t="s">
        <v>101</v>
      </c>
      <c r="E21" s="5" t="s">
        <v>102</v>
      </c>
    </row>
    <row r="22" spans="1:5" s="3" customFormat="1" ht="13.5" customHeight="1">
      <c r="A22" s="4"/>
      <c r="B22" s="5">
        <v>100039</v>
      </c>
      <c r="C22" s="5" t="s">
        <v>144</v>
      </c>
      <c r="D22" s="5" t="s">
        <v>145</v>
      </c>
      <c r="E22" s="5" t="s">
        <v>143</v>
      </c>
    </row>
    <row r="23" spans="1:5" s="3" customFormat="1" ht="13.5" customHeight="1">
      <c r="A23" s="4"/>
      <c r="B23" s="5">
        <v>100054</v>
      </c>
      <c r="C23" s="5" t="s">
        <v>146</v>
      </c>
      <c r="D23" s="5" t="s">
        <v>147</v>
      </c>
      <c r="E23" s="5" t="s">
        <v>103</v>
      </c>
    </row>
    <row r="24" spans="1:5" s="3" customFormat="1" ht="13.5" customHeight="1">
      <c r="A24" s="4"/>
      <c r="B24" s="5">
        <v>100055</v>
      </c>
      <c r="C24" s="5" t="s">
        <v>186</v>
      </c>
      <c r="D24" s="5" t="s">
        <v>187</v>
      </c>
      <c r="E24" s="5" t="s">
        <v>188</v>
      </c>
    </row>
    <row r="25" spans="2:5" ht="13.5">
      <c r="B25" s="5">
        <v>100057</v>
      </c>
      <c r="C25" s="5" t="s">
        <v>154</v>
      </c>
      <c r="D25" s="5" t="s">
        <v>155</v>
      </c>
      <c r="E25" s="5" t="s">
        <v>156</v>
      </c>
    </row>
    <row r="26" spans="2:5" ht="13.5">
      <c r="B26" s="151">
        <v>100058</v>
      </c>
      <c r="C26" s="5" t="s">
        <v>170</v>
      </c>
      <c r="D26" s="151" t="s">
        <v>171</v>
      </c>
      <c r="E26" s="151" t="s">
        <v>172</v>
      </c>
    </row>
  </sheetData>
  <sheetProtection password="CAB1" sheet="1" objects="1" scenarios="1"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11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1.25" style="3" customWidth="1"/>
    <col min="2" max="2" width="13.875" style="3" bestFit="1" customWidth="1"/>
    <col min="3" max="3" width="1.25" style="3" customWidth="1"/>
    <col min="4" max="4" width="11.625" style="3" bestFit="1" customWidth="1"/>
    <col min="5" max="5" width="18.375" style="162" bestFit="1" customWidth="1"/>
    <col min="6" max="6" width="10.50390625" style="3" bestFit="1" customWidth="1"/>
    <col min="7" max="7" width="18.625" style="3" customWidth="1"/>
    <col min="8" max="8" width="25.125" style="3" customWidth="1"/>
    <col min="9" max="10" width="3.50390625" style="3" bestFit="1" customWidth="1"/>
    <col min="11" max="11" width="7.50390625" style="3" bestFit="1" customWidth="1"/>
    <col min="12" max="12" width="5.50390625" style="3" bestFit="1" customWidth="1"/>
    <col min="13" max="13" width="15.00390625" style="3" bestFit="1" customWidth="1"/>
    <col min="14" max="16" width="3.50390625" style="3" bestFit="1" customWidth="1"/>
    <col min="17" max="17" width="4.50390625" style="3" bestFit="1" customWidth="1"/>
    <col min="18" max="18" width="9.00390625" style="3" customWidth="1"/>
    <col min="19" max="19" width="11.625" style="3" bestFit="1" customWidth="1"/>
    <col min="20" max="20" width="9.00390625" style="3" customWidth="1"/>
    <col min="21" max="21" width="10.50390625" style="3" bestFit="1" customWidth="1"/>
    <col min="22" max="16384" width="9.00390625" style="3" customWidth="1"/>
  </cols>
  <sheetData>
    <row r="1" spans="2:21" ht="13.5" customHeight="1" thickBot="1" thickTop="1">
      <c r="B1" s="141" t="s">
        <v>106</v>
      </c>
      <c r="C1" s="144"/>
      <c r="D1" s="142" t="s">
        <v>111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145"/>
      <c r="S1" s="145" t="s">
        <v>27</v>
      </c>
      <c r="T1" s="145" t="s">
        <v>108</v>
      </c>
      <c r="U1" s="145" t="s">
        <v>107</v>
      </c>
    </row>
    <row r="2" spans="2:21" ht="13.5" customHeight="1" thickBot="1" thickTop="1">
      <c r="B2" s="146"/>
      <c r="C2" s="144"/>
      <c r="D2" s="163" t="str">
        <f>IF('参加申込書'!E29="","無","有")</f>
        <v>無</v>
      </c>
      <c r="E2" s="164" t="s">
        <v>0</v>
      </c>
      <c r="F2" s="167">
        <f>IF(D2="無","",U2)</f>
      </c>
      <c r="G2" s="168">
        <f>IF(D2="無","",'参加申込書'!Z29&amp;'参加申込書'!AA29)</f>
      </c>
      <c r="H2" s="168">
        <f>IF(D2="無","",'参加申込書'!AB29)</f>
      </c>
      <c r="I2" s="168">
        <f>IF(D2="無","",'参加申込書'!AC29)</f>
      </c>
      <c r="J2" s="168">
        <f>IF(D2="無","",'参加申込書'!AD29)</f>
      </c>
      <c r="K2" s="168">
        <f>IF(D2="無","",'参加申込書'!AE29)</f>
      </c>
      <c r="L2" s="168">
        <f>IF(D2="無","",T2)</f>
      </c>
      <c r="M2" s="168">
        <f>IF(D2="無","",'参加申込書'!AF29&amp;" "&amp;'参加申込書'!AH29)</f>
      </c>
      <c r="N2" s="169"/>
      <c r="O2" s="169"/>
      <c r="P2" s="169"/>
      <c r="Q2" s="169"/>
      <c r="R2" s="178"/>
      <c r="S2" s="172">
        <v>1</v>
      </c>
      <c r="T2" s="172">
        <f>IF($B$8="","",$B$8+S2)</f>
      </c>
      <c r="U2" s="172">
        <f>IF(T2="","",100000000+T2)</f>
      </c>
    </row>
    <row r="3" spans="2:21" ht="13.5" customHeight="1" thickBot="1" thickTop="1">
      <c r="B3" s="142"/>
      <c r="C3" s="142"/>
      <c r="D3" s="163" t="str">
        <f>IF('参加申込書'!E30="","無","有")</f>
        <v>無</v>
      </c>
      <c r="E3" s="164" t="s">
        <v>0</v>
      </c>
      <c r="F3" s="170">
        <f aca="true" t="shared" si="0" ref="F3:F66">IF(D3="無","",U3)</f>
      </c>
      <c r="G3" s="171">
        <f>IF(D3="無","",'参加申込書'!Z30&amp;'参加申込書'!AA30)</f>
      </c>
      <c r="H3" s="171">
        <f>IF(D3="無","",'参加申込書'!AB30)</f>
      </c>
      <c r="I3" s="171">
        <f>IF(D3="無","",'参加申込書'!AC30)</f>
      </c>
      <c r="J3" s="171">
        <f>IF(D3="無","",'参加申込書'!AD30)</f>
      </c>
      <c r="K3" s="171">
        <f>IF(D3="無","",'参加申込書'!AE30)</f>
      </c>
      <c r="L3" s="171">
        <f aca="true" t="shared" si="1" ref="L3:L66">IF(D3="無","",T3)</f>
      </c>
      <c r="M3" s="171">
        <f>IF(D3="無","",'参加申込書'!AF30&amp;" "&amp;'参加申込書'!AH30)</f>
      </c>
      <c r="N3" s="172"/>
      <c r="O3" s="172"/>
      <c r="P3" s="172"/>
      <c r="Q3" s="172"/>
      <c r="R3" s="178"/>
      <c r="S3" s="172">
        <v>2</v>
      </c>
      <c r="T3" s="172">
        <f aca="true" t="shared" si="2" ref="T3:T24">IF($B$8="","",$B$8+S3)</f>
      </c>
      <c r="U3" s="172">
        <f aca="true" t="shared" si="3" ref="U3:U24">IF(T3="","",100000000+T3)</f>
      </c>
    </row>
    <row r="4" spans="2:21" ht="13.5" customHeight="1" thickBot="1">
      <c r="B4" s="143" t="s">
        <v>109</v>
      </c>
      <c r="C4" s="144"/>
      <c r="D4" s="163" t="str">
        <f>IF('参加申込書'!E31="","無","有")</f>
        <v>無</v>
      </c>
      <c r="E4" s="164" t="s">
        <v>0</v>
      </c>
      <c r="F4" s="170">
        <f t="shared" si="0"/>
      </c>
      <c r="G4" s="171">
        <f>IF(D4="無","",'参加申込書'!Z31&amp;'参加申込書'!AA31)</f>
      </c>
      <c r="H4" s="171">
        <f>IF(D4="無","",'参加申込書'!AB31)</f>
      </c>
      <c r="I4" s="171">
        <f>IF(D4="無","",'参加申込書'!AC31)</f>
      </c>
      <c r="J4" s="171">
        <f>IF(D4="無","",'参加申込書'!AD31)</f>
      </c>
      <c r="K4" s="171">
        <f>IF(D4="無","",'参加申込書'!AE31)</f>
      </c>
      <c r="L4" s="171">
        <f t="shared" si="1"/>
      </c>
      <c r="M4" s="171">
        <f>IF(D4="無","",'参加申込書'!AF31&amp;" "&amp;'参加申込書'!AH31)</f>
      </c>
      <c r="N4" s="172"/>
      <c r="O4" s="172"/>
      <c r="P4" s="172"/>
      <c r="Q4" s="172"/>
      <c r="R4" s="178"/>
      <c r="S4" s="172">
        <v>3</v>
      </c>
      <c r="T4" s="172">
        <f t="shared" si="2"/>
      </c>
      <c r="U4" s="172">
        <f t="shared" si="3"/>
      </c>
    </row>
    <row r="5" spans="2:21" ht="13.5" customHeight="1" thickBot="1">
      <c r="B5" s="143">
        <f>IF(B2="","",B2-1)</f>
      </c>
      <c r="C5" s="145"/>
      <c r="D5" s="163" t="str">
        <f>IF('参加申込書'!E32="","無","有")</f>
        <v>無</v>
      </c>
      <c r="E5" s="164" t="s">
        <v>1</v>
      </c>
      <c r="F5" s="170">
        <f t="shared" si="0"/>
      </c>
      <c r="G5" s="171">
        <f>IF(D5="無","",'参加申込書'!Z32&amp;'参加申込書'!AA32)</f>
      </c>
      <c r="H5" s="171">
        <f>IF(D5="無","",'参加申込書'!AB32)</f>
      </c>
      <c r="I5" s="171">
        <f>IF(D5="無","",'参加申込書'!AC32)</f>
      </c>
      <c r="J5" s="171">
        <f>IF(D5="無","",'参加申込書'!AD32)</f>
      </c>
      <c r="K5" s="171">
        <f>IF(D5="無","",'参加申込書'!AE32)</f>
      </c>
      <c r="L5" s="171">
        <f t="shared" si="1"/>
      </c>
      <c r="M5" s="171">
        <f>IF(D5="無","",'参加申込書'!AF32&amp;" "&amp;'参加申込書'!AH32)</f>
      </c>
      <c r="N5" s="172"/>
      <c r="O5" s="172"/>
      <c r="P5" s="172"/>
      <c r="Q5" s="172"/>
      <c r="R5" s="178"/>
      <c r="S5" s="172">
        <v>4</v>
      </c>
      <c r="T5" s="172">
        <f t="shared" si="2"/>
      </c>
      <c r="U5" s="172">
        <f t="shared" si="3"/>
      </c>
    </row>
    <row r="6" spans="4:21" ht="13.5" customHeight="1" thickBot="1">
      <c r="D6" s="163" t="str">
        <f>IF('参加申込書'!E33="","無","有")</f>
        <v>無</v>
      </c>
      <c r="E6" s="164" t="s">
        <v>1</v>
      </c>
      <c r="F6" s="170">
        <f t="shared" si="0"/>
      </c>
      <c r="G6" s="171">
        <f>IF(D6="無","",'参加申込書'!Z33&amp;'参加申込書'!AA33)</f>
      </c>
      <c r="H6" s="171">
        <f>IF(D6="無","",'参加申込書'!AB33)</f>
      </c>
      <c r="I6" s="171">
        <f>IF(D6="無","",'参加申込書'!AC33)</f>
      </c>
      <c r="J6" s="171">
        <f>IF(D6="無","",'参加申込書'!AD33)</f>
      </c>
      <c r="K6" s="171">
        <f>IF(D6="無","",'参加申込書'!AE33)</f>
      </c>
      <c r="L6" s="171">
        <f t="shared" si="1"/>
      </c>
      <c r="M6" s="171">
        <f>IF(D6="無","",'参加申込書'!AF33&amp;" "&amp;'参加申込書'!AH33)</f>
      </c>
      <c r="N6" s="172"/>
      <c r="O6" s="172"/>
      <c r="P6" s="172"/>
      <c r="Q6" s="172"/>
      <c r="R6" s="178"/>
      <c r="S6" s="172">
        <v>5</v>
      </c>
      <c r="T6" s="172">
        <f t="shared" si="2"/>
      </c>
      <c r="U6" s="172">
        <f t="shared" si="3"/>
      </c>
    </row>
    <row r="7" spans="2:21" ht="13.5" customHeight="1" thickBot="1">
      <c r="B7" s="143" t="s">
        <v>110</v>
      </c>
      <c r="C7" s="144"/>
      <c r="D7" s="163" t="str">
        <f>IF('参加申込書'!E34="","無","有")</f>
        <v>無</v>
      </c>
      <c r="E7" s="164" t="s">
        <v>1</v>
      </c>
      <c r="F7" s="170">
        <f t="shared" si="0"/>
      </c>
      <c r="G7" s="171">
        <f>IF(D7="無","",'参加申込書'!Z34&amp;'参加申込書'!AA34)</f>
      </c>
      <c r="H7" s="171">
        <f>IF(D7="無","",'参加申込書'!AB34)</f>
      </c>
      <c r="I7" s="171">
        <f>IF(D7="無","",'参加申込書'!AC34)</f>
      </c>
      <c r="J7" s="171">
        <f>IF(D7="無","",'参加申込書'!AD34)</f>
      </c>
      <c r="K7" s="171">
        <f>IF(D7="無","",'参加申込書'!AE34)</f>
      </c>
      <c r="L7" s="171">
        <f t="shared" si="1"/>
      </c>
      <c r="M7" s="171">
        <f>IF(D7="無","",'参加申込書'!AF34&amp;" "&amp;'参加申込書'!AH34)</f>
      </c>
      <c r="N7" s="172"/>
      <c r="O7" s="172"/>
      <c r="P7" s="172"/>
      <c r="Q7" s="172"/>
      <c r="R7" s="178"/>
      <c r="S7" s="172">
        <v>6</v>
      </c>
      <c r="T7" s="172">
        <f t="shared" si="2"/>
      </c>
      <c r="U7" s="172">
        <f t="shared" si="3"/>
      </c>
    </row>
    <row r="8" spans="2:21" ht="13.5" customHeight="1" thickBot="1">
      <c r="B8" s="143">
        <f>IF(B5="","",B5*50)</f>
      </c>
      <c r="C8" s="145"/>
      <c r="D8" s="163" t="str">
        <f>IF('参加申込書'!E35="","無","有")</f>
        <v>無</v>
      </c>
      <c r="E8" s="164" t="s">
        <v>180</v>
      </c>
      <c r="F8" s="170">
        <f t="shared" si="0"/>
      </c>
      <c r="G8" s="171">
        <f>IF(D8="無","",'参加申込書'!Z35&amp;'参加申込書'!AA35)</f>
      </c>
      <c r="H8" s="171">
        <f>IF(D8="無","",'参加申込書'!AB35)</f>
      </c>
      <c r="I8" s="171">
        <f>IF(D8="無","",'参加申込書'!AC35)</f>
      </c>
      <c r="J8" s="171">
        <f>IF(D8="無","",'参加申込書'!AD35)</f>
      </c>
      <c r="K8" s="171">
        <f>IF(D8="無","",'参加申込書'!AE35)</f>
      </c>
      <c r="L8" s="171">
        <f t="shared" si="1"/>
      </c>
      <c r="M8" s="171">
        <f>IF(D8="無","",'参加申込書'!AF35&amp;" "&amp;'参加申込書'!AH35)</f>
      </c>
      <c r="N8" s="172"/>
      <c r="O8" s="172"/>
      <c r="P8" s="172"/>
      <c r="Q8" s="172"/>
      <c r="R8" s="178"/>
      <c r="S8" s="172">
        <v>7</v>
      </c>
      <c r="T8" s="172">
        <f t="shared" si="2"/>
      </c>
      <c r="U8" s="172">
        <f t="shared" si="3"/>
      </c>
    </row>
    <row r="9" spans="4:21" ht="13.5" customHeight="1" thickBot="1">
      <c r="D9" s="163" t="str">
        <f>IF('参加申込書'!E36="","無","有")</f>
        <v>無</v>
      </c>
      <c r="E9" s="164" t="s">
        <v>180</v>
      </c>
      <c r="F9" s="170">
        <f t="shared" si="0"/>
      </c>
      <c r="G9" s="171">
        <f>IF(D9="無","",'参加申込書'!Z36&amp;'参加申込書'!AA36)</f>
      </c>
      <c r="H9" s="171">
        <f>IF(D9="無","",'参加申込書'!AB36)</f>
      </c>
      <c r="I9" s="171">
        <f>IF(D9="無","",'参加申込書'!AC36)</f>
      </c>
      <c r="J9" s="171">
        <f>IF(D9="無","",'参加申込書'!AD36)</f>
      </c>
      <c r="K9" s="171">
        <f>IF(D9="無","",'参加申込書'!AE36)</f>
      </c>
      <c r="L9" s="171">
        <f t="shared" si="1"/>
      </c>
      <c r="M9" s="171">
        <f>IF(D9="無","",'参加申込書'!AF36&amp;" "&amp;'参加申込書'!AH36)</f>
      </c>
      <c r="N9" s="172"/>
      <c r="O9" s="172"/>
      <c r="P9" s="172"/>
      <c r="Q9" s="172"/>
      <c r="R9" s="178"/>
      <c r="S9" s="172">
        <v>8</v>
      </c>
      <c r="T9" s="172">
        <f t="shared" si="2"/>
      </c>
      <c r="U9" s="172">
        <f t="shared" si="3"/>
      </c>
    </row>
    <row r="10" spans="2:21" ht="13.5" customHeight="1" thickBot="1">
      <c r="B10" s="143" t="s">
        <v>112</v>
      </c>
      <c r="D10" s="163" t="str">
        <f>IF('参加申込書'!E37="","無","有")</f>
        <v>無</v>
      </c>
      <c r="E10" s="164" t="s">
        <v>180</v>
      </c>
      <c r="F10" s="170">
        <f t="shared" si="0"/>
      </c>
      <c r="G10" s="171">
        <f>IF(D10="無","",'参加申込書'!Z37&amp;'参加申込書'!AA37)</f>
      </c>
      <c r="H10" s="171">
        <f>IF(D10="無","",'参加申込書'!AB37)</f>
      </c>
      <c r="I10" s="171">
        <f>IF(D10="無","",'参加申込書'!AC37)</f>
      </c>
      <c r="J10" s="171">
        <f>IF(D10="無","",'参加申込書'!AD37)</f>
      </c>
      <c r="K10" s="171">
        <f>IF(D10="無","",'参加申込書'!AE37)</f>
      </c>
      <c r="L10" s="171">
        <f t="shared" si="1"/>
      </c>
      <c r="M10" s="171">
        <f>IF(D10="無","",'参加申込書'!AF37&amp;" "&amp;'参加申込書'!AH37)</f>
      </c>
      <c r="N10" s="172"/>
      <c r="O10" s="172"/>
      <c r="P10" s="172"/>
      <c r="Q10" s="172"/>
      <c r="R10" s="178"/>
      <c r="S10" s="172">
        <v>9</v>
      </c>
      <c r="T10" s="172">
        <f t="shared" si="2"/>
      </c>
      <c r="U10" s="172">
        <f t="shared" si="3"/>
      </c>
    </row>
    <row r="11" spans="2:21" ht="13.5" customHeight="1" thickBot="1">
      <c r="B11" s="143">
        <f>COUNTIF(D2:D24,"有")+COUNTIF(D48:D71,"有")</f>
        <v>0</v>
      </c>
      <c r="D11" s="163" t="str">
        <f>IF('参加申込書'!E38="","無","有")</f>
        <v>無</v>
      </c>
      <c r="E11" s="164" t="s">
        <v>223</v>
      </c>
      <c r="F11" s="170">
        <f t="shared" si="0"/>
      </c>
      <c r="G11" s="171">
        <f>IF(D11="無","",'参加申込書'!Z38&amp;'参加申込書'!AA38)</f>
      </c>
      <c r="H11" s="171">
        <f>IF(D11="無","",'参加申込書'!AB38)</f>
      </c>
      <c r="I11" s="171">
        <f>IF(D11="無","",'参加申込書'!AC38)</f>
      </c>
      <c r="J11" s="171">
        <f>IF(D11="無","",'参加申込書'!AD38)</f>
      </c>
      <c r="K11" s="171">
        <f>IF(D11="無","",'参加申込書'!AE38)</f>
      </c>
      <c r="L11" s="171">
        <f t="shared" si="1"/>
      </c>
      <c r="M11" s="171">
        <f>IF(D11="無","",'参加申込書'!AF38&amp;" "&amp;'参加申込書'!AH38)</f>
      </c>
      <c r="N11" s="172"/>
      <c r="O11" s="172"/>
      <c r="P11" s="172">
        <f>IF(D11="有","A","")</f>
      </c>
      <c r="Q11" s="172"/>
      <c r="R11" s="178"/>
      <c r="S11" s="172">
        <v>10</v>
      </c>
      <c r="T11" s="172">
        <f t="shared" si="2"/>
      </c>
      <c r="U11" s="172">
        <f t="shared" si="3"/>
      </c>
    </row>
    <row r="12" spans="4:21" ht="13.5" customHeight="1" thickBot="1">
      <c r="D12" s="163" t="str">
        <f>IF('参加申込書'!E39="","無","有")</f>
        <v>無</v>
      </c>
      <c r="E12" s="164" t="s">
        <v>224</v>
      </c>
      <c r="F12" s="170">
        <f t="shared" si="0"/>
      </c>
      <c r="G12" s="171">
        <f>IF(D12="無","",'参加申込書'!Z39&amp;'参加申込書'!AA39)</f>
      </c>
      <c r="H12" s="171">
        <f>IF(D12="無","",'参加申込書'!AB39)</f>
      </c>
      <c r="I12" s="171">
        <f>IF(D12="無","",'参加申込書'!AC39)</f>
      </c>
      <c r="J12" s="171">
        <f>IF(D12="無","",'参加申込書'!AD39)</f>
      </c>
      <c r="K12" s="171">
        <f>IF(D12="無","",'参加申込書'!AE39)</f>
      </c>
      <c r="L12" s="171">
        <f t="shared" si="1"/>
      </c>
      <c r="M12" s="171">
        <f>IF(D12="無","",'参加申込書'!AF39&amp;" "&amp;'参加申込書'!AH39)</f>
      </c>
      <c r="N12" s="172"/>
      <c r="O12" s="172"/>
      <c r="P12" s="172">
        <f>IF(D12="有","A","")</f>
      </c>
      <c r="Q12" s="172"/>
      <c r="R12" s="178"/>
      <c r="S12" s="172">
        <v>11</v>
      </c>
      <c r="T12" s="172">
        <f t="shared" si="2"/>
      </c>
      <c r="U12" s="172">
        <f t="shared" si="3"/>
      </c>
    </row>
    <row r="13" spans="2:21" ht="13.5" customHeight="1" thickBot="1">
      <c r="B13" s="143" t="s">
        <v>113</v>
      </c>
      <c r="D13" s="163" t="str">
        <f>IF('参加申込書'!E40="","無","有")</f>
        <v>無</v>
      </c>
      <c r="E13" s="164" t="s">
        <v>225</v>
      </c>
      <c r="F13" s="170">
        <f t="shared" si="0"/>
      </c>
      <c r="G13" s="171">
        <f>IF(D13="無","",'参加申込書'!Z40&amp;'参加申込書'!AA40)</f>
      </c>
      <c r="H13" s="171">
        <f>IF(D13="無","",'参加申込書'!AB40)</f>
      </c>
      <c r="I13" s="171">
        <f>IF(D13="無","",'参加申込書'!AC40)</f>
      </c>
      <c r="J13" s="171">
        <f>IF(D13="無","",'参加申込書'!AD40)</f>
      </c>
      <c r="K13" s="171">
        <f>IF(D13="無","",'参加申込書'!AE40)</f>
      </c>
      <c r="L13" s="171">
        <f t="shared" si="1"/>
      </c>
      <c r="M13" s="171">
        <f>IF(D13="無","",'参加申込書'!AF40&amp;" "&amp;'参加申込書'!AH40)</f>
      </c>
      <c r="N13" s="172"/>
      <c r="O13" s="172"/>
      <c r="P13" s="172">
        <f>IF(D13="有","A","")</f>
      </c>
      <c r="Q13" s="172"/>
      <c r="R13" s="178"/>
      <c r="S13" s="172">
        <v>12</v>
      </c>
      <c r="T13" s="172">
        <f t="shared" si="2"/>
      </c>
      <c r="U13" s="172">
        <f t="shared" si="3"/>
      </c>
    </row>
    <row r="14" spans="2:21" ht="13.5" customHeight="1" thickBot="1">
      <c r="B14" s="143">
        <f>COUNTIF(D25:D47,"有")+COUNTIF(D72:D95,"有")</f>
        <v>0</v>
      </c>
      <c r="D14" s="163" t="str">
        <f>IF('参加申込書'!E41="","無","有")</f>
        <v>無</v>
      </c>
      <c r="E14" s="164" t="s">
        <v>226</v>
      </c>
      <c r="F14" s="170">
        <f t="shared" si="0"/>
      </c>
      <c r="G14" s="171">
        <f>IF(D14="無","",'参加申込書'!Z41&amp;'参加申込書'!AA41)</f>
      </c>
      <c r="H14" s="171">
        <f>IF(D14="無","",'参加申込書'!AB41)</f>
      </c>
      <c r="I14" s="171">
        <f>IF(D14="無","",'参加申込書'!AC41)</f>
      </c>
      <c r="J14" s="171">
        <f>IF(D14="無","",'参加申込書'!AD41)</f>
      </c>
      <c r="K14" s="171">
        <f>IF(D14="無","",'参加申込書'!AE41)</f>
      </c>
      <c r="L14" s="171">
        <f t="shared" si="1"/>
      </c>
      <c r="M14" s="171">
        <f>IF(D14="無","",'参加申込書'!AF41&amp;" "&amp;'参加申込書'!AH41)</f>
      </c>
      <c r="N14" s="172"/>
      <c r="O14" s="172"/>
      <c r="P14" s="172">
        <f>IF(D14="有","A","")</f>
      </c>
      <c r="Q14" s="172"/>
      <c r="R14" s="178"/>
      <c r="S14" s="172">
        <v>13</v>
      </c>
      <c r="T14" s="172">
        <f t="shared" si="2"/>
      </c>
      <c r="U14" s="172">
        <f t="shared" si="3"/>
      </c>
    </row>
    <row r="15" spans="4:21" ht="13.5" customHeight="1" thickBot="1">
      <c r="D15" s="163" t="str">
        <f>IF('参加申込書'!E42="","無","有")</f>
        <v>無</v>
      </c>
      <c r="E15" s="164" t="s">
        <v>227</v>
      </c>
      <c r="F15" s="170">
        <f t="shared" si="0"/>
      </c>
      <c r="G15" s="171">
        <f>IF(D15="無","",'参加申込書'!Z42&amp;'参加申込書'!AA42)</f>
      </c>
      <c r="H15" s="171">
        <f>IF(D15="無","",'参加申込書'!AB42)</f>
      </c>
      <c r="I15" s="171">
        <f>IF(D15="無","",'参加申込書'!AC42)</f>
      </c>
      <c r="J15" s="171">
        <f>IF(D15="無","",'参加申込書'!AD42)</f>
      </c>
      <c r="K15" s="171">
        <f>IF(D15="無","",'参加申込書'!AE42)</f>
      </c>
      <c r="L15" s="171">
        <f t="shared" si="1"/>
      </c>
      <c r="M15" s="171">
        <f>IF(D15="無","",'参加申込書'!AF42&amp;" "&amp;'参加申込書'!AH42)</f>
      </c>
      <c r="N15" s="172"/>
      <c r="O15" s="172"/>
      <c r="P15" s="172">
        <f>IF(D15="有","A","")</f>
      </c>
      <c r="Q15" s="172"/>
      <c r="R15" s="178"/>
      <c r="S15" s="172">
        <v>14</v>
      </c>
      <c r="T15" s="172">
        <f t="shared" si="2"/>
      </c>
      <c r="U15" s="172">
        <f t="shared" si="3"/>
      </c>
    </row>
    <row r="16" spans="2:21" ht="13.5" customHeight="1" thickBot="1">
      <c r="B16" s="143" t="s">
        <v>114</v>
      </c>
      <c r="D16" s="163" t="str">
        <f>IF('参加申込書'!E44="","無","有")</f>
        <v>無</v>
      </c>
      <c r="E16" s="164" t="s">
        <v>181</v>
      </c>
      <c r="F16" s="170">
        <f t="shared" si="0"/>
      </c>
      <c r="G16" s="171">
        <f>IF(D16="無","",'参加申込書'!Z44&amp;'参加申込書'!AA44)</f>
      </c>
      <c r="H16" s="171">
        <f>IF(D16="無","",'参加申込書'!AB44)</f>
      </c>
      <c r="I16" s="171">
        <f>IF(D16="無","",'参加申込書'!AC44)</f>
      </c>
      <c r="J16" s="171">
        <f>IF(D16="無","",'参加申込書'!AD44)</f>
      </c>
      <c r="K16" s="171">
        <f>IF(D16="無","",'参加申込書'!AE44)</f>
      </c>
      <c r="L16" s="171">
        <f t="shared" si="1"/>
      </c>
      <c r="M16" s="171">
        <f>IF(D16="無","",'参加申込書'!AF44&amp;" "&amp;'参加申込書'!AH44)</f>
      </c>
      <c r="N16" s="172"/>
      <c r="O16" s="172"/>
      <c r="P16" s="172"/>
      <c r="Q16" s="172"/>
      <c r="R16" s="178"/>
      <c r="S16" s="172">
        <v>15</v>
      </c>
      <c r="T16" s="172">
        <f t="shared" si="2"/>
      </c>
      <c r="U16" s="172">
        <f t="shared" si="3"/>
      </c>
    </row>
    <row r="17" spans="2:21" ht="13.5" customHeight="1" thickBot="1">
      <c r="B17" s="143">
        <f>B11+B14</f>
        <v>0</v>
      </c>
      <c r="D17" s="163" t="str">
        <f>IF('参加申込書'!E45="","無","有")</f>
        <v>無</v>
      </c>
      <c r="E17" s="164" t="s">
        <v>181</v>
      </c>
      <c r="F17" s="170">
        <f t="shared" si="0"/>
      </c>
      <c r="G17" s="171">
        <f>IF(D17="無","",'参加申込書'!Z45&amp;'参加申込書'!AA45)</f>
      </c>
      <c r="H17" s="171">
        <f>IF(D17="無","",'参加申込書'!AB45)</f>
      </c>
      <c r="I17" s="171">
        <f>IF(D17="無","",'参加申込書'!AC45)</f>
      </c>
      <c r="J17" s="171">
        <f>IF(D17="無","",'参加申込書'!AD45)</f>
      </c>
      <c r="K17" s="171">
        <f>IF(D17="無","",'参加申込書'!AE45)</f>
      </c>
      <c r="L17" s="171">
        <f t="shared" si="1"/>
      </c>
      <c r="M17" s="171">
        <f>IF(D17="無","",'参加申込書'!AF45&amp;" "&amp;'参加申込書'!AH45)</f>
      </c>
      <c r="N17" s="172"/>
      <c r="O17" s="172"/>
      <c r="P17" s="172"/>
      <c r="Q17" s="172"/>
      <c r="R17" s="178"/>
      <c r="S17" s="172">
        <v>16</v>
      </c>
      <c r="T17" s="172">
        <f t="shared" si="2"/>
      </c>
      <c r="U17" s="172">
        <f t="shared" si="3"/>
      </c>
    </row>
    <row r="18" spans="4:21" ht="13.5" customHeight="1">
      <c r="D18" s="163" t="str">
        <f>IF('参加申込書'!E46="","無","有")</f>
        <v>無</v>
      </c>
      <c r="E18" s="164" t="s">
        <v>181</v>
      </c>
      <c r="F18" s="170">
        <f t="shared" si="0"/>
      </c>
      <c r="G18" s="171">
        <f>IF(D18="無","",'参加申込書'!Z46&amp;'参加申込書'!AA46)</f>
      </c>
      <c r="H18" s="171">
        <f>IF(D18="無","",'参加申込書'!AB46)</f>
      </c>
      <c r="I18" s="171">
        <f>IF(D18="無","",'参加申込書'!AC46)</f>
      </c>
      <c r="J18" s="171">
        <f>IF(D18="無","",'参加申込書'!AD46)</f>
      </c>
      <c r="K18" s="171">
        <f>IF(D18="無","",'参加申込書'!AE46)</f>
      </c>
      <c r="L18" s="171">
        <f t="shared" si="1"/>
      </c>
      <c r="M18" s="171">
        <f>IF(D18="無","",'参加申込書'!AF46&amp;" "&amp;'参加申込書'!AH46)</f>
      </c>
      <c r="N18" s="172"/>
      <c r="O18" s="172"/>
      <c r="P18" s="172"/>
      <c r="Q18" s="172"/>
      <c r="R18" s="178"/>
      <c r="S18" s="172">
        <v>17</v>
      </c>
      <c r="T18" s="172">
        <f t="shared" si="2"/>
      </c>
      <c r="U18" s="172">
        <f t="shared" si="3"/>
      </c>
    </row>
    <row r="19" spans="4:21" ht="13.5">
      <c r="D19" s="163" t="str">
        <f>IF('参加申込書'!E47="","無","有")</f>
        <v>無</v>
      </c>
      <c r="E19" s="164" t="s">
        <v>182</v>
      </c>
      <c r="F19" s="170">
        <f t="shared" si="0"/>
      </c>
      <c r="G19" s="171">
        <f>IF(D19="無","",'参加申込書'!Z47&amp;'参加申込書'!AA47)</f>
      </c>
      <c r="H19" s="171">
        <f>IF(D19="無","",'参加申込書'!AB47)</f>
      </c>
      <c r="I19" s="171">
        <f>IF(D19="無","",'参加申込書'!AC47)</f>
      </c>
      <c r="J19" s="171">
        <f>IF(D19="無","",'参加申込書'!AD47)</f>
      </c>
      <c r="K19" s="171">
        <f>IF(D19="無","",'参加申込書'!AE47)</f>
      </c>
      <c r="L19" s="171">
        <f t="shared" si="1"/>
      </c>
      <c r="M19" s="171">
        <f>IF(D19="無","",'参加申込書'!AF47&amp;" "&amp;'参加申込書'!AH47)</f>
      </c>
      <c r="N19" s="172"/>
      <c r="O19" s="172"/>
      <c r="P19" s="172"/>
      <c r="Q19" s="172"/>
      <c r="R19" s="178"/>
      <c r="S19" s="172">
        <v>18</v>
      </c>
      <c r="T19" s="172">
        <f t="shared" si="2"/>
      </c>
      <c r="U19" s="172">
        <f t="shared" si="3"/>
      </c>
    </row>
    <row r="20" spans="4:21" ht="13.5">
      <c r="D20" s="163" t="str">
        <f>IF('参加申込書'!E48="","無","有")</f>
        <v>無</v>
      </c>
      <c r="E20" s="164" t="s">
        <v>182</v>
      </c>
      <c r="F20" s="170">
        <f t="shared" si="0"/>
      </c>
      <c r="G20" s="171">
        <f>IF(D20="無","",'参加申込書'!Z48&amp;'参加申込書'!AA48)</f>
      </c>
      <c r="H20" s="171">
        <f>IF(D20="無","",'参加申込書'!AB48)</f>
      </c>
      <c r="I20" s="171">
        <f>IF(D20="無","",'参加申込書'!AC48)</f>
      </c>
      <c r="J20" s="171">
        <f>IF(D20="無","",'参加申込書'!AD48)</f>
      </c>
      <c r="K20" s="171">
        <f>IF(D20="無","",'参加申込書'!AE48)</f>
      </c>
      <c r="L20" s="171">
        <f t="shared" si="1"/>
      </c>
      <c r="M20" s="171">
        <f>IF(D20="無","",'参加申込書'!AF48&amp;" "&amp;'参加申込書'!AH48)</f>
      </c>
      <c r="N20" s="172"/>
      <c r="O20" s="172"/>
      <c r="P20" s="172"/>
      <c r="Q20" s="172"/>
      <c r="R20" s="178"/>
      <c r="S20" s="172">
        <v>19</v>
      </c>
      <c r="T20" s="172">
        <f t="shared" si="2"/>
      </c>
      <c r="U20" s="172">
        <f t="shared" si="3"/>
      </c>
    </row>
    <row r="21" spans="4:21" ht="13.5">
      <c r="D21" s="163" t="str">
        <f>IF('参加申込書'!E49="","無","有")</f>
        <v>無</v>
      </c>
      <c r="E21" s="164" t="s">
        <v>182</v>
      </c>
      <c r="F21" s="170">
        <f t="shared" si="0"/>
      </c>
      <c r="G21" s="171">
        <f>IF(D21="無","",'参加申込書'!Z49&amp;'参加申込書'!AA49)</f>
      </c>
      <c r="H21" s="171">
        <f>IF(D21="無","",'参加申込書'!AB49)</f>
      </c>
      <c r="I21" s="171">
        <f>IF(D21="無","",'参加申込書'!AC49)</f>
      </c>
      <c r="J21" s="171">
        <f>IF(D21="無","",'参加申込書'!AD49)</f>
      </c>
      <c r="K21" s="171">
        <f>IF(D21="無","",'参加申込書'!AE49)</f>
      </c>
      <c r="L21" s="171">
        <f t="shared" si="1"/>
      </c>
      <c r="M21" s="171">
        <f>IF(D21="無","",'参加申込書'!AF49&amp;" "&amp;'参加申込書'!AH49)</f>
      </c>
      <c r="N21" s="172"/>
      <c r="O21" s="172"/>
      <c r="P21" s="172"/>
      <c r="Q21" s="172"/>
      <c r="R21" s="178"/>
      <c r="S21" s="172">
        <v>20</v>
      </c>
      <c r="T21" s="172">
        <f t="shared" si="2"/>
      </c>
      <c r="U21" s="172">
        <f t="shared" si="3"/>
      </c>
    </row>
    <row r="22" spans="4:21" ht="13.5">
      <c r="D22" s="163" t="str">
        <f>IF('参加申込書'!E50="","無","有")</f>
        <v>無</v>
      </c>
      <c r="E22" s="164" t="s">
        <v>183</v>
      </c>
      <c r="F22" s="170">
        <f t="shared" si="0"/>
      </c>
      <c r="G22" s="171">
        <f>IF(D22="無","",'参加申込書'!Z50&amp;'参加申込書'!AA50)</f>
      </c>
      <c r="H22" s="171">
        <f>IF(D22="無","",'参加申込書'!AB50)</f>
      </c>
      <c r="I22" s="171">
        <f>IF(D22="無","",'参加申込書'!AC50)</f>
      </c>
      <c r="J22" s="171">
        <f>IF(D22="無","",'参加申込書'!AD50)</f>
      </c>
      <c r="K22" s="171">
        <f>IF(D22="無","",'参加申込書'!AE50)</f>
      </c>
      <c r="L22" s="171">
        <f t="shared" si="1"/>
      </c>
      <c r="M22" s="171">
        <f>IF(D22="無","",'参加申込書'!AF50&amp;" "&amp;'参加申込書'!AH50)</f>
      </c>
      <c r="N22" s="172"/>
      <c r="O22" s="172"/>
      <c r="P22" s="172"/>
      <c r="Q22" s="172"/>
      <c r="R22" s="178"/>
      <c r="S22" s="172">
        <v>21</v>
      </c>
      <c r="T22" s="172">
        <f t="shared" si="2"/>
      </c>
      <c r="U22" s="172">
        <f t="shared" si="3"/>
      </c>
    </row>
    <row r="23" spans="4:21" ht="13.5">
      <c r="D23" s="163" t="str">
        <f>IF('参加申込書'!E51="","無","有")</f>
        <v>無</v>
      </c>
      <c r="E23" s="164" t="s">
        <v>183</v>
      </c>
      <c r="F23" s="170">
        <f t="shared" si="0"/>
      </c>
      <c r="G23" s="171">
        <f>IF(D23="無","",'参加申込書'!Z51&amp;'参加申込書'!AA51)</f>
      </c>
      <c r="H23" s="171">
        <f>IF(D23="無","",'参加申込書'!AB51)</f>
      </c>
      <c r="I23" s="171">
        <f>IF(D23="無","",'参加申込書'!AC51)</f>
      </c>
      <c r="J23" s="171">
        <f>IF(D23="無","",'参加申込書'!AD51)</f>
      </c>
      <c r="K23" s="171">
        <f>IF(D23="無","",'参加申込書'!AE51)</f>
      </c>
      <c r="L23" s="171">
        <f t="shared" si="1"/>
      </c>
      <c r="M23" s="171">
        <f>IF(D23="無","",'参加申込書'!AF51&amp;" "&amp;'参加申込書'!AH51)</f>
      </c>
      <c r="N23" s="172"/>
      <c r="O23" s="172"/>
      <c r="P23" s="172"/>
      <c r="Q23" s="172"/>
      <c r="R23" s="178"/>
      <c r="S23" s="172">
        <v>22</v>
      </c>
      <c r="T23" s="172">
        <f t="shared" si="2"/>
      </c>
      <c r="U23" s="172">
        <f t="shared" si="3"/>
      </c>
    </row>
    <row r="24" spans="4:21" ht="13.5">
      <c r="D24" s="163" t="str">
        <f>IF('参加申込書'!E52="","無","有")</f>
        <v>無</v>
      </c>
      <c r="E24" s="164" t="s">
        <v>183</v>
      </c>
      <c r="F24" s="170">
        <f t="shared" si="0"/>
      </c>
      <c r="G24" s="171">
        <f>IF(D24="無","",'参加申込書'!Z52&amp;'参加申込書'!AA52)</f>
      </c>
      <c r="H24" s="171">
        <f>IF(D24="無","",'参加申込書'!AB52)</f>
      </c>
      <c r="I24" s="171">
        <f>IF(D24="無","",'参加申込書'!AC52)</f>
      </c>
      <c r="J24" s="171">
        <f>IF(D24="無","",'参加申込書'!AD52)</f>
      </c>
      <c r="K24" s="171">
        <f>IF(D24="無","",'参加申込書'!AE52)</f>
      </c>
      <c r="L24" s="171">
        <f t="shared" si="1"/>
      </c>
      <c r="M24" s="171">
        <f>IF(D24="無","",'参加申込書'!AF52&amp;" "&amp;'参加申込書'!AH52)</f>
      </c>
      <c r="N24" s="172"/>
      <c r="O24" s="172"/>
      <c r="P24" s="172"/>
      <c r="Q24" s="172"/>
      <c r="R24" s="178"/>
      <c r="S24" s="172">
        <v>23</v>
      </c>
      <c r="T24" s="172">
        <f t="shared" si="2"/>
      </c>
      <c r="U24" s="172">
        <f t="shared" si="3"/>
      </c>
    </row>
    <row r="25" spans="4:21" ht="13.5">
      <c r="D25" s="165" t="str">
        <f>IF('参加申込書'!E57="","無","有")</f>
        <v>無</v>
      </c>
      <c r="E25" s="166" t="s">
        <v>0</v>
      </c>
      <c r="F25" s="173">
        <f t="shared" si="0"/>
      </c>
      <c r="G25" s="174">
        <f>IF(D25="無","",'参加申込書'!Z57&amp;'参加申込書'!AA57)</f>
      </c>
      <c r="H25" s="174">
        <f>IF(D25="無","",'参加申込書'!AB57)</f>
      </c>
      <c r="I25" s="174">
        <f>IF(D25="無","",'参加申込書'!AC57)</f>
      </c>
      <c r="J25" s="174">
        <f>IF(D25="無","",'参加申込書'!AD57)</f>
      </c>
      <c r="K25" s="174">
        <f>IF(D25="無","",'参加申込書'!AE57)</f>
      </c>
      <c r="L25" s="174">
        <f t="shared" si="1"/>
      </c>
      <c r="M25" s="174">
        <f>IF(D25="無","",'参加申込書'!AF57&amp;" "&amp;'参加申込書'!AH57)</f>
      </c>
      <c r="N25" s="175"/>
      <c r="O25" s="175"/>
      <c r="P25" s="175"/>
      <c r="Q25" s="175"/>
      <c r="R25" s="179"/>
      <c r="S25" s="175">
        <v>1</v>
      </c>
      <c r="T25" s="175">
        <f>IF($B$8="","",$B$8+S25)</f>
      </c>
      <c r="U25" s="175">
        <f>IF(T25="","",200000000+T25)</f>
      </c>
    </row>
    <row r="26" spans="4:21" ht="13.5">
      <c r="D26" s="165" t="str">
        <f>IF('参加申込書'!E58="","無","有")</f>
        <v>無</v>
      </c>
      <c r="E26" s="166" t="s">
        <v>0</v>
      </c>
      <c r="F26" s="173">
        <f t="shared" si="0"/>
      </c>
      <c r="G26" s="174">
        <f>IF(D26="無","",'参加申込書'!Z58&amp;'参加申込書'!AA58)</f>
      </c>
      <c r="H26" s="174">
        <f>IF(D26="無","",'参加申込書'!AB58)</f>
      </c>
      <c r="I26" s="174">
        <f>IF(D26="無","",'参加申込書'!AC58)</f>
      </c>
      <c r="J26" s="174">
        <f>IF(D26="無","",'参加申込書'!AD58)</f>
      </c>
      <c r="K26" s="174">
        <f>IF(D26="無","",'参加申込書'!AE58)</f>
      </c>
      <c r="L26" s="174">
        <f t="shared" si="1"/>
      </c>
      <c r="M26" s="174">
        <f>IF(D26="無","",'参加申込書'!AF58&amp;" "&amp;'参加申込書'!AH58)</f>
      </c>
      <c r="N26" s="175"/>
      <c r="O26" s="175"/>
      <c r="P26" s="175"/>
      <c r="Q26" s="175"/>
      <c r="R26" s="179"/>
      <c r="S26" s="175">
        <v>2</v>
      </c>
      <c r="T26" s="175">
        <f aca="true" t="shared" si="4" ref="T26:T47">IF($B$8="","",$B$8+S26)</f>
      </c>
      <c r="U26" s="175">
        <f aca="true" t="shared" si="5" ref="U26:U47">IF(T26="","",200000000+T26)</f>
      </c>
    </row>
    <row r="27" spans="4:21" ht="13.5">
      <c r="D27" s="165" t="str">
        <f>IF('参加申込書'!E59="","無","有")</f>
        <v>無</v>
      </c>
      <c r="E27" s="166" t="s">
        <v>0</v>
      </c>
      <c r="F27" s="173">
        <f t="shared" si="0"/>
      </c>
      <c r="G27" s="174">
        <f>IF(D27="無","",'参加申込書'!Z59&amp;'参加申込書'!AA59)</f>
      </c>
      <c r="H27" s="174">
        <f>IF(D27="無","",'参加申込書'!AB59)</f>
      </c>
      <c r="I27" s="174">
        <f>IF(D27="無","",'参加申込書'!AC59)</f>
      </c>
      <c r="J27" s="174">
        <f>IF(D27="無","",'参加申込書'!AD59)</f>
      </c>
      <c r="K27" s="174">
        <f>IF(D27="無","",'参加申込書'!AE59)</f>
      </c>
      <c r="L27" s="174">
        <f t="shared" si="1"/>
      </c>
      <c r="M27" s="174">
        <f>IF(D27="無","",'参加申込書'!AF59&amp;" "&amp;'参加申込書'!AH59)</f>
      </c>
      <c r="N27" s="175"/>
      <c r="O27" s="175"/>
      <c r="P27" s="175"/>
      <c r="Q27" s="175"/>
      <c r="R27" s="179"/>
      <c r="S27" s="175">
        <v>3</v>
      </c>
      <c r="T27" s="175">
        <f t="shared" si="4"/>
      </c>
      <c r="U27" s="175">
        <f t="shared" si="5"/>
      </c>
    </row>
    <row r="28" spans="4:21" ht="13.5">
      <c r="D28" s="165" t="str">
        <f>IF('参加申込書'!E60="","無","有")</f>
        <v>無</v>
      </c>
      <c r="E28" s="166" t="s">
        <v>1</v>
      </c>
      <c r="F28" s="173">
        <f t="shared" si="0"/>
      </c>
      <c r="G28" s="174">
        <f>IF(D28="無","",'参加申込書'!Z60&amp;'参加申込書'!AA60)</f>
      </c>
      <c r="H28" s="174">
        <f>IF(D28="無","",'参加申込書'!AB60)</f>
      </c>
      <c r="I28" s="174">
        <f>IF(D28="無","",'参加申込書'!AC60)</f>
      </c>
      <c r="J28" s="174">
        <f>IF(D28="無","",'参加申込書'!AD60)</f>
      </c>
      <c r="K28" s="174">
        <f>IF(D28="無","",'参加申込書'!AE60)</f>
      </c>
      <c r="L28" s="174">
        <f t="shared" si="1"/>
      </c>
      <c r="M28" s="174">
        <f>IF(D28="無","",'参加申込書'!AF60&amp;" "&amp;'参加申込書'!AH60)</f>
      </c>
      <c r="N28" s="175"/>
      <c r="O28" s="175"/>
      <c r="P28" s="175"/>
      <c r="Q28" s="175"/>
      <c r="R28" s="179"/>
      <c r="S28" s="175">
        <v>4</v>
      </c>
      <c r="T28" s="175">
        <f t="shared" si="4"/>
      </c>
      <c r="U28" s="175">
        <f t="shared" si="5"/>
      </c>
    </row>
    <row r="29" spans="4:21" ht="13.5">
      <c r="D29" s="165" t="str">
        <f>IF('参加申込書'!E61="","無","有")</f>
        <v>無</v>
      </c>
      <c r="E29" s="166" t="s">
        <v>1</v>
      </c>
      <c r="F29" s="173">
        <f t="shared" si="0"/>
      </c>
      <c r="G29" s="174">
        <f>IF(D29="無","",'参加申込書'!Z61&amp;'参加申込書'!AA61)</f>
      </c>
      <c r="H29" s="174">
        <f>IF(D29="無","",'参加申込書'!AB61)</f>
      </c>
      <c r="I29" s="174">
        <f>IF(D29="無","",'参加申込書'!AC61)</f>
      </c>
      <c r="J29" s="174">
        <f>IF(D29="無","",'参加申込書'!AD61)</f>
      </c>
      <c r="K29" s="174">
        <f>IF(D29="無","",'参加申込書'!AE61)</f>
      </c>
      <c r="L29" s="174">
        <f t="shared" si="1"/>
      </c>
      <c r="M29" s="174">
        <f>IF(D29="無","",'参加申込書'!AF61&amp;" "&amp;'参加申込書'!AH61)</f>
      </c>
      <c r="N29" s="175"/>
      <c r="O29" s="175"/>
      <c r="P29" s="175"/>
      <c r="Q29" s="175"/>
      <c r="R29" s="179"/>
      <c r="S29" s="175">
        <v>5</v>
      </c>
      <c r="T29" s="175">
        <f t="shared" si="4"/>
      </c>
      <c r="U29" s="175">
        <f t="shared" si="5"/>
      </c>
    </row>
    <row r="30" spans="4:21" ht="13.5">
      <c r="D30" s="165" t="str">
        <f>IF('参加申込書'!E62="","無","有")</f>
        <v>無</v>
      </c>
      <c r="E30" s="166" t="s">
        <v>1</v>
      </c>
      <c r="F30" s="173">
        <f t="shared" si="0"/>
      </c>
      <c r="G30" s="174">
        <f>IF(D30="無","",'参加申込書'!Z62&amp;'参加申込書'!AA62)</f>
      </c>
      <c r="H30" s="174">
        <f>IF(D30="無","",'参加申込書'!AB62)</f>
      </c>
      <c r="I30" s="174">
        <f>IF(D30="無","",'参加申込書'!AC62)</f>
      </c>
      <c r="J30" s="174">
        <f>IF(D30="無","",'参加申込書'!AD62)</f>
      </c>
      <c r="K30" s="174">
        <f>IF(D30="無","",'参加申込書'!AE62)</f>
      </c>
      <c r="L30" s="174">
        <f t="shared" si="1"/>
      </c>
      <c r="M30" s="174">
        <f>IF(D30="無","",'参加申込書'!AF62&amp;" "&amp;'参加申込書'!AH62)</f>
      </c>
      <c r="N30" s="175"/>
      <c r="O30" s="175"/>
      <c r="P30" s="175"/>
      <c r="Q30" s="175"/>
      <c r="R30" s="179"/>
      <c r="S30" s="175">
        <v>6</v>
      </c>
      <c r="T30" s="175">
        <f t="shared" si="4"/>
      </c>
      <c r="U30" s="175">
        <f t="shared" si="5"/>
      </c>
    </row>
    <row r="31" spans="4:21" ht="13.5">
      <c r="D31" s="165" t="str">
        <f>IF('参加申込書'!E63="","無","有")</f>
        <v>無</v>
      </c>
      <c r="E31" s="166" t="s">
        <v>180</v>
      </c>
      <c r="F31" s="173">
        <f t="shared" si="0"/>
      </c>
      <c r="G31" s="174">
        <f>IF(D31="無","",'参加申込書'!Z63&amp;'参加申込書'!AA63)</f>
      </c>
      <c r="H31" s="174">
        <f>IF(D31="無","",'参加申込書'!AB63)</f>
      </c>
      <c r="I31" s="174">
        <f>IF(D31="無","",'参加申込書'!AC63)</f>
      </c>
      <c r="J31" s="174">
        <f>IF(D31="無","",'参加申込書'!AD63)</f>
      </c>
      <c r="K31" s="174">
        <f>IF(D31="無","",'参加申込書'!AE63)</f>
      </c>
      <c r="L31" s="174">
        <f t="shared" si="1"/>
      </c>
      <c r="M31" s="174">
        <f>IF(D31="無","",'参加申込書'!AF63&amp;" "&amp;'参加申込書'!AH63)</f>
      </c>
      <c r="N31" s="175"/>
      <c r="O31" s="175"/>
      <c r="P31" s="175"/>
      <c r="Q31" s="175"/>
      <c r="R31" s="179"/>
      <c r="S31" s="175">
        <v>7</v>
      </c>
      <c r="T31" s="175">
        <f t="shared" si="4"/>
      </c>
      <c r="U31" s="175">
        <f t="shared" si="5"/>
      </c>
    </row>
    <row r="32" spans="4:21" ht="13.5">
      <c r="D32" s="165" t="str">
        <f>IF('参加申込書'!E64="","無","有")</f>
        <v>無</v>
      </c>
      <c r="E32" s="166" t="s">
        <v>180</v>
      </c>
      <c r="F32" s="173">
        <f t="shared" si="0"/>
      </c>
      <c r="G32" s="174">
        <f>IF(D32="無","",'参加申込書'!Z64&amp;'参加申込書'!AA64)</f>
      </c>
      <c r="H32" s="174">
        <f>IF(D32="無","",'参加申込書'!AB64)</f>
      </c>
      <c r="I32" s="174">
        <f>IF(D32="無","",'参加申込書'!AC64)</f>
      </c>
      <c r="J32" s="174">
        <f>IF(D32="無","",'参加申込書'!AD64)</f>
      </c>
      <c r="K32" s="174">
        <f>IF(D32="無","",'参加申込書'!AE64)</f>
      </c>
      <c r="L32" s="174">
        <f t="shared" si="1"/>
      </c>
      <c r="M32" s="174">
        <f>IF(D32="無","",'参加申込書'!AF64&amp;" "&amp;'参加申込書'!AH64)</f>
      </c>
      <c r="N32" s="175"/>
      <c r="O32" s="175"/>
      <c r="P32" s="175"/>
      <c r="Q32" s="175"/>
      <c r="R32" s="179"/>
      <c r="S32" s="175">
        <v>8</v>
      </c>
      <c r="T32" s="175">
        <f t="shared" si="4"/>
      </c>
      <c r="U32" s="175">
        <f t="shared" si="5"/>
      </c>
    </row>
    <row r="33" spans="4:21" ht="13.5">
      <c r="D33" s="165" t="str">
        <f>IF('参加申込書'!E65="","無","有")</f>
        <v>無</v>
      </c>
      <c r="E33" s="166" t="s">
        <v>180</v>
      </c>
      <c r="F33" s="173">
        <f t="shared" si="0"/>
      </c>
      <c r="G33" s="174">
        <f>IF(D33="無","",'参加申込書'!Z65&amp;'参加申込書'!AA65)</f>
      </c>
      <c r="H33" s="174">
        <f>IF(D33="無","",'参加申込書'!AB65)</f>
      </c>
      <c r="I33" s="174">
        <f>IF(D33="無","",'参加申込書'!AC65)</f>
      </c>
      <c r="J33" s="174">
        <f>IF(D33="無","",'参加申込書'!AD65)</f>
      </c>
      <c r="K33" s="174">
        <f>IF(D33="無","",'参加申込書'!AE65)</f>
      </c>
      <c r="L33" s="174">
        <f t="shared" si="1"/>
      </c>
      <c r="M33" s="174">
        <f>IF(D33="無","",'参加申込書'!AF65&amp;" "&amp;'参加申込書'!AH65)</f>
      </c>
      <c r="N33" s="175"/>
      <c r="O33" s="175"/>
      <c r="P33" s="175"/>
      <c r="Q33" s="175"/>
      <c r="R33" s="179"/>
      <c r="S33" s="175">
        <v>9</v>
      </c>
      <c r="T33" s="175">
        <f t="shared" si="4"/>
      </c>
      <c r="U33" s="175">
        <f t="shared" si="5"/>
      </c>
    </row>
    <row r="34" spans="4:21" ht="13.5">
      <c r="D34" s="165" t="str">
        <f>IF('参加申込書'!E66="","無","有")</f>
        <v>無</v>
      </c>
      <c r="E34" s="166" t="s">
        <v>228</v>
      </c>
      <c r="F34" s="173">
        <f t="shared" si="0"/>
      </c>
      <c r="G34" s="174">
        <f>IF(D34="無","",'参加申込書'!Z66&amp;'参加申込書'!AA66)</f>
      </c>
      <c r="H34" s="174">
        <f>IF(D34="無","",'参加申込書'!AB66)</f>
      </c>
      <c r="I34" s="174">
        <f>IF(D34="無","",'参加申込書'!AC66)</f>
      </c>
      <c r="J34" s="174">
        <f>IF(D34="無","",'参加申込書'!AD66)</f>
      </c>
      <c r="K34" s="174">
        <f>IF(D34="無","",'参加申込書'!AE66)</f>
      </c>
      <c r="L34" s="174">
        <f t="shared" si="1"/>
      </c>
      <c r="M34" s="174">
        <f>IF(D34="無","",'参加申込書'!AF66&amp;" "&amp;'参加申込書'!AH66)</f>
      </c>
      <c r="N34" s="175"/>
      <c r="O34" s="175"/>
      <c r="P34" s="175">
        <f>IF(D34="有","B","")</f>
      </c>
      <c r="Q34" s="175"/>
      <c r="R34" s="179"/>
      <c r="S34" s="175">
        <v>10</v>
      </c>
      <c r="T34" s="175">
        <f t="shared" si="4"/>
      </c>
      <c r="U34" s="175">
        <f t="shared" si="5"/>
      </c>
    </row>
    <row r="35" spans="4:21" ht="13.5">
      <c r="D35" s="165" t="str">
        <f>IF('参加申込書'!E67="","無","有")</f>
        <v>無</v>
      </c>
      <c r="E35" s="166" t="s">
        <v>229</v>
      </c>
      <c r="F35" s="173">
        <f t="shared" si="0"/>
      </c>
      <c r="G35" s="174">
        <f>IF(D35="無","",'参加申込書'!Z67&amp;'参加申込書'!AA67)</f>
      </c>
      <c r="H35" s="174">
        <f>IF(D35="無","",'参加申込書'!AB67)</f>
      </c>
      <c r="I35" s="174">
        <f>IF(D35="無","",'参加申込書'!AC67)</f>
      </c>
      <c r="J35" s="174">
        <f>IF(D35="無","",'参加申込書'!AD67)</f>
      </c>
      <c r="K35" s="174">
        <f>IF(D35="無","",'参加申込書'!AE67)</f>
      </c>
      <c r="L35" s="174">
        <f t="shared" si="1"/>
      </c>
      <c r="M35" s="174">
        <f>IF(D35="無","",'参加申込書'!AF67&amp;" "&amp;'参加申込書'!AH67)</f>
      </c>
      <c r="N35" s="175"/>
      <c r="O35" s="175"/>
      <c r="P35" s="175">
        <f>IF(D35="有","B","")</f>
      </c>
      <c r="Q35" s="175"/>
      <c r="R35" s="179"/>
      <c r="S35" s="175">
        <v>11</v>
      </c>
      <c r="T35" s="175">
        <f t="shared" si="4"/>
      </c>
      <c r="U35" s="175">
        <f t="shared" si="5"/>
      </c>
    </row>
    <row r="36" spans="4:21" ht="13.5">
      <c r="D36" s="165" t="str">
        <f>IF('参加申込書'!E68="","無","有")</f>
        <v>無</v>
      </c>
      <c r="E36" s="166" t="s">
        <v>230</v>
      </c>
      <c r="F36" s="173">
        <f t="shared" si="0"/>
      </c>
      <c r="G36" s="174">
        <f>IF(D36="無","",'参加申込書'!Z68&amp;'参加申込書'!AA68)</f>
      </c>
      <c r="H36" s="174">
        <f>IF(D36="無","",'参加申込書'!AB68)</f>
      </c>
      <c r="I36" s="174">
        <f>IF(D36="無","",'参加申込書'!AC68)</f>
      </c>
      <c r="J36" s="174">
        <f>IF(D36="無","",'参加申込書'!AD68)</f>
      </c>
      <c r="K36" s="174">
        <f>IF(D36="無","",'参加申込書'!AE68)</f>
      </c>
      <c r="L36" s="174">
        <f t="shared" si="1"/>
      </c>
      <c r="M36" s="174">
        <f>IF(D36="無","",'参加申込書'!AF68&amp;" "&amp;'参加申込書'!AH68)</f>
      </c>
      <c r="N36" s="175"/>
      <c r="O36" s="175"/>
      <c r="P36" s="175">
        <f>IF(D36="有","B","")</f>
      </c>
      <c r="Q36" s="175"/>
      <c r="R36" s="179"/>
      <c r="S36" s="175">
        <v>12</v>
      </c>
      <c r="T36" s="175">
        <f t="shared" si="4"/>
      </c>
      <c r="U36" s="175">
        <f t="shared" si="5"/>
      </c>
    </row>
    <row r="37" spans="4:21" ht="13.5">
      <c r="D37" s="165" t="str">
        <f>IF('参加申込書'!E69="","無","有")</f>
        <v>無</v>
      </c>
      <c r="E37" s="166" t="s">
        <v>231</v>
      </c>
      <c r="F37" s="173">
        <f t="shared" si="0"/>
      </c>
      <c r="G37" s="174">
        <f>IF(D37="無","",'参加申込書'!Z69&amp;'参加申込書'!AA69)</f>
      </c>
      <c r="H37" s="174">
        <f>IF(D37="無","",'参加申込書'!AB69)</f>
      </c>
      <c r="I37" s="174">
        <f>IF(D37="無","",'参加申込書'!AC69)</f>
      </c>
      <c r="J37" s="174">
        <f>IF(D37="無","",'参加申込書'!AD69)</f>
      </c>
      <c r="K37" s="174">
        <f>IF(D37="無","",'参加申込書'!AE69)</f>
      </c>
      <c r="L37" s="174">
        <f t="shared" si="1"/>
      </c>
      <c r="M37" s="174">
        <f>IF(D37="無","",'参加申込書'!AF69&amp;" "&amp;'参加申込書'!AH69)</f>
      </c>
      <c r="N37" s="175"/>
      <c r="O37" s="175"/>
      <c r="P37" s="175">
        <f>IF(D37="有","B","")</f>
      </c>
      <c r="Q37" s="175"/>
      <c r="R37" s="179"/>
      <c r="S37" s="175">
        <v>13</v>
      </c>
      <c r="T37" s="175">
        <f t="shared" si="4"/>
      </c>
      <c r="U37" s="175">
        <f t="shared" si="5"/>
      </c>
    </row>
    <row r="38" spans="4:21" ht="13.5">
      <c r="D38" s="165" t="str">
        <f>IF('参加申込書'!E70="","無","有")</f>
        <v>無</v>
      </c>
      <c r="E38" s="166" t="s">
        <v>232</v>
      </c>
      <c r="F38" s="173">
        <f t="shared" si="0"/>
      </c>
      <c r="G38" s="174">
        <f>IF(D38="無","",'参加申込書'!Z70&amp;'参加申込書'!AA70)</f>
      </c>
      <c r="H38" s="174">
        <f>IF(D38="無","",'参加申込書'!AB70)</f>
      </c>
      <c r="I38" s="174">
        <f>IF(D38="無","",'参加申込書'!AC70)</f>
      </c>
      <c r="J38" s="174">
        <f>IF(D38="無","",'参加申込書'!AD70)</f>
      </c>
      <c r="K38" s="174">
        <f>IF(D38="無","",'参加申込書'!AE70)</f>
      </c>
      <c r="L38" s="174">
        <f t="shared" si="1"/>
      </c>
      <c r="M38" s="174">
        <f>IF(D38="無","",'参加申込書'!AF70&amp;" "&amp;'参加申込書'!AH70)</f>
      </c>
      <c r="N38" s="175"/>
      <c r="O38" s="175"/>
      <c r="P38" s="175">
        <f>IF(D38="有","B","")</f>
      </c>
      <c r="Q38" s="175"/>
      <c r="R38" s="179"/>
      <c r="S38" s="175">
        <v>14</v>
      </c>
      <c r="T38" s="175">
        <f t="shared" si="4"/>
      </c>
      <c r="U38" s="175">
        <f t="shared" si="5"/>
      </c>
    </row>
    <row r="39" spans="4:21" ht="13.5">
      <c r="D39" s="165" t="str">
        <f>IF('参加申込書'!E72="","無","有")</f>
        <v>無</v>
      </c>
      <c r="E39" s="166" t="s">
        <v>181</v>
      </c>
      <c r="F39" s="173">
        <f t="shared" si="0"/>
      </c>
      <c r="G39" s="174">
        <f>IF(D39="無","",'参加申込書'!Z72&amp;'参加申込書'!AA72)</f>
      </c>
      <c r="H39" s="174">
        <f>IF(D39="無","",'参加申込書'!AB72)</f>
      </c>
      <c r="I39" s="174">
        <f>IF(D39="無","",'参加申込書'!AC72)</f>
      </c>
      <c r="J39" s="174">
        <f>IF(D39="無","",'参加申込書'!AD72)</f>
      </c>
      <c r="K39" s="174">
        <f>IF(D39="無","",'参加申込書'!AE72)</f>
      </c>
      <c r="L39" s="174">
        <f t="shared" si="1"/>
      </c>
      <c r="M39" s="174">
        <f>IF(D39="無","",'参加申込書'!AF72&amp;" "&amp;'参加申込書'!AH72)</f>
      </c>
      <c r="N39" s="175"/>
      <c r="O39" s="175"/>
      <c r="P39" s="175"/>
      <c r="Q39" s="175"/>
      <c r="R39" s="179"/>
      <c r="S39" s="175">
        <v>15</v>
      </c>
      <c r="T39" s="175">
        <f t="shared" si="4"/>
      </c>
      <c r="U39" s="175">
        <f t="shared" si="5"/>
      </c>
    </row>
    <row r="40" spans="4:21" ht="13.5">
      <c r="D40" s="165" t="str">
        <f>IF('参加申込書'!E73="","無","有")</f>
        <v>無</v>
      </c>
      <c r="E40" s="166" t="s">
        <v>181</v>
      </c>
      <c r="F40" s="173">
        <f t="shared" si="0"/>
      </c>
      <c r="G40" s="174">
        <f>IF(D40="無","",'参加申込書'!Z73&amp;'参加申込書'!AA73)</f>
      </c>
      <c r="H40" s="174">
        <f>IF(D40="無","",'参加申込書'!AB73)</f>
      </c>
      <c r="I40" s="174">
        <f>IF(D40="無","",'参加申込書'!AC73)</f>
      </c>
      <c r="J40" s="174">
        <f>IF(D40="無","",'参加申込書'!AD73)</f>
      </c>
      <c r="K40" s="174">
        <f>IF(D40="無","",'参加申込書'!AE73)</f>
      </c>
      <c r="L40" s="174">
        <f t="shared" si="1"/>
      </c>
      <c r="M40" s="174">
        <f>IF(D40="無","",'参加申込書'!AF73&amp;" "&amp;'参加申込書'!AH73)</f>
      </c>
      <c r="N40" s="175"/>
      <c r="O40" s="175"/>
      <c r="P40" s="175"/>
      <c r="Q40" s="175"/>
      <c r="R40" s="179"/>
      <c r="S40" s="175">
        <v>16</v>
      </c>
      <c r="T40" s="175">
        <f t="shared" si="4"/>
      </c>
      <c r="U40" s="175">
        <f t="shared" si="5"/>
      </c>
    </row>
    <row r="41" spans="4:21" ht="13.5">
      <c r="D41" s="165" t="str">
        <f>IF('参加申込書'!E74="","無","有")</f>
        <v>無</v>
      </c>
      <c r="E41" s="166" t="s">
        <v>181</v>
      </c>
      <c r="F41" s="173">
        <f t="shared" si="0"/>
      </c>
      <c r="G41" s="174">
        <f>IF(D41="無","",'参加申込書'!Z74&amp;'参加申込書'!AA74)</f>
      </c>
      <c r="H41" s="174">
        <f>IF(D41="無","",'参加申込書'!AB74)</f>
      </c>
      <c r="I41" s="174">
        <f>IF(D41="無","",'参加申込書'!AC74)</f>
      </c>
      <c r="J41" s="174">
        <f>IF(D41="無","",'参加申込書'!AD74)</f>
      </c>
      <c r="K41" s="174">
        <f>IF(D41="無","",'参加申込書'!AE74)</f>
      </c>
      <c r="L41" s="174">
        <f t="shared" si="1"/>
      </c>
      <c r="M41" s="174">
        <f>IF(D41="無","",'参加申込書'!AF74&amp;" "&amp;'参加申込書'!AH74)</f>
      </c>
      <c r="N41" s="175"/>
      <c r="O41" s="175"/>
      <c r="P41" s="175"/>
      <c r="Q41" s="175"/>
      <c r="R41" s="179"/>
      <c r="S41" s="175">
        <v>17</v>
      </c>
      <c r="T41" s="175">
        <f t="shared" si="4"/>
      </c>
      <c r="U41" s="175">
        <f t="shared" si="5"/>
      </c>
    </row>
    <row r="42" spans="4:21" ht="13.5">
      <c r="D42" s="165" t="str">
        <f>IF('参加申込書'!E75="","無","有")</f>
        <v>無</v>
      </c>
      <c r="E42" s="166" t="s">
        <v>182</v>
      </c>
      <c r="F42" s="173">
        <f t="shared" si="0"/>
      </c>
      <c r="G42" s="174">
        <f>IF(D42="無","",'参加申込書'!Z75&amp;'参加申込書'!AA75)</f>
      </c>
      <c r="H42" s="174">
        <f>IF(D42="無","",'参加申込書'!AB75)</f>
      </c>
      <c r="I42" s="174">
        <f>IF(D42="無","",'参加申込書'!AC75)</f>
      </c>
      <c r="J42" s="174">
        <f>IF(D42="無","",'参加申込書'!AD75)</f>
      </c>
      <c r="K42" s="174">
        <f>IF(D42="無","",'参加申込書'!AE75)</f>
      </c>
      <c r="L42" s="174">
        <f t="shared" si="1"/>
      </c>
      <c r="M42" s="174">
        <f>IF(D42="無","",'参加申込書'!AF75&amp;" "&amp;'参加申込書'!AH75)</f>
      </c>
      <c r="N42" s="175"/>
      <c r="O42" s="175"/>
      <c r="P42" s="175"/>
      <c r="Q42" s="175"/>
      <c r="R42" s="179"/>
      <c r="S42" s="175">
        <v>18</v>
      </c>
      <c r="T42" s="175">
        <f t="shared" si="4"/>
      </c>
      <c r="U42" s="175">
        <f t="shared" si="5"/>
      </c>
    </row>
    <row r="43" spans="4:21" ht="13.5">
      <c r="D43" s="165" t="str">
        <f>IF('参加申込書'!E76="","無","有")</f>
        <v>無</v>
      </c>
      <c r="E43" s="166" t="s">
        <v>182</v>
      </c>
      <c r="F43" s="173">
        <f t="shared" si="0"/>
      </c>
      <c r="G43" s="174">
        <f>IF(D43="無","",'参加申込書'!Z76&amp;'参加申込書'!AA76)</f>
      </c>
      <c r="H43" s="174">
        <f>IF(D43="無","",'参加申込書'!AB76)</f>
      </c>
      <c r="I43" s="174">
        <f>IF(D43="無","",'参加申込書'!AC76)</f>
      </c>
      <c r="J43" s="174">
        <f>IF(D43="無","",'参加申込書'!AD76)</f>
      </c>
      <c r="K43" s="174">
        <f>IF(D43="無","",'参加申込書'!AE76)</f>
      </c>
      <c r="L43" s="174">
        <f t="shared" si="1"/>
      </c>
      <c r="M43" s="174">
        <f>IF(D43="無","",'参加申込書'!AF76&amp;" "&amp;'参加申込書'!AH76)</f>
      </c>
      <c r="N43" s="175"/>
      <c r="O43" s="175"/>
      <c r="P43" s="175"/>
      <c r="Q43" s="175"/>
      <c r="R43" s="179"/>
      <c r="S43" s="175">
        <v>19</v>
      </c>
      <c r="T43" s="175">
        <f t="shared" si="4"/>
      </c>
      <c r="U43" s="175">
        <f t="shared" si="5"/>
      </c>
    </row>
    <row r="44" spans="4:21" ht="13.5">
      <c r="D44" s="165" t="str">
        <f>IF('参加申込書'!E77="","無","有")</f>
        <v>無</v>
      </c>
      <c r="E44" s="166" t="s">
        <v>182</v>
      </c>
      <c r="F44" s="173">
        <f t="shared" si="0"/>
      </c>
      <c r="G44" s="174">
        <f>IF(D44="無","",'参加申込書'!Z77&amp;'参加申込書'!AA77)</f>
      </c>
      <c r="H44" s="174">
        <f>IF(D44="無","",'参加申込書'!AB77)</f>
      </c>
      <c r="I44" s="174">
        <f>IF(D44="無","",'参加申込書'!AC77)</f>
      </c>
      <c r="J44" s="174">
        <f>IF(D44="無","",'参加申込書'!AD77)</f>
      </c>
      <c r="K44" s="174">
        <f>IF(D44="無","",'参加申込書'!AE77)</f>
      </c>
      <c r="L44" s="174">
        <f t="shared" si="1"/>
      </c>
      <c r="M44" s="174">
        <f>IF(D44="無","",'参加申込書'!AF77&amp;" "&amp;'参加申込書'!AH77)</f>
      </c>
      <c r="N44" s="175"/>
      <c r="O44" s="175"/>
      <c r="P44" s="175"/>
      <c r="Q44" s="175"/>
      <c r="R44" s="179"/>
      <c r="S44" s="175">
        <v>20</v>
      </c>
      <c r="T44" s="175">
        <f t="shared" si="4"/>
      </c>
      <c r="U44" s="175">
        <f t="shared" si="5"/>
      </c>
    </row>
    <row r="45" spans="4:21" ht="13.5">
      <c r="D45" s="165" t="str">
        <f>IF('参加申込書'!E78="","無","有")</f>
        <v>無</v>
      </c>
      <c r="E45" s="166" t="s">
        <v>183</v>
      </c>
      <c r="F45" s="173">
        <f t="shared" si="0"/>
      </c>
      <c r="G45" s="174">
        <f>IF(D45="無","",'参加申込書'!Z78&amp;'参加申込書'!AA78)</f>
      </c>
      <c r="H45" s="174">
        <f>IF(D45="無","",'参加申込書'!AB78)</f>
      </c>
      <c r="I45" s="174">
        <f>IF(D45="無","",'参加申込書'!AC78)</f>
      </c>
      <c r="J45" s="174">
        <f>IF(D45="無","",'参加申込書'!AD78)</f>
      </c>
      <c r="K45" s="174">
        <f>IF(D45="無","",'参加申込書'!AE78)</f>
      </c>
      <c r="L45" s="174">
        <f t="shared" si="1"/>
      </c>
      <c r="M45" s="174">
        <f>IF(D45="無","",'参加申込書'!AF78&amp;" "&amp;'参加申込書'!AH78)</f>
      </c>
      <c r="N45" s="175"/>
      <c r="O45" s="175"/>
      <c r="P45" s="175"/>
      <c r="Q45" s="175"/>
      <c r="R45" s="179"/>
      <c r="S45" s="175">
        <v>21</v>
      </c>
      <c r="T45" s="175">
        <f t="shared" si="4"/>
      </c>
      <c r="U45" s="175">
        <f t="shared" si="5"/>
      </c>
    </row>
    <row r="46" spans="4:21" ht="13.5">
      <c r="D46" s="165" t="str">
        <f>IF('参加申込書'!E79="","無","有")</f>
        <v>無</v>
      </c>
      <c r="E46" s="166" t="s">
        <v>183</v>
      </c>
      <c r="F46" s="173">
        <f t="shared" si="0"/>
      </c>
      <c r="G46" s="174">
        <f>IF(D46="無","",'参加申込書'!Z79&amp;'参加申込書'!AA79)</f>
      </c>
      <c r="H46" s="174">
        <f>IF(D46="無","",'参加申込書'!AB79)</f>
      </c>
      <c r="I46" s="174">
        <f>IF(D46="無","",'参加申込書'!AC79)</f>
      </c>
      <c r="J46" s="174">
        <f>IF(D46="無","",'参加申込書'!AD79)</f>
      </c>
      <c r="K46" s="174">
        <f>IF(D46="無","",'参加申込書'!AE79)</f>
      </c>
      <c r="L46" s="174">
        <f t="shared" si="1"/>
      </c>
      <c r="M46" s="174">
        <f>IF(D46="無","",'参加申込書'!AF79&amp;" "&amp;'参加申込書'!AH79)</f>
      </c>
      <c r="N46" s="175"/>
      <c r="O46" s="175"/>
      <c r="P46" s="175"/>
      <c r="Q46" s="175"/>
      <c r="R46" s="179"/>
      <c r="S46" s="175">
        <v>22</v>
      </c>
      <c r="T46" s="175">
        <f t="shared" si="4"/>
      </c>
      <c r="U46" s="175">
        <f t="shared" si="5"/>
      </c>
    </row>
    <row r="47" spans="4:21" ht="13.5">
      <c r="D47" s="165" t="str">
        <f>IF('参加申込書'!E80="","無","有")</f>
        <v>無</v>
      </c>
      <c r="E47" s="166" t="s">
        <v>183</v>
      </c>
      <c r="F47" s="173">
        <f t="shared" si="0"/>
      </c>
      <c r="G47" s="174">
        <f>IF(D47="無","",'参加申込書'!Z80&amp;'参加申込書'!AA80)</f>
      </c>
      <c r="H47" s="174">
        <f>IF(D47="無","",'参加申込書'!AB80)</f>
      </c>
      <c r="I47" s="174">
        <f>IF(D47="無","",'参加申込書'!AC80)</f>
      </c>
      <c r="J47" s="174">
        <f>IF(D47="無","",'参加申込書'!AD80)</f>
      </c>
      <c r="K47" s="174">
        <f>IF(D47="無","",'参加申込書'!AE80)</f>
      </c>
      <c r="L47" s="174">
        <f t="shared" si="1"/>
      </c>
      <c r="M47" s="174">
        <f>IF(D47="無","",'参加申込書'!AF80&amp;" "&amp;'参加申込書'!AH80)</f>
      </c>
      <c r="N47" s="175"/>
      <c r="O47" s="175"/>
      <c r="P47" s="175"/>
      <c r="Q47" s="175"/>
      <c r="R47" s="179"/>
      <c r="S47" s="175">
        <v>23</v>
      </c>
      <c r="T47" s="175">
        <f t="shared" si="4"/>
      </c>
      <c r="U47" s="175">
        <f t="shared" si="5"/>
      </c>
    </row>
    <row r="48" spans="4:21" ht="13.5">
      <c r="D48" s="163" t="str">
        <f>IF('参加申込書'!E85="","無","有")</f>
        <v>無</v>
      </c>
      <c r="E48" s="164" t="s">
        <v>173</v>
      </c>
      <c r="F48" s="170">
        <f t="shared" si="0"/>
      </c>
      <c r="G48" s="171">
        <f>IF(D48="無","",'参加申込書'!Z85&amp;'参加申込書'!AA85)</f>
      </c>
      <c r="H48" s="171">
        <f>IF(D48="無","",'参加申込書'!AB85)</f>
      </c>
      <c r="I48" s="171">
        <f>IF(D48="無","",'参加申込書'!AC85)</f>
      </c>
      <c r="J48" s="171">
        <f>IF(D48="無","",'参加申込書'!AD85)</f>
      </c>
      <c r="K48" s="171">
        <f>IF(D48="無","",'参加申込書'!AE85)</f>
      </c>
      <c r="L48" s="171">
        <f t="shared" si="1"/>
      </c>
      <c r="M48" s="171">
        <f>IF(D48="無","",'参加申込書'!AF85&amp;" "&amp;'参加申込書'!AH85)</f>
      </c>
      <c r="N48" s="171"/>
      <c r="O48" s="171"/>
      <c r="P48" s="171"/>
      <c r="Q48" s="171"/>
      <c r="R48" s="170"/>
      <c r="S48" s="171">
        <v>24</v>
      </c>
      <c r="T48" s="171">
        <f aca="true" t="shared" si="6" ref="T48:T70">IF($B$8="","",$B$8+S48)</f>
      </c>
      <c r="U48" s="171">
        <f>IF(T48="","",100000000+T48)</f>
      </c>
    </row>
    <row r="49" spans="4:21" ht="13.5">
      <c r="D49" s="163" t="str">
        <f>IF('参加申込書'!E86="","無","有")</f>
        <v>無</v>
      </c>
      <c r="E49" s="164" t="s">
        <v>173</v>
      </c>
      <c r="F49" s="170">
        <f t="shared" si="0"/>
      </c>
      <c r="G49" s="171">
        <f>IF(D49="無","",'参加申込書'!Z86&amp;'参加申込書'!AA86)</f>
      </c>
      <c r="H49" s="171">
        <f>IF(D49="無","",'参加申込書'!AB86)</f>
      </c>
      <c r="I49" s="171">
        <f>IF(D49="無","",'参加申込書'!AC86)</f>
      </c>
      <c r="J49" s="171">
        <f>IF(D49="無","",'参加申込書'!AD86)</f>
      </c>
      <c r="K49" s="171">
        <f>IF(D49="無","",'参加申込書'!AE86)</f>
      </c>
      <c r="L49" s="171">
        <f t="shared" si="1"/>
      </c>
      <c r="M49" s="171">
        <f>IF(D49="無","",'参加申込書'!AF86&amp;" "&amp;'参加申込書'!AH86)</f>
      </c>
      <c r="N49" s="171"/>
      <c r="O49" s="171"/>
      <c r="P49" s="171"/>
      <c r="Q49" s="171"/>
      <c r="R49" s="170"/>
      <c r="S49" s="171">
        <v>25</v>
      </c>
      <c r="T49" s="171">
        <f t="shared" si="6"/>
      </c>
      <c r="U49" s="171">
        <f aca="true" t="shared" si="7" ref="U49:U71">IF(T49="","",100000000+T49)</f>
      </c>
    </row>
    <row r="50" spans="4:21" ht="13.5">
      <c r="D50" s="163" t="str">
        <f>IF('参加申込書'!E87="","無","有")</f>
        <v>無</v>
      </c>
      <c r="E50" s="164" t="s">
        <v>173</v>
      </c>
      <c r="F50" s="170">
        <f t="shared" si="0"/>
      </c>
      <c r="G50" s="171">
        <f>IF(D50="無","",'参加申込書'!Z87&amp;'参加申込書'!AA87)</f>
      </c>
      <c r="H50" s="171">
        <f>IF(D50="無","",'参加申込書'!AB87)</f>
      </c>
      <c r="I50" s="171">
        <f>IF(D50="無","",'参加申込書'!AC87)</f>
      </c>
      <c r="J50" s="171">
        <f>IF(D50="無","",'参加申込書'!AD87)</f>
      </c>
      <c r="K50" s="171">
        <f>IF(D50="無","",'参加申込書'!AE87)</f>
      </c>
      <c r="L50" s="171">
        <f t="shared" si="1"/>
      </c>
      <c r="M50" s="171">
        <f>IF(D50="無","",'参加申込書'!AF87&amp;" "&amp;'参加申込書'!AH87)</f>
      </c>
      <c r="N50" s="171"/>
      <c r="O50" s="171"/>
      <c r="P50" s="171"/>
      <c r="Q50" s="171"/>
      <c r="R50" s="170"/>
      <c r="S50" s="171">
        <v>26</v>
      </c>
      <c r="T50" s="171">
        <f t="shared" si="6"/>
      </c>
      <c r="U50" s="171">
        <f t="shared" si="7"/>
      </c>
    </row>
    <row r="51" spans="4:21" ht="13.5">
      <c r="D51" s="163" t="str">
        <f>IF('参加申込書'!E88="","無","有")</f>
        <v>無</v>
      </c>
      <c r="E51" s="164" t="s">
        <v>174</v>
      </c>
      <c r="F51" s="170">
        <f t="shared" si="0"/>
      </c>
      <c r="G51" s="171">
        <f>IF(D51="無","",'参加申込書'!Z88&amp;'参加申込書'!AA88)</f>
      </c>
      <c r="H51" s="171">
        <f>IF(D51="無","",'参加申込書'!AB88)</f>
      </c>
      <c r="I51" s="171">
        <f>IF(D51="無","",'参加申込書'!AC88)</f>
      </c>
      <c r="J51" s="171">
        <f>IF(D51="無","",'参加申込書'!AD88)</f>
      </c>
      <c r="K51" s="171">
        <f>IF(D51="無","",'参加申込書'!AE88)</f>
      </c>
      <c r="L51" s="171">
        <f t="shared" si="1"/>
      </c>
      <c r="M51" s="171">
        <f>IF(D51="無","",'参加申込書'!AF88&amp;" "&amp;'参加申込書'!AH88)</f>
      </c>
      <c r="N51" s="171"/>
      <c r="O51" s="171"/>
      <c r="P51" s="171"/>
      <c r="Q51" s="171"/>
      <c r="R51" s="170"/>
      <c r="S51" s="171">
        <v>27</v>
      </c>
      <c r="T51" s="171">
        <f t="shared" si="6"/>
      </c>
      <c r="U51" s="171">
        <f t="shared" si="7"/>
      </c>
    </row>
    <row r="52" spans="4:21" ht="13.5">
      <c r="D52" s="163" t="str">
        <f>IF('参加申込書'!E89="","無","有")</f>
        <v>無</v>
      </c>
      <c r="E52" s="164" t="s">
        <v>174</v>
      </c>
      <c r="F52" s="170">
        <f t="shared" si="0"/>
      </c>
      <c r="G52" s="171">
        <f>IF(D52="無","",'参加申込書'!Z89&amp;'参加申込書'!AA89)</f>
      </c>
      <c r="H52" s="171">
        <f>IF(D52="無","",'参加申込書'!AB89)</f>
      </c>
      <c r="I52" s="171">
        <f>IF(D52="無","",'参加申込書'!AC89)</f>
      </c>
      <c r="J52" s="171">
        <f>IF(D52="無","",'参加申込書'!AD89)</f>
      </c>
      <c r="K52" s="171">
        <f>IF(D52="無","",'参加申込書'!AE89)</f>
      </c>
      <c r="L52" s="171">
        <f t="shared" si="1"/>
      </c>
      <c r="M52" s="171">
        <f>IF(D52="無","",'参加申込書'!AF89&amp;" "&amp;'参加申込書'!AH89)</f>
      </c>
      <c r="N52" s="171"/>
      <c r="O52" s="171"/>
      <c r="P52" s="171"/>
      <c r="Q52" s="171"/>
      <c r="R52" s="170"/>
      <c r="S52" s="171">
        <v>28</v>
      </c>
      <c r="T52" s="171">
        <f t="shared" si="6"/>
      </c>
      <c r="U52" s="171">
        <f t="shared" si="7"/>
      </c>
    </row>
    <row r="53" spans="4:21" ht="13.5">
      <c r="D53" s="163" t="str">
        <f>IF('参加申込書'!E90="","無","有")</f>
        <v>無</v>
      </c>
      <c r="E53" s="164" t="s">
        <v>174</v>
      </c>
      <c r="F53" s="170">
        <f t="shared" si="0"/>
      </c>
      <c r="G53" s="171">
        <f>IF(D53="無","",'参加申込書'!Z90&amp;'参加申込書'!AA90)</f>
      </c>
      <c r="H53" s="171">
        <f>IF(D53="無","",'参加申込書'!AB90)</f>
      </c>
      <c r="I53" s="171">
        <f>IF(D53="無","",'参加申込書'!AC90)</f>
      </c>
      <c r="J53" s="171">
        <f>IF(D53="無","",'参加申込書'!AD90)</f>
      </c>
      <c r="K53" s="171">
        <f>IF(D53="無","",'参加申込書'!AE90)</f>
      </c>
      <c r="L53" s="171">
        <f t="shared" si="1"/>
      </c>
      <c r="M53" s="171">
        <f>IF(D53="無","",'参加申込書'!AF90&amp;" "&amp;'参加申込書'!AH90)</f>
      </c>
      <c r="N53" s="171"/>
      <c r="O53" s="171"/>
      <c r="P53" s="171"/>
      <c r="Q53" s="171"/>
      <c r="R53" s="170"/>
      <c r="S53" s="171">
        <v>29</v>
      </c>
      <c r="T53" s="171">
        <f t="shared" si="6"/>
      </c>
      <c r="U53" s="171">
        <f t="shared" si="7"/>
      </c>
    </row>
    <row r="54" spans="4:21" ht="13.5">
      <c r="D54" s="163" t="str">
        <f>IF('参加申込書'!E91="","無","有")</f>
        <v>無</v>
      </c>
      <c r="E54" s="164" t="s">
        <v>175</v>
      </c>
      <c r="F54" s="170">
        <f t="shared" si="0"/>
      </c>
      <c r="G54" s="171">
        <f>IF(D54="無","",'参加申込書'!Z91&amp;'参加申込書'!AA91)</f>
      </c>
      <c r="H54" s="171">
        <f>IF(D54="無","",'参加申込書'!AB91)</f>
      </c>
      <c r="I54" s="171">
        <f>IF(D54="無","",'参加申込書'!AC91)</f>
      </c>
      <c r="J54" s="171">
        <f>IF(D54="無","",'参加申込書'!AD91)</f>
      </c>
      <c r="K54" s="171">
        <f>IF(D54="無","",'参加申込書'!AE91)</f>
      </c>
      <c r="L54" s="171">
        <f t="shared" si="1"/>
      </c>
      <c r="M54" s="171">
        <f>IF(D54="無","",'参加申込書'!AF91&amp;" "&amp;'参加申込書'!AH91)</f>
      </c>
      <c r="N54" s="171"/>
      <c r="O54" s="171"/>
      <c r="P54" s="171"/>
      <c r="Q54" s="171"/>
      <c r="R54" s="170"/>
      <c r="S54" s="171">
        <v>30</v>
      </c>
      <c r="T54" s="171">
        <f t="shared" si="6"/>
      </c>
      <c r="U54" s="171">
        <f t="shared" si="7"/>
      </c>
    </row>
    <row r="55" spans="4:21" ht="13.5">
      <c r="D55" s="163" t="str">
        <f>IF('参加申込書'!E92="","無","有")</f>
        <v>無</v>
      </c>
      <c r="E55" s="164" t="s">
        <v>175</v>
      </c>
      <c r="F55" s="170">
        <f t="shared" si="0"/>
      </c>
      <c r="G55" s="171">
        <f>IF(D55="無","",'参加申込書'!Z92&amp;'参加申込書'!AA92)</f>
      </c>
      <c r="H55" s="171">
        <f>IF(D55="無","",'参加申込書'!AB92)</f>
      </c>
      <c r="I55" s="171">
        <f>IF(D55="無","",'参加申込書'!AC92)</f>
      </c>
      <c r="J55" s="171">
        <f>IF(D55="無","",'参加申込書'!AD92)</f>
      </c>
      <c r="K55" s="171">
        <f>IF(D55="無","",'参加申込書'!AE92)</f>
      </c>
      <c r="L55" s="171">
        <f t="shared" si="1"/>
      </c>
      <c r="M55" s="171">
        <f>IF(D55="無","",'参加申込書'!AF92&amp;" "&amp;'参加申込書'!AH92)</f>
      </c>
      <c r="N55" s="171"/>
      <c r="O55" s="171"/>
      <c r="P55" s="171"/>
      <c r="Q55" s="171"/>
      <c r="R55" s="170"/>
      <c r="S55" s="171">
        <v>31</v>
      </c>
      <c r="T55" s="171">
        <f t="shared" si="6"/>
      </c>
      <c r="U55" s="171">
        <f t="shared" si="7"/>
      </c>
    </row>
    <row r="56" spans="4:21" ht="13.5">
      <c r="D56" s="163" t="str">
        <f>IF('参加申込書'!E93="","無","有")</f>
        <v>無</v>
      </c>
      <c r="E56" s="164" t="s">
        <v>175</v>
      </c>
      <c r="F56" s="170">
        <f t="shared" si="0"/>
      </c>
      <c r="G56" s="171">
        <f>IF(D56="無","",'参加申込書'!Z93&amp;'参加申込書'!AA93)</f>
      </c>
      <c r="H56" s="171">
        <f>IF(D56="無","",'参加申込書'!AB93)</f>
      </c>
      <c r="I56" s="171">
        <f>IF(D56="無","",'参加申込書'!AC93)</f>
      </c>
      <c r="J56" s="171">
        <f>IF(D56="無","",'参加申込書'!AD93)</f>
      </c>
      <c r="K56" s="171">
        <f>IF(D56="無","",'参加申込書'!AE93)</f>
      </c>
      <c r="L56" s="171">
        <f t="shared" si="1"/>
      </c>
      <c r="M56" s="171">
        <f>IF(D56="無","",'参加申込書'!AF93&amp;" "&amp;'参加申込書'!AH93)</f>
      </c>
      <c r="N56" s="171"/>
      <c r="O56" s="171"/>
      <c r="P56" s="171"/>
      <c r="Q56" s="171"/>
      <c r="R56" s="170"/>
      <c r="S56" s="171">
        <v>32</v>
      </c>
      <c r="T56" s="171">
        <f t="shared" si="6"/>
      </c>
      <c r="U56" s="171">
        <f t="shared" si="7"/>
      </c>
    </row>
    <row r="57" spans="4:21" ht="13.5">
      <c r="D57" s="163" t="str">
        <f>IF('参加申込書'!E94="","無","有")</f>
        <v>無</v>
      </c>
      <c r="E57" s="164" t="s">
        <v>176</v>
      </c>
      <c r="F57" s="170">
        <f t="shared" si="0"/>
      </c>
      <c r="G57" s="171">
        <f>IF(D57="無","",'参加申込書'!Z94&amp;'参加申込書'!AA94)</f>
      </c>
      <c r="H57" s="171">
        <f>IF(D57="無","",'参加申込書'!AB94)</f>
      </c>
      <c r="I57" s="171">
        <f>IF(D57="無","",'参加申込書'!AC94)</f>
      </c>
      <c r="J57" s="171">
        <f>IF(D57="無","",'参加申込書'!AD94)</f>
      </c>
      <c r="K57" s="171">
        <f>IF(D57="無","",'参加申込書'!AE94)</f>
      </c>
      <c r="L57" s="171">
        <f t="shared" si="1"/>
      </c>
      <c r="M57" s="171">
        <f>IF(D57="無","",'参加申込書'!AF94&amp;" "&amp;'参加申込書'!AH94)</f>
      </c>
      <c r="N57" s="171"/>
      <c r="O57" s="171"/>
      <c r="P57" s="171"/>
      <c r="Q57" s="171"/>
      <c r="R57" s="170"/>
      <c r="S57" s="171">
        <v>33</v>
      </c>
      <c r="T57" s="171">
        <f t="shared" si="6"/>
      </c>
      <c r="U57" s="171">
        <f t="shared" si="7"/>
      </c>
    </row>
    <row r="58" spans="4:21" ht="13.5">
      <c r="D58" s="163" t="str">
        <f>IF('参加申込書'!E95="","無","有")</f>
        <v>無</v>
      </c>
      <c r="E58" s="164" t="s">
        <v>176</v>
      </c>
      <c r="F58" s="170">
        <f t="shared" si="0"/>
      </c>
      <c r="G58" s="171">
        <f>IF(D58="無","",'参加申込書'!Z95&amp;'参加申込書'!AA95)</f>
      </c>
      <c r="H58" s="171">
        <f>IF(D58="無","",'参加申込書'!AB95)</f>
      </c>
      <c r="I58" s="171">
        <f>IF(D58="無","",'参加申込書'!AC95)</f>
      </c>
      <c r="J58" s="171">
        <f>IF(D58="無","",'参加申込書'!AD95)</f>
      </c>
      <c r="K58" s="171">
        <f>IF(D58="無","",'参加申込書'!AE95)</f>
      </c>
      <c r="L58" s="171">
        <f t="shared" si="1"/>
      </c>
      <c r="M58" s="171">
        <f>IF(D58="無","",'参加申込書'!AF95&amp;" "&amp;'参加申込書'!AH95)</f>
      </c>
      <c r="N58" s="171"/>
      <c r="O58" s="171"/>
      <c r="P58" s="171"/>
      <c r="Q58" s="171"/>
      <c r="R58" s="170"/>
      <c r="S58" s="171">
        <v>34</v>
      </c>
      <c r="T58" s="171">
        <f t="shared" si="6"/>
      </c>
      <c r="U58" s="171">
        <f t="shared" si="7"/>
      </c>
    </row>
    <row r="59" spans="4:21" ht="13.5">
      <c r="D59" s="163" t="str">
        <f>IF('参加申込書'!E96="","無","有")</f>
        <v>無</v>
      </c>
      <c r="E59" s="164" t="s">
        <v>176</v>
      </c>
      <c r="F59" s="170">
        <f t="shared" si="0"/>
      </c>
      <c r="G59" s="171">
        <f>IF(D59="無","",'参加申込書'!Z96&amp;'参加申込書'!AA96)</f>
      </c>
      <c r="H59" s="171">
        <f>IF(D59="無","",'参加申込書'!AB96)</f>
      </c>
      <c r="I59" s="171">
        <f>IF(D59="無","",'参加申込書'!AC96)</f>
      </c>
      <c r="J59" s="171">
        <f>IF(D59="無","",'参加申込書'!AD96)</f>
      </c>
      <c r="K59" s="171">
        <f>IF(D59="無","",'参加申込書'!AE96)</f>
      </c>
      <c r="L59" s="171">
        <f t="shared" si="1"/>
      </c>
      <c r="M59" s="171">
        <f>IF(D59="無","",'参加申込書'!AF96&amp;" "&amp;'参加申込書'!AH96)</f>
      </c>
      <c r="N59" s="171"/>
      <c r="O59" s="171"/>
      <c r="P59" s="171"/>
      <c r="Q59" s="171"/>
      <c r="R59" s="170"/>
      <c r="S59" s="171">
        <v>35</v>
      </c>
      <c r="T59" s="171">
        <f t="shared" si="6"/>
      </c>
      <c r="U59" s="171">
        <f t="shared" si="7"/>
      </c>
    </row>
    <row r="60" spans="4:21" ht="13.5">
      <c r="D60" s="163" t="str">
        <f>IF('参加申込書'!E97="","無","有")</f>
        <v>無</v>
      </c>
      <c r="E60" s="164" t="s">
        <v>184</v>
      </c>
      <c r="F60" s="170">
        <f t="shared" si="0"/>
      </c>
      <c r="G60" s="171">
        <f>IF(D60="無","",'参加申込書'!Z97&amp;'参加申込書'!AA97)</f>
      </c>
      <c r="H60" s="171">
        <f>IF(D60="無","",'参加申込書'!AB97)</f>
      </c>
      <c r="I60" s="171">
        <f>IF(D60="無","",'参加申込書'!AC97)</f>
      </c>
      <c r="J60" s="171">
        <f>IF(D60="無","",'参加申込書'!AD97)</f>
      </c>
      <c r="K60" s="171">
        <f>IF(D60="無","",'参加申込書'!AE97)</f>
      </c>
      <c r="L60" s="171">
        <f t="shared" si="1"/>
      </c>
      <c r="M60" s="171">
        <f>IF(D60="無","",'参加申込書'!AF97&amp;" "&amp;'参加申込書'!AH97)</f>
      </c>
      <c r="N60" s="171"/>
      <c r="O60" s="171"/>
      <c r="P60" s="171"/>
      <c r="Q60" s="171"/>
      <c r="R60" s="170"/>
      <c r="S60" s="171">
        <v>36</v>
      </c>
      <c r="T60" s="171">
        <f t="shared" si="6"/>
      </c>
      <c r="U60" s="171">
        <f t="shared" si="7"/>
      </c>
    </row>
    <row r="61" spans="4:21" ht="13.5">
      <c r="D61" s="163" t="str">
        <f>IF('参加申込書'!E98="","無","有")</f>
        <v>無</v>
      </c>
      <c r="E61" s="164" t="s">
        <v>184</v>
      </c>
      <c r="F61" s="170">
        <f t="shared" si="0"/>
      </c>
      <c r="G61" s="171">
        <f>IF(D61="無","",'参加申込書'!Z98&amp;'参加申込書'!AA98)</f>
      </c>
      <c r="H61" s="171">
        <f>IF(D61="無","",'参加申込書'!AB98)</f>
      </c>
      <c r="I61" s="171">
        <f>IF(D61="無","",'参加申込書'!AC98)</f>
      </c>
      <c r="J61" s="171">
        <f>IF(D61="無","",'参加申込書'!AD98)</f>
      </c>
      <c r="K61" s="171">
        <f>IF(D61="無","",'参加申込書'!AE98)</f>
      </c>
      <c r="L61" s="171">
        <f t="shared" si="1"/>
      </c>
      <c r="M61" s="171">
        <f>IF(D61="無","",'参加申込書'!AF98&amp;" "&amp;'参加申込書'!AH98)</f>
      </c>
      <c r="N61" s="171"/>
      <c r="O61" s="171"/>
      <c r="P61" s="171"/>
      <c r="Q61" s="171"/>
      <c r="R61" s="170"/>
      <c r="S61" s="171">
        <v>37</v>
      </c>
      <c r="T61" s="171">
        <f t="shared" si="6"/>
      </c>
      <c r="U61" s="171">
        <f t="shared" si="7"/>
      </c>
    </row>
    <row r="62" spans="4:21" ht="13.5">
      <c r="D62" s="163" t="str">
        <f>IF('参加申込書'!E99="","無","有")</f>
        <v>無</v>
      </c>
      <c r="E62" s="164" t="s">
        <v>184</v>
      </c>
      <c r="F62" s="170">
        <f t="shared" si="0"/>
      </c>
      <c r="G62" s="171">
        <f>IF(D62="無","",'参加申込書'!Z99&amp;'参加申込書'!AA99)</f>
      </c>
      <c r="H62" s="171">
        <f>IF(D62="無","",'参加申込書'!AB99)</f>
      </c>
      <c r="I62" s="171">
        <f>IF(D62="無","",'参加申込書'!AC99)</f>
      </c>
      <c r="J62" s="171">
        <f>IF(D62="無","",'参加申込書'!AD99)</f>
      </c>
      <c r="K62" s="171">
        <f>IF(D62="無","",'参加申込書'!AE99)</f>
      </c>
      <c r="L62" s="171">
        <f t="shared" si="1"/>
      </c>
      <c r="M62" s="171">
        <f>IF(D62="無","",'参加申込書'!AF99&amp;" "&amp;'参加申込書'!AH99)</f>
      </c>
      <c r="N62" s="171"/>
      <c r="O62" s="171"/>
      <c r="P62" s="171"/>
      <c r="Q62" s="171"/>
      <c r="R62" s="170"/>
      <c r="S62" s="171">
        <v>38</v>
      </c>
      <c r="T62" s="171">
        <f t="shared" si="6"/>
      </c>
      <c r="U62" s="171">
        <f t="shared" si="7"/>
      </c>
    </row>
    <row r="63" spans="4:21" ht="13.5">
      <c r="D63" s="163" t="str">
        <f>IF('参加申込書'!E101="","無","有")</f>
        <v>無</v>
      </c>
      <c r="E63" s="164" t="s">
        <v>177</v>
      </c>
      <c r="F63" s="170">
        <f t="shared" si="0"/>
      </c>
      <c r="G63" s="171">
        <f>IF(D63="無","",'参加申込書'!Z101&amp;'参加申込書'!AA101)</f>
      </c>
      <c r="H63" s="171">
        <f>IF(D63="無","",'参加申込書'!AB101)</f>
      </c>
      <c r="I63" s="171">
        <f>IF(D63="無","",'参加申込書'!AC101)</f>
      </c>
      <c r="J63" s="171">
        <f>IF(D63="無","",'参加申込書'!AD101)</f>
      </c>
      <c r="K63" s="171">
        <f>IF(D63="無","",'参加申込書'!AE101)</f>
      </c>
      <c r="L63" s="171">
        <f t="shared" si="1"/>
      </c>
      <c r="M63" s="171">
        <f>IF(D63="無","",'参加申込書'!AF101&amp;" "&amp;'参加申込書'!AH101)</f>
      </c>
      <c r="N63" s="171"/>
      <c r="O63" s="171"/>
      <c r="P63" s="171"/>
      <c r="Q63" s="171"/>
      <c r="R63" s="170"/>
      <c r="S63" s="171">
        <v>39</v>
      </c>
      <c r="T63" s="171">
        <f t="shared" si="6"/>
      </c>
      <c r="U63" s="171">
        <f t="shared" si="7"/>
      </c>
    </row>
    <row r="64" spans="4:21" ht="13.5">
      <c r="D64" s="163" t="str">
        <f>IF('参加申込書'!E102="","無","有")</f>
        <v>無</v>
      </c>
      <c r="E64" s="164" t="s">
        <v>177</v>
      </c>
      <c r="F64" s="170">
        <f t="shared" si="0"/>
      </c>
      <c r="G64" s="171">
        <f>IF(D64="無","",'参加申込書'!Z102&amp;'参加申込書'!AA102)</f>
      </c>
      <c r="H64" s="171">
        <f>IF(D64="無","",'参加申込書'!AB102)</f>
      </c>
      <c r="I64" s="171">
        <f>IF(D64="無","",'参加申込書'!AC102)</f>
      </c>
      <c r="J64" s="171">
        <f>IF(D64="無","",'参加申込書'!AD102)</f>
      </c>
      <c r="K64" s="171">
        <f>IF(D64="無","",'参加申込書'!AE102)</f>
      </c>
      <c r="L64" s="171">
        <f t="shared" si="1"/>
      </c>
      <c r="M64" s="171">
        <f>IF(D64="無","",'参加申込書'!AF102&amp;" "&amp;'参加申込書'!AH102)</f>
      </c>
      <c r="N64" s="171"/>
      <c r="O64" s="171"/>
      <c r="P64" s="171"/>
      <c r="Q64" s="171"/>
      <c r="R64" s="170"/>
      <c r="S64" s="171">
        <v>40</v>
      </c>
      <c r="T64" s="171">
        <f t="shared" si="6"/>
      </c>
      <c r="U64" s="171">
        <f t="shared" si="7"/>
      </c>
    </row>
    <row r="65" spans="4:21" ht="13.5">
      <c r="D65" s="163" t="str">
        <f>IF('参加申込書'!E103="","無","有")</f>
        <v>無</v>
      </c>
      <c r="E65" s="164" t="s">
        <v>177</v>
      </c>
      <c r="F65" s="170">
        <f t="shared" si="0"/>
      </c>
      <c r="G65" s="171">
        <f>IF(D65="無","",'参加申込書'!Z103&amp;'参加申込書'!AA103)</f>
      </c>
      <c r="H65" s="171">
        <f>IF(D65="無","",'参加申込書'!AB103)</f>
      </c>
      <c r="I65" s="171">
        <f>IF(D65="無","",'参加申込書'!AC103)</f>
      </c>
      <c r="J65" s="171">
        <f>IF(D65="無","",'参加申込書'!AD103)</f>
      </c>
      <c r="K65" s="171">
        <f>IF(D65="無","",'参加申込書'!AE103)</f>
      </c>
      <c r="L65" s="171">
        <f t="shared" si="1"/>
      </c>
      <c r="M65" s="171">
        <f>IF(D65="無","",'参加申込書'!AF103&amp;" "&amp;'参加申込書'!AH103)</f>
      </c>
      <c r="N65" s="171"/>
      <c r="O65" s="171"/>
      <c r="P65" s="171"/>
      <c r="Q65" s="171"/>
      <c r="R65" s="170"/>
      <c r="S65" s="171">
        <v>41</v>
      </c>
      <c r="T65" s="171">
        <f t="shared" si="6"/>
      </c>
      <c r="U65" s="171">
        <f t="shared" si="7"/>
      </c>
    </row>
    <row r="66" spans="4:21" ht="13.5">
      <c r="D66" s="163" t="str">
        <f>IF('参加申込書'!E104="","無","有")</f>
        <v>無</v>
      </c>
      <c r="E66" s="164" t="s">
        <v>178</v>
      </c>
      <c r="F66" s="170">
        <f t="shared" si="0"/>
      </c>
      <c r="G66" s="171">
        <f>IF(D66="無","",'参加申込書'!Z104&amp;'参加申込書'!AA104)</f>
      </c>
      <c r="H66" s="171">
        <f>IF(D66="無","",'参加申込書'!AB104)</f>
      </c>
      <c r="I66" s="171">
        <f>IF(D66="無","",'参加申込書'!AC104)</f>
      </c>
      <c r="J66" s="171">
        <f>IF(D66="無","",'参加申込書'!AD104)</f>
      </c>
      <c r="K66" s="171">
        <f>IF(D66="無","",'参加申込書'!AE104)</f>
      </c>
      <c r="L66" s="171">
        <f t="shared" si="1"/>
      </c>
      <c r="M66" s="171">
        <f>IF(D66="無","",'参加申込書'!AF104&amp;" "&amp;'参加申込書'!AH104)</f>
      </c>
      <c r="N66" s="171"/>
      <c r="O66" s="171"/>
      <c r="P66" s="171"/>
      <c r="Q66" s="171"/>
      <c r="R66" s="170"/>
      <c r="S66" s="171">
        <v>42</v>
      </c>
      <c r="T66" s="171">
        <f t="shared" si="6"/>
      </c>
      <c r="U66" s="171">
        <f t="shared" si="7"/>
      </c>
    </row>
    <row r="67" spans="4:21" ht="13.5">
      <c r="D67" s="163" t="str">
        <f>IF('参加申込書'!E105="","無","有")</f>
        <v>無</v>
      </c>
      <c r="E67" s="164" t="s">
        <v>178</v>
      </c>
      <c r="F67" s="170">
        <f aca="true" t="shared" si="8" ref="F67:F95">IF(D67="無","",U67)</f>
      </c>
      <c r="G67" s="171">
        <f>IF(D67="無","",'参加申込書'!Z105&amp;'参加申込書'!AA105)</f>
      </c>
      <c r="H67" s="171">
        <f>IF(D67="無","",'参加申込書'!AB105)</f>
      </c>
      <c r="I67" s="171">
        <f>IF(D67="無","",'参加申込書'!AC105)</f>
      </c>
      <c r="J67" s="171">
        <f>IF(D67="無","",'参加申込書'!AD105)</f>
      </c>
      <c r="K67" s="171">
        <f>IF(D67="無","",'参加申込書'!AE105)</f>
      </c>
      <c r="L67" s="171">
        <f aca="true" t="shared" si="9" ref="L67:L95">IF(D67="無","",T67)</f>
      </c>
      <c r="M67" s="171">
        <f>IF(D67="無","",'参加申込書'!AF105&amp;" "&amp;'参加申込書'!AH105)</f>
      </c>
      <c r="N67" s="171"/>
      <c r="O67" s="171"/>
      <c r="P67" s="171"/>
      <c r="Q67" s="171"/>
      <c r="R67" s="170"/>
      <c r="S67" s="171">
        <v>43</v>
      </c>
      <c r="T67" s="171">
        <f t="shared" si="6"/>
      </c>
      <c r="U67" s="171">
        <f t="shared" si="7"/>
      </c>
    </row>
    <row r="68" spans="4:21" ht="13.5">
      <c r="D68" s="163" t="str">
        <f>IF('参加申込書'!E106="","無","有")</f>
        <v>無</v>
      </c>
      <c r="E68" s="164" t="s">
        <v>178</v>
      </c>
      <c r="F68" s="170">
        <f t="shared" si="8"/>
      </c>
      <c r="G68" s="171">
        <f>IF(D68="無","",'参加申込書'!Z106&amp;'参加申込書'!AA106)</f>
      </c>
      <c r="H68" s="171">
        <f>IF(D68="無","",'参加申込書'!AB106)</f>
      </c>
      <c r="I68" s="171">
        <f>IF(D68="無","",'参加申込書'!AC106)</f>
      </c>
      <c r="J68" s="171">
        <f>IF(D68="無","",'参加申込書'!AD106)</f>
      </c>
      <c r="K68" s="171">
        <f>IF(D68="無","",'参加申込書'!AE106)</f>
      </c>
      <c r="L68" s="171">
        <f t="shared" si="9"/>
      </c>
      <c r="M68" s="171">
        <f>IF(D68="無","",'参加申込書'!AF106&amp;" "&amp;'参加申込書'!AH106)</f>
      </c>
      <c r="N68" s="171"/>
      <c r="O68" s="171"/>
      <c r="P68" s="171"/>
      <c r="Q68" s="171"/>
      <c r="R68" s="170"/>
      <c r="S68" s="171">
        <v>44</v>
      </c>
      <c r="T68" s="171">
        <f t="shared" si="6"/>
      </c>
      <c r="U68" s="171">
        <f t="shared" si="7"/>
      </c>
    </row>
    <row r="69" spans="4:21" ht="13.5">
      <c r="D69" s="163" t="str">
        <f>IF('参加申込書'!E107="","無","有")</f>
        <v>無</v>
      </c>
      <c r="E69" s="164" t="s">
        <v>179</v>
      </c>
      <c r="F69" s="170">
        <f t="shared" si="8"/>
      </c>
      <c r="G69" s="171">
        <f>IF(D69="無","",'参加申込書'!Z107&amp;'参加申込書'!AA107)</f>
      </c>
      <c r="H69" s="171">
        <f>IF(D69="無","",'参加申込書'!AB107)</f>
      </c>
      <c r="I69" s="171">
        <f>IF(D69="無","",'参加申込書'!AC107)</f>
      </c>
      <c r="J69" s="171">
        <f>IF(D69="無","",'参加申込書'!AD107)</f>
      </c>
      <c r="K69" s="171">
        <f>IF(D69="無","",'参加申込書'!AE107)</f>
      </c>
      <c r="L69" s="171">
        <f t="shared" si="9"/>
      </c>
      <c r="M69" s="171">
        <f>IF(D69="無","",'参加申込書'!AF107&amp;" "&amp;'参加申込書'!AH107)</f>
      </c>
      <c r="N69" s="171"/>
      <c r="O69" s="171"/>
      <c r="P69" s="171"/>
      <c r="Q69" s="171"/>
      <c r="R69" s="170"/>
      <c r="S69" s="171">
        <v>45</v>
      </c>
      <c r="T69" s="171">
        <f t="shared" si="6"/>
      </c>
      <c r="U69" s="171">
        <f t="shared" si="7"/>
      </c>
    </row>
    <row r="70" spans="4:21" ht="13.5">
      <c r="D70" s="163" t="str">
        <f>IF('参加申込書'!E108="","無","有")</f>
        <v>無</v>
      </c>
      <c r="E70" s="164" t="s">
        <v>179</v>
      </c>
      <c r="F70" s="170">
        <f t="shared" si="8"/>
      </c>
      <c r="G70" s="171">
        <f>IF(D70="無","",'参加申込書'!Z108&amp;'参加申込書'!AA108)</f>
      </c>
      <c r="H70" s="171">
        <f>IF(D70="無","",'参加申込書'!AB108)</f>
      </c>
      <c r="I70" s="171">
        <f>IF(D70="無","",'参加申込書'!AC108)</f>
      </c>
      <c r="J70" s="171">
        <f>IF(D70="無","",'参加申込書'!AD108)</f>
      </c>
      <c r="K70" s="171">
        <f>IF(D70="無","",'参加申込書'!AE108)</f>
      </c>
      <c r="L70" s="171">
        <f t="shared" si="9"/>
      </c>
      <c r="M70" s="171">
        <f>IF(D70="無","",'参加申込書'!AF108&amp;" "&amp;'参加申込書'!AH108)</f>
      </c>
      <c r="N70" s="171"/>
      <c r="O70" s="171"/>
      <c r="P70" s="171"/>
      <c r="Q70" s="171"/>
      <c r="R70" s="170"/>
      <c r="S70" s="171">
        <v>46</v>
      </c>
      <c r="T70" s="171">
        <f t="shared" si="6"/>
      </c>
      <c r="U70" s="171">
        <f t="shared" si="7"/>
      </c>
    </row>
    <row r="71" spans="4:21" ht="13.5">
      <c r="D71" s="163" t="str">
        <f>IF('参加申込書'!E109="","無","有")</f>
        <v>無</v>
      </c>
      <c r="E71" s="164" t="s">
        <v>179</v>
      </c>
      <c r="F71" s="170">
        <f t="shared" si="8"/>
      </c>
      <c r="G71" s="171">
        <f>IF(D71="無","",'参加申込書'!Z109&amp;'参加申込書'!AA109)</f>
      </c>
      <c r="H71" s="171">
        <f>IF(D71="無","",'参加申込書'!AB109)</f>
      </c>
      <c r="I71" s="171">
        <f>IF(D71="無","",'参加申込書'!AC109)</f>
      </c>
      <c r="J71" s="171">
        <f>IF(D71="無","",'参加申込書'!AD109)</f>
      </c>
      <c r="K71" s="171">
        <f>IF(D71="無","",'参加申込書'!AE109)</f>
      </c>
      <c r="L71" s="171">
        <f t="shared" si="9"/>
      </c>
      <c r="M71" s="171">
        <f>IF(D71="無","",'参加申込書'!AF109&amp;" "&amp;'参加申込書'!AH109)</f>
      </c>
      <c r="N71" s="171"/>
      <c r="O71" s="171"/>
      <c r="P71" s="171"/>
      <c r="Q71" s="171"/>
      <c r="R71" s="170"/>
      <c r="S71" s="171">
        <v>47</v>
      </c>
      <c r="T71" s="171">
        <f aca="true" t="shared" si="10" ref="T71:T94">IF($B$8="","",$B$8+S71)</f>
      </c>
      <c r="U71" s="171">
        <f t="shared" si="7"/>
      </c>
    </row>
    <row r="72" spans="4:21" ht="13.5">
      <c r="D72" s="165" t="str">
        <f>IF('参加申込書'!E114="","無","有")</f>
        <v>無</v>
      </c>
      <c r="E72" s="166" t="s">
        <v>173</v>
      </c>
      <c r="F72" s="173">
        <f t="shared" si="8"/>
      </c>
      <c r="G72" s="174">
        <f>IF(D72="無","",'参加申込書'!Z114&amp;'参加申込書'!AA114)</f>
      </c>
      <c r="H72" s="174">
        <f>IF(D72="無","",'参加申込書'!AB114)</f>
      </c>
      <c r="I72" s="174">
        <f>IF(D72="無","",'参加申込書'!AC114)</f>
      </c>
      <c r="J72" s="174">
        <f>IF(D72="無","",'参加申込書'!AD114)</f>
      </c>
      <c r="K72" s="174">
        <f>IF(D72="無","",'参加申込書'!AE114)</f>
      </c>
      <c r="L72" s="174">
        <f t="shared" si="9"/>
      </c>
      <c r="M72" s="174">
        <f>IF(D72="無","",'参加申込書'!AF114&amp;" "&amp;'参加申込書'!AH114)</f>
      </c>
      <c r="N72" s="174"/>
      <c r="O72" s="174"/>
      <c r="P72" s="174"/>
      <c r="Q72" s="174"/>
      <c r="R72" s="173"/>
      <c r="S72" s="174">
        <v>24</v>
      </c>
      <c r="T72" s="174">
        <f t="shared" si="10"/>
      </c>
      <c r="U72" s="174">
        <f>IF(T72="","",200000000+T72)</f>
      </c>
    </row>
    <row r="73" spans="4:21" ht="13.5">
      <c r="D73" s="165" t="str">
        <f>IF('参加申込書'!E115="","無","有")</f>
        <v>無</v>
      </c>
      <c r="E73" s="166" t="s">
        <v>173</v>
      </c>
      <c r="F73" s="173">
        <f t="shared" si="8"/>
      </c>
      <c r="G73" s="174">
        <f>IF(D73="無","",'参加申込書'!Z115&amp;'参加申込書'!AA115)</f>
      </c>
      <c r="H73" s="174">
        <f>IF(D73="無","",'参加申込書'!AB115)</f>
      </c>
      <c r="I73" s="174">
        <f>IF(D73="無","",'参加申込書'!AC115)</f>
      </c>
      <c r="J73" s="174">
        <f>IF(D73="無","",'参加申込書'!AD115)</f>
      </c>
      <c r="K73" s="174">
        <f>IF(D73="無","",'参加申込書'!AE115)</f>
      </c>
      <c r="L73" s="174">
        <f t="shared" si="9"/>
      </c>
      <c r="M73" s="174">
        <f>IF(D73="無","",'参加申込書'!AF115&amp;" "&amp;'参加申込書'!AH115)</f>
      </c>
      <c r="N73" s="174"/>
      <c r="O73" s="174"/>
      <c r="P73" s="174"/>
      <c r="Q73" s="174"/>
      <c r="R73" s="173"/>
      <c r="S73" s="174">
        <v>25</v>
      </c>
      <c r="T73" s="174">
        <f t="shared" si="10"/>
      </c>
      <c r="U73" s="174">
        <f aca="true" t="shared" si="11" ref="U73:U95">IF(T73="","",200000000+T73)</f>
      </c>
    </row>
    <row r="74" spans="4:21" ht="13.5">
      <c r="D74" s="165" t="str">
        <f>IF('参加申込書'!E116="","無","有")</f>
        <v>無</v>
      </c>
      <c r="E74" s="166" t="s">
        <v>173</v>
      </c>
      <c r="F74" s="173">
        <f t="shared" si="8"/>
      </c>
      <c r="G74" s="174">
        <f>IF(D74="無","",'参加申込書'!Z116&amp;'参加申込書'!AA116)</f>
      </c>
      <c r="H74" s="174">
        <f>IF(D74="無","",'参加申込書'!AB116)</f>
      </c>
      <c r="I74" s="174">
        <f>IF(D74="無","",'参加申込書'!AC116)</f>
      </c>
      <c r="J74" s="174">
        <f>IF(D74="無","",'参加申込書'!AD116)</f>
      </c>
      <c r="K74" s="174">
        <f>IF(D74="無","",'参加申込書'!AE116)</f>
      </c>
      <c r="L74" s="174">
        <f t="shared" si="9"/>
      </c>
      <c r="M74" s="174">
        <f>IF(D74="無","",'参加申込書'!AF116&amp;" "&amp;'参加申込書'!AH116)</f>
      </c>
      <c r="N74" s="174"/>
      <c r="O74" s="174"/>
      <c r="P74" s="174"/>
      <c r="Q74" s="174"/>
      <c r="R74" s="173"/>
      <c r="S74" s="174">
        <v>26</v>
      </c>
      <c r="T74" s="174">
        <f t="shared" si="10"/>
      </c>
      <c r="U74" s="174">
        <f t="shared" si="11"/>
      </c>
    </row>
    <row r="75" spans="4:21" ht="13.5">
      <c r="D75" s="165" t="str">
        <f>IF('参加申込書'!E117="","無","有")</f>
        <v>無</v>
      </c>
      <c r="E75" s="166" t="s">
        <v>174</v>
      </c>
      <c r="F75" s="173">
        <f t="shared" si="8"/>
      </c>
      <c r="G75" s="174">
        <f>IF(D75="無","",'参加申込書'!Z117&amp;'参加申込書'!AA117)</f>
      </c>
      <c r="H75" s="174">
        <f>IF(D75="無","",'参加申込書'!AB117)</f>
      </c>
      <c r="I75" s="174">
        <f>IF(D75="無","",'参加申込書'!AC117)</f>
      </c>
      <c r="J75" s="174">
        <f>IF(D75="無","",'参加申込書'!AD117)</f>
      </c>
      <c r="K75" s="174">
        <f>IF(D75="無","",'参加申込書'!AE117)</f>
      </c>
      <c r="L75" s="174">
        <f t="shared" si="9"/>
      </c>
      <c r="M75" s="174">
        <f>IF(D75="無","",'参加申込書'!AF117&amp;" "&amp;'参加申込書'!AH117)</f>
      </c>
      <c r="N75" s="174"/>
      <c r="O75" s="174"/>
      <c r="P75" s="174"/>
      <c r="Q75" s="174"/>
      <c r="R75" s="173"/>
      <c r="S75" s="174">
        <v>27</v>
      </c>
      <c r="T75" s="174">
        <f t="shared" si="10"/>
      </c>
      <c r="U75" s="174">
        <f t="shared" si="11"/>
      </c>
    </row>
    <row r="76" spans="4:21" ht="13.5">
      <c r="D76" s="165" t="str">
        <f>IF('参加申込書'!E118="","無","有")</f>
        <v>無</v>
      </c>
      <c r="E76" s="166" t="s">
        <v>174</v>
      </c>
      <c r="F76" s="173">
        <f t="shared" si="8"/>
      </c>
      <c r="G76" s="174">
        <f>IF(D76="無","",'参加申込書'!Z118&amp;'参加申込書'!AA118)</f>
      </c>
      <c r="H76" s="174">
        <f>IF(D76="無","",'参加申込書'!AB118)</f>
      </c>
      <c r="I76" s="174">
        <f>IF(D76="無","",'参加申込書'!AC118)</f>
      </c>
      <c r="J76" s="174">
        <f>IF(D76="無","",'参加申込書'!AD118)</f>
      </c>
      <c r="K76" s="174">
        <f>IF(D76="無","",'参加申込書'!AE118)</f>
      </c>
      <c r="L76" s="174">
        <f t="shared" si="9"/>
      </c>
      <c r="M76" s="174">
        <f>IF(D76="無","",'参加申込書'!AF118&amp;" "&amp;'参加申込書'!AH118)</f>
      </c>
      <c r="N76" s="174"/>
      <c r="O76" s="174"/>
      <c r="P76" s="174"/>
      <c r="Q76" s="174"/>
      <c r="R76" s="173"/>
      <c r="S76" s="174">
        <v>28</v>
      </c>
      <c r="T76" s="174">
        <f t="shared" si="10"/>
      </c>
      <c r="U76" s="174">
        <f t="shared" si="11"/>
      </c>
    </row>
    <row r="77" spans="4:21" ht="13.5">
      <c r="D77" s="165" t="str">
        <f>IF('参加申込書'!E119="","無","有")</f>
        <v>無</v>
      </c>
      <c r="E77" s="166" t="s">
        <v>174</v>
      </c>
      <c r="F77" s="173">
        <f t="shared" si="8"/>
      </c>
      <c r="G77" s="174">
        <f>IF(D77="無","",'参加申込書'!Z119&amp;'参加申込書'!AA119)</f>
      </c>
      <c r="H77" s="174">
        <f>IF(D77="無","",'参加申込書'!AB119)</f>
      </c>
      <c r="I77" s="174">
        <f>IF(D77="無","",'参加申込書'!AC119)</f>
      </c>
      <c r="J77" s="174">
        <f>IF(D77="無","",'参加申込書'!AD119)</f>
      </c>
      <c r="K77" s="174">
        <f>IF(D77="無","",'参加申込書'!AE119)</f>
      </c>
      <c r="L77" s="174">
        <f t="shared" si="9"/>
      </c>
      <c r="M77" s="174">
        <f>IF(D77="無","",'参加申込書'!AF119&amp;" "&amp;'参加申込書'!AH119)</f>
      </c>
      <c r="N77" s="174"/>
      <c r="O77" s="174"/>
      <c r="P77" s="174"/>
      <c r="Q77" s="174"/>
      <c r="R77" s="173"/>
      <c r="S77" s="174">
        <v>29</v>
      </c>
      <c r="T77" s="174">
        <f t="shared" si="10"/>
      </c>
      <c r="U77" s="174">
        <f t="shared" si="11"/>
      </c>
    </row>
    <row r="78" spans="4:21" ht="13.5">
      <c r="D78" s="165" t="str">
        <f>IF('参加申込書'!E120="","無","有")</f>
        <v>無</v>
      </c>
      <c r="E78" s="166" t="s">
        <v>175</v>
      </c>
      <c r="F78" s="173">
        <f t="shared" si="8"/>
      </c>
      <c r="G78" s="174">
        <f>IF(D78="無","",'参加申込書'!Z120&amp;'参加申込書'!AA120)</f>
      </c>
      <c r="H78" s="174">
        <f>IF(D78="無","",'参加申込書'!AB120)</f>
      </c>
      <c r="I78" s="174">
        <f>IF(D78="無","",'参加申込書'!AC120)</f>
      </c>
      <c r="J78" s="174">
        <f>IF(D78="無","",'参加申込書'!AD120)</f>
      </c>
      <c r="K78" s="174">
        <f>IF(D78="無","",'参加申込書'!AE120)</f>
      </c>
      <c r="L78" s="174">
        <f t="shared" si="9"/>
      </c>
      <c r="M78" s="174">
        <f>IF(D78="無","",'参加申込書'!AF120&amp;" "&amp;'参加申込書'!AH120)</f>
      </c>
      <c r="N78" s="174"/>
      <c r="O78" s="174"/>
      <c r="P78" s="174"/>
      <c r="Q78" s="174"/>
      <c r="R78" s="173"/>
      <c r="S78" s="174">
        <v>30</v>
      </c>
      <c r="T78" s="174">
        <f t="shared" si="10"/>
      </c>
      <c r="U78" s="174">
        <f t="shared" si="11"/>
      </c>
    </row>
    <row r="79" spans="4:21" ht="13.5">
      <c r="D79" s="165" t="str">
        <f>IF('参加申込書'!E121="","無","有")</f>
        <v>無</v>
      </c>
      <c r="E79" s="166" t="s">
        <v>175</v>
      </c>
      <c r="F79" s="173">
        <f t="shared" si="8"/>
      </c>
      <c r="G79" s="174">
        <f>IF(D79="無","",'参加申込書'!Z121&amp;'参加申込書'!AA121)</f>
      </c>
      <c r="H79" s="174">
        <f>IF(D79="無","",'参加申込書'!AB121)</f>
      </c>
      <c r="I79" s="174">
        <f>IF(D79="無","",'参加申込書'!AC121)</f>
      </c>
      <c r="J79" s="174">
        <f>IF(D79="無","",'参加申込書'!AD121)</f>
      </c>
      <c r="K79" s="174">
        <f>IF(D79="無","",'参加申込書'!AE121)</f>
      </c>
      <c r="L79" s="174">
        <f t="shared" si="9"/>
      </c>
      <c r="M79" s="174">
        <f>IF(D79="無","",'参加申込書'!AF121&amp;" "&amp;'参加申込書'!AH121)</f>
      </c>
      <c r="N79" s="174"/>
      <c r="O79" s="174"/>
      <c r="P79" s="174"/>
      <c r="Q79" s="174"/>
      <c r="R79" s="173"/>
      <c r="S79" s="174">
        <v>31</v>
      </c>
      <c r="T79" s="174">
        <f t="shared" si="10"/>
      </c>
      <c r="U79" s="174">
        <f t="shared" si="11"/>
      </c>
    </row>
    <row r="80" spans="4:21" ht="13.5">
      <c r="D80" s="165" t="str">
        <f>IF('参加申込書'!E122="","無","有")</f>
        <v>無</v>
      </c>
      <c r="E80" s="166" t="s">
        <v>175</v>
      </c>
      <c r="F80" s="173">
        <f t="shared" si="8"/>
      </c>
      <c r="G80" s="174">
        <f>IF(D80="無","",'参加申込書'!Z122&amp;'参加申込書'!AA122)</f>
      </c>
      <c r="H80" s="174">
        <f>IF(D80="無","",'参加申込書'!AB122)</f>
      </c>
      <c r="I80" s="174">
        <f>IF(D80="無","",'参加申込書'!AC122)</f>
      </c>
      <c r="J80" s="174">
        <f>IF(D80="無","",'参加申込書'!AD122)</f>
      </c>
      <c r="K80" s="174">
        <f>IF(D80="無","",'参加申込書'!AE122)</f>
      </c>
      <c r="L80" s="174">
        <f t="shared" si="9"/>
      </c>
      <c r="M80" s="174">
        <f>IF(D80="無","",'参加申込書'!AF122&amp;" "&amp;'参加申込書'!AH122)</f>
      </c>
      <c r="N80" s="174"/>
      <c r="O80" s="174"/>
      <c r="P80" s="174"/>
      <c r="Q80" s="174"/>
      <c r="R80" s="173"/>
      <c r="S80" s="174">
        <v>32</v>
      </c>
      <c r="T80" s="174">
        <f t="shared" si="10"/>
      </c>
      <c r="U80" s="174">
        <f t="shared" si="11"/>
      </c>
    </row>
    <row r="81" spans="4:21" ht="13.5">
      <c r="D81" s="165" t="str">
        <f>IF('参加申込書'!E123="","無","有")</f>
        <v>無</v>
      </c>
      <c r="E81" s="166" t="s">
        <v>176</v>
      </c>
      <c r="F81" s="173">
        <f t="shared" si="8"/>
      </c>
      <c r="G81" s="174">
        <f>IF(D81="無","",'参加申込書'!Z123&amp;'参加申込書'!AA123)</f>
      </c>
      <c r="H81" s="174">
        <f>IF(D81="無","",'参加申込書'!AB123)</f>
      </c>
      <c r="I81" s="174">
        <f>IF(D81="無","",'参加申込書'!AC123)</f>
      </c>
      <c r="J81" s="174">
        <f>IF(D81="無","",'参加申込書'!AD123)</f>
      </c>
      <c r="K81" s="174">
        <f>IF(D81="無","",'参加申込書'!AE123)</f>
      </c>
      <c r="L81" s="174">
        <f t="shared" si="9"/>
      </c>
      <c r="M81" s="174">
        <f>IF(D81="無","",'参加申込書'!AF123&amp;" "&amp;'参加申込書'!AH123)</f>
      </c>
      <c r="N81" s="174"/>
      <c r="O81" s="174"/>
      <c r="P81" s="174"/>
      <c r="Q81" s="174"/>
      <c r="R81" s="173"/>
      <c r="S81" s="174">
        <v>33</v>
      </c>
      <c r="T81" s="174">
        <f t="shared" si="10"/>
      </c>
      <c r="U81" s="174">
        <f t="shared" si="11"/>
      </c>
    </row>
    <row r="82" spans="4:21" ht="13.5">
      <c r="D82" s="165" t="str">
        <f>IF('参加申込書'!E124="","無","有")</f>
        <v>無</v>
      </c>
      <c r="E82" s="166" t="s">
        <v>176</v>
      </c>
      <c r="F82" s="173">
        <f t="shared" si="8"/>
      </c>
      <c r="G82" s="174">
        <f>IF(D82="無","",'参加申込書'!Z124&amp;'参加申込書'!AA124)</f>
      </c>
      <c r="H82" s="174">
        <f>IF(D82="無","",'参加申込書'!AB124)</f>
      </c>
      <c r="I82" s="174">
        <f>IF(D82="無","",'参加申込書'!AC124)</f>
      </c>
      <c r="J82" s="174">
        <f>IF(D82="無","",'参加申込書'!AD124)</f>
      </c>
      <c r="K82" s="174">
        <f>IF(D82="無","",'参加申込書'!AE124)</f>
      </c>
      <c r="L82" s="174">
        <f t="shared" si="9"/>
      </c>
      <c r="M82" s="174">
        <f>IF(D82="無","",'参加申込書'!AF124&amp;" "&amp;'参加申込書'!AH124)</f>
      </c>
      <c r="N82" s="174"/>
      <c r="O82" s="174"/>
      <c r="P82" s="174"/>
      <c r="Q82" s="174"/>
      <c r="R82" s="173"/>
      <c r="S82" s="174">
        <v>34</v>
      </c>
      <c r="T82" s="174">
        <f t="shared" si="10"/>
      </c>
      <c r="U82" s="174">
        <f t="shared" si="11"/>
      </c>
    </row>
    <row r="83" spans="4:21" ht="13.5">
      <c r="D83" s="165" t="str">
        <f>IF('参加申込書'!E125="","無","有")</f>
        <v>無</v>
      </c>
      <c r="E83" s="166" t="s">
        <v>176</v>
      </c>
      <c r="F83" s="173">
        <f t="shared" si="8"/>
      </c>
      <c r="G83" s="174">
        <f>IF(D83="無","",'参加申込書'!Z125&amp;'参加申込書'!AA125)</f>
      </c>
      <c r="H83" s="174">
        <f>IF(D83="無","",'参加申込書'!AB125)</f>
      </c>
      <c r="I83" s="174">
        <f>IF(D83="無","",'参加申込書'!AC125)</f>
      </c>
      <c r="J83" s="174">
        <f>IF(D83="無","",'参加申込書'!AD125)</f>
      </c>
      <c r="K83" s="174">
        <f>IF(D83="無","",'参加申込書'!AE125)</f>
      </c>
      <c r="L83" s="174">
        <f t="shared" si="9"/>
      </c>
      <c r="M83" s="174">
        <f>IF(D83="無","",'参加申込書'!AF125&amp;" "&amp;'参加申込書'!AH125)</f>
      </c>
      <c r="N83" s="174"/>
      <c r="O83" s="174"/>
      <c r="P83" s="174"/>
      <c r="Q83" s="174"/>
      <c r="R83" s="173"/>
      <c r="S83" s="174">
        <v>35</v>
      </c>
      <c r="T83" s="174">
        <f t="shared" si="10"/>
      </c>
      <c r="U83" s="174">
        <f t="shared" si="11"/>
      </c>
    </row>
    <row r="84" spans="4:21" ht="13.5">
      <c r="D84" s="165" t="str">
        <f>IF('参加申込書'!E126="","無","有")</f>
        <v>無</v>
      </c>
      <c r="E84" s="166" t="s">
        <v>184</v>
      </c>
      <c r="F84" s="173">
        <f t="shared" si="8"/>
      </c>
      <c r="G84" s="174">
        <f>IF(D84="無","",'参加申込書'!Z126&amp;'参加申込書'!AA126)</f>
      </c>
      <c r="H84" s="174">
        <f>IF(D84="無","",'参加申込書'!AB126)</f>
      </c>
      <c r="I84" s="174">
        <f>IF(D84="無","",'参加申込書'!AC126)</f>
      </c>
      <c r="J84" s="174">
        <f>IF(D84="無","",'参加申込書'!AD126)</f>
      </c>
      <c r="K84" s="174">
        <f>IF(D84="無","",'参加申込書'!AE126)</f>
      </c>
      <c r="L84" s="174">
        <f t="shared" si="9"/>
      </c>
      <c r="M84" s="174">
        <f>IF(D84="無","",'参加申込書'!AF126&amp;" "&amp;'参加申込書'!AH126)</f>
      </c>
      <c r="N84" s="174"/>
      <c r="O84" s="174"/>
      <c r="P84" s="174"/>
      <c r="Q84" s="174"/>
      <c r="R84" s="173"/>
      <c r="S84" s="174">
        <v>36</v>
      </c>
      <c r="T84" s="174">
        <f t="shared" si="10"/>
      </c>
      <c r="U84" s="174">
        <f t="shared" si="11"/>
      </c>
    </row>
    <row r="85" spans="4:21" ht="13.5">
      <c r="D85" s="165" t="str">
        <f>IF('参加申込書'!E127="","無","有")</f>
        <v>無</v>
      </c>
      <c r="E85" s="166" t="s">
        <v>184</v>
      </c>
      <c r="F85" s="173">
        <f t="shared" si="8"/>
      </c>
      <c r="G85" s="174">
        <f>IF(D85="無","",'参加申込書'!Z127&amp;'参加申込書'!AA127)</f>
      </c>
      <c r="H85" s="174">
        <f>IF(D85="無","",'参加申込書'!AB127)</f>
      </c>
      <c r="I85" s="174">
        <f>IF(D85="無","",'参加申込書'!AC127)</f>
      </c>
      <c r="J85" s="174">
        <f>IF(D85="無","",'参加申込書'!AD127)</f>
      </c>
      <c r="K85" s="174">
        <f>IF(D85="無","",'参加申込書'!AE127)</f>
      </c>
      <c r="L85" s="174">
        <f t="shared" si="9"/>
      </c>
      <c r="M85" s="174">
        <f>IF(D85="無","",'参加申込書'!AF127&amp;" "&amp;'参加申込書'!AH127)</f>
      </c>
      <c r="N85" s="174"/>
      <c r="O85" s="174"/>
      <c r="P85" s="174"/>
      <c r="Q85" s="174"/>
      <c r="R85" s="173"/>
      <c r="S85" s="174">
        <v>37</v>
      </c>
      <c r="T85" s="174">
        <f t="shared" si="10"/>
      </c>
      <c r="U85" s="174">
        <f t="shared" si="11"/>
      </c>
    </row>
    <row r="86" spans="4:21" ht="13.5">
      <c r="D86" s="165" t="str">
        <f>IF('参加申込書'!E128="","無","有")</f>
        <v>無</v>
      </c>
      <c r="E86" s="166" t="s">
        <v>184</v>
      </c>
      <c r="F86" s="173">
        <f t="shared" si="8"/>
      </c>
      <c r="G86" s="174">
        <f>IF(D86="無","",'参加申込書'!Z128&amp;'参加申込書'!AA128)</f>
      </c>
      <c r="H86" s="174">
        <f>IF(D86="無","",'参加申込書'!AB128)</f>
      </c>
      <c r="I86" s="174">
        <f>IF(D86="無","",'参加申込書'!AC128)</f>
      </c>
      <c r="J86" s="174">
        <f>IF(D86="無","",'参加申込書'!AD128)</f>
      </c>
      <c r="K86" s="174">
        <f>IF(D86="無","",'参加申込書'!AE128)</f>
      </c>
      <c r="L86" s="174">
        <f t="shared" si="9"/>
      </c>
      <c r="M86" s="174">
        <f>IF(D86="無","",'参加申込書'!AF128&amp;" "&amp;'参加申込書'!AH128)</f>
      </c>
      <c r="N86" s="174"/>
      <c r="O86" s="174"/>
      <c r="P86" s="174"/>
      <c r="Q86" s="174"/>
      <c r="R86" s="173"/>
      <c r="S86" s="174">
        <v>38</v>
      </c>
      <c r="T86" s="174">
        <f t="shared" si="10"/>
      </c>
      <c r="U86" s="174">
        <f t="shared" si="11"/>
      </c>
    </row>
    <row r="87" spans="4:21" ht="13.5">
      <c r="D87" s="165" t="str">
        <f>IF('参加申込書'!E130="","無","有")</f>
        <v>無</v>
      </c>
      <c r="E87" s="166" t="s">
        <v>177</v>
      </c>
      <c r="F87" s="173">
        <f t="shared" si="8"/>
      </c>
      <c r="G87" s="174">
        <f>IF(D87="無","",'参加申込書'!Z130&amp;'参加申込書'!AA130)</f>
      </c>
      <c r="H87" s="174">
        <f>IF(D87="無","",'参加申込書'!AB130)</f>
      </c>
      <c r="I87" s="174">
        <f>IF(D87="無","",'参加申込書'!AC130)</f>
      </c>
      <c r="J87" s="174">
        <f>IF(D87="無","",'参加申込書'!AD130)</f>
      </c>
      <c r="K87" s="174">
        <f>IF(D87="無","",'参加申込書'!AE130)</f>
      </c>
      <c r="L87" s="174">
        <f t="shared" si="9"/>
      </c>
      <c r="M87" s="174">
        <f>IF(D87="無","",'参加申込書'!AF130&amp;" "&amp;'参加申込書'!AH130)</f>
      </c>
      <c r="N87" s="174"/>
      <c r="O87" s="174"/>
      <c r="P87" s="174"/>
      <c r="Q87" s="174"/>
      <c r="R87" s="173"/>
      <c r="S87" s="174">
        <v>39</v>
      </c>
      <c r="T87" s="174">
        <f t="shared" si="10"/>
      </c>
      <c r="U87" s="174">
        <f t="shared" si="11"/>
      </c>
    </row>
    <row r="88" spans="4:21" ht="13.5">
      <c r="D88" s="165" t="str">
        <f>IF('参加申込書'!E131="","無","有")</f>
        <v>無</v>
      </c>
      <c r="E88" s="166" t="s">
        <v>177</v>
      </c>
      <c r="F88" s="173">
        <f t="shared" si="8"/>
      </c>
      <c r="G88" s="174">
        <f>IF(D88="無","",'参加申込書'!Z131&amp;'参加申込書'!AA131)</f>
      </c>
      <c r="H88" s="174">
        <f>IF(D88="無","",'参加申込書'!AB131)</f>
      </c>
      <c r="I88" s="174">
        <f>IF(D88="無","",'参加申込書'!AC131)</f>
      </c>
      <c r="J88" s="174">
        <f>IF(D88="無","",'参加申込書'!AD131)</f>
      </c>
      <c r="K88" s="174">
        <f>IF(D88="無","",'参加申込書'!AE131)</f>
      </c>
      <c r="L88" s="174">
        <f t="shared" si="9"/>
      </c>
      <c r="M88" s="174">
        <f>IF(D88="無","",'参加申込書'!AF131&amp;" "&amp;'参加申込書'!AH131)</f>
      </c>
      <c r="N88" s="174"/>
      <c r="O88" s="174"/>
      <c r="P88" s="174"/>
      <c r="Q88" s="174"/>
      <c r="R88" s="173"/>
      <c r="S88" s="174">
        <v>40</v>
      </c>
      <c r="T88" s="174">
        <f t="shared" si="10"/>
      </c>
      <c r="U88" s="174">
        <f t="shared" si="11"/>
      </c>
    </row>
    <row r="89" spans="4:21" ht="13.5">
      <c r="D89" s="165" t="str">
        <f>IF('参加申込書'!E132="","無","有")</f>
        <v>無</v>
      </c>
      <c r="E89" s="166" t="s">
        <v>177</v>
      </c>
      <c r="F89" s="173">
        <f t="shared" si="8"/>
      </c>
      <c r="G89" s="174">
        <f>IF(D89="無","",'参加申込書'!Z132&amp;'参加申込書'!AA132)</f>
      </c>
      <c r="H89" s="174">
        <f>IF(D89="無","",'参加申込書'!AB132)</f>
      </c>
      <c r="I89" s="174">
        <f>IF(D89="無","",'参加申込書'!AC132)</f>
      </c>
      <c r="J89" s="174">
        <f>IF(D89="無","",'参加申込書'!AD132)</f>
      </c>
      <c r="K89" s="174">
        <f>IF(D89="無","",'参加申込書'!AE132)</f>
      </c>
      <c r="L89" s="174">
        <f t="shared" si="9"/>
      </c>
      <c r="M89" s="174">
        <f>IF(D89="無","",'参加申込書'!AF132&amp;" "&amp;'参加申込書'!AH132)</f>
      </c>
      <c r="N89" s="174"/>
      <c r="O89" s="174"/>
      <c r="P89" s="174"/>
      <c r="Q89" s="174"/>
      <c r="R89" s="173"/>
      <c r="S89" s="174">
        <v>41</v>
      </c>
      <c r="T89" s="174">
        <f t="shared" si="10"/>
      </c>
      <c r="U89" s="174">
        <f t="shared" si="11"/>
      </c>
    </row>
    <row r="90" spans="4:21" ht="13.5">
      <c r="D90" s="165" t="str">
        <f>IF('参加申込書'!E133="","無","有")</f>
        <v>無</v>
      </c>
      <c r="E90" s="166" t="s">
        <v>178</v>
      </c>
      <c r="F90" s="173">
        <f t="shared" si="8"/>
      </c>
      <c r="G90" s="174">
        <f>IF(D90="無","",'参加申込書'!Z133&amp;'参加申込書'!AA133)</f>
      </c>
      <c r="H90" s="174">
        <f>IF(D90="無","",'参加申込書'!AB133)</f>
      </c>
      <c r="I90" s="174">
        <f>IF(D90="無","",'参加申込書'!AC133)</f>
      </c>
      <c r="J90" s="174">
        <f>IF(D90="無","",'参加申込書'!AD133)</f>
      </c>
      <c r="K90" s="174">
        <f>IF(D90="無","",'参加申込書'!AE133)</f>
      </c>
      <c r="L90" s="174">
        <f t="shared" si="9"/>
      </c>
      <c r="M90" s="174">
        <f>IF(D90="無","",'参加申込書'!AF133&amp;" "&amp;'参加申込書'!AH133)</f>
      </c>
      <c r="N90" s="174"/>
      <c r="O90" s="174"/>
      <c r="P90" s="174"/>
      <c r="Q90" s="174"/>
      <c r="R90" s="173"/>
      <c r="S90" s="174">
        <v>42</v>
      </c>
      <c r="T90" s="174">
        <f t="shared" si="10"/>
      </c>
      <c r="U90" s="174">
        <f t="shared" si="11"/>
      </c>
    </row>
    <row r="91" spans="4:21" ht="13.5">
      <c r="D91" s="165" t="str">
        <f>IF('参加申込書'!E134="","無","有")</f>
        <v>無</v>
      </c>
      <c r="E91" s="166" t="s">
        <v>178</v>
      </c>
      <c r="F91" s="173">
        <f t="shared" si="8"/>
      </c>
      <c r="G91" s="174">
        <f>IF(D91="無","",'参加申込書'!Z134&amp;'参加申込書'!AA134)</f>
      </c>
      <c r="H91" s="174">
        <f>IF(D91="無","",'参加申込書'!AB134)</f>
      </c>
      <c r="I91" s="174">
        <f>IF(D91="無","",'参加申込書'!AC134)</f>
      </c>
      <c r="J91" s="174">
        <f>IF(D91="無","",'参加申込書'!AD134)</f>
      </c>
      <c r="K91" s="174">
        <f>IF(D91="無","",'参加申込書'!AE134)</f>
      </c>
      <c r="L91" s="174">
        <f t="shared" si="9"/>
      </c>
      <c r="M91" s="174">
        <f>IF(D91="無","",'参加申込書'!AF134&amp;" "&amp;'参加申込書'!AH134)</f>
      </c>
      <c r="N91" s="174"/>
      <c r="O91" s="174"/>
      <c r="P91" s="174"/>
      <c r="Q91" s="174"/>
      <c r="R91" s="173"/>
      <c r="S91" s="174">
        <v>43</v>
      </c>
      <c r="T91" s="174">
        <f t="shared" si="10"/>
      </c>
      <c r="U91" s="174">
        <f t="shared" si="11"/>
      </c>
    </row>
    <row r="92" spans="4:21" ht="13.5">
      <c r="D92" s="165" t="str">
        <f>IF('参加申込書'!E135="","無","有")</f>
        <v>無</v>
      </c>
      <c r="E92" s="166" t="s">
        <v>178</v>
      </c>
      <c r="F92" s="173">
        <f t="shared" si="8"/>
      </c>
      <c r="G92" s="174">
        <f>IF(D92="無","",'参加申込書'!Z135&amp;'参加申込書'!AA135)</f>
      </c>
      <c r="H92" s="174">
        <f>IF(D92="無","",'参加申込書'!AB135)</f>
      </c>
      <c r="I92" s="174">
        <f>IF(D92="無","",'参加申込書'!AC135)</f>
      </c>
      <c r="J92" s="174">
        <f>IF(D92="無","",'参加申込書'!AD135)</f>
      </c>
      <c r="K92" s="174">
        <f>IF(D92="無","",'参加申込書'!AE135)</f>
      </c>
      <c r="L92" s="174">
        <f t="shared" si="9"/>
      </c>
      <c r="M92" s="174">
        <f>IF(D92="無","",'参加申込書'!AF135&amp;" "&amp;'参加申込書'!AH135)</f>
      </c>
      <c r="N92" s="174"/>
      <c r="O92" s="174"/>
      <c r="P92" s="174"/>
      <c r="Q92" s="174"/>
      <c r="R92" s="173"/>
      <c r="S92" s="174">
        <v>44</v>
      </c>
      <c r="T92" s="174">
        <f t="shared" si="10"/>
      </c>
      <c r="U92" s="174">
        <f t="shared" si="11"/>
      </c>
    </row>
    <row r="93" spans="4:21" ht="13.5">
      <c r="D93" s="165" t="str">
        <f>IF('参加申込書'!E136="","無","有")</f>
        <v>無</v>
      </c>
      <c r="E93" s="166" t="s">
        <v>179</v>
      </c>
      <c r="F93" s="173">
        <f t="shared" si="8"/>
      </c>
      <c r="G93" s="174">
        <f>IF(D93="無","",'参加申込書'!Z136&amp;'参加申込書'!AA136)</f>
      </c>
      <c r="H93" s="174">
        <f>IF(D93="無","",'参加申込書'!AB136)</f>
      </c>
      <c r="I93" s="174">
        <f>IF(D93="無","",'参加申込書'!AC136)</f>
      </c>
      <c r="J93" s="174">
        <f>IF(D93="無","",'参加申込書'!AD136)</f>
      </c>
      <c r="K93" s="174">
        <f>IF(D93="無","",'参加申込書'!AE136)</f>
      </c>
      <c r="L93" s="174">
        <f t="shared" si="9"/>
      </c>
      <c r="M93" s="174">
        <f>IF(D93="無","",'参加申込書'!AF136&amp;" "&amp;'参加申込書'!AH136)</f>
      </c>
      <c r="N93" s="174"/>
      <c r="O93" s="174"/>
      <c r="P93" s="174"/>
      <c r="Q93" s="174"/>
      <c r="R93" s="173"/>
      <c r="S93" s="174">
        <v>45</v>
      </c>
      <c r="T93" s="174">
        <f t="shared" si="10"/>
      </c>
      <c r="U93" s="174">
        <f t="shared" si="11"/>
      </c>
    </row>
    <row r="94" spans="4:21" ht="13.5">
      <c r="D94" s="165" t="str">
        <f>IF('参加申込書'!E137="","無","有")</f>
        <v>無</v>
      </c>
      <c r="E94" s="166" t="s">
        <v>179</v>
      </c>
      <c r="F94" s="173">
        <f t="shared" si="8"/>
      </c>
      <c r="G94" s="174">
        <f>IF(D94="無","",'参加申込書'!Z137&amp;'参加申込書'!AA137)</f>
      </c>
      <c r="H94" s="174">
        <f>IF(D94="無","",'参加申込書'!AB137)</f>
      </c>
      <c r="I94" s="174">
        <f>IF(D94="無","",'参加申込書'!AC137)</f>
      </c>
      <c r="J94" s="174">
        <f>IF(D94="無","",'参加申込書'!AD137)</f>
      </c>
      <c r="K94" s="174">
        <f>IF(D94="無","",'参加申込書'!AE137)</f>
      </c>
      <c r="L94" s="174">
        <f t="shared" si="9"/>
      </c>
      <c r="M94" s="174">
        <f>IF(D94="無","",'参加申込書'!AF137&amp;" "&amp;'参加申込書'!AH137)</f>
      </c>
      <c r="N94" s="174"/>
      <c r="O94" s="174"/>
      <c r="P94" s="174"/>
      <c r="Q94" s="174"/>
      <c r="R94" s="173"/>
      <c r="S94" s="174">
        <v>46</v>
      </c>
      <c r="T94" s="174">
        <f t="shared" si="10"/>
      </c>
      <c r="U94" s="174">
        <f t="shared" si="11"/>
      </c>
    </row>
    <row r="95" spans="4:21" ht="14.25" thickBot="1">
      <c r="D95" s="165" t="str">
        <f>IF('参加申込書'!E138="","無","有")</f>
        <v>無</v>
      </c>
      <c r="E95" s="166" t="s">
        <v>179</v>
      </c>
      <c r="F95" s="176">
        <f t="shared" si="8"/>
      </c>
      <c r="G95" s="177">
        <f>IF(D95="無","",'参加申込書'!Z138&amp;'参加申込書'!AA138)</f>
      </c>
      <c r="H95" s="177">
        <f>IF(D95="無","",'参加申込書'!AB138)</f>
      </c>
      <c r="I95" s="177">
        <f>IF(D95="無","",'参加申込書'!AC138)</f>
      </c>
      <c r="J95" s="177">
        <f>IF(D95="無","",'参加申込書'!AD138)</f>
      </c>
      <c r="K95" s="177">
        <f>IF(D95="無","",'参加申込書'!AE138)</f>
      </c>
      <c r="L95" s="177">
        <f t="shared" si="9"/>
      </c>
      <c r="M95" s="177">
        <f>IF(D95="無","",'参加申込書'!AF138&amp;" "&amp;'参加申込書'!AH138)</f>
      </c>
      <c r="N95" s="177"/>
      <c r="O95" s="177"/>
      <c r="P95" s="177"/>
      <c r="Q95" s="177"/>
      <c r="R95" s="173"/>
      <c r="S95" s="174">
        <v>47</v>
      </c>
      <c r="T95" s="174">
        <f>IF($B$8="","",$B$8+S95)</f>
      </c>
      <c r="U95" s="174">
        <f t="shared" si="11"/>
      </c>
    </row>
    <row r="96" ht="13.5">
      <c r="D96" s="142"/>
    </row>
    <row r="97" ht="13.5">
      <c r="D97" s="142"/>
    </row>
    <row r="98" ht="13.5">
      <c r="D98" s="142"/>
    </row>
    <row r="99" ht="13.5">
      <c r="D99" s="142"/>
    </row>
    <row r="100" ht="13.5">
      <c r="D100" s="142"/>
    </row>
    <row r="101" ht="13.5">
      <c r="D101" s="142"/>
    </row>
    <row r="102" ht="13.5">
      <c r="D102" s="142"/>
    </row>
    <row r="103" ht="13.5">
      <c r="D103" s="142"/>
    </row>
    <row r="104" ht="13.5">
      <c r="D104" s="142"/>
    </row>
    <row r="105" ht="13.5">
      <c r="D105" s="142"/>
    </row>
    <row r="106" ht="13.5">
      <c r="D106" s="142"/>
    </row>
    <row r="107" ht="13.5">
      <c r="D107" s="142"/>
    </row>
    <row r="108" ht="13.5">
      <c r="D108" s="142"/>
    </row>
    <row r="109" ht="13.5">
      <c r="D109" s="142"/>
    </row>
    <row r="110" ht="13.5">
      <c r="D110" s="142"/>
    </row>
    <row r="111" ht="13.5">
      <c r="D111" s="142"/>
    </row>
  </sheetData>
  <sheetProtection password="CAB1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9.50390625" style="3" customWidth="1"/>
    <col min="2" max="2" width="15.875" style="3" customWidth="1"/>
    <col min="3" max="3" width="10.50390625" style="3" bestFit="1" customWidth="1"/>
    <col min="4" max="4" width="18.625" style="3" customWidth="1"/>
    <col min="5" max="5" width="25.125" style="3" customWidth="1"/>
    <col min="6" max="7" width="3.50390625" style="3" bestFit="1" customWidth="1"/>
    <col min="8" max="8" width="7.50390625" style="3" bestFit="1" customWidth="1"/>
    <col min="9" max="9" width="5.50390625" style="3" bestFit="1" customWidth="1"/>
    <col min="10" max="13" width="3.50390625" style="3" bestFit="1" customWidth="1"/>
    <col min="14" max="14" width="4.50390625" style="3" bestFit="1" customWidth="1"/>
    <col min="15" max="16384" width="9.00390625" style="3" customWidth="1"/>
  </cols>
  <sheetData>
    <row r="1" spans="1:9" ht="13.5">
      <c r="A1" s="3" t="s">
        <v>51</v>
      </c>
      <c r="B1" s="3" t="s">
        <v>8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</row>
    <row r="2" spans="1:13" ht="13.5">
      <c r="A2" s="3" t="str">
        <f>'参加申込書'!H6&amp;"（男子）"</f>
        <v>（男子）</v>
      </c>
      <c r="B2" s="3" t="str">
        <f>'参加申込書'!J42&amp;"分"&amp;'参加申込書'!K42&amp;'参加申込書'!L42&amp;"秒"&amp;'参加申込書'!M42&amp;'参加申込書'!N42</f>
        <v>分秒</v>
      </c>
      <c r="C2" s="3">
        <f>'データ取得'!F11</f>
      </c>
      <c r="D2" s="3">
        <f>'データ取得'!G11</f>
      </c>
      <c r="E2" s="3">
        <f>'データ取得'!H11</f>
      </c>
      <c r="F2" s="3">
        <f>'データ取得'!I11</f>
      </c>
      <c r="G2" s="3">
        <f>'データ取得'!J11</f>
      </c>
      <c r="H2" s="3">
        <f>'データ取得'!K11</f>
      </c>
      <c r="I2" s="3">
        <f>'データ取得'!L11</f>
      </c>
      <c r="M2" s="42"/>
    </row>
    <row r="3" spans="3:13" ht="13.5">
      <c r="C3" s="3">
        <f>'データ取得'!F12</f>
      </c>
      <c r="D3" s="3">
        <f>'データ取得'!G12</f>
      </c>
      <c r="E3" s="3">
        <f>'データ取得'!H12</f>
      </c>
      <c r="F3" s="3">
        <f>'データ取得'!I12</f>
      </c>
      <c r="G3" s="3">
        <f>'データ取得'!J12</f>
      </c>
      <c r="H3" s="3">
        <f>'データ取得'!K12</f>
      </c>
      <c r="I3" s="3">
        <f>'データ取得'!L12</f>
      </c>
      <c r="M3" s="42"/>
    </row>
    <row r="4" spans="3:13" ht="13.5">
      <c r="C4" s="3">
        <f>'データ取得'!F13</f>
      </c>
      <c r="D4" s="3">
        <f>'データ取得'!G13</f>
      </c>
      <c r="E4" s="3">
        <f>'データ取得'!H13</f>
      </c>
      <c r="F4" s="3">
        <f>'データ取得'!I13</f>
      </c>
      <c r="G4" s="3">
        <f>'データ取得'!J13</f>
      </c>
      <c r="H4" s="3">
        <f>'データ取得'!K13</f>
      </c>
      <c r="I4" s="3">
        <f>'データ取得'!L13</f>
      </c>
      <c r="M4" s="42"/>
    </row>
    <row r="5" spans="3:13" ht="13.5">
      <c r="C5" s="3">
        <f>'データ取得'!F14</f>
      </c>
      <c r="D5" s="3">
        <f>'データ取得'!G14</f>
      </c>
      <c r="E5" s="3">
        <f>'データ取得'!H14</f>
      </c>
      <c r="F5" s="3">
        <f>'データ取得'!I14</f>
      </c>
      <c r="G5" s="3">
        <f>'データ取得'!J14</f>
      </c>
      <c r="H5" s="3">
        <f>'データ取得'!K14</f>
      </c>
      <c r="I5" s="3">
        <f>'データ取得'!L14</f>
      </c>
      <c r="M5" s="42"/>
    </row>
    <row r="6" spans="3:13" ht="13.5">
      <c r="C6" s="3">
        <f>'データ取得'!F15</f>
      </c>
      <c r="D6" s="3">
        <f>'データ取得'!G15</f>
      </c>
      <c r="E6" s="3">
        <f>'データ取得'!H15</f>
      </c>
      <c r="F6" s="3">
        <f>'データ取得'!I15</f>
      </c>
      <c r="G6" s="3">
        <f>'データ取得'!J15</f>
      </c>
      <c r="H6" s="3">
        <f>'データ取得'!K15</f>
      </c>
      <c r="I6" s="3">
        <f>'データ取得'!L15</f>
      </c>
      <c r="M6" s="42"/>
    </row>
    <row r="7" spans="1:13" ht="13.5">
      <c r="A7" s="3" t="str">
        <f>'参加申込書'!H6&amp;"（女子）"</f>
        <v>（女子）</v>
      </c>
      <c r="B7" s="3" t="str">
        <f>'参加申込書'!J70&amp;"分"&amp;'参加申込書'!K70&amp;'参加申込書'!L70&amp;"秒"&amp;'参加申込書'!M70&amp;'参加申込書'!N70</f>
        <v>分秒</v>
      </c>
      <c r="C7" s="3">
        <f>'データ取得'!F34</f>
      </c>
      <c r="D7" s="3">
        <f>'データ取得'!G34</f>
      </c>
      <c r="E7" s="3">
        <f>'データ取得'!H34</f>
      </c>
      <c r="F7" s="3">
        <f>'データ取得'!I34</f>
      </c>
      <c r="G7" s="3">
        <f>'データ取得'!J34</f>
      </c>
      <c r="H7" s="3">
        <f>'データ取得'!K34</f>
      </c>
      <c r="I7" s="3">
        <f>'データ取得'!L34</f>
      </c>
      <c r="M7" s="42"/>
    </row>
    <row r="8" spans="3:13" ht="13.5">
      <c r="C8" s="3">
        <f>'データ取得'!F35</f>
      </c>
      <c r="D8" s="3">
        <f>'データ取得'!G35</f>
      </c>
      <c r="E8" s="3">
        <f>'データ取得'!H35</f>
      </c>
      <c r="F8" s="3">
        <f>'データ取得'!I35</f>
      </c>
      <c r="G8" s="3">
        <f>'データ取得'!J35</f>
      </c>
      <c r="H8" s="3">
        <f>'データ取得'!K35</f>
      </c>
      <c r="I8" s="3">
        <f>'データ取得'!L35</f>
      </c>
      <c r="M8" s="42"/>
    </row>
    <row r="9" spans="3:13" ht="13.5">
      <c r="C9" s="3">
        <f>'データ取得'!F36</f>
      </c>
      <c r="D9" s="3">
        <f>'データ取得'!G36</f>
      </c>
      <c r="E9" s="3">
        <f>'データ取得'!H36</f>
      </c>
      <c r="F9" s="3">
        <f>'データ取得'!I36</f>
      </c>
      <c r="G9" s="3">
        <f>'データ取得'!J36</f>
      </c>
      <c r="H9" s="3">
        <f>'データ取得'!K36</f>
      </c>
      <c r="I9" s="3">
        <f>'データ取得'!L36</f>
      </c>
      <c r="M9" s="42"/>
    </row>
    <row r="10" spans="3:13" ht="13.5">
      <c r="C10" s="3">
        <f>'データ取得'!F37</f>
      </c>
      <c r="D10" s="3">
        <f>'データ取得'!G37</f>
      </c>
      <c r="E10" s="3">
        <f>'データ取得'!H37</f>
      </c>
      <c r="F10" s="3">
        <f>'データ取得'!I37</f>
      </c>
      <c r="G10" s="3">
        <f>'データ取得'!J37</f>
      </c>
      <c r="H10" s="3">
        <f>'データ取得'!K37</f>
      </c>
      <c r="I10" s="3">
        <f>'データ取得'!L37</f>
      </c>
      <c r="M10" s="42"/>
    </row>
    <row r="11" spans="3:13" ht="13.5">
      <c r="C11" s="3">
        <f>'データ取得'!F38</f>
      </c>
      <c r="D11" s="3">
        <f>'データ取得'!G38</f>
      </c>
      <c r="E11" s="3">
        <f>'データ取得'!H38</f>
      </c>
      <c r="F11" s="3">
        <f>'データ取得'!I38</f>
      </c>
      <c r="G11" s="3">
        <f>'データ取得'!J38</f>
      </c>
      <c r="H11" s="3">
        <f>'データ取得'!K38</f>
      </c>
      <c r="I11" s="3">
        <f>'データ取得'!L38</f>
      </c>
      <c r="M11" s="42"/>
    </row>
  </sheetData>
  <sheetProtection password="CAB1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H5" sqref="H5:M5"/>
    </sheetView>
  </sheetViews>
  <sheetFormatPr defaultColWidth="9.00390625" defaultRowHeight="13.5"/>
  <cols>
    <col min="1" max="1" width="2.875" style="135" customWidth="1"/>
    <col min="2" max="2" width="5.25390625" style="135" bestFit="1" customWidth="1"/>
    <col min="3" max="3" width="6.50390625" style="135" customWidth="1"/>
    <col min="4" max="4" width="6.25390625" style="135" customWidth="1"/>
    <col min="5" max="5" width="17.50390625" style="135" customWidth="1"/>
    <col min="6" max="6" width="7.125" style="135" customWidth="1"/>
    <col min="7" max="7" width="3.375" style="135" bestFit="1" customWidth="1"/>
    <col min="8" max="8" width="5.50390625" style="135" customWidth="1"/>
    <col min="9" max="9" width="6.00390625" style="135" customWidth="1"/>
    <col min="10" max="10" width="8.625" style="135" customWidth="1"/>
    <col min="11" max="11" width="3.375" style="135" bestFit="1" customWidth="1"/>
    <col min="12" max="16384" width="9.00390625" style="135" customWidth="1"/>
  </cols>
  <sheetData>
    <row r="1" ht="8.25" customHeight="1"/>
    <row r="2" spans="3:11" ht="27" customHeight="1">
      <c r="C2" s="136"/>
      <c r="D2" s="136"/>
      <c r="E2" s="136"/>
      <c r="F2" s="136"/>
      <c r="G2" s="136"/>
      <c r="H2" s="136"/>
      <c r="K2" s="137" t="s">
        <v>67</v>
      </c>
    </row>
    <row r="3" spans="2:13" ht="24.75" customHeight="1">
      <c r="B3" s="234" t="s">
        <v>189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2:13" ht="28.5" customHeight="1">
      <c r="B4" s="235" t="s">
        <v>56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2:13" ht="21" customHeight="1">
      <c r="B5" s="228" t="s">
        <v>57</v>
      </c>
      <c r="C5" s="228"/>
      <c r="D5" s="229" t="s">
        <v>58</v>
      </c>
      <c r="E5" s="229"/>
      <c r="F5" s="228" t="s">
        <v>59</v>
      </c>
      <c r="G5" s="228"/>
      <c r="H5" s="229"/>
      <c r="I5" s="229"/>
      <c r="J5" s="229"/>
      <c r="K5" s="229"/>
      <c r="L5" s="229"/>
      <c r="M5" s="229"/>
    </row>
    <row r="6" spans="2:13" ht="21" customHeight="1">
      <c r="B6" s="228" t="s">
        <v>60</v>
      </c>
      <c r="C6" s="228"/>
      <c r="D6" s="228"/>
      <c r="E6" s="231"/>
      <c r="F6" s="231"/>
      <c r="G6" s="230" t="s">
        <v>190</v>
      </c>
      <c r="H6" s="230"/>
      <c r="I6" s="230"/>
      <c r="J6" s="140"/>
      <c r="K6" s="135" t="s">
        <v>61</v>
      </c>
      <c r="L6" s="140"/>
      <c r="M6" s="135" t="s">
        <v>62</v>
      </c>
    </row>
    <row r="7" spans="2:13" ht="22.5" customHeight="1">
      <c r="B7" s="138" t="s">
        <v>63</v>
      </c>
      <c r="C7" s="232" t="s">
        <v>28</v>
      </c>
      <c r="D7" s="232"/>
      <c r="E7" s="232"/>
      <c r="F7" s="232"/>
      <c r="G7" s="232"/>
      <c r="H7" s="232"/>
      <c r="I7" s="232" t="s">
        <v>64</v>
      </c>
      <c r="J7" s="232"/>
      <c r="K7" s="232"/>
      <c r="L7" s="232" t="s">
        <v>65</v>
      </c>
      <c r="M7" s="232"/>
    </row>
    <row r="8" spans="2:13" ht="22.5" customHeight="1">
      <c r="B8" s="139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2:13" ht="22.5" customHeight="1">
      <c r="B9" s="139">
        <v>2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2:13" ht="22.5" customHeight="1">
      <c r="B10" s="139">
        <v>3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</row>
    <row r="11" spans="2:13" ht="22.5" customHeight="1">
      <c r="B11" s="139">
        <v>4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2:13" ht="22.5" customHeight="1">
      <c r="B12" s="139">
        <v>5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2:13" ht="22.5" customHeight="1">
      <c r="B13" s="139">
        <v>6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2:13" ht="22.5" customHeight="1">
      <c r="B14" s="139">
        <v>7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2:13" ht="22.5" customHeight="1">
      <c r="B15" s="139">
        <v>8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2:13" ht="22.5" customHeight="1">
      <c r="B16" s="139">
        <v>9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2:13" ht="22.5" customHeight="1">
      <c r="B17" s="139">
        <v>10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2:13" ht="22.5" customHeight="1">
      <c r="B18" s="139">
        <v>11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19" spans="2:13" ht="22.5" customHeight="1">
      <c r="B19" s="139">
        <v>12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2:13" ht="22.5" customHeight="1">
      <c r="B20" s="139">
        <v>13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2:13" ht="22.5" customHeight="1">
      <c r="B21" s="139">
        <v>14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2:13" ht="22.5" customHeight="1">
      <c r="B22" s="139">
        <v>15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2:13" ht="22.5" customHeight="1">
      <c r="B23" s="139">
        <v>16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</row>
    <row r="24" spans="2:13" ht="22.5" customHeight="1">
      <c r="B24" s="139">
        <v>17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2:13" ht="22.5" customHeight="1">
      <c r="B25" s="139">
        <v>18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2:13" ht="22.5" customHeight="1">
      <c r="B26" s="139">
        <v>19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2:13" ht="22.5" customHeight="1">
      <c r="B27" s="139">
        <v>20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2:13" ht="22.5" customHeight="1">
      <c r="B28" s="139">
        <v>21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2:13" ht="22.5" customHeight="1">
      <c r="B29" s="139">
        <v>22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2:13" ht="22.5" customHeight="1">
      <c r="B30" s="139">
        <v>23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2:13" ht="22.5" customHeight="1">
      <c r="B31" s="139">
        <v>24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2:13" ht="22.5" customHeight="1">
      <c r="B32" s="139">
        <v>25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</row>
    <row r="33" spans="2:13" ht="22.5" customHeight="1">
      <c r="B33" s="139">
        <v>26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2:13" ht="22.5" customHeight="1">
      <c r="B34" s="139">
        <v>27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</row>
    <row r="35" spans="2:13" ht="22.5" customHeight="1">
      <c r="B35" s="139">
        <v>28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</row>
    <row r="36" spans="2:13" ht="22.5" customHeight="1">
      <c r="B36" s="139">
        <v>29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</row>
    <row r="37" spans="2:13" ht="22.5" customHeight="1">
      <c r="B37" s="139">
        <v>30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</row>
    <row r="38" spans="2:13" ht="22.5" customHeight="1">
      <c r="B38" s="138" t="s">
        <v>66</v>
      </c>
      <c r="C38" s="232"/>
      <c r="D38" s="232"/>
      <c r="E38" s="232"/>
      <c r="F38" s="232"/>
      <c r="G38" s="232"/>
      <c r="H38" s="232"/>
      <c r="I38" s="232">
        <f>SUM(I8:K37)</f>
        <v>0</v>
      </c>
      <c r="J38" s="232"/>
      <c r="K38" s="232"/>
      <c r="L38" s="232">
        <f>SUM(L8:M37)</f>
        <v>0</v>
      </c>
      <c r="M38" s="232"/>
    </row>
  </sheetData>
  <sheetProtection password="CAB1" sheet="1" objects="1" scenarios="1"/>
  <mergeCells count="105">
    <mergeCell ref="B3:M3"/>
    <mergeCell ref="B4:M4"/>
    <mergeCell ref="C37:H37"/>
    <mergeCell ref="I37:K37"/>
    <mergeCell ref="L37:M37"/>
    <mergeCell ref="C33:H33"/>
    <mergeCell ref="I33:K33"/>
    <mergeCell ref="L33:M33"/>
    <mergeCell ref="C34:H34"/>
    <mergeCell ref="I34:K34"/>
    <mergeCell ref="C38:H38"/>
    <mergeCell ref="I38:K38"/>
    <mergeCell ref="L38:M38"/>
    <mergeCell ref="C35:H35"/>
    <mergeCell ref="I35:K35"/>
    <mergeCell ref="L35:M35"/>
    <mergeCell ref="C36:H36"/>
    <mergeCell ref="I36:K36"/>
    <mergeCell ref="L36:M36"/>
    <mergeCell ref="L34:M34"/>
    <mergeCell ref="C31:H31"/>
    <mergeCell ref="I31:K31"/>
    <mergeCell ref="L31:M31"/>
    <mergeCell ref="C32:H32"/>
    <mergeCell ref="I32:K32"/>
    <mergeCell ref="L32:M32"/>
    <mergeCell ref="C29:H29"/>
    <mergeCell ref="I29:K29"/>
    <mergeCell ref="L29:M29"/>
    <mergeCell ref="C30:H30"/>
    <mergeCell ref="I30:K30"/>
    <mergeCell ref="L30:M30"/>
    <mergeCell ref="C27:H27"/>
    <mergeCell ref="I27:K27"/>
    <mergeCell ref="L27:M27"/>
    <mergeCell ref="C28:H28"/>
    <mergeCell ref="I28:K28"/>
    <mergeCell ref="L28:M28"/>
    <mergeCell ref="C25:H25"/>
    <mergeCell ref="I25:K25"/>
    <mergeCell ref="L25:M25"/>
    <mergeCell ref="C26:H26"/>
    <mergeCell ref="I26:K26"/>
    <mergeCell ref="L26:M26"/>
    <mergeCell ref="C23:H23"/>
    <mergeCell ref="I23:K23"/>
    <mergeCell ref="L23:M23"/>
    <mergeCell ref="C24:H24"/>
    <mergeCell ref="I24:K24"/>
    <mergeCell ref="L24:M24"/>
    <mergeCell ref="C21:H21"/>
    <mergeCell ref="I21:K21"/>
    <mergeCell ref="L21:M21"/>
    <mergeCell ref="C22:H22"/>
    <mergeCell ref="I22:K22"/>
    <mergeCell ref="L22:M22"/>
    <mergeCell ref="C19:H19"/>
    <mergeCell ref="I19:K19"/>
    <mergeCell ref="L19:M19"/>
    <mergeCell ref="C20:H20"/>
    <mergeCell ref="I20:K20"/>
    <mergeCell ref="L20:M20"/>
    <mergeCell ref="C17:H17"/>
    <mergeCell ref="I17:K17"/>
    <mergeCell ref="L17:M17"/>
    <mergeCell ref="C18:H18"/>
    <mergeCell ref="I18:K18"/>
    <mergeCell ref="L18:M18"/>
    <mergeCell ref="C15:H15"/>
    <mergeCell ref="I15:K15"/>
    <mergeCell ref="L15:M15"/>
    <mergeCell ref="C16:H16"/>
    <mergeCell ref="I16:K16"/>
    <mergeCell ref="L16:M16"/>
    <mergeCell ref="C13:H13"/>
    <mergeCell ref="I13:K13"/>
    <mergeCell ref="L13:M13"/>
    <mergeCell ref="C14:H14"/>
    <mergeCell ref="I14:K14"/>
    <mergeCell ref="L14:M14"/>
    <mergeCell ref="C11:H11"/>
    <mergeCell ref="I11:K11"/>
    <mergeCell ref="L11:M11"/>
    <mergeCell ref="C12:H12"/>
    <mergeCell ref="I12:K12"/>
    <mergeCell ref="L12:M12"/>
    <mergeCell ref="C9:H9"/>
    <mergeCell ref="I9:K9"/>
    <mergeCell ref="L9:M9"/>
    <mergeCell ref="C10:H10"/>
    <mergeCell ref="I10:K10"/>
    <mergeCell ref="L10:M10"/>
    <mergeCell ref="C7:H7"/>
    <mergeCell ref="I7:K7"/>
    <mergeCell ref="L7:M7"/>
    <mergeCell ref="C8:H8"/>
    <mergeCell ref="I8:K8"/>
    <mergeCell ref="L8:M8"/>
    <mergeCell ref="B5:C5"/>
    <mergeCell ref="B6:D6"/>
    <mergeCell ref="D5:E5"/>
    <mergeCell ref="F5:G5"/>
    <mergeCell ref="G6:I6"/>
    <mergeCell ref="E6:F6"/>
    <mergeCell ref="H5:M5"/>
  </mergeCells>
  <printOptions/>
  <pageMargins left="0.7086614173228347" right="0.7086614173228347" top="0.35433070866141736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</dc:creator>
  <cp:keywords/>
  <dc:description/>
  <cp:lastModifiedBy>shogaku</cp:lastModifiedBy>
  <cp:lastPrinted>2015-05-10T07:00:38Z</cp:lastPrinted>
  <dcterms:created xsi:type="dcterms:W3CDTF">2005-05-14T01:51:35Z</dcterms:created>
  <dcterms:modified xsi:type="dcterms:W3CDTF">2015-05-10T07:06:49Z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