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65" yWindow="60" windowWidth="19320" windowHeight="11760" tabRatio="500" activeTab="1"/>
  </bookViews>
  <sheets>
    <sheet name="最初にお読み下さい" sheetId="12" r:id="rId1"/>
    <sheet name="男子入力" sheetId="13" r:id="rId2"/>
    <sheet name="女子入力" sheetId="9" r:id="rId3"/>
    <sheet name="Sheet2" sheetId="14" state="hidden" r:id="rId4"/>
    <sheet name="csv" sheetId="11" r:id="rId5"/>
  </sheets>
  <externalReferences>
    <externalReference r:id="rId6"/>
    <externalReference r:id="rId7"/>
  </externalReferences>
  <definedNames>
    <definedName name="_xlnm._FilterDatabase" localSheetId="4" hidden="1">csv!$B$2:$L$708</definedName>
    <definedName name="一年" localSheetId="0">最初にお読み下さい!$AB$13:$AB$26</definedName>
    <definedName name="一年" localSheetId="1">男子入力!$AC$13:$AC$29</definedName>
    <definedName name="一年">女子入力!$AC$13:$AC$26</definedName>
    <definedName name="三年" localSheetId="0">最初にお読み下さい!$AD$13:$AD$21</definedName>
    <definedName name="三年" localSheetId="1">男子入力!$AE$13:$AE$25</definedName>
    <definedName name="三年">女子入力!$AE$13:$AE$22</definedName>
    <definedName name="女少年B">[1]第3回ｰ女!$X$8:$X$9</definedName>
    <definedName name="中学1年" localSheetId="0">最初にお読み下さい!$AB$13:$AB$26</definedName>
    <definedName name="中学1年" localSheetId="1">男子入力!#REF!</definedName>
    <definedName name="中学1年">女子入力!#REF!</definedName>
    <definedName name="中学2・3年">'[2]参加申込5-A男'!$X$9:$X$10</definedName>
    <definedName name="二年" localSheetId="0">最初にお読み下さい!$AC$13:$AC$22</definedName>
    <definedName name="二年" localSheetId="1">男子入力!$AD$13:$AD$26</definedName>
    <definedName name="二年">女子入力!$AD$13:$AD$23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0" i="13" l="1"/>
  <c r="O60" i="13"/>
  <c r="T6" i="13"/>
  <c r="O60" i="9"/>
  <c r="M60" i="9"/>
  <c r="T6" i="9"/>
  <c r="G13" i="13"/>
  <c r="F10" i="9"/>
  <c r="G10" i="9"/>
  <c r="F11" i="9"/>
  <c r="G11" i="9"/>
  <c r="F12" i="9"/>
  <c r="G12" i="9"/>
  <c r="F13" i="9"/>
  <c r="G13" i="9"/>
  <c r="F14" i="9"/>
  <c r="G14" i="9"/>
  <c r="F15" i="9"/>
  <c r="G15" i="9"/>
  <c r="F16" i="9"/>
  <c r="G16" i="9"/>
  <c r="F17" i="9"/>
  <c r="G17" i="9"/>
  <c r="F18" i="9"/>
  <c r="G18" i="9"/>
  <c r="F19" i="9"/>
  <c r="G19" i="9"/>
  <c r="F10" i="13"/>
  <c r="G10" i="13"/>
  <c r="F11" i="13"/>
  <c r="G11" i="13"/>
  <c r="F12" i="13"/>
  <c r="G12" i="13"/>
  <c r="F13" i="13"/>
  <c r="F14" i="13"/>
  <c r="G14" i="13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10" i="9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10" i="13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F38" i="9"/>
  <c r="G38" i="9"/>
  <c r="F39" i="9"/>
  <c r="G39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F48" i="9"/>
  <c r="G48" i="9"/>
  <c r="F49" i="9"/>
  <c r="G49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F58" i="9"/>
  <c r="G58" i="9"/>
  <c r="F59" i="9"/>
  <c r="G59" i="9"/>
  <c r="T17" i="9"/>
  <c r="G19" i="12"/>
  <c r="G18" i="12"/>
  <c r="G27" i="12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2" i="11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10" i="9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53" i="11"/>
  <c r="G53" i="11"/>
  <c r="H53" i="11"/>
  <c r="I53" i="11"/>
  <c r="J53" i="11"/>
  <c r="K53" i="11"/>
  <c r="L53" i="11"/>
  <c r="F54" i="11"/>
  <c r="G54" i="11"/>
  <c r="H54" i="11"/>
  <c r="I54" i="11"/>
  <c r="J54" i="11"/>
  <c r="K54" i="11"/>
  <c r="L54" i="11"/>
  <c r="F55" i="11"/>
  <c r="G55" i="11"/>
  <c r="H55" i="11"/>
  <c r="I55" i="11"/>
  <c r="J55" i="11"/>
  <c r="K55" i="11"/>
  <c r="L55" i="11"/>
  <c r="F56" i="11"/>
  <c r="G56" i="11"/>
  <c r="H56" i="11"/>
  <c r="I56" i="11"/>
  <c r="J56" i="11"/>
  <c r="K56" i="11"/>
  <c r="L56" i="11"/>
  <c r="F57" i="11"/>
  <c r="G57" i="11"/>
  <c r="H57" i="11"/>
  <c r="I57" i="11"/>
  <c r="J57" i="11"/>
  <c r="K57" i="11"/>
  <c r="L57" i="11"/>
  <c r="F58" i="11"/>
  <c r="G58" i="11"/>
  <c r="H58" i="11"/>
  <c r="I58" i="11"/>
  <c r="J58" i="11"/>
  <c r="K58" i="11"/>
  <c r="L58" i="11"/>
  <c r="F59" i="11"/>
  <c r="G59" i="11"/>
  <c r="H59" i="11"/>
  <c r="I59" i="11"/>
  <c r="J59" i="11"/>
  <c r="K59" i="11"/>
  <c r="L59" i="11"/>
  <c r="F60" i="11"/>
  <c r="G60" i="11"/>
  <c r="H60" i="11"/>
  <c r="I60" i="11"/>
  <c r="J60" i="11"/>
  <c r="K60" i="11"/>
  <c r="L60" i="11"/>
  <c r="F61" i="11"/>
  <c r="G61" i="11"/>
  <c r="H61" i="11"/>
  <c r="I61" i="11"/>
  <c r="J61" i="11"/>
  <c r="K61" i="11"/>
  <c r="L61" i="11"/>
  <c r="F62" i="11"/>
  <c r="G62" i="11"/>
  <c r="H62" i="11"/>
  <c r="I62" i="11"/>
  <c r="J62" i="11"/>
  <c r="K62" i="11"/>
  <c r="L62" i="11"/>
  <c r="F63" i="11"/>
  <c r="G63" i="11"/>
  <c r="H63" i="11"/>
  <c r="I63" i="11"/>
  <c r="J63" i="11"/>
  <c r="K63" i="11"/>
  <c r="L63" i="11"/>
  <c r="F64" i="11"/>
  <c r="G64" i="11"/>
  <c r="H64" i="11"/>
  <c r="I64" i="11"/>
  <c r="J64" i="11"/>
  <c r="K64" i="11"/>
  <c r="L64" i="11"/>
  <c r="F65" i="11"/>
  <c r="G65" i="11"/>
  <c r="H65" i="11"/>
  <c r="I65" i="11"/>
  <c r="J65" i="11"/>
  <c r="K65" i="11"/>
  <c r="L65" i="11"/>
  <c r="F66" i="11"/>
  <c r="G66" i="11"/>
  <c r="H66" i="11"/>
  <c r="I66" i="11"/>
  <c r="J66" i="11"/>
  <c r="K66" i="11"/>
  <c r="L66" i="11"/>
  <c r="F67" i="11"/>
  <c r="G67" i="11"/>
  <c r="H67" i="11"/>
  <c r="I67" i="11"/>
  <c r="J67" i="11"/>
  <c r="K67" i="11"/>
  <c r="L67" i="11"/>
  <c r="F68" i="11"/>
  <c r="G68" i="11"/>
  <c r="H68" i="11"/>
  <c r="I68" i="11"/>
  <c r="J68" i="11"/>
  <c r="K68" i="11"/>
  <c r="L68" i="11"/>
  <c r="F69" i="11"/>
  <c r="G69" i="11"/>
  <c r="H69" i="11"/>
  <c r="I69" i="11"/>
  <c r="J69" i="11"/>
  <c r="K69" i="11"/>
  <c r="L69" i="11"/>
  <c r="F70" i="11"/>
  <c r="G70" i="11"/>
  <c r="H70" i="11"/>
  <c r="I70" i="11"/>
  <c r="J70" i="11"/>
  <c r="K70" i="11"/>
  <c r="L70" i="11"/>
  <c r="F71" i="11"/>
  <c r="G71" i="11"/>
  <c r="H71" i="11"/>
  <c r="I71" i="11"/>
  <c r="J71" i="11"/>
  <c r="K71" i="11"/>
  <c r="L71" i="11"/>
  <c r="F72" i="11"/>
  <c r="G72" i="11"/>
  <c r="H72" i="11"/>
  <c r="I72" i="11"/>
  <c r="J72" i="11"/>
  <c r="K72" i="11"/>
  <c r="L72" i="11"/>
  <c r="F73" i="11"/>
  <c r="G73" i="11"/>
  <c r="H73" i="11"/>
  <c r="I73" i="11"/>
  <c r="J73" i="11"/>
  <c r="K73" i="11"/>
  <c r="L73" i="11"/>
  <c r="F74" i="11"/>
  <c r="G74" i="11"/>
  <c r="H74" i="11"/>
  <c r="I74" i="11"/>
  <c r="J74" i="11"/>
  <c r="K74" i="11"/>
  <c r="L74" i="11"/>
  <c r="F75" i="11"/>
  <c r="G75" i="11"/>
  <c r="H75" i="11"/>
  <c r="I75" i="11"/>
  <c r="J75" i="11"/>
  <c r="K75" i="11"/>
  <c r="L75" i="11"/>
  <c r="F76" i="11"/>
  <c r="G76" i="11"/>
  <c r="H76" i="11"/>
  <c r="I76" i="11"/>
  <c r="J76" i="11"/>
  <c r="K76" i="11"/>
  <c r="L76" i="11"/>
  <c r="F77" i="11"/>
  <c r="G77" i="11"/>
  <c r="H77" i="11"/>
  <c r="I77" i="11"/>
  <c r="J77" i="11"/>
  <c r="K77" i="11"/>
  <c r="L77" i="11"/>
  <c r="F78" i="11"/>
  <c r="G78" i="11"/>
  <c r="H78" i="11"/>
  <c r="I78" i="11"/>
  <c r="J78" i="11"/>
  <c r="K78" i="11"/>
  <c r="L78" i="11"/>
  <c r="F79" i="11"/>
  <c r="G79" i="11"/>
  <c r="H79" i="11"/>
  <c r="I79" i="11"/>
  <c r="J79" i="11"/>
  <c r="K79" i="11"/>
  <c r="L79" i="11"/>
  <c r="F80" i="11"/>
  <c r="G80" i="11"/>
  <c r="H80" i="11"/>
  <c r="I80" i="11"/>
  <c r="J80" i="11"/>
  <c r="K80" i="11"/>
  <c r="L80" i="11"/>
  <c r="F81" i="11"/>
  <c r="G81" i="11"/>
  <c r="H81" i="11"/>
  <c r="I81" i="11"/>
  <c r="J81" i="11"/>
  <c r="K81" i="11"/>
  <c r="L81" i="11"/>
  <c r="F82" i="11"/>
  <c r="G82" i="11"/>
  <c r="H82" i="11"/>
  <c r="I82" i="11"/>
  <c r="J82" i="11"/>
  <c r="K82" i="11"/>
  <c r="L82" i="11"/>
  <c r="F83" i="11"/>
  <c r="G83" i="11"/>
  <c r="H83" i="11"/>
  <c r="I83" i="11"/>
  <c r="J83" i="11"/>
  <c r="K83" i="11"/>
  <c r="L83" i="11"/>
  <c r="F84" i="11"/>
  <c r="G84" i="11"/>
  <c r="H84" i="11"/>
  <c r="I84" i="11"/>
  <c r="J84" i="11"/>
  <c r="K84" i="11"/>
  <c r="L84" i="11"/>
  <c r="F85" i="11"/>
  <c r="G85" i="11"/>
  <c r="H85" i="11"/>
  <c r="I85" i="11"/>
  <c r="J85" i="11"/>
  <c r="K85" i="11"/>
  <c r="L85" i="11"/>
  <c r="F86" i="11"/>
  <c r="G86" i="11"/>
  <c r="H86" i="11"/>
  <c r="I86" i="11"/>
  <c r="J86" i="11"/>
  <c r="K86" i="11"/>
  <c r="L86" i="11"/>
  <c r="F87" i="11"/>
  <c r="G87" i="11"/>
  <c r="H87" i="11"/>
  <c r="I87" i="11"/>
  <c r="J87" i="11"/>
  <c r="K87" i="11"/>
  <c r="L87" i="11"/>
  <c r="F88" i="11"/>
  <c r="G88" i="11"/>
  <c r="H88" i="11"/>
  <c r="I88" i="11"/>
  <c r="J88" i="11"/>
  <c r="K88" i="11"/>
  <c r="L88" i="11"/>
  <c r="F89" i="11"/>
  <c r="G89" i="11"/>
  <c r="H89" i="11"/>
  <c r="I89" i="11"/>
  <c r="J89" i="11"/>
  <c r="K89" i="11"/>
  <c r="L89" i="11"/>
  <c r="F90" i="11"/>
  <c r="G90" i="11"/>
  <c r="H90" i="11"/>
  <c r="I90" i="11"/>
  <c r="J90" i="11"/>
  <c r="K90" i="11"/>
  <c r="L90" i="11"/>
  <c r="F91" i="11"/>
  <c r="G91" i="11"/>
  <c r="H91" i="11"/>
  <c r="I91" i="11"/>
  <c r="J91" i="11"/>
  <c r="K91" i="11"/>
  <c r="L91" i="11"/>
  <c r="F92" i="11"/>
  <c r="G92" i="11"/>
  <c r="H92" i="11"/>
  <c r="I92" i="11"/>
  <c r="J92" i="11"/>
  <c r="K92" i="11"/>
  <c r="L92" i="11"/>
  <c r="F93" i="11"/>
  <c r="G93" i="11"/>
  <c r="H93" i="11"/>
  <c r="I93" i="11"/>
  <c r="J93" i="11"/>
  <c r="K93" i="11"/>
  <c r="L93" i="11"/>
  <c r="F94" i="11"/>
  <c r="G94" i="11"/>
  <c r="H94" i="11"/>
  <c r="I94" i="11"/>
  <c r="J94" i="11"/>
  <c r="K94" i="11"/>
  <c r="L94" i="11"/>
  <c r="F95" i="11"/>
  <c r="G95" i="11"/>
  <c r="H95" i="11"/>
  <c r="I95" i="11"/>
  <c r="J95" i="11"/>
  <c r="K95" i="11"/>
  <c r="L95" i="11"/>
  <c r="F96" i="11"/>
  <c r="G96" i="11"/>
  <c r="H96" i="11"/>
  <c r="I96" i="11"/>
  <c r="J96" i="11"/>
  <c r="K96" i="11"/>
  <c r="L96" i="11"/>
  <c r="F97" i="11"/>
  <c r="G97" i="11"/>
  <c r="H97" i="11"/>
  <c r="I97" i="11"/>
  <c r="J97" i="11"/>
  <c r="K97" i="11"/>
  <c r="L97" i="11"/>
  <c r="F98" i="11"/>
  <c r="G98" i="11"/>
  <c r="H98" i="11"/>
  <c r="I98" i="11"/>
  <c r="J98" i="11"/>
  <c r="K98" i="11"/>
  <c r="L98" i="11"/>
  <c r="F99" i="11"/>
  <c r="G99" i="11"/>
  <c r="H99" i="11"/>
  <c r="I99" i="11"/>
  <c r="J99" i="11"/>
  <c r="K99" i="11"/>
  <c r="L99" i="11"/>
  <c r="F100" i="11"/>
  <c r="G100" i="11"/>
  <c r="H100" i="11"/>
  <c r="I100" i="11"/>
  <c r="J100" i="11"/>
  <c r="K100" i="11"/>
  <c r="L100" i="11"/>
  <c r="F101" i="11"/>
  <c r="G101" i="11"/>
  <c r="H101" i="11"/>
  <c r="I101" i="11"/>
  <c r="J101" i="11"/>
  <c r="K101" i="11"/>
  <c r="L101" i="11"/>
  <c r="L52" i="11"/>
  <c r="K52" i="11"/>
  <c r="J52" i="11"/>
  <c r="I52" i="11"/>
  <c r="H52" i="11"/>
  <c r="G52" i="11"/>
  <c r="T29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10" i="13"/>
  <c r="A53" i="11"/>
  <c r="C53" i="11"/>
  <c r="A54" i="11"/>
  <c r="C54" i="11"/>
  <c r="A55" i="11"/>
  <c r="C55" i="11"/>
  <c r="A56" i="11"/>
  <c r="C56" i="11"/>
  <c r="A57" i="11"/>
  <c r="C57" i="11"/>
  <c r="A58" i="11"/>
  <c r="C58" i="11"/>
  <c r="A59" i="11"/>
  <c r="C59" i="11"/>
  <c r="A60" i="11"/>
  <c r="C60" i="11"/>
  <c r="A61" i="11"/>
  <c r="C61" i="11"/>
  <c r="A62" i="11"/>
  <c r="C62" i="11"/>
  <c r="A63" i="11"/>
  <c r="C63" i="11"/>
  <c r="A64" i="11"/>
  <c r="C64" i="11"/>
  <c r="A65" i="11"/>
  <c r="C65" i="11"/>
  <c r="A66" i="11"/>
  <c r="C66" i="11"/>
  <c r="A67" i="11"/>
  <c r="C67" i="11"/>
  <c r="A68" i="11"/>
  <c r="C68" i="11"/>
  <c r="A69" i="11"/>
  <c r="C69" i="11"/>
  <c r="A70" i="11"/>
  <c r="C70" i="11"/>
  <c r="A71" i="11"/>
  <c r="C71" i="11"/>
  <c r="A72" i="11"/>
  <c r="C72" i="11"/>
  <c r="A73" i="11"/>
  <c r="C73" i="11"/>
  <c r="A74" i="11"/>
  <c r="C74" i="11"/>
  <c r="A75" i="11"/>
  <c r="C75" i="11"/>
  <c r="A76" i="11"/>
  <c r="C76" i="11"/>
  <c r="A77" i="11"/>
  <c r="C77" i="11"/>
  <c r="A78" i="11"/>
  <c r="C78" i="11"/>
  <c r="A79" i="11"/>
  <c r="C79" i="11"/>
  <c r="A80" i="11"/>
  <c r="C80" i="11"/>
  <c r="A81" i="11"/>
  <c r="C81" i="11"/>
  <c r="A82" i="11"/>
  <c r="C82" i="11"/>
  <c r="A83" i="11"/>
  <c r="C83" i="11"/>
  <c r="A84" i="11"/>
  <c r="C84" i="11"/>
  <c r="A85" i="11"/>
  <c r="C85" i="11"/>
  <c r="A86" i="11"/>
  <c r="C86" i="11"/>
  <c r="A87" i="11"/>
  <c r="C87" i="11"/>
  <c r="A88" i="11"/>
  <c r="C88" i="11"/>
  <c r="A89" i="11"/>
  <c r="C89" i="11"/>
  <c r="A90" i="11"/>
  <c r="C90" i="11"/>
  <c r="A91" i="11"/>
  <c r="C91" i="11"/>
  <c r="A92" i="11"/>
  <c r="C92" i="11"/>
  <c r="A93" i="11"/>
  <c r="C93" i="11"/>
  <c r="A94" i="11"/>
  <c r="C94" i="11"/>
  <c r="A95" i="11"/>
  <c r="C95" i="11"/>
  <c r="A96" i="11"/>
  <c r="C96" i="11"/>
  <c r="A97" i="11"/>
  <c r="C97" i="11"/>
  <c r="A98" i="11"/>
  <c r="C98" i="11"/>
  <c r="A99" i="11"/>
  <c r="C99" i="11"/>
  <c r="A100" i="11"/>
  <c r="C100" i="11"/>
  <c r="A101" i="11"/>
  <c r="C101" i="11"/>
  <c r="F52" i="11"/>
  <c r="C52" i="11"/>
  <c r="A52" i="11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N60" i="12"/>
  <c r="L60" i="12"/>
  <c r="K59" i="12"/>
  <c r="J59" i="12"/>
  <c r="G59" i="12"/>
  <c r="F59" i="12"/>
  <c r="K58" i="12"/>
  <c r="J58" i="12"/>
  <c r="G58" i="12"/>
  <c r="F58" i="12"/>
  <c r="K57" i="12"/>
  <c r="J57" i="12"/>
  <c r="G57" i="12"/>
  <c r="F57" i="12"/>
  <c r="K56" i="12"/>
  <c r="J56" i="12"/>
  <c r="G56" i="12"/>
  <c r="F56" i="12"/>
  <c r="K55" i="12"/>
  <c r="J55" i="12"/>
  <c r="G55" i="12"/>
  <c r="F55" i="12"/>
  <c r="K54" i="12"/>
  <c r="J54" i="12"/>
  <c r="G54" i="12"/>
  <c r="F54" i="12"/>
  <c r="K53" i="12"/>
  <c r="J53" i="12"/>
  <c r="G53" i="12"/>
  <c r="F53" i="12"/>
  <c r="K52" i="12"/>
  <c r="J52" i="12"/>
  <c r="G52" i="12"/>
  <c r="F52" i="12"/>
  <c r="K51" i="12"/>
  <c r="J51" i="12"/>
  <c r="G51" i="12"/>
  <c r="F51" i="12"/>
  <c r="K50" i="12"/>
  <c r="J50" i="12"/>
  <c r="G50" i="12"/>
  <c r="F50" i="12"/>
  <c r="K49" i="12"/>
  <c r="J49" i="12"/>
  <c r="G49" i="12"/>
  <c r="F49" i="12"/>
  <c r="K48" i="12"/>
  <c r="J48" i="12"/>
  <c r="G48" i="12"/>
  <c r="F48" i="12"/>
  <c r="K47" i="12"/>
  <c r="J47" i="12"/>
  <c r="G47" i="12"/>
  <c r="F47" i="12"/>
  <c r="K46" i="12"/>
  <c r="J46" i="12"/>
  <c r="G46" i="12"/>
  <c r="F46" i="12"/>
  <c r="K45" i="12"/>
  <c r="J45" i="12"/>
  <c r="G45" i="12"/>
  <c r="F45" i="12"/>
  <c r="K44" i="12"/>
  <c r="J44" i="12"/>
  <c r="G44" i="12"/>
  <c r="F44" i="12"/>
  <c r="K43" i="12"/>
  <c r="J43" i="12"/>
  <c r="G43" i="12"/>
  <c r="F43" i="12"/>
  <c r="K42" i="12"/>
  <c r="J42" i="12"/>
  <c r="G42" i="12"/>
  <c r="F42" i="12"/>
  <c r="K41" i="12"/>
  <c r="J41" i="12"/>
  <c r="G41" i="12"/>
  <c r="F41" i="12"/>
  <c r="K40" i="12"/>
  <c r="J40" i="12"/>
  <c r="G40" i="12"/>
  <c r="F40" i="12"/>
  <c r="K39" i="12"/>
  <c r="J39" i="12"/>
  <c r="G39" i="12"/>
  <c r="F39" i="12"/>
  <c r="K38" i="12"/>
  <c r="J38" i="12"/>
  <c r="G38" i="12"/>
  <c r="F38" i="12"/>
  <c r="K37" i="12"/>
  <c r="J37" i="12"/>
  <c r="G37" i="12"/>
  <c r="F37" i="12"/>
  <c r="K36" i="12"/>
  <c r="J36" i="12"/>
  <c r="G36" i="12"/>
  <c r="F36" i="12"/>
  <c r="K35" i="12"/>
  <c r="J35" i="12"/>
  <c r="G35" i="12"/>
  <c r="F35" i="12"/>
  <c r="K34" i="12"/>
  <c r="J34" i="12"/>
  <c r="G34" i="12"/>
  <c r="F34" i="12"/>
  <c r="K33" i="12"/>
  <c r="J33" i="12"/>
  <c r="G33" i="12"/>
  <c r="F33" i="12"/>
  <c r="K32" i="12"/>
  <c r="J32" i="12"/>
  <c r="G32" i="12"/>
  <c r="F32" i="12"/>
  <c r="K31" i="12"/>
  <c r="J31" i="12"/>
  <c r="G31" i="12"/>
  <c r="F31" i="12"/>
  <c r="K30" i="12"/>
  <c r="J30" i="12"/>
  <c r="G30" i="12"/>
  <c r="F30" i="12"/>
  <c r="K29" i="12"/>
  <c r="J29" i="12"/>
  <c r="G29" i="12"/>
  <c r="F29" i="12"/>
  <c r="K28" i="12"/>
  <c r="J28" i="12"/>
  <c r="G28" i="12"/>
  <c r="F28" i="12"/>
  <c r="K27" i="12"/>
  <c r="J27" i="12"/>
  <c r="F27" i="12"/>
  <c r="S26" i="12"/>
  <c r="K26" i="12"/>
  <c r="J26" i="12"/>
  <c r="G26" i="12"/>
  <c r="F26" i="12"/>
  <c r="S25" i="12"/>
  <c r="K25" i="12"/>
  <c r="J25" i="12"/>
  <c r="G25" i="12"/>
  <c r="F25" i="12"/>
  <c r="S24" i="12"/>
  <c r="K24" i="12"/>
  <c r="J24" i="12"/>
  <c r="G24" i="12"/>
  <c r="F24" i="12"/>
  <c r="S23" i="12"/>
  <c r="K23" i="12"/>
  <c r="J23" i="12"/>
  <c r="G23" i="12"/>
  <c r="F23" i="12"/>
  <c r="S22" i="12"/>
  <c r="K22" i="12"/>
  <c r="J22" i="12"/>
  <c r="G22" i="12"/>
  <c r="F22" i="12"/>
  <c r="S21" i="12"/>
  <c r="K21" i="12"/>
  <c r="J21" i="12"/>
  <c r="G21" i="12"/>
  <c r="F21" i="12"/>
  <c r="S20" i="12"/>
  <c r="K20" i="12"/>
  <c r="J20" i="12"/>
  <c r="G20" i="12"/>
  <c r="F20" i="12"/>
  <c r="S19" i="12"/>
  <c r="K19" i="12"/>
  <c r="J19" i="12"/>
  <c r="F19" i="12"/>
  <c r="S18" i="12"/>
  <c r="K18" i="12"/>
  <c r="J18" i="12"/>
  <c r="F18" i="12"/>
  <c r="S17" i="12"/>
  <c r="K17" i="12"/>
  <c r="J17" i="12"/>
  <c r="G17" i="12"/>
  <c r="F17" i="12"/>
  <c r="S16" i="12"/>
  <c r="K16" i="12"/>
  <c r="J16" i="12"/>
  <c r="G16" i="12"/>
  <c r="F16" i="12"/>
  <c r="S15" i="12"/>
  <c r="K15" i="12"/>
  <c r="J15" i="12"/>
  <c r="G15" i="12"/>
  <c r="F15" i="12"/>
  <c r="S14" i="12"/>
  <c r="K14" i="12"/>
  <c r="J14" i="12"/>
  <c r="G14" i="12"/>
  <c r="F14" i="12"/>
  <c r="S13" i="12"/>
  <c r="K13" i="12"/>
  <c r="J13" i="12"/>
  <c r="G13" i="12"/>
  <c r="F13" i="12"/>
  <c r="S12" i="12"/>
  <c r="K12" i="12"/>
  <c r="J12" i="12"/>
  <c r="G12" i="12"/>
  <c r="F12" i="12"/>
  <c r="S11" i="12"/>
  <c r="K11" i="12"/>
  <c r="J11" i="12"/>
  <c r="G11" i="12"/>
  <c r="F11" i="12"/>
  <c r="S10" i="12"/>
  <c r="K10" i="12"/>
  <c r="J10" i="12"/>
  <c r="G10" i="12"/>
  <c r="F10" i="12"/>
  <c r="S6" i="12"/>
  <c r="H3" i="11"/>
  <c r="I3" i="11"/>
  <c r="H4" i="11"/>
  <c r="I4" i="11"/>
  <c r="H5" i="11"/>
  <c r="I5" i="11"/>
  <c r="H6" i="11"/>
  <c r="I6" i="11"/>
  <c r="H7" i="11"/>
  <c r="I7" i="11"/>
  <c r="H8" i="11"/>
  <c r="I8" i="11"/>
  <c r="H9" i="11"/>
  <c r="I9" i="11"/>
  <c r="H10" i="11"/>
  <c r="I10" i="11"/>
  <c r="H11" i="11"/>
  <c r="I11" i="11"/>
  <c r="H12" i="11"/>
  <c r="I12" i="1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H25" i="11"/>
  <c r="I25" i="11"/>
  <c r="H26" i="11"/>
  <c r="I26" i="11"/>
  <c r="H27" i="11"/>
  <c r="I27" i="11"/>
  <c r="H28" i="11"/>
  <c r="I28" i="11"/>
  <c r="H29" i="11"/>
  <c r="I29" i="11"/>
  <c r="H30" i="11"/>
  <c r="I30" i="11"/>
  <c r="H31" i="11"/>
  <c r="I31" i="11"/>
  <c r="H32" i="11"/>
  <c r="I32" i="11"/>
  <c r="H33" i="11"/>
  <c r="I33" i="11"/>
  <c r="H34" i="11"/>
  <c r="I34" i="11"/>
  <c r="H35" i="11"/>
  <c r="I35" i="11"/>
  <c r="H36" i="11"/>
  <c r="I36" i="11"/>
  <c r="H37" i="11"/>
  <c r="I37" i="11"/>
  <c r="H38" i="11"/>
  <c r="I38" i="11"/>
  <c r="H39" i="11"/>
  <c r="I39" i="11"/>
  <c r="H40" i="11"/>
  <c r="I40" i="11"/>
  <c r="H41" i="11"/>
  <c r="I41" i="11"/>
  <c r="H42" i="11"/>
  <c r="I42" i="11"/>
  <c r="H43" i="11"/>
  <c r="I43" i="11"/>
  <c r="H44" i="11"/>
  <c r="I44" i="11"/>
  <c r="H45" i="11"/>
  <c r="I45" i="11"/>
  <c r="H46" i="11"/>
  <c r="I46" i="11"/>
  <c r="H47" i="11"/>
  <c r="I47" i="11"/>
  <c r="H48" i="11"/>
  <c r="I48" i="11"/>
  <c r="H49" i="11"/>
  <c r="I49" i="11"/>
  <c r="H50" i="11"/>
  <c r="I50" i="11"/>
  <c r="H51" i="11"/>
  <c r="I51" i="11"/>
  <c r="I2" i="11"/>
  <c r="H2" i="11"/>
  <c r="T11" i="9"/>
  <c r="T12" i="9"/>
  <c r="T13" i="9"/>
  <c r="T14" i="9"/>
  <c r="T15" i="9"/>
  <c r="T16" i="9"/>
  <c r="T18" i="9"/>
  <c r="T19" i="9"/>
  <c r="T20" i="9"/>
  <c r="T21" i="9"/>
  <c r="T22" i="9"/>
  <c r="T23" i="9"/>
  <c r="T24" i="9"/>
  <c r="T25" i="9"/>
  <c r="T26" i="9"/>
  <c r="T10" i="9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2" i="11"/>
  <c r="F3" i="11"/>
  <c r="G3" i="11"/>
  <c r="J3" i="11"/>
  <c r="K3" i="11"/>
  <c r="F4" i="11"/>
  <c r="G4" i="11"/>
  <c r="J4" i="11"/>
  <c r="K4" i="11"/>
  <c r="F5" i="11"/>
  <c r="G5" i="11"/>
  <c r="J5" i="11"/>
  <c r="K5" i="11"/>
  <c r="F6" i="11"/>
  <c r="G6" i="11"/>
  <c r="J6" i="11"/>
  <c r="K6" i="11"/>
  <c r="F7" i="11"/>
  <c r="G7" i="11"/>
  <c r="J7" i="11"/>
  <c r="K7" i="11"/>
  <c r="F8" i="11"/>
  <c r="G8" i="11"/>
  <c r="J8" i="11"/>
  <c r="K8" i="11"/>
  <c r="F9" i="11"/>
  <c r="G9" i="11"/>
  <c r="J9" i="11"/>
  <c r="K9" i="11"/>
  <c r="F10" i="11"/>
  <c r="G10" i="11"/>
  <c r="J10" i="11"/>
  <c r="K10" i="11"/>
  <c r="F11" i="11"/>
  <c r="G11" i="11"/>
  <c r="J11" i="11"/>
  <c r="K11" i="11"/>
  <c r="F12" i="11"/>
  <c r="G12" i="11"/>
  <c r="J12" i="11"/>
  <c r="K12" i="11"/>
  <c r="F13" i="11"/>
  <c r="G13" i="11"/>
  <c r="J13" i="11"/>
  <c r="K13" i="11"/>
  <c r="F14" i="11"/>
  <c r="G14" i="11"/>
  <c r="J14" i="11"/>
  <c r="K14" i="11"/>
  <c r="F15" i="11"/>
  <c r="G15" i="11"/>
  <c r="J15" i="11"/>
  <c r="K15" i="11"/>
  <c r="F16" i="11"/>
  <c r="G16" i="11"/>
  <c r="J16" i="11"/>
  <c r="K16" i="11"/>
  <c r="F17" i="11"/>
  <c r="G17" i="11"/>
  <c r="J17" i="11"/>
  <c r="K17" i="11"/>
  <c r="F18" i="11"/>
  <c r="G18" i="11"/>
  <c r="J18" i="11"/>
  <c r="K18" i="11"/>
  <c r="F19" i="11"/>
  <c r="G19" i="11"/>
  <c r="J19" i="11"/>
  <c r="K19" i="11"/>
  <c r="F20" i="11"/>
  <c r="G20" i="11"/>
  <c r="J20" i="11"/>
  <c r="K20" i="11"/>
  <c r="F21" i="11"/>
  <c r="G21" i="11"/>
  <c r="J21" i="11"/>
  <c r="K21" i="11"/>
  <c r="F22" i="11"/>
  <c r="G22" i="11"/>
  <c r="J22" i="11"/>
  <c r="K22" i="11"/>
  <c r="F23" i="11"/>
  <c r="G23" i="11"/>
  <c r="J23" i="11"/>
  <c r="K23" i="11"/>
  <c r="F24" i="11"/>
  <c r="G24" i="11"/>
  <c r="J24" i="11"/>
  <c r="K24" i="11"/>
  <c r="F25" i="11"/>
  <c r="G25" i="11"/>
  <c r="J25" i="11"/>
  <c r="K25" i="11"/>
  <c r="F26" i="11"/>
  <c r="G26" i="11"/>
  <c r="J26" i="11"/>
  <c r="K26" i="11"/>
  <c r="F27" i="11"/>
  <c r="G27" i="11"/>
  <c r="J27" i="11"/>
  <c r="K27" i="11"/>
  <c r="F28" i="11"/>
  <c r="G28" i="11"/>
  <c r="J28" i="11"/>
  <c r="K28" i="11"/>
  <c r="F29" i="11"/>
  <c r="G29" i="11"/>
  <c r="J29" i="11"/>
  <c r="K29" i="11"/>
  <c r="F30" i="11"/>
  <c r="G30" i="11"/>
  <c r="J30" i="11"/>
  <c r="K30" i="11"/>
  <c r="F31" i="11"/>
  <c r="G31" i="11"/>
  <c r="J31" i="11"/>
  <c r="K31" i="11"/>
  <c r="F32" i="11"/>
  <c r="G32" i="11"/>
  <c r="J32" i="11"/>
  <c r="K32" i="11"/>
  <c r="F33" i="11"/>
  <c r="G33" i="11"/>
  <c r="J33" i="11"/>
  <c r="K33" i="11"/>
  <c r="F34" i="11"/>
  <c r="G34" i="11"/>
  <c r="J34" i="11"/>
  <c r="K34" i="11"/>
  <c r="F35" i="11"/>
  <c r="G35" i="11"/>
  <c r="J35" i="11"/>
  <c r="K35" i="11"/>
  <c r="F36" i="11"/>
  <c r="G36" i="11"/>
  <c r="J36" i="11"/>
  <c r="K36" i="11"/>
  <c r="F37" i="11"/>
  <c r="G37" i="11"/>
  <c r="J37" i="11"/>
  <c r="K37" i="11"/>
  <c r="F38" i="11"/>
  <c r="G38" i="11"/>
  <c r="J38" i="11"/>
  <c r="K38" i="11"/>
  <c r="F39" i="11"/>
  <c r="G39" i="11"/>
  <c r="J39" i="11"/>
  <c r="K39" i="11"/>
  <c r="F40" i="11"/>
  <c r="G40" i="11"/>
  <c r="J40" i="11"/>
  <c r="K40" i="11"/>
  <c r="F41" i="11"/>
  <c r="G41" i="11"/>
  <c r="J41" i="11"/>
  <c r="K41" i="11"/>
  <c r="F42" i="11"/>
  <c r="G42" i="11"/>
  <c r="J42" i="11"/>
  <c r="K42" i="11"/>
  <c r="F43" i="11"/>
  <c r="G43" i="11"/>
  <c r="J43" i="11"/>
  <c r="K43" i="11"/>
  <c r="F44" i="11"/>
  <c r="G44" i="11"/>
  <c r="J44" i="11"/>
  <c r="K44" i="11"/>
  <c r="F45" i="11"/>
  <c r="G45" i="11"/>
  <c r="J45" i="11"/>
  <c r="K45" i="11"/>
  <c r="F46" i="11"/>
  <c r="G46" i="11"/>
  <c r="J46" i="11"/>
  <c r="K46" i="11"/>
  <c r="F47" i="11"/>
  <c r="G47" i="11"/>
  <c r="J47" i="11"/>
  <c r="K47" i="11"/>
  <c r="F48" i="11"/>
  <c r="G48" i="11"/>
  <c r="J48" i="11"/>
  <c r="K48" i="11"/>
  <c r="F49" i="11"/>
  <c r="G49" i="11"/>
  <c r="J49" i="11"/>
  <c r="K49" i="11"/>
  <c r="F50" i="11"/>
  <c r="G50" i="11"/>
  <c r="J50" i="11"/>
  <c r="K50" i="11"/>
  <c r="F51" i="11"/>
  <c r="G51" i="11"/>
  <c r="J51" i="11"/>
  <c r="K51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K2" i="11"/>
  <c r="J2" i="11"/>
  <c r="G2" i="11"/>
  <c r="F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2" i="11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C2" i="11"/>
</calcChain>
</file>

<file path=xl/sharedStrings.xml><?xml version="1.0" encoding="utf-8"?>
<sst xmlns="http://schemas.openxmlformats.org/spreadsheetml/2006/main" count="1354" uniqueCount="408">
  <si>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</si>
  <si>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</si>
  <si>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</si>
  <si>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</si>
  <si>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</si>
  <si>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</si>
  <si>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110mH</t>
    <phoneticPr fontId="1"/>
  </si>
  <si>
    <t>走高跳</t>
    <rPh sb="0" eb="3">
      <t>ハシリタカトビ</t>
    </rPh>
    <phoneticPr fontId="1"/>
  </si>
  <si>
    <t>棒高跳</t>
    <rPh sb="0" eb="3">
      <t>ボウタカトビ</t>
    </rPh>
    <phoneticPr fontId="1"/>
  </si>
  <si>
    <t>走幅跳</t>
    <rPh sb="0" eb="3">
      <t>ハシリハバトビ</t>
    </rPh>
    <phoneticPr fontId="1"/>
  </si>
  <si>
    <t>砲丸投</t>
    <rPh sb="0" eb="3">
      <t>ホウガンナゲ</t>
    </rPh>
    <phoneticPr fontId="1"/>
  </si>
  <si>
    <t>ゼッケン</t>
    <phoneticPr fontId="1"/>
  </si>
  <si>
    <t>最高記録</t>
    <rPh sb="0" eb="4">
      <t>サイコウキロク</t>
    </rPh>
    <phoneticPr fontId="1"/>
  </si>
  <si>
    <t>最高記録の記入例</t>
    <rPh sb="0" eb="4">
      <t>サイコウキロク</t>
    </rPh>
    <rPh sb="5" eb="8">
      <t>キニュウレイ</t>
    </rPh>
    <phoneticPr fontId="1"/>
  </si>
  <si>
    <t>12秒34</t>
    <rPh sb="2" eb="3">
      <t>ビョウ</t>
    </rPh>
    <phoneticPr fontId="1"/>
  </si>
  <si>
    <t>27秒00</t>
    <rPh sb="2" eb="3">
      <t>ビョウ</t>
    </rPh>
    <phoneticPr fontId="1"/>
  </si>
  <si>
    <t>56秒78</t>
    <rPh sb="2" eb="3">
      <t>ビョウ</t>
    </rPh>
    <phoneticPr fontId="1"/>
  </si>
  <si>
    <t>2分34秒56</t>
    <rPh sb="1" eb="2">
      <t>フン</t>
    </rPh>
    <rPh sb="4" eb="5">
      <t>ビョウ</t>
    </rPh>
    <phoneticPr fontId="1"/>
  </si>
  <si>
    <t>5分43秒21</t>
    <rPh sb="1" eb="2">
      <t>フン</t>
    </rPh>
    <rPh sb="4" eb="5">
      <t>ビョウ</t>
    </rPh>
    <phoneticPr fontId="1"/>
  </si>
  <si>
    <t>11分22秒33</t>
    <rPh sb="2" eb="3">
      <t>フン</t>
    </rPh>
    <rPh sb="5" eb="6">
      <t>ビョウ</t>
    </rPh>
    <phoneticPr fontId="1"/>
  </si>
  <si>
    <t>18秒34</t>
    <rPh sb="2" eb="3">
      <t>ビョウ</t>
    </rPh>
    <phoneticPr fontId="1"/>
  </si>
  <si>
    <t>1m75</t>
    <phoneticPr fontId="1"/>
  </si>
  <si>
    <t>3m50</t>
    <phoneticPr fontId="1"/>
  </si>
  <si>
    <t>6m50</t>
    <phoneticPr fontId="1"/>
  </si>
  <si>
    <t>12m34</t>
    <phoneticPr fontId="1"/>
  </si>
  <si>
    <t>2年100m</t>
    <rPh sb="1" eb="2">
      <t>ネン</t>
    </rPh>
    <phoneticPr fontId="1"/>
  </si>
  <si>
    <t>3年100m</t>
    <rPh sb="1" eb="2">
      <t>ネン</t>
    </rPh>
    <phoneticPr fontId="1"/>
  </si>
  <si>
    <t>共通800m</t>
    <phoneticPr fontId="1"/>
  </si>
  <si>
    <t>共通1500m</t>
    <phoneticPr fontId="1"/>
  </si>
  <si>
    <t>共通走高跳</t>
    <rPh sb="2" eb="5">
      <t>ハシリタカトビ</t>
    </rPh>
    <phoneticPr fontId="1"/>
  </si>
  <si>
    <t>共通走幅跳</t>
    <rPh sb="2" eb="5">
      <t>ハシリハバトビ</t>
    </rPh>
    <phoneticPr fontId="1"/>
  </si>
  <si>
    <t>共通砲丸投</t>
    <rPh sb="2" eb="5">
      <t>ホウガンナゲ</t>
    </rPh>
    <phoneticPr fontId="1"/>
  </si>
  <si>
    <t>リレー</t>
    <phoneticPr fontId="1"/>
  </si>
  <si>
    <t>種目</t>
    <rPh sb="0" eb="2">
      <t>シュモク</t>
    </rPh>
    <phoneticPr fontId="1"/>
  </si>
  <si>
    <t>申込数</t>
    <rPh sb="0" eb="3">
      <t>モウシコミスウ</t>
    </rPh>
    <phoneticPr fontId="1"/>
  </si>
  <si>
    <t>住所</t>
    <rPh sb="0" eb="2">
      <t>ジュウショ</t>
    </rPh>
    <phoneticPr fontId="1"/>
  </si>
  <si>
    <t>責任者名</t>
    <rPh sb="0" eb="4">
      <t>セキニンシャメイ</t>
    </rPh>
    <phoneticPr fontId="1"/>
  </si>
  <si>
    <t>性別</t>
    <rPh sb="0" eb="2">
      <t>セイベツ</t>
    </rPh>
    <phoneticPr fontId="1"/>
  </si>
  <si>
    <t>学校番号</t>
    <rPh sb="0" eb="4">
      <t>ガッコウバンゴウ</t>
    </rPh>
    <phoneticPr fontId="1"/>
  </si>
  <si>
    <t>学年</t>
    <rPh sb="0" eb="2">
      <t>ガクネン</t>
    </rPh>
    <phoneticPr fontId="1"/>
  </si>
  <si>
    <t>女</t>
    <rPh sb="0" eb="1">
      <t>オンナ</t>
    </rPh>
    <phoneticPr fontId="1"/>
  </si>
  <si>
    <t>連絡先（携帯）</t>
    <rPh sb="0" eb="3">
      <t>レンラクサキ</t>
    </rPh>
    <rPh sb="4" eb="6">
      <t>ケイタイ</t>
    </rPh>
    <phoneticPr fontId="1"/>
  </si>
  <si>
    <t>共通100mH</t>
    <phoneticPr fontId="1"/>
  </si>
  <si>
    <t>参加制限</t>
  </si>
  <si>
    <t>○</t>
    <phoneticPr fontId="1"/>
  </si>
  <si>
    <t>所属長名</t>
    <rPh sb="0" eb="3">
      <t>ショゾクチョウメイ</t>
    </rPh>
    <rPh sb="3" eb="4">
      <t>メイ</t>
    </rPh>
    <phoneticPr fontId="1"/>
  </si>
  <si>
    <t>学校名</t>
    <rPh sb="0" eb="3">
      <t>ガッコウメイ</t>
    </rPh>
    <phoneticPr fontId="1"/>
  </si>
  <si>
    <t>氏（名字）</t>
    <rPh sb="0" eb="1">
      <t>シ</t>
    </rPh>
    <rPh sb="2" eb="4">
      <t>ミョウジ</t>
    </rPh>
    <phoneticPr fontId="1"/>
  </si>
  <si>
    <t>名（名前）</t>
    <rPh sb="0" eb="1">
      <t>ナマエ</t>
    </rPh>
    <rPh sb="2" eb="4">
      <t>ナマエ</t>
    </rPh>
    <phoneticPr fontId="1"/>
  </si>
  <si>
    <t>ﾌﾘｶﾞﾅ(氏)</t>
    <rPh sb="6" eb="7">
      <t>シ</t>
    </rPh>
    <phoneticPr fontId="1"/>
  </si>
  <si>
    <t>ﾌﾘｶﾞﾅ(名)</t>
    <rPh sb="6" eb="7">
      <t>メイ</t>
    </rPh>
    <phoneticPr fontId="1"/>
  </si>
  <si>
    <t>所属団体・学校名（選択）</t>
    <rPh sb="0" eb="4">
      <t>ショゾクダンタイ</t>
    </rPh>
    <rPh sb="5" eb="8">
      <t>ガッコウメイ</t>
    </rPh>
    <rPh sb="9" eb="11">
      <t>センタク</t>
    </rPh>
    <phoneticPr fontId="1"/>
  </si>
  <si>
    <t>所属団体・学校名（下にない場合は直接入力）</t>
    <rPh sb="0" eb="4">
      <t>ショゾクダンタイ</t>
    </rPh>
    <rPh sb="5" eb="8">
      <t>ガッコウメイ</t>
    </rPh>
    <rPh sb="9" eb="10">
      <t>シタ</t>
    </rPh>
    <rPh sb="13" eb="15">
      <t>バアイ</t>
    </rPh>
    <rPh sb="16" eb="20">
      <t>チョクセツニュウリョク</t>
    </rPh>
    <phoneticPr fontId="1"/>
  </si>
  <si>
    <t>1年100m</t>
    <rPh sb="1" eb="2">
      <t>ネン</t>
    </rPh>
    <phoneticPr fontId="1"/>
  </si>
  <si>
    <t>1年走高跳</t>
    <rPh sb="1" eb="2">
      <t>ネン</t>
    </rPh>
    <rPh sb="2" eb="5">
      <t>ハシリタカトビ</t>
    </rPh>
    <phoneticPr fontId="1"/>
  </si>
  <si>
    <t>1年走幅跳</t>
    <rPh sb="1" eb="2">
      <t>ネン</t>
    </rPh>
    <rPh sb="2" eb="5">
      <t>ハシリハバトビ</t>
    </rPh>
    <phoneticPr fontId="1"/>
  </si>
  <si>
    <t>1年砲丸投</t>
    <rPh sb="1" eb="2">
      <t>ネン</t>
    </rPh>
    <rPh sb="2" eb="5">
      <t>ホウガンナゲ</t>
    </rPh>
    <phoneticPr fontId="1"/>
  </si>
  <si>
    <t>1年800m</t>
    <rPh sb="1" eb="2">
      <t>ネン</t>
    </rPh>
    <phoneticPr fontId="1"/>
  </si>
  <si>
    <t>共通円盤投</t>
    <rPh sb="2" eb="5">
      <t>エンバンナ</t>
    </rPh>
    <phoneticPr fontId="1"/>
  </si>
  <si>
    <t>共通ｼﾞｬﾍﾞﾘｯｸｽﾛｰ</t>
    <phoneticPr fontId="1"/>
  </si>
  <si>
    <t>共通4×100mﾘﾚｰ</t>
    <phoneticPr fontId="1"/>
  </si>
  <si>
    <t>DB</t>
  </si>
  <si>
    <t>N1</t>
    <phoneticPr fontId="9"/>
  </si>
  <si>
    <t>N2</t>
    <phoneticPr fontId="9"/>
  </si>
  <si>
    <t>SX</t>
  </si>
  <si>
    <t>KC</t>
  </si>
  <si>
    <t>MC</t>
  </si>
  <si>
    <t>ZK</t>
  </si>
  <si>
    <t>r</t>
    <phoneticPr fontId="9"/>
  </si>
  <si>
    <t>1・2年80mH</t>
    <rPh sb="3" eb="4">
      <t>ネン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</si>
  <si>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</si>
  <si>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</si>
  <si>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S1</t>
    <phoneticPr fontId="9"/>
  </si>
  <si>
    <t>R1</t>
    <phoneticPr fontId="9"/>
  </si>
  <si>
    <t>S2</t>
    <phoneticPr fontId="9"/>
  </si>
  <si>
    <t>R2</t>
    <phoneticPr fontId="9"/>
  </si>
  <si>
    <t>種別</t>
    <rPh sb="0" eb="2">
      <t>シュベツ</t>
    </rPh>
    <phoneticPr fontId="9"/>
  </si>
  <si>
    <t>共通800m</t>
  </si>
  <si>
    <t>共通1500m</t>
  </si>
  <si>
    <t>共通100mH</t>
  </si>
  <si>
    <t>共通ｼﾞｬﾍﾞﾘｯｸｽﾛｰ</t>
  </si>
  <si>
    <t>一年</t>
    <rPh sb="0" eb="2">
      <t>イチネン</t>
    </rPh>
    <phoneticPr fontId="9"/>
  </si>
  <si>
    <t>二年</t>
    <rPh sb="0" eb="2">
      <t>ニネン</t>
    </rPh>
    <phoneticPr fontId="9"/>
  </si>
  <si>
    <t>三年</t>
    <rPh sb="0" eb="2">
      <t>サンネン</t>
    </rPh>
    <phoneticPr fontId="9"/>
  </si>
  <si>
    <t>参加延種目数</t>
  </si>
  <si>
    <t>参加延種目数</t>
    <rPh sb="0" eb="3">
      <t>サンカノ</t>
    </rPh>
    <rPh sb="3" eb="6">
      <t>シュモクスウ</t>
    </rPh>
    <phoneticPr fontId="1"/>
  </si>
  <si>
    <t>参加制限</t>
    <phoneticPr fontId="1"/>
  </si>
  <si>
    <t>男</t>
    <rPh sb="0" eb="1">
      <t>オトコ</t>
    </rPh>
    <phoneticPr fontId="1"/>
  </si>
  <si>
    <t>○</t>
    <phoneticPr fontId="1"/>
  </si>
  <si>
    <t>1年1500m</t>
    <rPh sb="1" eb="2">
      <t>ネン</t>
    </rPh>
    <phoneticPr fontId="1"/>
  </si>
  <si>
    <t>1・2年100mH</t>
    <rPh sb="3" eb="4">
      <t>ネン</t>
    </rPh>
    <phoneticPr fontId="1"/>
  </si>
  <si>
    <t>種別</t>
    <rPh sb="0" eb="2">
      <t>シュベツ</t>
    </rPh>
    <phoneticPr fontId="1"/>
  </si>
  <si>
    <t>共通200m</t>
    <rPh sb="0" eb="2">
      <t>キョウツウ</t>
    </rPh>
    <phoneticPr fontId="1"/>
  </si>
  <si>
    <t>共通400m</t>
    <phoneticPr fontId="1"/>
  </si>
  <si>
    <t>共通800m</t>
    <phoneticPr fontId="1"/>
  </si>
  <si>
    <t>共通1500m</t>
    <phoneticPr fontId="1"/>
  </si>
  <si>
    <t>共通ｼﾞｬﾍﾞﾘｯｸｽﾛｰ</t>
    <phoneticPr fontId="1"/>
  </si>
  <si>
    <t>共通3000m</t>
    <rPh sb="0" eb="2">
      <t>キョウツウ</t>
    </rPh>
    <phoneticPr fontId="1"/>
  </si>
  <si>
    <t>共通110mH</t>
    <phoneticPr fontId="1"/>
  </si>
  <si>
    <t>共通棒高跳</t>
    <rPh sb="2" eb="5">
      <t>ボウタカトビ</t>
    </rPh>
    <phoneticPr fontId="1"/>
  </si>
  <si>
    <t>共通4×100mﾘﾚｰ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</si>
  <si>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</si>
  <si>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</si>
  <si>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</si>
  <si>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</si>
  <si>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</si>
  <si>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</si>
  <si>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110mH</t>
    <phoneticPr fontId="1"/>
  </si>
  <si>
    <t>1m75</t>
    <phoneticPr fontId="1"/>
  </si>
  <si>
    <t>3m50</t>
    <phoneticPr fontId="1"/>
  </si>
  <si>
    <t>6m50</t>
    <phoneticPr fontId="1"/>
  </si>
  <si>
    <t>12m34</t>
    <phoneticPr fontId="1"/>
  </si>
  <si>
    <t>南日本小中陸上競技大会申込書（見本）</t>
    <rPh sb="0" eb="3">
      <t>ミナミニホン</t>
    </rPh>
    <rPh sb="3" eb="5">
      <t>ショウチュウ</t>
    </rPh>
    <rPh sb="5" eb="9">
      <t>ツウシンリクジョウキョウギ</t>
    </rPh>
    <rPh sb="9" eb="11">
      <t>カゴシマタイカイ</t>
    </rPh>
    <rPh sb="11" eb="14">
      <t>モウシコミショ</t>
    </rPh>
    <rPh sb="15" eb="17">
      <t>ミホン</t>
    </rPh>
    <phoneticPr fontId="1"/>
  </si>
  <si>
    <t>共通110mH</t>
  </si>
  <si>
    <t>共通400m</t>
  </si>
  <si>
    <t>一年</t>
    <rPh sb="0" eb="2">
      <t>イチネン</t>
    </rPh>
    <phoneticPr fontId="9"/>
  </si>
  <si>
    <t>二年</t>
    <rPh sb="0" eb="2">
      <t>ニネン</t>
    </rPh>
    <phoneticPr fontId="9"/>
  </si>
  <si>
    <t>三年</t>
    <rPh sb="0" eb="2">
      <t>サンネン</t>
    </rPh>
    <phoneticPr fontId="9"/>
  </si>
  <si>
    <t>共通200m</t>
  </si>
  <si>
    <t>共通200m</t>
    <phoneticPr fontId="1"/>
  </si>
  <si>
    <t>ｱ 阿久根Jr</t>
  </si>
  <si>
    <t>ｱ 奄美SRC</t>
  </si>
  <si>
    <t>ｲ 出水市陸上</t>
  </si>
  <si>
    <t>ｲ 指宿陸上ｸﾗﾌﾞ</t>
  </si>
  <si>
    <t>ｴ SKクラブ</t>
  </si>
  <si>
    <t>ｴ SCC</t>
  </si>
  <si>
    <t>ｶ 鶴翔クラブ</t>
  </si>
  <si>
    <t>ｶ 鹿児島Jr</t>
  </si>
  <si>
    <t>ｶ 蒲生ｽﾋﾟｰﾄﾞﾗﾝﾅｰｽﾞ</t>
  </si>
  <si>
    <t>ｺ 国分Jr</t>
  </si>
  <si>
    <t>ﾂ 津村陸上クラブ</t>
  </si>
  <si>
    <t>ﾅ ﾅﾝﾊﾞｰﾜﾝｸﾗﾌﾞ</t>
  </si>
  <si>
    <t>ﾊ 隼人・錦江スポーツ</t>
  </si>
  <si>
    <t>ﾊ 隼人Jr</t>
  </si>
  <si>
    <t>ﾊ 春成クラブ</t>
  </si>
  <si>
    <t>ｱ 吾平中</t>
  </si>
  <si>
    <t>ｱ 青戸中</t>
  </si>
  <si>
    <t>ｱ 赤木名中</t>
  </si>
  <si>
    <t>ｱ 阿木名中</t>
  </si>
  <si>
    <t>ｱ 阿久根中</t>
  </si>
  <si>
    <t>ｱ 朝日中</t>
  </si>
  <si>
    <t>ｱ 天城中</t>
  </si>
  <si>
    <t>ｱ 有明中</t>
  </si>
  <si>
    <t>ｱ 安房中</t>
  </si>
  <si>
    <t>ｲ 伊崎田中</t>
  </si>
  <si>
    <t>ｲ 伊敷中</t>
  </si>
  <si>
    <t>ｲ 伊敷台中</t>
  </si>
  <si>
    <t>ｲ 伊集院中</t>
  </si>
  <si>
    <t>ｲ 伊集院北中</t>
  </si>
  <si>
    <t>ｲ 出水中</t>
  </si>
  <si>
    <t>ｲ 伊仙中</t>
  </si>
  <si>
    <t>ｲ 市来中</t>
  </si>
  <si>
    <t>ｲ 犬田布中</t>
  </si>
  <si>
    <t>ｲ 入来中</t>
  </si>
  <si>
    <t>ｳ 内之浦中</t>
  </si>
  <si>
    <t>ｳ 宇都中</t>
  </si>
  <si>
    <t>ｴ 頴娃中</t>
  </si>
  <si>
    <t>ｴ 頴娃別府中</t>
  </si>
  <si>
    <t>ｴ 江内中</t>
  </si>
  <si>
    <t>ｵ 大姶良中</t>
  </si>
  <si>
    <t>ｵ 大川内中</t>
  </si>
  <si>
    <t>ｵ 大口中</t>
  </si>
  <si>
    <t>ｵ 大口南中</t>
  </si>
  <si>
    <t>ｵ 大崎中</t>
  </si>
  <si>
    <t>ｵ 大崎第一中</t>
  </si>
  <si>
    <t>ｵ 大隅中</t>
  </si>
  <si>
    <t>ｵ 面縄中</t>
  </si>
  <si>
    <t>ｶ 海星中</t>
  </si>
  <si>
    <t>ｶ 開聞中</t>
  </si>
  <si>
    <t>ｶ 海陽中</t>
  </si>
  <si>
    <t>ｶ 岳南中</t>
  </si>
  <si>
    <t>ｶ 鹿児島玉龍中</t>
  </si>
  <si>
    <t>ｶ 笠利中</t>
  </si>
  <si>
    <t>ｶ 加治木中</t>
  </si>
  <si>
    <t>ｶ 鹿島中</t>
  </si>
  <si>
    <t>ｶ 加世田中</t>
  </si>
  <si>
    <t>ｶ 金久中</t>
  </si>
  <si>
    <t>ｶ 鹿屋中</t>
  </si>
  <si>
    <t>ｶ 鹿屋東中</t>
  </si>
  <si>
    <t>ｶ 上市来中</t>
  </si>
  <si>
    <t>ｶ 上甑中</t>
  </si>
  <si>
    <t>ｶ 上小原中</t>
  </si>
  <si>
    <t>ｶ 亀津中</t>
  </si>
  <si>
    <t>ｶ 鴨池中</t>
  </si>
  <si>
    <t>ｶ 蒲生中</t>
  </si>
  <si>
    <t>ｶ 川床中</t>
  </si>
  <si>
    <t>ｶ 川辺中</t>
  </si>
  <si>
    <t>ｷ 喜入中</t>
  </si>
  <si>
    <t>ｷ 喜界中</t>
  </si>
  <si>
    <t>ｷ 岸良中</t>
  </si>
  <si>
    <t>ｷ 北指宿中</t>
  </si>
  <si>
    <t>ｷ 木原中</t>
  </si>
  <si>
    <t>ｷ 輝北中</t>
  </si>
  <si>
    <t>ｷ 霧島中</t>
  </si>
  <si>
    <t>ｷ 錦江中</t>
  </si>
  <si>
    <t>ｷ 金峰中</t>
  </si>
  <si>
    <t>ｸ 久志中</t>
  </si>
  <si>
    <t>ｸ 久慈中</t>
  </si>
  <si>
    <t>ｸ 串木野中</t>
  </si>
  <si>
    <t>ｸ 串木野西中</t>
  </si>
  <si>
    <t>ｸ 串良中</t>
  </si>
  <si>
    <t>ｸ 国見中</t>
  </si>
  <si>
    <t>ｸ 栗野中</t>
  </si>
  <si>
    <t>ｸ 黒神中</t>
  </si>
  <si>
    <t>ｹ 祁答院中</t>
  </si>
  <si>
    <t>ｺ 甲東中</t>
  </si>
  <si>
    <t>ｺ 皇徳寺中</t>
  </si>
  <si>
    <t>ｺ 甲南中</t>
  </si>
  <si>
    <t>ｺ 高山中</t>
  </si>
  <si>
    <t>ｺ 郡山中</t>
  </si>
  <si>
    <t>ｺ 河頭中</t>
  </si>
  <si>
    <t>ｺ 国分中</t>
  </si>
  <si>
    <t>ｺ 国分南中</t>
  </si>
  <si>
    <t>ｺ 小宿中</t>
  </si>
  <si>
    <t>ｺ 古仁屋中</t>
  </si>
  <si>
    <t>ｺ 米ノ津中</t>
  </si>
  <si>
    <t>ｻ 坂元中</t>
  </si>
  <si>
    <t>ｻ 桜丘中</t>
  </si>
  <si>
    <t>ｻ 桜島中</t>
  </si>
  <si>
    <t>ｻ 桜山中</t>
  </si>
  <si>
    <t>ｻ 薩摩中</t>
  </si>
  <si>
    <t>ｻ 里中</t>
  </si>
  <si>
    <t>ｼ 重富中</t>
  </si>
  <si>
    <t>ｼ 獅子島中</t>
  </si>
  <si>
    <t>ｼ 志布志中</t>
  </si>
  <si>
    <t>ｼ 清水中</t>
  </si>
  <si>
    <t>ｼ 城西中</t>
  </si>
  <si>
    <t>ｽ 末吉中</t>
  </si>
  <si>
    <t>ｽ 住用中</t>
  </si>
  <si>
    <t>ｾ 生冠中</t>
  </si>
  <si>
    <t>ｾ 西陵中</t>
  </si>
  <si>
    <t>ｾ 赤徳中</t>
  </si>
  <si>
    <t>ｾ 川内北中</t>
  </si>
  <si>
    <t>ｾ 川内中央中</t>
  </si>
  <si>
    <t>ｾ 川内南中</t>
  </si>
  <si>
    <t>ﾀ 第一鹿屋中</t>
  </si>
  <si>
    <t>ﾀ 第一佐多中</t>
  </si>
  <si>
    <t>ﾀ 大笠中</t>
  </si>
  <si>
    <t>ﾀ 高江中</t>
  </si>
  <si>
    <t>ﾀ 高尾野中</t>
  </si>
  <si>
    <t>ﾀ 高隈中</t>
  </si>
  <si>
    <t>ﾀ 高須中</t>
  </si>
  <si>
    <t>ﾀ 鷹巣中</t>
  </si>
  <si>
    <t>ﾀ 財部中</t>
  </si>
  <si>
    <t>ﾀ 武中</t>
  </si>
  <si>
    <t>ﾀ 武岡中</t>
  </si>
  <si>
    <t>ﾀ 田検中</t>
  </si>
  <si>
    <t>ﾀ 田崎中</t>
  </si>
  <si>
    <t>ﾀ 田代中</t>
  </si>
  <si>
    <t>ﾀ 立神中</t>
  </si>
  <si>
    <t>ﾀ 谷山中</t>
  </si>
  <si>
    <t>ﾀ 谷山北中</t>
  </si>
  <si>
    <t>ﾀ 種子島中</t>
  </si>
  <si>
    <t>ﾀ 田之浦中</t>
  </si>
  <si>
    <t>ﾀ 田皆中</t>
  </si>
  <si>
    <t>ﾀ 垂水中央中</t>
  </si>
  <si>
    <t>ﾁ 知名中</t>
  </si>
  <si>
    <t>ﾁ 中央中</t>
  </si>
  <si>
    <t>ﾁ 帖佐中</t>
  </si>
  <si>
    <t>ﾁ 知覧中</t>
  </si>
  <si>
    <t>ﾂ 土橋中</t>
  </si>
  <si>
    <t>ﾂ 鶴川内中</t>
  </si>
  <si>
    <t>ﾂ 鶴田中</t>
  </si>
  <si>
    <t>ﾃ 天保山中</t>
  </si>
  <si>
    <t>ﾄ 東郷中</t>
  </si>
  <si>
    <t>ﾅ 長島中</t>
  </si>
  <si>
    <t>ﾅ 長田中</t>
  </si>
  <si>
    <t>ﾅ 中種子中</t>
  </si>
  <si>
    <t>ﾅ 名柄中</t>
  </si>
  <si>
    <t>ﾅ 名瀬中</t>
  </si>
  <si>
    <t>ﾅ 名瀬大川中</t>
  </si>
  <si>
    <t>ﾅ 波野中</t>
  </si>
  <si>
    <t>ﾆ 西指宿中</t>
  </si>
  <si>
    <t>ﾆ 西紫原中</t>
  </si>
  <si>
    <t>ﾈ 根占中</t>
  </si>
  <si>
    <t>ﾉ 野田中</t>
  </si>
  <si>
    <t>ﾊ 羽島中</t>
  </si>
  <si>
    <t>ﾊ 花岡中</t>
  </si>
  <si>
    <t>ﾊ 隼人中</t>
  </si>
  <si>
    <t>ﾊ 万世中</t>
  </si>
  <si>
    <t>ﾋ 東天城中</t>
  </si>
  <si>
    <t>ﾋ 東市来中</t>
  </si>
  <si>
    <t>ﾋ 東串良中</t>
  </si>
  <si>
    <t>ﾋ 東桜島中</t>
  </si>
  <si>
    <t>ﾋ 東谷山中</t>
  </si>
  <si>
    <t>ﾋ 菱刈中</t>
  </si>
  <si>
    <t>ﾋ 菱田中</t>
  </si>
  <si>
    <t>ﾋ 日当山中</t>
  </si>
  <si>
    <t>ﾋ 日吉中</t>
  </si>
  <si>
    <t>ﾋ 平尾中</t>
  </si>
  <si>
    <t>ﾋ 樋脇中</t>
  </si>
  <si>
    <t>ﾌ 吹上中</t>
  </si>
  <si>
    <t>ﾌ 福平中</t>
  </si>
  <si>
    <t>ﾌ 福山中</t>
  </si>
  <si>
    <t>ﾍ 平成中</t>
  </si>
  <si>
    <t>ﾎ 星峯中</t>
  </si>
  <si>
    <t>ﾎ 細山田中</t>
  </si>
  <si>
    <t>ﾏ 舞鶴中</t>
  </si>
  <si>
    <t>ﾏ 牧園中</t>
  </si>
  <si>
    <t>ﾏ 牧之原中</t>
  </si>
  <si>
    <t>ﾏ 枕崎中</t>
  </si>
  <si>
    <t>ﾏ 松元中</t>
  </si>
  <si>
    <t>ﾏ 松山中</t>
  </si>
  <si>
    <t>ﾐ 三笠中</t>
  </si>
  <si>
    <t>ﾐ 水引中</t>
  </si>
  <si>
    <t>ﾐ 溝辺中</t>
  </si>
  <si>
    <t>ﾐ 緑丘中</t>
  </si>
  <si>
    <t>ﾐ 南中</t>
  </si>
  <si>
    <t>ﾐ 南指宿中</t>
  </si>
  <si>
    <t>ﾐ 南種子中</t>
  </si>
  <si>
    <t>ﾐ 宮之城中</t>
  </si>
  <si>
    <t>ﾑ 紫原中</t>
  </si>
  <si>
    <t>ﾒ 明和中</t>
  </si>
  <si>
    <t>ﾔ 山川中</t>
  </si>
  <si>
    <t>ﾔ 山崎中</t>
  </si>
  <si>
    <t>ﾔ 山田中</t>
  </si>
  <si>
    <t>ﾔ 大和中</t>
  </si>
  <si>
    <t>ﾔ 山野中</t>
  </si>
  <si>
    <t>ﾕ 油井中</t>
  </si>
  <si>
    <t>ﾖ 横川中</t>
  </si>
  <si>
    <t>ﾖ 吉田南中</t>
  </si>
  <si>
    <t>ﾖ 吉野中</t>
  </si>
  <si>
    <t>ﾖ 吉野東中</t>
  </si>
  <si>
    <t>ﾖ 吉松中</t>
  </si>
  <si>
    <t>ﾖ 与論中</t>
  </si>
  <si>
    <t>ﾘ 龍南中</t>
  </si>
  <si>
    <t>ﾘ 龍北中</t>
  </si>
  <si>
    <t>ﾘ 陵南中</t>
  </si>
  <si>
    <t>ﾜ 和田中</t>
  </si>
  <si>
    <t>ﾜ 和泊中</t>
  </si>
  <si>
    <t>平成２６年度南日本小中陸上競技大会申込書（女子）</t>
    <rPh sb="0" eb="2">
      <t>ヘイセイ</t>
    </rPh>
    <rPh sb="4" eb="6">
      <t>ネンド</t>
    </rPh>
    <rPh sb="6" eb="9">
      <t>ミナミニホン</t>
    </rPh>
    <rPh sb="9" eb="11">
      <t>ショウチュウ</t>
    </rPh>
    <rPh sb="11" eb="15">
      <t>ツウシンリクジョウキョウギ</t>
    </rPh>
    <rPh sb="15" eb="17">
      <t>カゴシマタイカイ</t>
    </rPh>
    <rPh sb="17" eb="20">
      <t>モウシコミショ</t>
    </rPh>
    <rPh sb="21" eb="23">
      <t>ジョシ</t>
    </rPh>
    <phoneticPr fontId="1"/>
  </si>
  <si>
    <t>平成２６年度南日本小中陸上競技大会申込書（男子）</t>
    <rPh sb="0" eb="2">
      <t>ヘイセイ</t>
    </rPh>
    <rPh sb="4" eb="6">
      <t>ネンド</t>
    </rPh>
    <rPh sb="6" eb="9">
      <t>ミナミニホン</t>
    </rPh>
    <rPh sb="9" eb="11">
      <t>ショウチュウ</t>
    </rPh>
    <rPh sb="11" eb="15">
      <t>ツウシンリクジョウキョウギ</t>
    </rPh>
    <rPh sb="15" eb="17">
      <t>カゴシマタイカイ</t>
    </rPh>
    <rPh sb="17" eb="20">
      <t>モウシコミショ</t>
    </rPh>
    <rPh sb="21" eb="23">
      <t>ダンシ</t>
    </rPh>
    <phoneticPr fontId="1"/>
  </si>
  <si>
    <t>ｱ ISC陸上ｸﾗﾌﾞ</t>
  </si>
  <si>
    <t>ｱ 天城北中</t>
  </si>
  <si>
    <t>ｱ 安城中</t>
  </si>
  <si>
    <t>ｲ 鹿児島育英館中</t>
  </si>
  <si>
    <t>ｲ 池田学園中</t>
  </si>
  <si>
    <t>ｲ 池田中</t>
  </si>
  <si>
    <t>ｲ 市成中</t>
  </si>
  <si>
    <t>ｲ 一湊中</t>
  </si>
  <si>
    <t>ｲ 今里中</t>
  </si>
  <si>
    <t>ｲ 岩川中</t>
  </si>
  <si>
    <t>ｳ 牛根中</t>
  </si>
  <si>
    <t>ｴ 頴娃ｼﾞｭﾆｱ</t>
  </si>
  <si>
    <t>ｴ N'sﾗﾝﾅｰｸﾗﾌﾞ</t>
  </si>
  <si>
    <t>ｵ 大浦中</t>
  </si>
  <si>
    <t>ｵ 大川中</t>
  </si>
  <si>
    <t>ｵ 大口明光学園中</t>
  </si>
  <si>
    <t>ｵ 大隅北中</t>
  </si>
  <si>
    <t>ｵ 大棚中</t>
  </si>
  <si>
    <t>ｵ 大根占中</t>
  </si>
  <si>
    <t>ｵ 大野中</t>
  </si>
  <si>
    <t>ｵ 大原中</t>
  </si>
  <si>
    <t>ｵ 押角中</t>
  </si>
  <si>
    <t>ｵ 折田陸上ｸﾗﾌﾞ</t>
  </si>
  <si>
    <t>ｶ 鹿児島修学館中</t>
  </si>
  <si>
    <t>ｶ 鹿児島第一中</t>
  </si>
  <si>
    <t>ｶ 鹿大附属中</t>
  </si>
  <si>
    <t>ｶ 神川中</t>
  </si>
  <si>
    <t>ｶ 神野中</t>
  </si>
  <si>
    <t>ｶ 神村学園中</t>
  </si>
  <si>
    <t>ｶ 川上中</t>
  </si>
  <si>
    <t>ｷ 協和中</t>
  </si>
  <si>
    <t>ｸ 国上中</t>
  </si>
  <si>
    <t>ｹ 現和中</t>
  </si>
  <si>
    <t>ｺ 高山ｼﾞｭﾆｱ陸上ｸﾗﾌﾞ</t>
  </si>
  <si>
    <t>ｺ 小瀬田中</t>
  </si>
  <si>
    <t>ｺ 古仁屋ｱｽﾘｰﾄｸﾗﾌﾞ</t>
  </si>
  <si>
    <t>ｼ 志學館中</t>
  </si>
  <si>
    <t>ｼ 志布志出水中</t>
  </si>
  <si>
    <t>ｼ 荘中</t>
  </si>
  <si>
    <t>ｼ 城ヶ丘中</t>
  </si>
  <si>
    <t>ｽ 住吉中</t>
  </si>
  <si>
    <t>ｿ 早町中</t>
  </si>
  <si>
    <t>ﾀ 太陽ｽﾎﾟｰﾂｸﾗﾌﾞ</t>
  </si>
  <si>
    <t>ﾀ 平島諏訪瀬島中</t>
  </si>
  <si>
    <t>ﾀ 財部北中</t>
  </si>
  <si>
    <t>ﾀ 財部南中</t>
  </si>
  <si>
    <t>ﾀ 高城西中</t>
  </si>
  <si>
    <t>ﾀ 田中陸上</t>
  </si>
  <si>
    <t>ﾀ 垂水中</t>
  </si>
  <si>
    <t>ﾀ 垂水南中</t>
  </si>
  <si>
    <t>ﾀ 俵中</t>
  </si>
  <si>
    <t>ﾂ 月野中</t>
  </si>
  <si>
    <t>ﾂ 津貫中</t>
  </si>
  <si>
    <t>ﾂ 恒吉中</t>
  </si>
  <si>
    <t>ﾅ 名音中</t>
  </si>
  <si>
    <t>ﾅ 長島陸上中</t>
  </si>
  <si>
    <t>ﾅ 永田中</t>
  </si>
  <si>
    <t>ﾅ 南界中</t>
  </si>
  <si>
    <t>ﾆ NIFS</t>
  </si>
  <si>
    <t>ﾉ 野間中</t>
  </si>
  <si>
    <t>ﾋ 東城中</t>
  </si>
  <si>
    <t>ﾌ 古田中</t>
  </si>
  <si>
    <t>ﾍ 別府中</t>
  </si>
  <si>
    <t>ﾎ 坊泊中</t>
  </si>
  <si>
    <t>ﾎ 星原中</t>
  </si>
  <si>
    <t>ﾏ 枕崎陸上ｸﾗﾌﾞ</t>
  </si>
  <si>
    <t>ﾏ 増田中</t>
  </si>
  <si>
    <t>ﾐ 南之郷中</t>
  </si>
  <si>
    <t>ﾐ 宮浦中</t>
  </si>
  <si>
    <t>ﾓ 百引中</t>
  </si>
  <si>
    <t>ﾔ 宿利原中</t>
  </si>
  <si>
    <t>ﾖ 榕城中</t>
  </si>
  <si>
    <t>ﾖ 横川ATG</t>
  </si>
  <si>
    <t>ﾗ ラ・サール中</t>
  </si>
  <si>
    <t>ﾚ れいめい中</t>
  </si>
  <si>
    <t>ﾜ 脇本ｸﾗﾌﾞ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</si>
</sst>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2"/>
      <color indexed="45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47"/>
      <name val="ＭＳ Ｐゴシック"/>
      <family val="3"/>
      <charset val="128"/>
    </font>
    <font>
      <sz val="28"/>
      <color indexed="8"/>
      <name val="ヒラギノ角ゴ Std W8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ヒラギノ明朝 ProN W3"/>
      <family val="3"/>
      <charset val="128"/>
    </font>
    <font>
      <sz val="28"/>
      <color indexed="8"/>
      <name val="HGP創英角ﾎﾟｯﾌﾟ体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iragino Kaku Gothic Pro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3" tint="0.59999389629810485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0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0" fillId="0" borderId="0"/>
  </cellStyleXfs>
  <cellXfs count="137">
    <xf numFmtId="0" fontId="0" fillId="0" borderId="0" xfId="0"/>
    <xf numFmtId="0" fontId="0" fillId="2" borderId="1" xfId="0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4" borderId="0" xfId="0" applyFill="1"/>
    <xf numFmtId="0" fontId="2" fillId="4" borderId="0" xfId="0" applyFont="1" applyFill="1"/>
    <xf numFmtId="0" fontId="0" fillId="3" borderId="1" xfId="0" applyFill="1" applyBorder="1"/>
    <xf numFmtId="0" fontId="0" fillId="3" borderId="2" xfId="0" applyFill="1" applyBorder="1"/>
    <xf numFmtId="0" fontId="4" fillId="4" borderId="0" xfId="0" applyFont="1" applyFill="1"/>
    <xf numFmtId="0" fontId="6" fillId="5" borderId="1" xfId="0" applyFont="1" applyFill="1" applyBorder="1" applyAlignment="1">
      <alignment horizontal="center" vertical="center"/>
    </xf>
    <xf numFmtId="0" fontId="5" fillId="6" borderId="0" xfId="0" applyFont="1" applyFill="1"/>
    <xf numFmtId="0" fontId="0" fillId="4" borderId="0" xfId="0" applyFont="1" applyFill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vertical="center"/>
    </xf>
    <xf numFmtId="0" fontId="7" fillId="4" borderId="0" xfId="0" applyFont="1" applyFill="1"/>
    <xf numFmtId="0" fontId="8" fillId="4" borderId="0" xfId="0" applyFont="1" applyFill="1"/>
    <xf numFmtId="0" fontId="0" fillId="2" borderId="1" xfId="0" applyFill="1" applyBorder="1" applyAlignment="1">
      <alignment horizontal="center" vertical="center"/>
    </xf>
    <xf numFmtId="0" fontId="0" fillId="0" borderId="0" xfId="0" applyFont="1"/>
    <xf numFmtId="0" fontId="11" fillId="0" borderId="0" xfId="1" applyNumberFormat="1" applyFont="1" applyAlignment="1"/>
    <xf numFmtId="0" fontId="11" fillId="0" borderId="0" xfId="1" applyNumberFormat="1" applyFont="1" applyBorder="1" applyAlignment="1"/>
    <xf numFmtId="0" fontId="11" fillId="0" borderId="0" xfId="1" applyNumberFormat="1" applyFont="1">
      <alignment vertical="center"/>
    </xf>
    <xf numFmtId="0" fontId="12" fillId="0" borderId="0" xfId="1" applyFo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8" fillId="7" borderId="0" xfId="0" applyFont="1" applyFill="1"/>
    <xf numFmtId="0" fontId="2" fillId="7" borderId="0" xfId="0" applyFont="1" applyFill="1"/>
    <xf numFmtId="0" fontId="0" fillId="8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>
      <alignment vertical="center"/>
    </xf>
    <xf numFmtId="0" fontId="0" fillId="9" borderId="0" xfId="0" applyFill="1"/>
    <xf numFmtId="0" fontId="5" fillId="9" borderId="0" xfId="0" applyFont="1" applyFill="1"/>
    <xf numFmtId="0" fontId="0" fillId="8" borderId="1" xfId="0" applyFill="1" applyBorder="1" applyAlignment="1">
      <alignment horizontal="right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0" borderId="1" xfId="0" applyFill="1" applyBorder="1"/>
    <xf numFmtId="0" fontId="6" fillId="8" borderId="1" xfId="0" applyFont="1" applyFill="1" applyBorder="1" applyAlignment="1">
      <alignment horizontal="center" vertical="center"/>
    </xf>
    <xf numFmtId="0" fontId="17" fillId="7" borderId="0" xfId="0" applyFont="1" applyFill="1"/>
    <xf numFmtId="0" fontId="0" fillId="0" borderId="5" xfId="0" applyFill="1" applyBorder="1" applyAlignment="1" applyProtection="1">
      <alignment horizontal="center" vertical="center"/>
      <protection locked="0"/>
    </xf>
    <xf numFmtId="0" fontId="0" fillId="7" borderId="0" xfId="0" applyFont="1" applyFill="1"/>
    <xf numFmtId="0" fontId="0" fillId="0" borderId="2" xfId="0" applyFill="1" applyBorder="1"/>
    <xf numFmtId="0" fontId="4" fillId="7" borderId="0" xfId="0" applyFont="1" applyFill="1"/>
    <xf numFmtId="0" fontId="18" fillId="0" borderId="0" xfId="0" applyFont="1"/>
    <xf numFmtId="0" fontId="16" fillId="0" borderId="0" xfId="0" applyFont="1"/>
    <xf numFmtId="0" fontId="0" fillId="10" borderId="0" xfId="0" applyFill="1"/>
    <xf numFmtId="0" fontId="8" fillId="10" borderId="0" xfId="0" applyFont="1" applyFill="1"/>
    <xf numFmtId="0" fontId="2" fillId="10" borderId="0" xfId="0" applyFont="1" applyFill="1"/>
    <xf numFmtId="0" fontId="5" fillId="11" borderId="0" xfId="0" applyFont="1" applyFill="1"/>
    <xf numFmtId="0" fontId="7" fillId="10" borderId="0" xfId="0" applyFont="1" applyFill="1"/>
    <xf numFmtId="0" fontId="0" fillId="10" borderId="0" xfId="0" applyFont="1" applyFill="1"/>
    <xf numFmtId="0" fontId="4" fillId="10" borderId="0" xfId="0" applyFont="1" applyFill="1"/>
    <xf numFmtId="0" fontId="19" fillId="0" borderId="3" xfId="0" applyFont="1" applyFill="1" applyBorder="1" applyAlignment="1" applyProtection="1">
      <alignment horizontal="center" vertical="center"/>
      <protection locked="0"/>
    </xf>
    <xf numFmtId="0" fontId="20" fillId="10" borderId="0" xfId="0" applyFont="1" applyFill="1"/>
    <xf numFmtId="0" fontId="20" fillId="7" borderId="0" xfId="0" applyFont="1" applyFill="1"/>
    <xf numFmtId="0" fontId="20" fillId="4" borderId="0" xfId="0" applyFont="1" applyFill="1"/>
    <xf numFmtId="0" fontId="0" fillId="10" borderId="0" xfId="0" applyFill="1" applyProtection="1"/>
    <xf numFmtId="0" fontId="0" fillId="8" borderId="1" xfId="0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vertical="center"/>
    </xf>
    <xf numFmtId="0" fontId="6" fillId="0" borderId="0" xfId="1" applyNumberFormat="1" applyFont="1" applyAlignment="1"/>
    <xf numFmtId="0" fontId="22" fillId="0" borderId="0" xfId="0" applyFont="1"/>
    <xf numFmtId="0" fontId="23" fillId="0" borderId="0" xfId="0" applyFont="1"/>
    <xf numFmtId="0" fontId="0" fillId="8" borderId="1" xfId="0" applyFill="1" applyBorder="1" applyAlignment="1" applyProtection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/>
      <protection locked="0"/>
    </xf>
    <xf numFmtId="0" fontId="25" fillId="7" borderId="0" xfId="0" applyFont="1" applyFill="1"/>
    <xf numFmtId="0" fontId="26" fillId="7" borderId="0" xfId="0" applyFont="1" applyFill="1"/>
    <xf numFmtId="0" fontId="24" fillId="7" borderId="0" xfId="0" applyFont="1" applyFill="1"/>
    <xf numFmtId="0" fontId="26" fillId="4" borderId="0" xfId="0" applyFont="1" applyFill="1"/>
    <xf numFmtId="0" fontId="24" fillId="4" borderId="0" xfId="0" applyFont="1" applyFill="1"/>
    <xf numFmtId="0" fontId="15" fillId="8" borderId="7" xfId="0" applyFont="1" applyFill="1" applyBorder="1" applyAlignment="1" applyProtection="1">
      <alignment horizontal="center" vertical="center"/>
    </xf>
    <xf numFmtId="0" fontId="15" fillId="8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6" xfId="0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0" fillId="8" borderId="7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876300</xdr:colOff>
      <xdr:row>5</xdr:row>
      <xdr:rowOff>63500</xdr:rowOff>
    </xdr:from>
    <xdr:to>
      <xdr:col>12</xdr:col>
      <xdr:colOff>12700</xdr:colOff>
      <xdr:row>5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200025</xdr:colOff>
      <xdr:row>11</xdr:row>
      <xdr:rowOff>130175</xdr:rowOff>
    </xdr:from>
    <xdr:to>
      <xdr:col>3</xdr:col>
      <xdr:colOff>85725</xdr:colOff>
      <xdr:row>17</xdr:row>
      <xdr:rowOff>152400</xdr:rowOff>
    </xdr:to>
    <xdr:sp macro="" textlink="">
      <xdr:nvSpPr>
        <xdr:cNvPr id="2050" name="四角形吹き出し 2"/>
        <xdr:cNvSpPr>
          <a:spLocks noChangeArrowheads="1"/>
        </xdr:cNvSpPr>
      </xdr:nvSpPr>
      <xdr:spPr bwMode="auto">
        <a:xfrm>
          <a:off x="200025" y="3197225"/>
          <a:ext cx="1771650" cy="1108075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3</xdr:col>
      <xdr:colOff>180975</xdr:colOff>
      <xdr:row>15</xdr:row>
      <xdr:rowOff>200025</xdr:rowOff>
    </xdr:from>
    <xdr:to>
      <xdr:col>5</xdr:col>
      <xdr:colOff>123825</xdr:colOff>
      <xdr:row>20</xdr:row>
      <xdr:rowOff>158786</xdr:rowOff>
    </xdr:to>
    <xdr:sp macro="" textlink="">
      <xdr:nvSpPr>
        <xdr:cNvPr id="2051" name="四角形吹き出し 3"/>
        <xdr:cNvSpPr>
          <a:spLocks noChangeArrowheads="1"/>
        </xdr:cNvSpPr>
      </xdr:nvSpPr>
      <xdr:spPr bwMode="auto">
        <a:xfrm>
          <a:off x="2066925" y="3952875"/>
          <a:ext cx="1390650" cy="876300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10</xdr:col>
      <xdr:colOff>38100</xdr:colOff>
      <xdr:row>11</xdr:row>
      <xdr:rowOff>101600</xdr:rowOff>
    </xdr:from>
    <xdr:to>
      <xdr:col>11</xdr:col>
      <xdr:colOff>914400</xdr:colOff>
      <xdr:row>15</xdr:row>
      <xdr:rowOff>63500</xdr:rowOff>
    </xdr:to>
    <xdr:sp macro="" textlink="">
      <xdr:nvSpPr>
        <xdr:cNvPr id="5" name="四角形吹き出し 4"/>
        <xdr:cNvSpPr/>
      </xdr:nvSpPr>
      <xdr:spPr>
        <a:xfrm>
          <a:off x="7048500" y="3314700"/>
          <a:ext cx="1600200" cy="889000"/>
        </a:xfrm>
        <a:prstGeom prst="wedgeRectCallout">
          <a:avLst>
            <a:gd name="adj1" fmla="val 29505"/>
            <a:gd name="adj2" fmla="val -92965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939800</xdr:colOff>
      <xdr:row>22</xdr:row>
      <xdr:rowOff>139700</xdr:rowOff>
    </xdr:from>
    <xdr:to>
      <xdr:col>17</xdr:col>
      <xdr:colOff>50800</xdr:colOff>
      <xdr:row>33</xdr:row>
      <xdr:rowOff>101600</xdr:rowOff>
    </xdr:to>
    <xdr:sp macro="" textlink="">
      <xdr:nvSpPr>
        <xdr:cNvPr id="2063" name="屈折矢印 5"/>
        <xdr:cNvSpPr>
          <a:spLocks/>
        </xdr:cNvSpPr>
      </xdr:nvSpPr>
      <xdr:spPr bwMode="auto">
        <a:xfrm rot="-5400000" flipH="1" flipV="1">
          <a:off x="9721850" y="4845050"/>
          <a:ext cx="2476500" cy="4572000"/>
        </a:xfrm>
        <a:custGeom>
          <a:avLst/>
          <a:gdLst>
            <a:gd name="T0" fmla="*/ 2144278 w 2476500"/>
            <a:gd name="T1" fmla="*/ 0 h 4572000"/>
            <a:gd name="T2" fmla="*/ 1812055 w 2476500"/>
            <a:gd name="T3" fmla="*/ 551294 h 4572000"/>
            <a:gd name="T4" fmla="*/ 0 w 2476500"/>
            <a:gd name="T5" fmla="*/ 4435221 h 4572000"/>
            <a:gd name="T6" fmla="*/ 1140527 w 2476500"/>
            <a:gd name="T7" fmla="*/ 4572000 h 4572000"/>
            <a:gd name="T8" fmla="*/ 2281055 w 2476500"/>
            <a:gd name="T9" fmla="*/ 2561646 h 4572000"/>
            <a:gd name="T10" fmla="*/ 2476500 w 2476500"/>
            <a:gd name="T11" fmla="*/ 551294 h 45720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476500"/>
            <a:gd name="T19" fmla="*/ 4298446 h 4572000"/>
            <a:gd name="T20" fmla="*/ 2281055 w 2476500"/>
            <a:gd name="T21" fmla="*/ 4572000 h 45720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476500" h="4572000">
              <a:moveTo>
                <a:pt x="0" y="4298446"/>
              </a:moveTo>
              <a:lnTo>
                <a:pt x="2007500" y="4298446"/>
              </a:lnTo>
              <a:lnTo>
                <a:pt x="2007500" y="551294"/>
              </a:lnTo>
              <a:lnTo>
                <a:pt x="1812055" y="551294"/>
              </a:lnTo>
              <a:lnTo>
                <a:pt x="2144278" y="0"/>
              </a:lnTo>
              <a:lnTo>
                <a:pt x="2476500" y="551294"/>
              </a:lnTo>
              <a:lnTo>
                <a:pt x="2281055" y="551294"/>
              </a:lnTo>
              <a:lnTo>
                <a:pt x="2281055" y="4572000"/>
              </a:lnTo>
              <a:lnTo>
                <a:pt x="0" y="4572000"/>
              </a:lnTo>
              <a:close/>
            </a:path>
          </a:pathLst>
        </a:custGeom>
        <a:solidFill>
          <a:srgbClr val="EBF1DE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  <a:effectLst>
          <a:outerShdw blurRad="63500" dist="23000" dir="5400000" rotWithShape="0">
            <a:srgbClr val="000000">
              <a:alpha val="34999"/>
            </a:srgbClr>
          </a:outerShdw>
        </a:effec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13</xdr:col>
      <xdr:colOff>38100</xdr:colOff>
      <xdr:row>15</xdr:row>
      <xdr:rowOff>60325</xdr:rowOff>
    </xdr:from>
    <xdr:to>
      <xdr:col>13</xdr:col>
      <xdr:colOff>1104900</xdr:colOff>
      <xdr:row>26</xdr:row>
      <xdr:rowOff>111125</xdr:rowOff>
    </xdr:to>
    <xdr:sp macro="" textlink="">
      <xdr:nvSpPr>
        <xdr:cNvPr id="2054" name="四角形吹き出し 6"/>
        <xdr:cNvSpPr>
          <a:spLocks noChangeArrowheads="1"/>
        </xdr:cNvSpPr>
      </xdr:nvSpPr>
      <xdr:spPr bwMode="auto">
        <a:xfrm>
          <a:off x="10048875" y="3838575"/>
          <a:ext cx="1066800" cy="2028825"/>
        </a:xfrm>
        <a:prstGeom prst="wedgeRectCallout">
          <a:avLst>
            <a:gd name="adj1" fmla="val 175894"/>
            <a:gd name="adj2" fmla="val -100704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リレーに出場する場合は，出場選手が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名を超える場合は，必ず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名エントリーして下さい。</a:t>
          </a:r>
        </a:p>
      </xdr:txBody>
    </xdr:sp>
    <xdr:clientData/>
  </xdr:twoCellAnchor>
  <xdr:twoCellAnchor>
    <xdr:from>
      <xdr:col>14</xdr:col>
      <xdr:colOff>238125</xdr:colOff>
      <xdr:row>18</xdr:row>
      <xdr:rowOff>149225</xdr:rowOff>
    </xdr:from>
    <xdr:to>
      <xdr:col>17</xdr:col>
      <xdr:colOff>914400</xdr:colOff>
      <xdr:row>24</xdr:row>
      <xdr:rowOff>107980</xdr:rowOff>
    </xdr:to>
    <xdr:sp macro="" textlink="">
      <xdr:nvSpPr>
        <xdr:cNvPr id="2055" name="四角形吹き出し 7"/>
        <xdr:cNvSpPr>
          <a:spLocks noChangeArrowheads="1"/>
        </xdr:cNvSpPr>
      </xdr:nvSpPr>
      <xdr:spPr bwMode="auto">
        <a:xfrm>
          <a:off x="11534775" y="4457700"/>
          <a:ext cx="2590800" cy="1057275"/>
        </a:xfrm>
        <a:prstGeom prst="wedgeRectCallout">
          <a:avLst>
            <a:gd name="adj1" fmla="val 109190"/>
            <a:gd name="adj2" fmla="val -198648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１種目トラック１校２名以内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フィールド２名以内</a:t>
          </a:r>
          <a:endParaRPr lang="ja-JP" altLang="en-US" sz="12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共通種目は全学年が出場できます。</a:t>
          </a:r>
        </a:p>
      </xdr:txBody>
    </xdr:sp>
    <xdr:clientData/>
  </xdr:twoCellAnchor>
  <xdr:twoCellAnchor>
    <xdr:from>
      <xdr:col>6</xdr:col>
      <xdr:colOff>723900</xdr:colOff>
      <xdr:row>10</xdr:row>
      <xdr:rowOff>0</xdr:rowOff>
    </xdr:from>
    <xdr:to>
      <xdr:col>9</xdr:col>
      <xdr:colOff>812800</xdr:colOff>
      <xdr:row>18</xdr:row>
      <xdr:rowOff>0</xdr:rowOff>
    </xdr:to>
    <xdr:sp macro="" textlink="">
      <xdr:nvSpPr>
        <xdr:cNvPr id="9" name="四角形吹き出し 8"/>
        <xdr:cNvSpPr/>
      </xdr:nvSpPr>
      <xdr:spPr>
        <a:xfrm>
          <a:off x="4826000" y="3009900"/>
          <a:ext cx="1968500" cy="1778000"/>
        </a:xfrm>
        <a:prstGeom prst="wedgeRectCallout">
          <a:avLst>
            <a:gd name="adj1" fmla="val 49141"/>
            <a:gd name="adj2" fmla="val -140710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所属団体，学校名をプルダウンメニューより選択して下さい。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もしプルダウンメニューにない場合は，上の欄に直接入力して下さい。</a:t>
          </a:r>
        </a:p>
      </xdr:txBody>
    </xdr:sp>
    <xdr:clientData/>
  </xdr:twoCellAnchor>
  <xdr:twoCellAnchor>
    <xdr:from>
      <xdr:col>4</xdr:col>
      <xdr:colOff>88900</xdr:colOff>
      <xdr:row>11</xdr:row>
      <xdr:rowOff>127000</xdr:rowOff>
    </xdr:from>
    <xdr:to>
      <xdr:col>6</xdr:col>
      <xdr:colOff>342900</xdr:colOff>
      <xdr:row>15</xdr:row>
      <xdr:rowOff>101600</xdr:rowOff>
    </xdr:to>
    <xdr:sp macro="" textlink="">
      <xdr:nvSpPr>
        <xdr:cNvPr id="10" name="四角形吹き出し 9"/>
        <xdr:cNvSpPr/>
      </xdr:nvSpPr>
      <xdr:spPr>
        <a:xfrm>
          <a:off x="2692400" y="3340100"/>
          <a:ext cx="1765300" cy="889000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11</xdr:col>
      <xdr:colOff>508000</xdr:colOff>
      <xdr:row>17</xdr:row>
      <xdr:rowOff>50800</xdr:rowOff>
    </xdr:from>
    <xdr:to>
      <xdr:col>12</xdr:col>
      <xdr:colOff>596900</xdr:colOff>
      <xdr:row>22</xdr:row>
      <xdr:rowOff>203200</xdr:rowOff>
    </xdr:to>
    <xdr:sp macro="" textlink="">
      <xdr:nvSpPr>
        <xdr:cNvPr id="11" name="四角形吹き出し 10"/>
        <xdr:cNvSpPr/>
      </xdr:nvSpPr>
      <xdr:spPr>
        <a:xfrm>
          <a:off x="8242300" y="4648200"/>
          <a:ext cx="1371600" cy="1270000"/>
        </a:xfrm>
        <a:prstGeom prst="wedgeRectCallout">
          <a:avLst>
            <a:gd name="adj1" fmla="val 36251"/>
            <a:gd name="adj2" fmla="val -189108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876300</xdr:colOff>
      <xdr:row>5</xdr:row>
      <xdr:rowOff>63500</xdr:rowOff>
    </xdr:from>
    <xdr:to>
      <xdr:col>13</xdr:col>
      <xdr:colOff>12700</xdr:colOff>
      <xdr:row>5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876300</xdr:colOff>
      <xdr:row>5</xdr:row>
      <xdr:rowOff>63500</xdr:rowOff>
    </xdr:from>
    <xdr:to>
      <xdr:col>13</xdr:col>
      <xdr:colOff>12700</xdr:colOff>
      <xdr:row>5</xdr:row>
      <xdr:rowOff>317500</xdr:rowOff>
    </xdr:to>
    <xdr:sp macro="" textlink="">
      <xdr:nvSpPr>
        <xdr:cNvPr id="2" name="テキスト ボックス 1"/>
        <xdr:cNvSpPr txBox="1"/>
      </xdr:nvSpPr>
      <xdr:spPr>
        <a:xfrm>
          <a:off x="8610600" y="1663700"/>
          <a:ext cx="4191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ariku/AppData/Local/Microsoft/Windows/Temporary%20Internet%20Files/Content.IE5/SF3LCSTB/Users/kamiokayousuke/Dropbox/2&#38520;&#19978;&#38306;&#20418;/2012&#21335;&#26085;&#26412;/Users/kamiokayousuke/Dropbox/&#38520;&#19978;&#38306;&#20418;/&#31532;&#19977;&#22238;&#35352;&#37682;&#20250;/&#12399;&#38588;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ariku/AppData/Local/Microsoft/Windows/Temporary%20Internet%20Files/Content.IE5/SF3LCSTB/Users/kamiokayousuke/Dropbox/2&#38520;&#19978;&#38306;&#20418;/2012&#21335;&#26085;&#26412;/Users/kamiokayousuke/Desktop/&#31532;&#19968;&#22238;&#35352;&#37682;&#20250;/&#12399;&#38588;&#20154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第3回ｰ男"/>
      <sheetName val="第3回ｰ女"/>
      <sheetName val="Sheet2"/>
      <sheetName val="Sheet3"/>
    </sheetNames>
    <sheetDataSet>
      <sheetData sheetId="0" refreshError="1"/>
      <sheetData sheetId="1" refreshError="1"/>
      <sheetData sheetId="2">
        <row r="8">
          <cell r="X8" t="str">
            <v>200ｍ</v>
          </cell>
        </row>
        <row r="9">
          <cell r="X9" t="str">
            <v>800ｍ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参加申込5-A男"/>
      <sheetName val="参加申込5-A女"/>
      <sheetName val="Sheet2"/>
      <sheetName val="Sheet3"/>
    </sheetNames>
    <sheetDataSet>
      <sheetData sheetId="0" refreshError="1"/>
      <sheetData sheetId="1">
        <row r="9">
          <cell r="X9" t="str">
            <v>1500ｍ</v>
          </cell>
        </row>
        <row r="10">
          <cell r="X10" t="str">
            <v>走幅跳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B2:AD60"/>
  <sheetViews>
    <sheetView workbookViewId="0">
      <selection activeCell="H5" sqref="H5:L5"/>
    </sheetView>
  </sheetViews>
  <sheetFormatPr defaultColWidth="12.875" defaultRowHeight="14.25"/>
  <cols>
    <col min="1" max="1" width="12.875" style="51"/>
    <col min="2" max="2" width="3.5" style="51" bestFit="1" customWidth="1"/>
    <col min="3" max="3" width="8.375" style="51" customWidth="1"/>
    <col min="4" max="5" width="9.5" style="51" bestFit="1" customWidth="1"/>
    <col min="6" max="6" width="10.375" style="51" customWidth="1"/>
    <col min="7" max="7" width="10.625" style="51" customWidth="1"/>
    <col min="8" max="8" width="6.875" style="51" customWidth="1"/>
    <col min="9" max="9" width="7" style="51" customWidth="1"/>
    <col min="10" max="10" width="13.5" style="51" bestFit="1" customWidth="1"/>
    <col min="11" max="11" width="9.5" style="51" bestFit="1" customWidth="1"/>
    <col min="12" max="12" width="16.875" style="51" customWidth="1"/>
    <col min="13" max="13" width="12.875" style="51" customWidth="1"/>
    <col min="14" max="14" width="16.875" style="51" customWidth="1"/>
    <col min="15" max="15" width="12.875" style="51"/>
    <col min="16" max="16" width="7.125" style="51" customWidth="1"/>
    <col min="17" max="17" width="5.125" style="51" customWidth="1"/>
    <col min="18" max="18" width="17.5" style="51" bestFit="1" customWidth="1"/>
    <col min="19" max="19" width="11.5" style="51" bestFit="1" customWidth="1"/>
    <col min="20" max="20" width="9.5" style="51" bestFit="1" customWidth="1"/>
    <col min="21" max="21" width="11.5" style="51" bestFit="1" customWidth="1"/>
    <col min="22" max="22" width="7.5" style="51" bestFit="1" customWidth="1"/>
    <col min="23" max="26" width="12.875" style="51"/>
    <col min="27" max="27" width="5.5" style="51" hidden="1" customWidth="1"/>
    <col min="28" max="30" width="16.875" style="51" hidden="1" customWidth="1"/>
    <col min="31" max="31" width="16.875" style="51" bestFit="1" customWidth="1"/>
    <col min="32" max="16384" width="12.875" style="51"/>
  </cols>
  <sheetData>
    <row r="2" spans="2:30" ht="39" customHeight="1">
      <c r="C2" s="59" t="s">
        <v>112</v>
      </c>
      <c r="D2" s="52"/>
    </row>
    <row r="3" spans="2:30" ht="9.75" customHeight="1">
      <c r="C3" s="53"/>
      <c r="D3" s="53"/>
    </row>
    <row r="4" spans="2:30" ht="30.75" customHeight="1">
      <c r="C4" s="92" t="s">
        <v>52</v>
      </c>
      <c r="D4" s="93"/>
      <c r="E4" s="93"/>
      <c r="F4" s="93"/>
      <c r="G4" s="94"/>
      <c r="H4" s="95"/>
      <c r="I4" s="96"/>
      <c r="J4" s="96"/>
      <c r="K4" s="96"/>
      <c r="L4" s="97"/>
      <c r="M4" s="62"/>
      <c r="N4" s="62"/>
      <c r="O4" s="62"/>
      <c r="P4" s="62"/>
      <c r="Q4" s="62"/>
      <c r="R4" s="62"/>
      <c r="S4" s="62"/>
    </row>
    <row r="5" spans="2:30" ht="30" customHeight="1">
      <c r="C5" s="86" t="s">
        <v>51</v>
      </c>
      <c r="D5" s="87"/>
      <c r="E5" s="87"/>
      <c r="F5" s="87"/>
      <c r="G5" s="88"/>
      <c r="H5" s="98"/>
      <c r="I5" s="99"/>
      <c r="J5" s="99"/>
      <c r="K5" s="99"/>
      <c r="L5" s="100"/>
      <c r="M5" s="41" t="s">
        <v>35</v>
      </c>
      <c r="N5" s="83"/>
      <c r="O5" s="84"/>
      <c r="P5" s="84"/>
      <c r="Q5" s="84"/>
      <c r="R5" s="84"/>
      <c r="S5" s="85"/>
    </row>
    <row r="6" spans="2:30" ht="30" customHeight="1">
      <c r="C6" s="86" t="s">
        <v>45</v>
      </c>
      <c r="D6" s="87"/>
      <c r="E6" s="87"/>
      <c r="F6" s="87"/>
      <c r="G6" s="88"/>
      <c r="H6" s="89"/>
      <c r="I6" s="90"/>
      <c r="J6" s="90"/>
      <c r="K6" s="90"/>
      <c r="L6" s="91"/>
      <c r="M6" s="41" t="s">
        <v>41</v>
      </c>
      <c r="N6" s="89"/>
      <c r="O6" s="90"/>
      <c r="P6" s="91"/>
      <c r="Q6" s="81" t="s">
        <v>84</v>
      </c>
      <c r="R6" s="82"/>
      <c r="S6" s="67">
        <f>N60+L60</f>
        <v>0</v>
      </c>
    </row>
    <row r="7" spans="2:30" ht="30" customHeight="1">
      <c r="C7" s="86" t="s">
        <v>36</v>
      </c>
      <c r="D7" s="87"/>
      <c r="E7" s="87"/>
      <c r="F7" s="87"/>
      <c r="G7" s="88"/>
      <c r="H7" s="89"/>
      <c r="I7" s="90"/>
      <c r="J7" s="90"/>
      <c r="K7" s="90"/>
      <c r="L7" s="91"/>
      <c r="M7" s="68"/>
      <c r="N7" s="68"/>
      <c r="O7" s="68"/>
      <c r="P7" s="68"/>
      <c r="Q7" s="68"/>
      <c r="R7" s="68"/>
      <c r="S7" s="69"/>
    </row>
    <row r="8" spans="2:30" ht="15" customHeight="1"/>
    <row r="9" spans="2:30">
      <c r="B9" s="62"/>
      <c r="C9" s="41" t="s">
        <v>11</v>
      </c>
      <c r="D9" s="41" t="s">
        <v>47</v>
      </c>
      <c r="E9" s="41" t="s">
        <v>48</v>
      </c>
      <c r="F9" s="41" t="s">
        <v>49</v>
      </c>
      <c r="G9" s="41" t="s">
        <v>50</v>
      </c>
      <c r="H9" s="41" t="s">
        <v>39</v>
      </c>
      <c r="I9" s="41" t="s">
        <v>37</v>
      </c>
      <c r="J9" s="41" t="s">
        <v>46</v>
      </c>
      <c r="K9" s="41" t="s">
        <v>38</v>
      </c>
      <c r="L9" s="41" t="s">
        <v>70</v>
      </c>
      <c r="M9" s="41" t="s">
        <v>12</v>
      </c>
      <c r="N9" s="41" t="s">
        <v>71</v>
      </c>
      <c r="O9" s="41" t="s">
        <v>12</v>
      </c>
      <c r="P9" s="41" t="s">
        <v>32</v>
      </c>
      <c r="R9" s="51" t="s">
        <v>33</v>
      </c>
      <c r="S9" s="51" t="s">
        <v>34</v>
      </c>
      <c r="T9" s="54" t="s">
        <v>43</v>
      </c>
    </row>
    <row r="10" spans="2:30">
      <c r="B10" s="63">
        <v>1</v>
      </c>
      <c r="C10" s="26"/>
      <c r="D10" s="64"/>
      <c r="E10" s="65"/>
      <c r="F10" s="64" t="str">
        <f>ASC(PHONETIC(D10))</f>
        <v/>
      </c>
      <c r="G10" s="64" t="str">
        <f>ASC(PHONETIC(E10))</f>
        <v/>
      </c>
      <c r="H10" s="26"/>
      <c r="I10" s="41" t="s">
        <v>40</v>
      </c>
      <c r="J10" s="41" t="str">
        <f>IF($H$5="","",$H$5)</f>
        <v/>
      </c>
      <c r="K10" s="41" t="str">
        <f>IF($H$5="","",VLOOKUP($H$5,#REF!,3,0))</f>
        <v/>
      </c>
      <c r="L10" s="26"/>
      <c r="M10" s="26"/>
      <c r="N10" s="26"/>
      <c r="O10" s="26"/>
      <c r="P10" s="26"/>
      <c r="R10" s="42" t="s">
        <v>53</v>
      </c>
      <c r="S10" s="42">
        <f>COUNTIF($L$10:$N$59,R10)</f>
        <v>0</v>
      </c>
      <c r="T10" s="43">
        <v>2</v>
      </c>
      <c r="U10" s="55" t="s">
        <v>44</v>
      </c>
    </row>
    <row r="11" spans="2:30">
      <c r="B11" s="63">
        <v>2</v>
      </c>
      <c r="C11" s="26"/>
      <c r="D11" s="64"/>
      <c r="E11" s="66"/>
      <c r="F11" s="64" t="str">
        <f>ASC(PHONETIC(D11))</f>
        <v/>
      </c>
      <c r="G11" s="64" t="str">
        <f>ASC(PHONETIC(E11))</f>
        <v/>
      </c>
      <c r="H11" s="26"/>
      <c r="I11" s="41" t="s">
        <v>40</v>
      </c>
      <c r="J11" s="41" t="str">
        <f t="shared" ref="J11:J59" si="0">IF($H$5="","",$H$5)</f>
        <v/>
      </c>
      <c r="K11" s="41" t="str">
        <f>IF($H$5="","",VLOOKUP($H$5,#REF!,3,0))</f>
        <v/>
      </c>
      <c r="L11" s="26"/>
      <c r="M11" s="26"/>
      <c r="N11" s="26"/>
      <c r="O11" s="26"/>
      <c r="P11" s="26"/>
      <c r="R11" s="42" t="s">
        <v>57</v>
      </c>
      <c r="S11" s="42">
        <f t="shared" ref="S11:S25" si="1">COUNTIF($L$10:$N$59,R11)</f>
        <v>0</v>
      </c>
      <c r="T11" s="43">
        <v>2</v>
      </c>
    </row>
    <row r="12" spans="2:30">
      <c r="B12" s="63">
        <v>3</v>
      </c>
      <c r="C12" s="26"/>
      <c r="D12" s="64"/>
      <c r="E12" s="66"/>
      <c r="F12" s="64" t="str">
        <f t="shared" ref="F12:G59" si="2">ASC(PHONETIC(D12))</f>
        <v/>
      </c>
      <c r="G12" s="64" t="str">
        <f t="shared" si="2"/>
        <v/>
      </c>
      <c r="H12" s="26"/>
      <c r="I12" s="41" t="s">
        <v>40</v>
      </c>
      <c r="J12" s="41" t="str">
        <f t="shared" si="0"/>
        <v/>
      </c>
      <c r="K12" s="41" t="str">
        <f>IF($H$5="","",VLOOKUP($H$5,#REF!,3,0))</f>
        <v/>
      </c>
      <c r="L12" s="26"/>
      <c r="M12" s="26"/>
      <c r="N12" s="26"/>
      <c r="O12" s="26"/>
      <c r="P12" s="26"/>
      <c r="R12" s="42" t="s">
        <v>69</v>
      </c>
      <c r="S12" s="42">
        <f t="shared" si="1"/>
        <v>0</v>
      </c>
      <c r="T12" s="43">
        <v>2</v>
      </c>
      <c r="AA12" s="51" t="s">
        <v>76</v>
      </c>
      <c r="AB12" s="51" t="s">
        <v>81</v>
      </c>
      <c r="AC12" s="51" t="s">
        <v>82</v>
      </c>
      <c r="AD12" s="51" t="s">
        <v>83</v>
      </c>
    </row>
    <row r="13" spans="2:30">
      <c r="B13" s="63">
        <v>4</v>
      </c>
      <c r="C13" s="26"/>
      <c r="D13" s="64"/>
      <c r="E13" s="66"/>
      <c r="F13" s="64" t="str">
        <f t="shared" si="2"/>
        <v/>
      </c>
      <c r="G13" s="64" t="str">
        <f t="shared" si="2"/>
        <v/>
      </c>
      <c r="H13" s="26"/>
      <c r="I13" s="41" t="s">
        <v>40</v>
      </c>
      <c r="J13" s="41" t="str">
        <f t="shared" si="0"/>
        <v/>
      </c>
      <c r="K13" s="41" t="str">
        <f>IF($H$5="","",VLOOKUP($H$5,#REF!,3,0))</f>
        <v/>
      </c>
      <c r="L13" s="26"/>
      <c r="M13" s="26"/>
      <c r="N13" s="26"/>
      <c r="O13" s="26"/>
      <c r="P13" s="26"/>
      <c r="R13" s="42" t="s">
        <v>54</v>
      </c>
      <c r="S13" s="42">
        <f t="shared" si="1"/>
        <v>0</v>
      </c>
      <c r="T13" s="43">
        <v>2</v>
      </c>
      <c r="AA13" s="51" t="s">
        <v>81</v>
      </c>
      <c r="AB13" s="51" t="s">
        <v>53</v>
      </c>
      <c r="AC13" s="51" t="s">
        <v>69</v>
      </c>
      <c r="AD13" s="51" t="s">
        <v>26</v>
      </c>
    </row>
    <row r="14" spans="2:30">
      <c r="B14" s="63">
        <v>5</v>
      </c>
      <c r="C14" s="26"/>
      <c r="D14" s="64"/>
      <c r="E14" s="66"/>
      <c r="F14" s="64" t="str">
        <f>ASC(PHONETIC(D14))</f>
        <v/>
      </c>
      <c r="G14" s="64" t="str">
        <f t="shared" si="2"/>
        <v/>
      </c>
      <c r="H14" s="26"/>
      <c r="I14" s="41" t="s">
        <v>40</v>
      </c>
      <c r="J14" s="41" t="str">
        <f t="shared" si="0"/>
        <v/>
      </c>
      <c r="K14" s="41" t="str">
        <f>IF($H$5="","",VLOOKUP($H$5,#REF!,3,0))</f>
        <v/>
      </c>
      <c r="L14" s="26"/>
      <c r="M14" s="26"/>
      <c r="N14" s="26"/>
      <c r="O14" s="26"/>
      <c r="P14" s="26"/>
      <c r="R14" s="42" t="s">
        <v>55</v>
      </c>
      <c r="S14" s="42">
        <f t="shared" si="1"/>
        <v>0</v>
      </c>
      <c r="T14" s="43">
        <v>2</v>
      </c>
      <c r="U14" s="56"/>
      <c r="AA14" s="51" t="s">
        <v>82</v>
      </c>
      <c r="AB14" s="51" t="s">
        <v>57</v>
      </c>
      <c r="AC14" s="51" t="s">
        <v>25</v>
      </c>
      <c r="AD14" s="51" t="s">
        <v>77</v>
      </c>
    </row>
    <row r="15" spans="2:30">
      <c r="B15" s="63">
        <v>6</v>
      </c>
      <c r="C15" s="26"/>
      <c r="D15" s="64"/>
      <c r="E15" s="66"/>
      <c r="F15" s="64" t="str">
        <f t="shared" si="2"/>
        <v/>
      </c>
      <c r="G15" s="64" t="str">
        <f t="shared" si="2"/>
        <v/>
      </c>
      <c r="H15" s="26"/>
      <c r="I15" s="41" t="s">
        <v>40</v>
      </c>
      <c r="J15" s="41" t="str">
        <f t="shared" si="0"/>
        <v/>
      </c>
      <c r="K15" s="41" t="str">
        <f>IF($H$5="","",VLOOKUP($H$5,#REF!,3,0))</f>
        <v/>
      </c>
      <c r="L15" s="26"/>
      <c r="M15" s="26"/>
      <c r="N15" s="26"/>
      <c r="O15" s="26"/>
      <c r="P15" s="26"/>
      <c r="R15" s="42" t="s">
        <v>56</v>
      </c>
      <c r="S15" s="42">
        <f t="shared" si="1"/>
        <v>0</v>
      </c>
      <c r="T15" s="43">
        <v>2</v>
      </c>
      <c r="AA15" s="51" t="s">
        <v>83</v>
      </c>
      <c r="AB15" s="51" t="s">
        <v>69</v>
      </c>
      <c r="AC15" s="51" t="s">
        <v>77</v>
      </c>
      <c r="AD15" s="51" t="s">
        <v>78</v>
      </c>
    </row>
    <row r="16" spans="2:30">
      <c r="B16" s="63">
        <v>7</v>
      </c>
      <c r="C16" s="26"/>
      <c r="D16" s="64"/>
      <c r="E16" s="66"/>
      <c r="F16" s="64" t="str">
        <f t="shared" si="2"/>
        <v/>
      </c>
      <c r="G16" s="64" t="str">
        <f t="shared" si="2"/>
        <v/>
      </c>
      <c r="H16" s="26"/>
      <c r="I16" s="41" t="s">
        <v>40</v>
      </c>
      <c r="J16" s="41" t="str">
        <f t="shared" si="0"/>
        <v/>
      </c>
      <c r="K16" s="41" t="str">
        <f>IF($H$5="","",VLOOKUP($H$5,#REF!,3,0))</f>
        <v/>
      </c>
      <c r="L16" s="26"/>
      <c r="M16" s="26"/>
      <c r="N16" s="26"/>
      <c r="O16" s="26"/>
      <c r="P16" s="26"/>
      <c r="R16" s="42" t="s">
        <v>25</v>
      </c>
      <c r="S16" s="42">
        <f t="shared" si="1"/>
        <v>0</v>
      </c>
      <c r="T16" s="43">
        <v>2</v>
      </c>
      <c r="AB16" s="51" t="s">
        <v>54</v>
      </c>
      <c r="AC16" s="51" t="s">
        <v>78</v>
      </c>
      <c r="AD16" s="51" t="s">
        <v>79</v>
      </c>
    </row>
    <row r="17" spans="2:30">
      <c r="B17" s="63">
        <v>8</v>
      </c>
      <c r="C17" s="26"/>
      <c r="D17" s="64"/>
      <c r="E17" s="66"/>
      <c r="F17" s="64" t="str">
        <f t="shared" si="2"/>
        <v/>
      </c>
      <c r="G17" s="64" t="str">
        <f t="shared" si="2"/>
        <v/>
      </c>
      <c r="H17" s="26"/>
      <c r="I17" s="41" t="s">
        <v>40</v>
      </c>
      <c r="J17" s="41" t="str">
        <f t="shared" si="0"/>
        <v/>
      </c>
      <c r="K17" s="41" t="str">
        <f>IF($H$5="","",VLOOKUP($H$5,#REF!,3,0))</f>
        <v/>
      </c>
      <c r="L17" s="26"/>
      <c r="M17" s="26"/>
      <c r="N17" s="26"/>
      <c r="O17" s="26"/>
      <c r="P17" s="26"/>
      <c r="R17" s="42" t="s">
        <v>26</v>
      </c>
      <c r="S17" s="42">
        <f t="shared" si="1"/>
        <v>0</v>
      </c>
      <c r="T17" s="43">
        <v>2</v>
      </c>
      <c r="AB17" s="51" t="s">
        <v>55</v>
      </c>
      <c r="AC17" s="51" t="s">
        <v>79</v>
      </c>
      <c r="AD17" s="51" t="s">
        <v>29</v>
      </c>
    </row>
    <row r="18" spans="2:30">
      <c r="B18" s="63">
        <v>9</v>
      </c>
      <c r="C18" s="26"/>
      <c r="D18" s="64"/>
      <c r="E18" s="66"/>
      <c r="F18" s="64" t="str">
        <f t="shared" si="2"/>
        <v/>
      </c>
      <c r="G18" s="64" t="str">
        <f>ASC(PHONETIC(E18))</f>
        <v/>
      </c>
      <c r="H18" s="26"/>
      <c r="I18" s="41" t="s">
        <v>40</v>
      </c>
      <c r="J18" s="41" t="str">
        <f t="shared" si="0"/>
        <v/>
      </c>
      <c r="K18" s="41" t="str">
        <f>IF($H$5="","",VLOOKUP($H$5,#REF!,3,0))</f>
        <v/>
      </c>
      <c r="L18" s="26"/>
      <c r="M18" s="26"/>
      <c r="N18" s="26"/>
      <c r="O18" s="26"/>
      <c r="P18" s="26"/>
      <c r="R18" s="42" t="s">
        <v>27</v>
      </c>
      <c r="S18" s="42">
        <f t="shared" si="1"/>
        <v>0</v>
      </c>
      <c r="T18" s="43">
        <v>2</v>
      </c>
      <c r="AB18" s="51" t="s">
        <v>56</v>
      </c>
      <c r="AC18" s="51" t="s">
        <v>29</v>
      </c>
      <c r="AD18" s="51" t="s">
        <v>30</v>
      </c>
    </row>
    <row r="19" spans="2:30">
      <c r="B19" s="63">
        <v>10</v>
      </c>
      <c r="C19" s="26"/>
      <c r="D19" s="64"/>
      <c r="E19" s="66"/>
      <c r="F19" s="64" t="str">
        <f t="shared" si="2"/>
        <v/>
      </c>
      <c r="G19" s="64" t="str">
        <f>ASC(PHONETIC(E19))</f>
        <v/>
      </c>
      <c r="H19" s="26"/>
      <c r="I19" s="41" t="s">
        <v>40</v>
      </c>
      <c r="J19" s="41" t="str">
        <f t="shared" si="0"/>
        <v/>
      </c>
      <c r="K19" s="41" t="str">
        <f>IF($H$5="","",VLOOKUP($H$5,#REF!,3,0))</f>
        <v/>
      </c>
      <c r="L19" s="26"/>
      <c r="M19" s="26"/>
      <c r="N19" s="26"/>
      <c r="O19" s="26"/>
      <c r="P19" s="26"/>
      <c r="R19" s="42" t="s">
        <v>28</v>
      </c>
      <c r="S19" s="42">
        <f t="shared" si="1"/>
        <v>0</v>
      </c>
      <c r="T19" s="43">
        <v>2</v>
      </c>
      <c r="AB19" s="51" t="s">
        <v>77</v>
      </c>
      <c r="AC19" s="51" t="s">
        <v>30</v>
      </c>
      <c r="AD19" s="51" t="s">
        <v>31</v>
      </c>
    </row>
    <row r="20" spans="2:30">
      <c r="B20" s="63">
        <v>11</v>
      </c>
      <c r="C20" s="26"/>
      <c r="D20" s="64"/>
      <c r="E20" s="66"/>
      <c r="F20" s="64" t="str">
        <f t="shared" si="2"/>
        <v/>
      </c>
      <c r="G20" s="64" t="str">
        <f t="shared" si="2"/>
        <v/>
      </c>
      <c r="H20" s="26"/>
      <c r="I20" s="41" t="s">
        <v>40</v>
      </c>
      <c r="J20" s="41" t="str">
        <f t="shared" si="0"/>
        <v/>
      </c>
      <c r="K20" s="41" t="str">
        <f>IF($H$5="","",VLOOKUP($H$5,#REF!,3,0))</f>
        <v/>
      </c>
      <c r="L20" s="26"/>
      <c r="M20" s="26"/>
      <c r="N20" s="26"/>
      <c r="O20" s="26"/>
      <c r="P20" s="26"/>
      <c r="R20" s="42" t="s">
        <v>42</v>
      </c>
      <c r="S20" s="42">
        <f t="shared" si="1"/>
        <v>0</v>
      </c>
      <c r="T20" s="43">
        <v>2</v>
      </c>
      <c r="AB20" s="51" t="s">
        <v>78</v>
      </c>
      <c r="AC20" s="51" t="s">
        <v>31</v>
      </c>
      <c r="AD20" s="51" t="s">
        <v>58</v>
      </c>
    </row>
    <row r="21" spans="2:30">
      <c r="B21" s="63">
        <v>12</v>
      </c>
      <c r="C21" s="26"/>
      <c r="D21" s="64"/>
      <c r="E21" s="66"/>
      <c r="F21" s="64" t="str">
        <f t="shared" si="2"/>
        <v/>
      </c>
      <c r="G21" s="64" t="str">
        <f t="shared" si="2"/>
        <v/>
      </c>
      <c r="H21" s="26"/>
      <c r="I21" s="41" t="s">
        <v>40</v>
      </c>
      <c r="J21" s="41" t="str">
        <f t="shared" si="0"/>
        <v/>
      </c>
      <c r="K21" s="41" t="str">
        <f>IF($H$5="","",VLOOKUP($H$5,#REF!,3,0))</f>
        <v/>
      </c>
      <c r="L21" s="26"/>
      <c r="M21" s="26"/>
      <c r="N21" s="26"/>
      <c r="O21" s="26"/>
      <c r="P21" s="26"/>
      <c r="R21" s="42" t="s">
        <v>29</v>
      </c>
      <c r="S21" s="42">
        <f t="shared" si="1"/>
        <v>0</v>
      </c>
      <c r="T21" s="43">
        <v>2</v>
      </c>
      <c r="AB21" s="51" t="s">
        <v>79</v>
      </c>
      <c r="AC21" s="51" t="s">
        <v>58</v>
      </c>
      <c r="AD21" s="51" t="s">
        <v>80</v>
      </c>
    </row>
    <row r="22" spans="2:30">
      <c r="B22" s="63">
        <v>13</v>
      </c>
      <c r="C22" s="26"/>
      <c r="D22" s="64"/>
      <c r="E22" s="66"/>
      <c r="F22" s="64" t="str">
        <f t="shared" si="2"/>
        <v/>
      </c>
      <c r="G22" s="64" t="str">
        <f t="shared" si="2"/>
        <v/>
      </c>
      <c r="H22" s="26"/>
      <c r="I22" s="41" t="s">
        <v>40</v>
      </c>
      <c r="J22" s="41" t="str">
        <f t="shared" si="0"/>
        <v/>
      </c>
      <c r="K22" s="41" t="str">
        <f>IF($H$5="","",VLOOKUP($H$5,#REF!,3,0))</f>
        <v/>
      </c>
      <c r="L22" s="26"/>
      <c r="M22" s="26"/>
      <c r="N22" s="26"/>
      <c r="O22" s="26"/>
      <c r="P22" s="26"/>
      <c r="R22" s="42" t="s">
        <v>30</v>
      </c>
      <c r="S22" s="42">
        <f t="shared" si="1"/>
        <v>0</v>
      </c>
      <c r="T22" s="43">
        <v>2</v>
      </c>
      <c r="AB22" s="51" t="s">
        <v>29</v>
      </c>
      <c r="AC22" s="51" t="s">
        <v>80</v>
      </c>
    </row>
    <row r="23" spans="2:30">
      <c r="B23" s="63">
        <v>14</v>
      </c>
      <c r="C23" s="26"/>
      <c r="D23" s="64"/>
      <c r="E23" s="66"/>
      <c r="F23" s="64" t="str">
        <f t="shared" si="2"/>
        <v/>
      </c>
      <c r="G23" s="64" t="str">
        <f t="shared" si="2"/>
        <v/>
      </c>
      <c r="H23" s="26"/>
      <c r="I23" s="41" t="s">
        <v>40</v>
      </c>
      <c r="J23" s="41" t="str">
        <f t="shared" si="0"/>
        <v/>
      </c>
      <c r="K23" s="41" t="str">
        <f>IF($H$5="","",VLOOKUP($H$5,#REF!,3,0))</f>
        <v/>
      </c>
      <c r="L23" s="26"/>
      <c r="M23" s="26"/>
      <c r="N23" s="26"/>
      <c r="O23" s="26"/>
      <c r="P23" s="26"/>
      <c r="R23" s="42" t="s">
        <v>31</v>
      </c>
      <c r="S23" s="42">
        <f t="shared" si="1"/>
        <v>0</v>
      </c>
      <c r="T23" s="43">
        <v>2</v>
      </c>
      <c r="AB23" s="51" t="s">
        <v>30</v>
      </c>
    </row>
    <row r="24" spans="2:30">
      <c r="B24" s="63">
        <v>15</v>
      </c>
      <c r="C24" s="26"/>
      <c r="D24" s="64"/>
      <c r="E24" s="66"/>
      <c r="F24" s="64" t="str">
        <f t="shared" si="2"/>
        <v/>
      </c>
      <c r="G24" s="64" t="str">
        <f t="shared" si="2"/>
        <v/>
      </c>
      <c r="H24" s="26"/>
      <c r="I24" s="41" t="s">
        <v>40</v>
      </c>
      <c r="J24" s="41" t="str">
        <f t="shared" si="0"/>
        <v/>
      </c>
      <c r="K24" s="41" t="str">
        <f>IF($H$5="","",VLOOKUP($H$5,#REF!,3,0))</f>
        <v/>
      </c>
      <c r="L24" s="26"/>
      <c r="M24" s="26"/>
      <c r="N24" s="26"/>
      <c r="O24" s="26"/>
      <c r="P24" s="26"/>
      <c r="R24" s="42" t="s">
        <v>58</v>
      </c>
      <c r="S24" s="42">
        <f t="shared" si="1"/>
        <v>0</v>
      </c>
      <c r="T24" s="43">
        <v>2</v>
      </c>
      <c r="AB24" s="51" t="s">
        <v>31</v>
      </c>
    </row>
    <row r="25" spans="2:30">
      <c r="B25" s="63">
        <v>16</v>
      </c>
      <c r="C25" s="26"/>
      <c r="D25" s="64"/>
      <c r="E25" s="66"/>
      <c r="F25" s="64" t="str">
        <f t="shared" si="2"/>
        <v/>
      </c>
      <c r="G25" s="64" t="str">
        <f t="shared" si="2"/>
        <v/>
      </c>
      <c r="H25" s="26"/>
      <c r="I25" s="41" t="s">
        <v>40</v>
      </c>
      <c r="J25" s="41" t="str">
        <f t="shared" si="0"/>
        <v/>
      </c>
      <c r="K25" s="41" t="str">
        <f>IF($H$5="","",VLOOKUP($H$5,#REF!,3,0))</f>
        <v/>
      </c>
      <c r="L25" s="26"/>
      <c r="M25" s="26"/>
      <c r="N25" s="26"/>
      <c r="O25" s="26"/>
      <c r="P25" s="26"/>
      <c r="R25" s="42" t="s">
        <v>59</v>
      </c>
      <c r="S25" s="42">
        <f t="shared" si="1"/>
        <v>0</v>
      </c>
      <c r="T25" s="43">
        <v>2</v>
      </c>
      <c r="AB25" s="51" t="s">
        <v>58</v>
      </c>
    </row>
    <row r="26" spans="2:30">
      <c r="B26" s="63">
        <v>17</v>
      </c>
      <c r="C26" s="26"/>
      <c r="D26" s="64"/>
      <c r="E26" s="66"/>
      <c r="F26" s="64" t="str">
        <f t="shared" si="2"/>
        <v/>
      </c>
      <c r="G26" s="64" t="str">
        <f t="shared" si="2"/>
        <v/>
      </c>
      <c r="H26" s="26"/>
      <c r="I26" s="41" t="s">
        <v>40</v>
      </c>
      <c r="J26" s="41" t="str">
        <f t="shared" si="0"/>
        <v/>
      </c>
      <c r="K26" s="41" t="str">
        <f>IF($H$5="","",VLOOKUP($H$5,#REF!,3,0))</f>
        <v/>
      </c>
      <c r="L26" s="26"/>
      <c r="M26" s="26"/>
      <c r="N26" s="26"/>
      <c r="O26" s="26"/>
      <c r="P26" s="26"/>
      <c r="R26" s="42" t="s">
        <v>60</v>
      </c>
      <c r="S26" s="42">
        <f>COUNTIF($P$10:$P$59,"○")</f>
        <v>0</v>
      </c>
      <c r="T26" s="43">
        <v>6</v>
      </c>
      <c r="AB26" s="51" t="s">
        <v>80</v>
      </c>
    </row>
    <row r="27" spans="2:30">
      <c r="B27" s="63">
        <v>18</v>
      </c>
      <c r="C27" s="26"/>
      <c r="D27" s="64"/>
      <c r="E27" s="66"/>
      <c r="F27" s="64" t="str">
        <f t="shared" si="2"/>
        <v/>
      </c>
      <c r="G27" s="64" t="str">
        <f>ASC(PHONETIC(E27))</f>
        <v/>
      </c>
      <c r="H27" s="26"/>
      <c r="I27" s="41" t="s">
        <v>40</v>
      </c>
      <c r="J27" s="41" t="str">
        <f t="shared" si="0"/>
        <v/>
      </c>
      <c r="K27" s="41" t="str">
        <f>IF($H$5="","",VLOOKUP($H$5,#REF!,3,0))</f>
        <v/>
      </c>
      <c r="L27" s="26"/>
      <c r="M27" s="26"/>
      <c r="N27" s="26"/>
      <c r="O27" s="26"/>
      <c r="P27" s="26"/>
    </row>
    <row r="28" spans="2:30">
      <c r="B28" s="63">
        <v>19</v>
      </c>
      <c r="C28" s="26"/>
      <c r="D28" s="64"/>
      <c r="E28" s="66"/>
      <c r="F28" s="64" t="str">
        <f t="shared" si="2"/>
        <v/>
      </c>
      <c r="G28" s="64" t="str">
        <f t="shared" si="2"/>
        <v/>
      </c>
      <c r="H28" s="26"/>
      <c r="I28" s="41" t="s">
        <v>40</v>
      </c>
      <c r="J28" s="41" t="str">
        <f t="shared" si="0"/>
        <v/>
      </c>
      <c r="K28" s="41" t="str">
        <f>IF($H$5="","",VLOOKUP($H$5,#REF!,3,0))</f>
        <v/>
      </c>
      <c r="L28" s="26"/>
      <c r="M28" s="26"/>
      <c r="N28" s="26"/>
      <c r="O28" s="26"/>
      <c r="P28" s="26"/>
      <c r="R28" s="51" t="s">
        <v>13</v>
      </c>
    </row>
    <row r="29" spans="2:30">
      <c r="B29" s="63">
        <v>20</v>
      </c>
      <c r="C29" s="26"/>
      <c r="D29" s="64"/>
      <c r="E29" s="66"/>
      <c r="F29" s="64" t="str">
        <f t="shared" si="2"/>
        <v/>
      </c>
      <c r="G29" s="64" t="str">
        <f t="shared" si="2"/>
        <v/>
      </c>
      <c r="H29" s="26"/>
      <c r="I29" s="41" t="s">
        <v>40</v>
      </c>
      <c r="J29" s="41" t="str">
        <f t="shared" si="0"/>
        <v/>
      </c>
      <c r="K29" s="41" t="str">
        <f>IF($H$5="","",VLOOKUP($H$5,#REF!,3,0))</f>
        <v/>
      </c>
      <c r="L29" s="26"/>
      <c r="M29" s="26"/>
      <c r="N29" s="26"/>
      <c r="O29" s="26"/>
      <c r="P29" s="26"/>
      <c r="R29" s="42" t="s">
        <v>0</v>
      </c>
      <c r="S29" s="47" t="s">
        <v>14</v>
      </c>
      <c r="T29" s="47">
        <v>1234</v>
      </c>
    </row>
    <row r="30" spans="2:30">
      <c r="B30" s="63">
        <v>21</v>
      </c>
      <c r="C30" s="26"/>
      <c r="D30" s="64"/>
      <c r="E30" s="66"/>
      <c r="F30" s="64" t="str">
        <f t="shared" si="2"/>
        <v/>
      </c>
      <c r="G30" s="64" t="str">
        <f t="shared" si="2"/>
        <v/>
      </c>
      <c r="H30" s="26"/>
      <c r="I30" s="41" t="s">
        <v>40</v>
      </c>
      <c r="J30" s="41" t="str">
        <f t="shared" si="0"/>
        <v/>
      </c>
      <c r="K30" s="41" t="str">
        <f>IF($H$5="","",VLOOKUP($H$5,#REF!,3,0))</f>
        <v/>
      </c>
      <c r="L30" s="26"/>
      <c r="M30" s="26"/>
      <c r="N30" s="26"/>
      <c r="O30" s="26"/>
      <c r="P30" s="26"/>
      <c r="R30" s="42" t="s">
        <v>1</v>
      </c>
      <c r="S30" s="47" t="s">
        <v>15</v>
      </c>
      <c r="T30" s="47">
        <v>2700</v>
      </c>
    </row>
    <row r="31" spans="2:30">
      <c r="B31" s="63">
        <v>22</v>
      </c>
      <c r="C31" s="26"/>
      <c r="D31" s="64"/>
      <c r="E31" s="66"/>
      <c r="F31" s="64" t="str">
        <f t="shared" si="2"/>
        <v/>
      </c>
      <c r="G31" s="64" t="str">
        <f t="shared" si="2"/>
        <v/>
      </c>
      <c r="H31" s="26"/>
      <c r="I31" s="41" t="s">
        <v>40</v>
      </c>
      <c r="J31" s="41" t="str">
        <f t="shared" si="0"/>
        <v/>
      </c>
      <c r="K31" s="41" t="str">
        <f>IF($H$5="","",VLOOKUP($H$5,#REF!,3,0))</f>
        <v/>
      </c>
      <c r="L31" s="26"/>
      <c r="M31" s="26"/>
      <c r="N31" s="26"/>
      <c r="O31" s="26"/>
      <c r="P31" s="26"/>
      <c r="R31" s="42" t="s">
        <v>2</v>
      </c>
      <c r="S31" s="42" t="s">
        <v>16</v>
      </c>
      <c r="T31" s="42">
        <v>5678</v>
      </c>
    </row>
    <row r="32" spans="2:30">
      <c r="B32" s="63">
        <v>23</v>
      </c>
      <c r="C32" s="26"/>
      <c r="D32" s="64"/>
      <c r="E32" s="66"/>
      <c r="F32" s="64" t="str">
        <f t="shared" si="2"/>
        <v/>
      </c>
      <c r="G32" s="64" t="str">
        <f t="shared" si="2"/>
        <v/>
      </c>
      <c r="H32" s="26"/>
      <c r="I32" s="41" t="s">
        <v>40</v>
      </c>
      <c r="J32" s="41" t="str">
        <f t="shared" si="0"/>
        <v/>
      </c>
      <c r="K32" s="41" t="str">
        <f>IF($H$5="","",VLOOKUP($H$5,#REF!,3,0))</f>
        <v/>
      </c>
      <c r="L32" s="26"/>
      <c r="M32" s="26"/>
      <c r="N32" s="26"/>
      <c r="O32" s="26"/>
      <c r="P32" s="26"/>
      <c r="R32" s="42" t="s">
        <v>3</v>
      </c>
      <c r="S32" s="42" t="s">
        <v>17</v>
      </c>
      <c r="T32" s="42">
        <v>23456</v>
      </c>
    </row>
    <row r="33" spans="2:20">
      <c r="B33" s="63">
        <v>24</v>
      </c>
      <c r="C33" s="26"/>
      <c r="D33" s="64"/>
      <c r="E33" s="66"/>
      <c r="F33" s="64" t="str">
        <f t="shared" si="2"/>
        <v/>
      </c>
      <c r="G33" s="64" t="str">
        <f t="shared" si="2"/>
        <v/>
      </c>
      <c r="H33" s="26"/>
      <c r="I33" s="41" t="s">
        <v>40</v>
      </c>
      <c r="J33" s="41" t="str">
        <f t="shared" si="0"/>
        <v/>
      </c>
      <c r="K33" s="41" t="str">
        <f>IF($H$5="","",VLOOKUP($H$5,#REF!,3,0))</f>
        <v/>
      </c>
      <c r="L33" s="26"/>
      <c r="M33" s="26"/>
      <c r="N33" s="26"/>
      <c r="O33" s="26"/>
      <c r="P33" s="26"/>
      <c r="R33" s="42" t="s">
        <v>4</v>
      </c>
      <c r="S33" s="42" t="s">
        <v>18</v>
      </c>
      <c r="T33" s="42">
        <v>54321</v>
      </c>
    </row>
    <row r="34" spans="2:20">
      <c r="B34" s="63">
        <v>25</v>
      </c>
      <c r="C34" s="26"/>
      <c r="D34" s="64"/>
      <c r="E34" s="66"/>
      <c r="F34" s="64" t="str">
        <f t="shared" si="2"/>
        <v/>
      </c>
      <c r="G34" s="64" t="str">
        <f t="shared" si="2"/>
        <v/>
      </c>
      <c r="H34" s="26"/>
      <c r="I34" s="41" t="s">
        <v>40</v>
      </c>
      <c r="J34" s="41" t="str">
        <f t="shared" si="0"/>
        <v/>
      </c>
      <c r="K34" s="41" t="str">
        <f>IF($H$5="","",VLOOKUP($H$5,#REF!,3,0))</f>
        <v/>
      </c>
      <c r="L34" s="26"/>
      <c r="M34" s="26"/>
      <c r="N34" s="26"/>
      <c r="O34" s="26"/>
      <c r="P34" s="26"/>
      <c r="R34" s="42" t="s">
        <v>5</v>
      </c>
      <c r="S34" s="42" t="s">
        <v>19</v>
      </c>
      <c r="T34" s="42">
        <v>112233</v>
      </c>
    </row>
    <row r="35" spans="2:20">
      <c r="B35" s="63">
        <v>26</v>
      </c>
      <c r="C35" s="26"/>
      <c r="D35" s="64"/>
      <c r="E35" s="66"/>
      <c r="F35" s="64" t="str">
        <f t="shared" si="2"/>
        <v/>
      </c>
      <c r="G35" s="64" t="str">
        <f t="shared" si="2"/>
        <v/>
      </c>
      <c r="H35" s="26"/>
      <c r="I35" s="41" t="s">
        <v>40</v>
      </c>
      <c r="J35" s="41" t="str">
        <f t="shared" si="0"/>
        <v/>
      </c>
      <c r="K35" s="41" t="str">
        <f>IF($H$5="","",VLOOKUP($H$5,#REF!,3,0))</f>
        <v/>
      </c>
      <c r="L35" s="26"/>
      <c r="M35" s="26"/>
      <c r="N35" s="26"/>
      <c r="O35" s="26"/>
      <c r="P35" s="26"/>
      <c r="R35" s="42" t="s">
        <v>6</v>
      </c>
      <c r="S35" s="42" t="s">
        <v>20</v>
      </c>
      <c r="T35" s="42">
        <v>1834</v>
      </c>
    </row>
    <row r="36" spans="2:20">
      <c r="B36" s="63">
        <v>27</v>
      </c>
      <c r="C36" s="26"/>
      <c r="D36" s="64"/>
      <c r="E36" s="66"/>
      <c r="F36" s="64" t="str">
        <f t="shared" si="2"/>
        <v/>
      </c>
      <c r="G36" s="64" t="str">
        <f t="shared" si="2"/>
        <v/>
      </c>
      <c r="H36" s="26"/>
      <c r="I36" s="41" t="s">
        <v>40</v>
      </c>
      <c r="J36" s="41" t="str">
        <f t="shared" si="0"/>
        <v/>
      </c>
      <c r="K36" s="41" t="str">
        <f>IF($H$5="","",VLOOKUP($H$5,#REF!,3,0))</f>
        <v/>
      </c>
      <c r="L36" s="26"/>
      <c r="M36" s="26"/>
      <c r="N36" s="26"/>
      <c r="O36" s="26"/>
      <c r="P36" s="26"/>
      <c r="R36" s="42" t="s">
        <v>7</v>
      </c>
      <c r="S36" s="42" t="s">
        <v>21</v>
      </c>
      <c r="T36" s="42">
        <v>175</v>
      </c>
    </row>
    <row r="37" spans="2:20">
      <c r="B37" s="63">
        <v>28</v>
      </c>
      <c r="C37" s="26"/>
      <c r="D37" s="64"/>
      <c r="E37" s="66"/>
      <c r="F37" s="64" t="str">
        <f t="shared" si="2"/>
        <v/>
      </c>
      <c r="G37" s="64" t="str">
        <f t="shared" si="2"/>
        <v/>
      </c>
      <c r="H37" s="26"/>
      <c r="I37" s="41" t="s">
        <v>40</v>
      </c>
      <c r="J37" s="41" t="str">
        <f t="shared" si="0"/>
        <v/>
      </c>
      <c r="K37" s="41" t="str">
        <f>IF($H$5="","",VLOOKUP($H$5,#REF!,3,0))</f>
        <v/>
      </c>
      <c r="L37" s="26"/>
      <c r="M37" s="26"/>
      <c r="N37" s="26"/>
      <c r="O37" s="26"/>
      <c r="P37" s="26"/>
      <c r="R37" s="42" t="s">
        <v>8</v>
      </c>
      <c r="S37" s="42" t="s">
        <v>22</v>
      </c>
      <c r="T37" s="42">
        <v>350</v>
      </c>
    </row>
    <row r="38" spans="2:20">
      <c r="B38" s="63">
        <v>29</v>
      </c>
      <c r="C38" s="26"/>
      <c r="D38" s="64"/>
      <c r="E38" s="66"/>
      <c r="F38" s="64" t="str">
        <f t="shared" si="2"/>
        <v/>
      </c>
      <c r="G38" s="64" t="str">
        <f t="shared" si="2"/>
        <v/>
      </c>
      <c r="H38" s="26"/>
      <c r="I38" s="41" t="s">
        <v>40</v>
      </c>
      <c r="J38" s="41" t="str">
        <f t="shared" si="0"/>
        <v/>
      </c>
      <c r="K38" s="41" t="str">
        <f>IF($H$5="","",VLOOKUP($H$5,#REF!,3,0))</f>
        <v/>
      </c>
      <c r="L38" s="26"/>
      <c r="M38" s="26"/>
      <c r="N38" s="26"/>
      <c r="O38" s="26"/>
      <c r="P38" s="26"/>
      <c r="R38" s="42" t="s">
        <v>9</v>
      </c>
      <c r="S38" s="42" t="s">
        <v>23</v>
      </c>
      <c r="T38" s="42">
        <v>650</v>
      </c>
    </row>
    <row r="39" spans="2:20">
      <c r="B39" s="63">
        <v>30</v>
      </c>
      <c r="C39" s="26"/>
      <c r="D39" s="64"/>
      <c r="E39" s="66"/>
      <c r="F39" s="64" t="str">
        <f t="shared" si="2"/>
        <v/>
      </c>
      <c r="G39" s="64" t="str">
        <f t="shared" si="2"/>
        <v/>
      </c>
      <c r="H39" s="26"/>
      <c r="I39" s="41" t="s">
        <v>40</v>
      </c>
      <c r="J39" s="41" t="str">
        <f t="shared" si="0"/>
        <v/>
      </c>
      <c r="K39" s="41" t="str">
        <f>IF($H$5="","",VLOOKUP($H$5,#REF!,3,0))</f>
        <v/>
      </c>
      <c r="L39" s="26"/>
      <c r="M39" s="26"/>
      <c r="N39" s="26"/>
      <c r="O39" s="26"/>
      <c r="P39" s="26"/>
      <c r="R39" s="42" t="s">
        <v>10</v>
      </c>
      <c r="S39" s="42" t="s">
        <v>24</v>
      </c>
      <c r="T39" s="42">
        <v>1234</v>
      </c>
    </row>
    <row r="40" spans="2:20">
      <c r="B40" s="63">
        <v>31</v>
      </c>
      <c r="C40" s="26"/>
      <c r="D40" s="64"/>
      <c r="E40" s="66"/>
      <c r="F40" s="64" t="str">
        <f t="shared" si="2"/>
        <v/>
      </c>
      <c r="G40" s="64" t="str">
        <f t="shared" si="2"/>
        <v/>
      </c>
      <c r="H40" s="26"/>
      <c r="I40" s="41" t="s">
        <v>40</v>
      </c>
      <c r="J40" s="41" t="str">
        <f t="shared" si="0"/>
        <v/>
      </c>
      <c r="K40" s="41" t="str">
        <f>IF($H$5="","",VLOOKUP($H$5,#REF!,3,0))</f>
        <v/>
      </c>
      <c r="L40" s="26"/>
      <c r="M40" s="26"/>
      <c r="N40" s="26"/>
      <c r="O40" s="26"/>
      <c r="P40" s="26"/>
    </row>
    <row r="41" spans="2:20">
      <c r="B41" s="63">
        <v>32</v>
      </c>
      <c r="C41" s="26"/>
      <c r="D41" s="64"/>
      <c r="E41" s="66"/>
      <c r="F41" s="64" t="str">
        <f t="shared" si="2"/>
        <v/>
      </c>
      <c r="G41" s="64" t="str">
        <f t="shared" si="2"/>
        <v/>
      </c>
      <c r="H41" s="26"/>
      <c r="I41" s="41" t="s">
        <v>40</v>
      </c>
      <c r="J41" s="41" t="str">
        <f t="shared" si="0"/>
        <v/>
      </c>
      <c r="K41" s="41" t="str">
        <f>IF($H$5="","",VLOOKUP($H$5,#REF!,3,0))</f>
        <v/>
      </c>
      <c r="L41" s="26"/>
      <c r="M41" s="26"/>
      <c r="N41" s="26"/>
      <c r="O41" s="26"/>
      <c r="P41" s="26"/>
    </row>
    <row r="42" spans="2:20">
      <c r="B42" s="63">
        <v>33</v>
      </c>
      <c r="C42" s="26"/>
      <c r="D42" s="64"/>
      <c r="E42" s="66"/>
      <c r="F42" s="64" t="str">
        <f t="shared" si="2"/>
        <v/>
      </c>
      <c r="G42" s="64" t="str">
        <f t="shared" si="2"/>
        <v/>
      </c>
      <c r="H42" s="26"/>
      <c r="I42" s="41" t="s">
        <v>40</v>
      </c>
      <c r="J42" s="41" t="str">
        <f t="shared" si="0"/>
        <v/>
      </c>
      <c r="K42" s="41" t="str">
        <f>IF($H$5="","",VLOOKUP($H$5,#REF!,3,0))</f>
        <v/>
      </c>
      <c r="L42" s="26"/>
      <c r="M42" s="26"/>
      <c r="N42" s="26"/>
      <c r="O42" s="26"/>
      <c r="P42" s="26"/>
    </row>
    <row r="43" spans="2:20">
      <c r="B43" s="63">
        <v>34</v>
      </c>
      <c r="C43" s="26"/>
      <c r="D43" s="64"/>
      <c r="E43" s="66"/>
      <c r="F43" s="64" t="str">
        <f t="shared" si="2"/>
        <v/>
      </c>
      <c r="G43" s="64" t="str">
        <f t="shared" si="2"/>
        <v/>
      </c>
      <c r="H43" s="26"/>
      <c r="I43" s="41" t="s">
        <v>40</v>
      </c>
      <c r="J43" s="41" t="str">
        <f t="shared" si="0"/>
        <v/>
      </c>
      <c r="K43" s="41" t="str">
        <f>IF($H$5="","",VLOOKUP($H$5,#REF!,3,0))</f>
        <v/>
      </c>
      <c r="L43" s="26"/>
      <c r="M43" s="26"/>
      <c r="N43" s="26"/>
      <c r="O43" s="26"/>
      <c r="P43" s="26"/>
    </row>
    <row r="44" spans="2:20">
      <c r="B44" s="63">
        <v>35</v>
      </c>
      <c r="C44" s="26"/>
      <c r="D44" s="64"/>
      <c r="E44" s="66"/>
      <c r="F44" s="64" t="str">
        <f t="shared" si="2"/>
        <v/>
      </c>
      <c r="G44" s="64" t="str">
        <f t="shared" si="2"/>
        <v/>
      </c>
      <c r="H44" s="26"/>
      <c r="I44" s="41" t="s">
        <v>40</v>
      </c>
      <c r="J44" s="41" t="str">
        <f t="shared" si="0"/>
        <v/>
      </c>
      <c r="K44" s="41" t="str">
        <f>IF($H$5="","",VLOOKUP($H$5,#REF!,3,0))</f>
        <v/>
      </c>
      <c r="L44" s="26"/>
      <c r="M44" s="26"/>
      <c r="N44" s="26"/>
      <c r="O44" s="26"/>
      <c r="P44" s="26"/>
    </row>
    <row r="45" spans="2:20">
      <c r="B45" s="63">
        <v>36</v>
      </c>
      <c r="C45" s="26"/>
      <c r="D45" s="64"/>
      <c r="E45" s="66"/>
      <c r="F45" s="64" t="str">
        <f t="shared" si="2"/>
        <v/>
      </c>
      <c r="G45" s="64" t="str">
        <f t="shared" si="2"/>
        <v/>
      </c>
      <c r="H45" s="26"/>
      <c r="I45" s="41" t="s">
        <v>40</v>
      </c>
      <c r="J45" s="41" t="str">
        <f t="shared" si="0"/>
        <v/>
      </c>
      <c r="K45" s="41" t="str">
        <f>IF($H$5="","",VLOOKUP($H$5,#REF!,3,0))</f>
        <v/>
      </c>
      <c r="L45" s="26"/>
      <c r="M45" s="26"/>
      <c r="N45" s="26"/>
      <c r="O45" s="26"/>
      <c r="P45" s="26"/>
    </row>
    <row r="46" spans="2:20">
      <c r="B46" s="63">
        <v>37</v>
      </c>
      <c r="C46" s="26"/>
      <c r="D46" s="64"/>
      <c r="E46" s="66"/>
      <c r="F46" s="64" t="str">
        <f t="shared" si="2"/>
        <v/>
      </c>
      <c r="G46" s="64" t="str">
        <f t="shared" si="2"/>
        <v/>
      </c>
      <c r="H46" s="26"/>
      <c r="I46" s="41" t="s">
        <v>40</v>
      </c>
      <c r="J46" s="41" t="str">
        <f t="shared" si="0"/>
        <v/>
      </c>
      <c r="K46" s="41" t="str">
        <f>IF($H$5="","",VLOOKUP($H$5,#REF!,3,0))</f>
        <v/>
      </c>
      <c r="L46" s="26"/>
      <c r="M46" s="26"/>
      <c r="N46" s="26"/>
      <c r="O46" s="26"/>
      <c r="P46" s="26"/>
    </row>
    <row r="47" spans="2:20">
      <c r="B47" s="63">
        <v>38</v>
      </c>
      <c r="C47" s="26"/>
      <c r="D47" s="64"/>
      <c r="E47" s="66"/>
      <c r="F47" s="64" t="str">
        <f t="shared" si="2"/>
        <v/>
      </c>
      <c r="G47" s="64" t="str">
        <f t="shared" si="2"/>
        <v/>
      </c>
      <c r="H47" s="26"/>
      <c r="I47" s="41" t="s">
        <v>40</v>
      </c>
      <c r="J47" s="41" t="str">
        <f t="shared" si="0"/>
        <v/>
      </c>
      <c r="K47" s="41" t="str">
        <f>IF($H$5="","",VLOOKUP($H$5,#REF!,3,0))</f>
        <v/>
      </c>
      <c r="L47" s="26"/>
      <c r="M47" s="26"/>
      <c r="N47" s="26"/>
      <c r="O47" s="26"/>
      <c r="P47" s="26"/>
    </row>
    <row r="48" spans="2:20">
      <c r="B48" s="63">
        <v>39</v>
      </c>
      <c r="C48" s="26"/>
      <c r="D48" s="64"/>
      <c r="E48" s="66"/>
      <c r="F48" s="64" t="str">
        <f t="shared" si="2"/>
        <v/>
      </c>
      <c r="G48" s="64" t="str">
        <f t="shared" si="2"/>
        <v/>
      </c>
      <c r="H48" s="26"/>
      <c r="I48" s="41" t="s">
        <v>40</v>
      </c>
      <c r="J48" s="41" t="str">
        <f t="shared" si="0"/>
        <v/>
      </c>
      <c r="K48" s="41" t="str">
        <f>IF($H$5="","",VLOOKUP($H$5,#REF!,3,0))</f>
        <v/>
      </c>
      <c r="L48" s="26"/>
      <c r="M48" s="26"/>
      <c r="N48" s="26"/>
      <c r="O48" s="26"/>
      <c r="P48" s="26"/>
    </row>
    <row r="49" spans="2:16">
      <c r="B49" s="63">
        <v>40</v>
      </c>
      <c r="C49" s="26"/>
      <c r="D49" s="64"/>
      <c r="E49" s="66"/>
      <c r="F49" s="64" t="str">
        <f t="shared" si="2"/>
        <v/>
      </c>
      <c r="G49" s="64" t="str">
        <f t="shared" si="2"/>
        <v/>
      </c>
      <c r="H49" s="26"/>
      <c r="I49" s="41" t="s">
        <v>40</v>
      </c>
      <c r="J49" s="41" t="str">
        <f t="shared" si="0"/>
        <v/>
      </c>
      <c r="K49" s="41" t="str">
        <f>IF($H$5="","",VLOOKUP($H$5,#REF!,3,0))</f>
        <v/>
      </c>
      <c r="L49" s="26"/>
      <c r="M49" s="26"/>
      <c r="N49" s="26"/>
      <c r="O49" s="26"/>
      <c r="P49" s="26"/>
    </row>
    <row r="50" spans="2:16">
      <c r="B50" s="63">
        <v>41</v>
      </c>
      <c r="C50" s="26"/>
      <c r="D50" s="64"/>
      <c r="E50" s="66"/>
      <c r="F50" s="64" t="str">
        <f t="shared" si="2"/>
        <v/>
      </c>
      <c r="G50" s="64" t="str">
        <f t="shared" si="2"/>
        <v/>
      </c>
      <c r="H50" s="26"/>
      <c r="I50" s="41" t="s">
        <v>40</v>
      </c>
      <c r="J50" s="41" t="str">
        <f t="shared" si="0"/>
        <v/>
      </c>
      <c r="K50" s="41" t="str">
        <f>IF($H$5="","",VLOOKUP($H$5,#REF!,3,0))</f>
        <v/>
      </c>
      <c r="L50" s="26"/>
      <c r="M50" s="26"/>
      <c r="N50" s="26"/>
      <c r="O50" s="26"/>
      <c r="P50" s="26"/>
    </row>
    <row r="51" spans="2:16">
      <c r="B51" s="63">
        <v>42</v>
      </c>
      <c r="C51" s="26"/>
      <c r="D51" s="64"/>
      <c r="E51" s="66"/>
      <c r="F51" s="64" t="str">
        <f t="shared" si="2"/>
        <v/>
      </c>
      <c r="G51" s="64" t="str">
        <f t="shared" si="2"/>
        <v/>
      </c>
      <c r="H51" s="26"/>
      <c r="I51" s="41" t="s">
        <v>40</v>
      </c>
      <c r="J51" s="41" t="str">
        <f t="shared" si="0"/>
        <v/>
      </c>
      <c r="K51" s="41" t="str">
        <f>IF($H$5="","",VLOOKUP($H$5,#REF!,3,0))</f>
        <v/>
      </c>
      <c r="L51" s="26"/>
      <c r="M51" s="26"/>
      <c r="N51" s="26"/>
      <c r="O51" s="26"/>
      <c r="P51" s="26"/>
    </row>
    <row r="52" spans="2:16">
      <c r="B52" s="63">
        <v>43</v>
      </c>
      <c r="C52" s="26"/>
      <c r="D52" s="64"/>
      <c r="E52" s="66"/>
      <c r="F52" s="64" t="str">
        <f t="shared" si="2"/>
        <v/>
      </c>
      <c r="G52" s="64" t="str">
        <f t="shared" si="2"/>
        <v/>
      </c>
      <c r="H52" s="26"/>
      <c r="I52" s="41" t="s">
        <v>40</v>
      </c>
      <c r="J52" s="41" t="str">
        <f t="shared" si="0"/>
        <v/>
      </c>
      <c r="K52" s="41" t="str">
        <f>IF($H$5="","",VLOOKUP($H$5,#REF!,3,0))</f>
        <v/>
      </c>
      <c r="L52" s="26"/>
      <c r="M52" s="26"/>
      <c r="N52" s="26"/>
      <c r="O52" s="26"/>
      <c r="P52" s="26"/>
    </row>
    <row r="53" spans="2:16">
      <c r="B53" s="63">
        <v>44</v>
      </c>
      <c r="C53" s="26"/>
      <c r="D53" s="64"/>
      <c r="E53" s="66"/>
      <c r="F53" s="64" t="str">
        <f t="shared" si="2"/>
        <v/>
      </c>
      <c r="G53" s="64" t="str">
        <f t="shared" si="2"/>
        <v/>
      </c>
      <c r="H53" s="26"/>
      <c r="I53" s="41" t="s">
        <v>40</v>
      </c>
      <c r="J53" s="41" t="str">
        <f t="shared" si="0"/>
        <v/>
      </c>
      <c r="K53" s="41" t="str">
        <f>IF($H$5="","",VLOOKUP($H$5,#REF!,3,0))</f>
        <v/>
      </c>
      <c r="L53" s="26"/>
      <c r="M53" s="26"/>
      <c r="N53" s="26"/>
      <c r="O53" s="26"/>
      <c r="P53" s="26"/>
    </row>
    <row r="54" spans="2:16">
      <c r="B54" s="63">
        <v>45</v>
      </c>
      <c r="C54" s="26"/>
      <c r="D54" s="64"/>
      <c r="E54" s="66"/>
      <c r="F54" s="64" t="str">
        <f t="shared" si="2"/>
        <v/>
      </c>
      <c r="G54" s="64" t="str">
        <f t="shared" si="2"/>
        <v/>
      </c>
      <c r="H54" s="26"/>
      <c r="I54" s="41" t="s">
        <v>40</v>
      </c>
      <c r="J54" s="41" t="str">
        <f t="shared" si="0"/>
        <v/>
      </c>
      <c r="K54" s="41" t="str">
        <f>IF($H$5="","",VLOOKUP($H$5,#REF!,3,0))</f>
        <v/>
      </c>
      <c r="L54" s="26"/>
      <c r="M54" s="26"/>
      <c r="N54" s="26"/>
      <c r="O54" s="26"/>
      <c r="P54" s="26"/>
    </row>
    <row r="55" spans="2:16">
      <c r="B55" s="63">
        <v>46</v>
      </c>
      <c r="C55" s="26"/>
      <c r="D55" s="64"/>
      <c r="E55" s="66"/>
      <c r="F55" s="64" t="str">
        <f t="shared" si="2"/>
        <v/>
      </c>
      <c r="G55" s="64" t="str">
        <f t="shared" si="2"/>
        <v/>
      </c>
      <c r="H55" s="26"/>
      <c r="I55" s="41" t="s">
        <v>40</v>
      </c>
      <c r="J55" s="41" t="str">
        <f t="shared" si="0"/>
        <v/>
      </c>
      <c r="K55" s="41" t="str">
        <f>IF($H$5="","",VLOOKUP($H$5,#REF!,3,0))</f>
        <v/>
      </c>
      <c r="L55" s="26"/>
      <c r="M55" s="26"/>
      <c r="N55" s="26"/>
      <c r="O55" s="26"/>
      <c r="P55" s="26"/>
    </row>
    <row r="56" spans="2:16">
      <c r="B56" s="63">
        <v>47</v>
      </c>
      <c r="C56" s="26"/>
      <c r="D56" s="64"/>
      <c r="E56" s="66"/>
      <c r="F56" s="64" t="str">
        <f t="shared" si="2"/>
        <v/>
      </c>
      <c r="G56" s="64" t="str">
        <f t="shared" si="2"/>
        <v/>
      </c>
      <c r="H56" s="26"/>
      <c r="I56" s="41" t="s">
        <v>40</v>
      </c>
      <c r="J56" s="41" t="str">
        <f t="shared" si="0"/>
        <v/>
      </c>
      <c r="K56" s="41" t="str">
        <f>IF($H$5="","",VLOOKUP($H$5,#REF!,3,0))</f>
        <v/>
      </c>
      <c r="L56" s="26"/>
      <c r="M56" s="26"/>
      <c r="N56" s="26"/>
      <c r="O56" s="26"/>
      <c r="P56" s="26"/>
    </row>
    <row r="57" spans="2:16">
      <c r="B57" s="63">
        <v>48</v>
      </c>
      <c r="C57" s="26"/>
      <c r="D57" s="64"/>
      <c r="E57" s="66"/>
      <c r="F57" s="64" t="str">
        <f t="shared" si="2"/>
        <v/>
      </c>
      <c r="G57" s="64" t="str">
        <f t="shared" si="2"/>
        <v/>
      </c>
      <c r="H57" s="26"/>
      <c r="I57" s="41" t="s">
        <v>40</v>
      </c>
      <c r="J57" s="41" t="str">
        <f t="shared" si="0"/>
        <v/>
      </c>
      <c r="K57" s="41" t="str">
        <f>IF($H$5="","",VLOOKUP($H$5,#REF!,3,0))</f>
        <v/>
      </c>
      <c r="L57" s="26"/>
      <c r="M57" s="26"/>
      <c r="N57" s="26"/>
      <c r="O57" s="26"/>
      <c r="P57" s="26"/>
    </row>
    <row r="58" spans="2:16">
      <c r="B58" s="63">
        <v>49</v>
      </c>
      <c r="C58" s="26"/>
      <c r="D58" s="64"/>
      <c r="E58" s="66"/>
      <c r="F58" s="64" t="str">
        <f t="shared" si="2"/>
        <v/>
      </c>
      <c r="G58" s="64" t="str">
        <f t="shared" si="2"/>
        <v/>
      </c>
      <c r="H58" s="26"/>
      <c r="I58" s="41" t="s">
        <v>40</v>
      </c>
      <c r="J58" s="41" t="str">
        <f t="shared" si="0"/>
        <v/>
      </c>
      <c r="K58" s="41" t="str">
        <f>IF($H$5="","",VLOOKUP($H$5,#REF!,3,0))</f>
        <v/>
      </c>
      <c r="L58" s="26"/>
      <c r="M58" s="26"/>
      <c r="N58" s="26"/>
      <c r="O58" s="26"/>
      <c r="P58" s="26"/>
    </row>
    <row r="59" spans="2:16">
      <c r="B59" s="63">
        <v>50</v>
      </c>
      <c r="C59" s="26"/>
      <c r="D59" s="64"/>
      <c r="E59" s="66"/>
      <c r="F59" s="64" t="str">
        <f t="shared" si="2"/>
        <v/>
      </c>
      <c r="G59" s="64" t="str">
        <f t="shared" si="2"/>
        <v/>
      </c>
      <c r="H59" s="26"/>
      <c r="I59" s="41" t="s">
        <v>40</v>
      </c>
      <c r="J59" s="41" t="str">
        <f t="shared" si="0"/>
        <v/>
      </c>
      <c r="K59" s="41" t="str">
        <f>IF($H$5="","",VLOOKUP($H$5,#REF!,3,0))</f>
        <v/>
      </c>
      <c r="L59" s="26"/>
      <c r="M59" s="26"/>
      <c r="N59" s="26"/>
      <c r="O59" s="26"/>
      <c r="P59" s="26"/>
    </row>
    <row r="60" spans="2:16">
      <c r="L60" s="57">
        <f>COUNTA(L10:L59)</f>
        <v>0</v>
      </c>
      <c r="N60" s="57">
        <f>COUNTA(N10:N59)</f>
        <v>0</v>
      </c>
      <c r="O60" s="57"/>
      <c r="P60" s="57"/>
    </row>
  </sheetData>
  <sheetProtection password="ED7A" sheet="1" objects="1" scenarios="1"/>
  <mergeCells count="11">
    <mergeCell ref="C4:G4"/>
    <mergeCell ref="H4:L4"/>
    <mergeCell ref="C5:G5"/>
    <mergeCell ref="H5:L5"/>
    <mergeCell ref="N6:P6"/>
    <mergeCell ref="Q6:R6"/>
    <mergeCell ref="N5:S5"/>
    <mergeCell ref="C7:G7"/>
    <mergeCell ref="H7:L7"/>
    <mergeCell ref="C6:G6"/>
    <mergeCell ref="H6:L6"/>
  </mergeCells>
  <phoneticPr fontId="9"/>
  <dataValidations count="3">
    <dataValidation type="list" allowBlank="1" showInputMessage="1" showErrorMessage="1" sqref="N10:N59">
      <formula1>INDIRECT(H10)</formula1>
    </dataValidation>
    <dataValidation type="list" allowBlank="1" showInputMessage="1" showErrorMessage="1" sqref="L10:L59">
      <formula1>INDIRECT(H10)</formula1>
    </dataValidation>
    <dataValidation type="list" allowBlank="1" showInputMessage="1" showErrorMessage="1" sqref="H10">
      <formula1>$AA$13:$AA$15</formula1>
    </dataValidation>
  </dataValidations>
  <pageMargins left="0.7" right="0.7" top="0.75" bottom="0.75" header="0.3" footer="0.3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</sheetPr>
  <dimension ref="B2:AE295"/>
  <sheetViews>
    <sheetView tabSelected="1" workbookViewId="0">
      <selection activeCell="H5" sqref="H5:M5"/>
    </sheetView>
  </sheetViews>
  <sheetFormatPr defaultColWidth="12.875" defaultRowHeight="14.25"/>
  <cols>
    <col min="1" max="1" width="12.875" style="28"/>
    <col min="2" max="2" width="3.5" style="28" bestFit="1" customWidth="1"/>
    <col min="3" max="3" width="8.375" style="28" customWidth="1"/>
    <col min="4" max="5" width="9.5" style="28" bestFit="1" customWidth="1"/>
    <col min="6" max="6" width="10.375" style="28" customWidth="1"/>
    <col min="7" max="7" width="10.625" style="28" customWidth="1"/>
    <col min="8" max="8" width="6.625" style="28" customWidth="1"/>
    <col min="9" max="9" width="0.125" style="28" hidden="1" customWidth="1"/>
    <col min="10" max="10" width="7" style="28" customWidth="1"/>
    <col min="11" max="11" width="13.5" style="28" bestFit="1" customWidth="1"/>
    <col min="12" max="12" width="9.5" style="28" bestFit="1" customWidth="1"/>
    <col min="13" max="13" width="16.875" style="28" customWidth="1"/>
    <col min="14" max="14" width="12.875" style="28" customWidth="1"/>
    <col min="15" max="15" width="16.875" style="28" customWidth="1"/>
    <col min="16" max="16" width="12.875" style="28"/>
    <col min="17" max="17" width="7.125" style="28" customWidth="1"/>
    <col min="18" max="18" width="5.125" style="28" customWidth="1"/>
    <col min="19" max="19" width="17.5" style="28" bestFit="1" customWidth="1"/>
    <col min="20" max="20" width="11.5" style="28" bestFit="1" customWidth="1"/>
    <col min="21" max="21" width="9.5" style="28" bestFit="1" customWidth="1"/>
    <col min="22" max="22" width="11.5" style="28" bestFit="1" customWidth="1"/>
    <col min="23" max="23" width="7.5" style="28" bestFit="1" customWidth="1"/>
    <col min="24" max="25" width="12.875" style="28"/>
    <col min="26" max="26" width="12.375" style="28" customWidth="1"/>
    <col min="27" max="27" width="20.625" style="28" hidden="1" customWidth="1"/>
    <col min="28" max="28" width="5.5" style="28" hidden="1" customWidth="1"/>
    <col min="29" max="31" width="17.375" style="28" hidden="1" customWidth="1"/>
    <col min="32" max="16384" width="12.875" style="28"/>
  </cols>
  <sheetData>
    <row r="2" spans="2:31" ht="39" customHeight="1">
      <c r="C2" s="60" t="s">
        <v>331</v>
      </c>
      <c r="D2" s="29"/>
    </row>
    <row r="3" spans="2:31" ht="9.75" customHeight="1">
      <c r="C3" s="30"/>
      <c r="D3" s="30"/>
    </row>
    <row r="4" spans="2:31" ht="30.75" customHeight="1">
      <c r="C4" s="110" t="s">
        <v>52</v>
      </c>
      <c r="D4" s="111"/>
      <c r="E4" s="111"/>
      <c r="F4" s="111"/>
      <c r="G4" s="112"/>
      <c r="H4" s="113"/>
      <c r="I4" s="114"/>
      <c r="J4" s="114"/>
      <c r="K4" s="114"/>
      <c r="L4" s="114"/>
      <c r="M4" s="115"/>
    </row>
    <row r="5" spans="2:31" ht="30" customHeight="1">
      <c r="C5" s="101" t="s">
        <v>51</v>
      </c>
      <c r="D5" s="106"/>
      <c r="E5" s="106"/>
      <c r="F5" s="106"/>
      <c r="G5" s="102"/>
      <c r="H5" s="116"/>
      <c r="I5" s="117"/>
      <c r="J5" s="117"/>
      <c r="K5" s="117"/>
      <c r="L5" s="117"/>
      <c r="M5" s="118"/>
      <c r="N5" s="31" t="s">
        <v>35</v>
      </c>
      <c r="O5" s="103"/>
      <c r="P5" s="104"/>
      <c r="Q5" s="104"/>
      <c r="R5" s="104"/>
      <c r="S5" s="104"/>
      <c r="T5" s="105"/>
    </row>
    <row r="6" spans="2:31" ht="30" customHeight="1">
      <c r="C6" s="101" t="s">
        <v>45</v>
      </c>
      <c r="D6" s="106"/>
      <c r="E6" s="106"/>
      <c r="F6" s="106"/>
      <c r="G6" s="102"/>
      <c r="H6" s="107"/>
      <c r="I6" s="108"/>
      <c r="J6" s="108"/>
      <c r="K6" s="108"/>
      <c r="L6" s="108"/>
      <c r="M6" s="109"/>
      <c r="N6" s="31" t="s">
        <v>41</v>
      </c>
      <c r="O6" s="107"/>
      <c r="P6" s="108"/>
      <c r="Q6" s="109"/>
      <c r="R6" s="101" t="s">
        <v>85</v>
      </c>
      <c r="S6" s="102"/>
      <c r="T6" s="32">
        <f>M60+O60</f>
        <v>0</v>
      </c>
    </row>
    <row r="7" spans="2:31" ht="30" customHeight="1">
      <c r="C7" s="101" t="s">
        <v>36</v>
      </c>
      <c r="D7" s="106"/>
      <c r="E7" s="106"/>
      <c r="F7" s="106"/>
      <c r="G7" s="102"/>
      <c r="H7" s="107"/>
      <c r="I7" s="108"/>
      <c r="J7" s="108"/>
      <c r="K7" s="108"/>
      <c r="L7" s="108"/>
      <c r="M7" s="109"/>
      <c r="N7" s="33"/>
      <c r="O7" s="34"/>
      <c r="P7" s="34"/>
      <c r="Q7" s="34"/>
      <c r="R7" s="33"/>
      <c r="S7" s="33"/>
      <c r="T7" s="35"/>
    </row>
    <row r="8" spans="2:31" ht="15" customHeight="1"/>
    <row r="9" spans="2:31">
      <c r="C9" s="31" t="s">
        <v>11</v>
      </c>
      <c r="D9" s="31" t="s">
        <v>47</v>
      </c>
      <c r="E9" s="31" t="s">
        <v>48</v>
      </c>
      <c r="F9" s="31" t="s">
        <v>49</v>
      </c>
      <c r="G9" s="31" t="s">
        <v>50</v>
      </c>
      <c r="H9" s="31" t="s">
        <v>39</v>
      </c>
      <c r="I9" s="31"/>
      <c r="J9" s="31" t="s">
        <v>37</v>
      </c>
      <c r="K9" s="31" t="s">
        <v>46</v>
      </c>
      <c r="L9" s="31" t="s">
        <v>38</v>
      </c>
      <c r="M9" s="31" t="s">
        <v>70</v>
      </c>
      <c r="N9" s="31" t="s">
        <v>12</v>
      </c>
      <c r="O9" s="31" t="s">
        <v>71</v>
      </c>
      <c r="P9" s="31" t="s">
        <v>12</v>
      </c>
      <c r="Q9" s="31" t="s">
        <v>32</v>
      </c>
      <c r="S9" s="36" t="s">
        <v>33</v>
      </c>
      <c r="T9" s="36" t="s">
        <v>34</v>
      </c>
      <c r="U9" s="37" t="s">
        <v>86</v>
      </c>
    </row>
    <row r="10" spans="2:31">
      <c r="B10" s="38">
        <v>1</v>
      </c>
      <c r="C10" s="27"/>
      <c r="D10" s="39"/>
      <c r="E10" s="40"/>
      <c r="F10" s="24" t="str">
        <f t="shared" ref="F10:F14" si="0">ASC(PHONETIC(D10))</f>
        <v/>
      </c>
      <c r="G10" s="24" t="str">
        <f t="shared" ref="G10:G14" si="1">ASC(PHONETIC(E10))</f>
        <v/>
      </c>
      <c r="H10" s="27"/>
      <c r="I10" s="12" t="str">
        <f>IF(H10="","",IF(H10=3,"三年",IF(H10=2,"二年",IF(H10=1,"一年"))))</f>
        <v/>
      </c>
      <c r="J10" s="41" t="s">
        <v>87</v>
      </c>
      <c r="K10" s="73" t="str">
        <f>IF($H$5="","",$H$5)</f>
        <v/>
      </c>
      <c r="L10" s="41" t="str">
        <f>IF($H$5="","",VLOOKUP($H$5,Sheet2!$A$2:$C$299,3,0))</f>
        <v/>
      </c>
      <c r="M10" s="27"/>
      <c r="N10" s="27"/>
      <c r="O10" s="27"/>
      <c r="P10" s="27"/>
      <c r="Q10" s="27"/>
      <c r="S10" s="42" t="s">
        <v>53</v>
      </c>
      <c r="T10" s="42">
        <f>COUNTIF($M$10:$O$59,S10)</f>
        <v>0</v>
      </c>
      <c r="U10" s="43">
        <v>2</v>
      </c>
      <c r="V10" s="76" t="s">
        <v>88</v>
      </c>
      <c r="AA10" s="77" t="s">
        <v>332</v>
      </c>
    </row>
    <row r="11" spans="2:31">
      <c r="B11" s="38">
        <v>2</v>
      </c>
      <c r="C11" s="27"/>
      <c r="D11" s="39"/>
      <c r="E11" s="75"/>
      <c r="F11" s="24" t="str">
        <f t="shared" si="0"/>
        <v/>
      </c>
      <c r="G11" s="24" t="str">
        <f t="shared" si="1"/>
        <v/>
      </c>
      <c r="H11" s="27"/>
      <c r="I11" s="12" t="str">
        <f t="shared" ref="I11:I59" si="2">IF(H11="","",IF(H11=3,"三年",IF(H11=2,"二年",IF(H11=1,"一年"))))</f>
        <v/>
      </c>
      <c r="J11" s="41" t="s">
        <v>87</v>
      </c>
      <c r="K11" s="73" t="str">
        <f t="shared" ref="K11:K59" si="3">IF($H$5="","",$H$5)</f>
        <v/>
      </c>
      <c r="L11" s="41" t="str">
        <f>IF($H$5="","",VLOOKUP($H$5,Sheet2!$A$2:$C$299,3,0))</f>
        <v/>
      </c>
      <c r="M11" s="27"/>
      <c r="N11" s="27"/>
      <c r="O11" s="27"/>
      <c r="P11" s="27"/>
      <c r="Q11" s="27"/>
      <c r="S11" s="42" t="s">
        <v>89</v>
      </c>
      <c r="T11" s="42">
        <f t="shared" ref="T11:T28" si="4">COUNTIF($M$10:$O$59,S11)</f>
        <v>0</v>
      </c>
      <c r="U11" s="43">
        <v>2</v>
      </c>
      <c r="AA11" s="77" t="s">
        <v>135</v>
      </c>
    </row>
    <row r="12" spans="2:31">
      <c r="B12" s="38">
        <v>3</v>
      </c>
      <c r="C12" s="27"/>
      <c r="D12" s="39"/>
      <c r="E12" s="75"/>
      <c r="F12" s="24" t="str">
        <f t="shared" si="0"/>
        <v/>
      </c>
      <c r="G12" s="24" t="str">
        <f t="shared" si="1"/>
        <v/>
      </c>
      <c r="H12" s="27"/>
      <c r="I12" s="12" t="str">
        <f t="shared" si="2"/>
        <v/>
      </c>
      <c r="J12" s="41" t="s">
        <v>87</v>
      </c>
      <c r="K12" s="73" t="str">
        <f t="shared" si="3"/>
        <v/>
      </c>
      <c r="L12" s="41" t="str">
        <f>IF($H$5="","",VLOOKUP($H$5,Sheet2!$A$2:$C$299,3,0))</f>
        <v/>
      </c>
      <c r="M12" s="27"/>
      <c r="N12" s="27"/>
      <c r="O12" s="27"/>
      <c r="P12" s="27"/>
      <c r="Q12" s="27"/>
      <c r="S12" s="42" t="s">
        <v>90</v>
      </c>
      <c r="T12" s="42">
        <f t="shared" si="4"/>
        <v>0</v>
      </c>
      <c r="U12" s="43">
        <v>2</v>
      </c>
      <c r="AA12" s="77" t="s">
        <v>136</v>
      </c>
      <c r="AB12" s="28" t="s">
        <v>91</v>
      </c>
      <c r="AC12" s="28" t="s">
        <v>115</v>
      </c>
      <c r="AD12" s="28" t="s">
        <v>116</v>
      </c>
      <c r="AE12" s="28" t="s">
        <v>117</v>
      </c>
    </row>
    <row r="13" spans="2:31">
      <c r="B13" s="38">
        <v>4</v>
      </c>
      <c r="C13" s="27"/>
      <c r="D13" s="39"/>
      <c r="E13" s="75"/>
      <c r="F13" s="24" t="str">
        <f t="shared" si="0"/>
        <v/>
      </c>
      <c r="G13" s="24" t="str">
        <f>ASC(PHONETIC(E13))</f>
        <v/>
      </c>
      <c r="H13" s="27"/>
      <c r="I13" s="12" t="str">
        <f t="shared" si="2"/>
        <v/>
      </c>
      <c r="J13" s="41" t="s">
        <v>87</v>
      </c>
      <c r="K13" s="73" t="str">
        <f t="shared" si="3"/>
        <v/>
      </c>
      <c r="L13" s="41" t="str">
        <f>IF($H$5="","",VLOOKUP($H$5,Sheet2!$A$2:$C$299,3,0))</f>
        <v/>
      </c>
      <c r="M13" s="27"/>
      <c r="N13" s="27"/>
      <c r="O13" s="27"/>
      <c r="P13" s="27"/>
      <c r="Q13" s="27"/>
      <c r="S13" s="42" t="s">
        <v>54</v>
      </c>
      <c r="T13" s="42">
        <f t="shared" si="4"/>
        <v>0</v>
      </c>
      <c r="U13" s="43">
        <v>2</v>
      </c>
      <c r="AA13" s="77" t="s">
        <v>137</v>
      </c>
      <c r="AB13" s="28" t="s">
        <v>115</v>
      </c>
      <c r="AC13" s="28" t="s">
        <v>53</v>
      </c>
      <c r="AD13" s="28" t="s">
        <v>25</v>
      </c>
      <c r="AE13" s="28" t="s">
        <v>26</v>
      </c>
    </row>
    <row r="14" spans="2:31">
      <c r="B14" s="38">
        <v>5</v>
      </c>
      <c r="C14" s="27"/>
      <c r="D14" s="39"/>
      <c r="E14" s="75"/>
      <c r="F14" s="24" t="str">
        <f t="shared" si="0"/>
        <v/>
      </c>
      <c r="G14" s="24" t="str">
        <f t="shared" si="1"/>
        <v/>
      </c>
      <c r="H14" s="27"/>
      <c r="I14" s="12" t="str">
        <f t="shared" si="2"/>
        <v/>
      </c>
      <c r="J14" s="41" t="s">
        <v>87</v>
      </c>
      <c r="K14" s="73" t="str">
        <f t="shared" si="3"/>
        <v/>
      </c>
      <c r="L14" s="41" t="str">
        <f>IF($H$5="","",VLOOKUP($H$5,Sheet2!$A$2:$C$299,3,0))</f>
        <v/>
      </c>
      <c r="M14" s="27"/>
      <c r="N14" s="27"/>
      <c r="O14" s="27"/>
      <c r="P14" s="27"/>
      <c r="Q14" s="27"/>
      <c r="S14" s="42" t="s">
        <v>55</v>
      </c>
      <c r="T14" s="42">
        <f t="shared" si="4"/>
        <v>0</v>
      </c>
      <c r="U14" s="43">
        <v>2</v>
      </c>
      <c r="V14" s="46"/>
      <c r="AA14" s="77" t="s">
        <v>138</v>
      </c>
      <c r="AB14" s="28" t="s">
        <v>116</v>
      </c>
      <c r="AC14" s="28" t="s">
        <v>89</v>
      </c>
      <c r="AD14" s="28" t="s">
        <v>90</v>
      </c>
      <c r="AE14" s="28" t="s">
        <v>92</v>
      </c>
    </row>
    <row r="15" spans="2:31">
      <c r="B15" s="38">
        <v>6</v>
      </c>
      <c r="C15" s="27"/>
      <c r="D15" s="39"/>
      <c r="E15" s="45"/>
      <c r="F15" s="24" t="str">
        <f t="shared" ref="F15:F59" si="5">ASC(PHONETIC(D15))</f>
        <v/>
      </c>
      <c r="G15" s="24" t="str">
        <f t="shared" ref="G15:G59" si="6">ASC(PHONETIC(E15))</f>
        <v/>
      </c>
      <c r="H15" s="27"/>
      <c r="I15" s="12" t="str">
        <f t="shared" si="2"/>
        <v/>
      </c>
      <c r="J15" s="41" t="s">
        <v>87</v>
      </c>
      <c r="K15" s="73" t="str">
        <f t="shared" si="3"/>
        <v/>
      </c>
      <c r="L15" s="41" t="str">
        <f>IF($H$5="","",VLOOKUP($H$5,Sheet2!$A$2:$C$299,3,0))</f>
        <v/>
      </c>
      <c r="M15" s="27"/>
      <c r="N15" s="27"/>
      <c r="O15" s="27"/>
      <c r="P15" s="27"/>
      <c r="Q15" s="27"/>
      <c r="S15" s="42" t="s">
        <v>25</v>
      </c>
      <c r="T15" s="42">
        <f t="shared" si="4"/>
        <v>0</v>
      </c>
      <c r="U15" s="43">
        <v>2</v>
      </c>
      <c r="AA15" s="77" t="s">
        <v>120</v>
      </c>
      <c r="AB15" s="28" t="s">
        <v>117</v>
      </c>
      <c r="AC15" s="28" t="s">
        <v>90</v>
      </c>
      <c r="AD15" s="28" t="s">
        <v>92</v>
      </c>
      <c r="AE15" s="28" t="s">
        <v>114</v>
      </c>
    </row>
    <row r="16" spans="2:31">
      <c r="B16" s="38">
        <v>7</v>
      </c>
      <c r="C16" s="27"/>
      <c r="D16" s="39"/>
      <c r="E16" s="45"/>
      <c r="F16" s="24" t="str">
        <f t="shared" si="5"/>
        <v/>
      </c>
      <c r="G16" s="24" t="str">
        <f t="shared" si="6"/>
        <v/>
      </c>
      <c r="H16" s="27"/>
      <c r="I16" s="12" t="str">
        <f t="shared" si="2"/>
        <v/>
      </c>
      <c r="J16" s="41" t="s">
        <v>87</v>
      </c>
      <c r="K16" s="73" t="str">
        <f t="shared" si="3"/>
        <v/>
      </c>
      <c r="L16" s="41" t="str">
        <f>IF($H$5="","",VLOOKUP($H$5,Sheet2!$A$2:$C$299,3,0))</f>
        <v/>
      </c>
      <c r="M16" s="27"/>
      <c r="N16" s="27"/>
      <c r="O16" s="27"/>
      <c r="P16" s="27"/>
      <c r="Q16" s="27"/>
      <c r="S16" s="42" t="s">
        <v>26</v>
      </c>
      <c r="T16" s="42">
        <f t="shared" si="4"/>
        <v>0</v>
      </c>
      <c r="U16" s="43">
        <v>2</v>
      </c>
      <c r="AA16" s="77" t="s">
        <v>139</v>
      </c>
      <c r="AC16" s="28" t="s">
        <v>54</v>
      </c>
      <c r="AD16" s="28" t="s">
        <v>114</v>
      </c>
      <c r="AE16" s="28" t="s">
        <v>77</v>
      </c>
    </row>
    <row r="17" spans="2:31">
      <c r="B17" s="38">
        <v>8</v>
      </c>
      <c r="C17" s="27"/>
      <c r="D17" s="58"/>
      <c r="E17" s="45"/>
      <c r="F17" s="24" t="str">
        <f t="shared" si="5"/>
        <v/>
      </c>
      <c r="G17" s="24" t="str">
        <f t="shared" si="6"/>
        <v/>
      </c>
      <c r="H17" s="27"/>
      <c r="I17" s="12" t="str">
        <f t="shared" si="2"/>
        <v/>
      </c>
      <c r="J17" s="41" t="s">
        <v>87</v>
      </c>
      <c r="K17" s="73" t="str">
        <f t="shared" si="3"/>
        <v/>
      </c>
      <c r="L17" s="41" t="str">
        <f>IF($H$5="","",VLOOKUP($H$5,Sheet2!$A$2:$C$299,3,0))</f>
        <v/>
      </c>
      <c r="M17" s="27"/>
      <c r="N17" s="27"/>
      <c r="O17" s="27"/>
      <c r="P17" s="27"/>
      <c r="Q17" s="27"/>
      <c r="S17" s="42" t="s">
        <v>92</v>
      </c>
      <c r="T17" s="42">
        <f t="shared" si="4"/>
        <v>0</v>
      </c>
      <c r="U17" s="43">
        <v>2</v>
      </c>
      <c r="AA17" s="77" t="s">
        <v>140</v>
      </c>
      <c r="AC17" s="28" t="s">
        <v>55</v>
      </c>
      <c r="AD17" s="28" t="s">
        <v>77</v>
      </c>
      <c r="AE17" s="28" t="s">
        <v>78</v>
      </c>
    </row>
    <row r="18" spans="2:31">
      <c r="B18" s="38">
        <v>9</v>
      </c>
      <c r="C18" s="27"/>
      <c r="D18" s="39"/>
      <c r="E18" s="45"/>
      <c r="F18" s="24" t="str">
        <f t="shared" si="5"/>
        <v/>
      </c>
      <c r="G18" s="24" t="str">
        <f t="shared" si="6"/>
        <v/>
      </c>
      <c r="H18" s="27"/>
      <c r="I18" s="12" t="str">
        <f t="shared" si="2"/>
        <v/>
      </c>
      <c r="J18" s="41" t="s">
        <v>87</v>
      </c>
      <c r="K18" s="73" t="str">
        <f t="shared" si="3"/>
        <v/>
      </c>
      <c r="L18" s="41" t="str">
        <f>IF($H$5="","",VLOOKUP($H$5,Sheet2!$A$2:$C$299,3,0))</f>
        <v/>
      </c>
      <c r="M18" s="27"/>
      <c r="N18" s="27"/>
      <c r="O18" s="27"/>
      <c r="P18" s="27"/>
      <c r="Q18" s="27"/>
      <c r="S18" s="42" t="s">
        <v>93</v>
      </c>
      <c r="T18" s="42">
        <f t="shared" si="4"/>
        <v>0</v>
      </c>
      <c r="U18" s="43">
        <v>2</v>
      </c>
      <c r="AA18" s="77" t="s">
        <v>333</v>
      </c>
      <c r="AC18" s="28" t="s">
        <v>92</v>
      </c>
      <c r="AD18" s="28" t="s">
        <v>78</v>
      </c>
      <c r="AE18" s="28" t="s">
        <v>97</v>
      </c>
    </row>
    <row r="19" spans="2:31">
      <c r="B19" s="38">
        <v>10</v>
      </c>
      <c r="C19" s="27"/>
      <c r="D19" s="39"/>
      <c r="E19" s="45"/>
      <c r="F19" s="24" t="str">
        <f t="shared" si="5"/>
        <v/>
      </c>
      <c r="G19" s="24" t="str">
        <f t="shared" si="6"/>
        <v/>
      </c>
      <c r="H19" s="27"/>
      <c r="I19" s="12" t="str">
        <f t="shared" si="2"/>
        <v/>
      </c>
      <c r="J19" s="41" t="s">
        <v>87</v>
      </c>
      <c r="K19" s="73" t="str">
        <f t="shared" si="3"/>
        <v/>
      </c>
      <c r="L19" s="41" t="str">
        <f>IF($H$5="","",VLOOKUP($H$5,Sheet2!$A$2:$C$299,3,0))</f>
        <v/>
      </c>
      <c r="M19" s="27"/>
      <c r="N19" s="27"/>
      <c r="O19" s="27"/>
      <c r="P19" s="27"/>
      <c r="Q19" s="27"/>
      <c r="S19" s="42" t="s">
        <v>94</v>
      </c>
      <c r="T19" s="42">
        <f t="shared" si="4"/>
        <v>0</v>
      </c>
      <c r="U19" s="43">
        <v>2</v>
      </c>
      <c r="AA19" s="77" t="s">
        <v>141</v>
      </c>
      <c r="AC19" s="28" t="s">
        <v>114</v>
      </c>
      <c r="AD19" s="28" t="s">
        <v>97</v>
      </c>
      <c r="AE19" s="28" t="s">
        <v>113</v>
      </c>
    </row>
    <row r="20" spans="2:31">
      <c r="B20" s="38">
        <v>11</v>
      </c>
      <c r="C20" s="27"/>
      <c r="D20" s="39"/>
      <c r="E20" s="45"/>
      <c r="F20" s="24" t="str">
        <f t="shared" si="5"/>
        <v/>
      </c>
      <c r="G20" s="24" t="str">
        <f t="shared" si="6"/>
        <v/>
      </c>
      <c r="H20" s="27"/>
      <c r="I20" s="12" t="str">
        <f t="shared" si="2"/>
        <v/>
      </c>
      <c r="J20" s="41" t="s">
        <v>87</v>
      </c>
      <c r="K20" s="73" t="str">
        <f t="shared" si="3"/>
        <v/>
      </c>
      <c r="L20" s="41" t="str">
        <f>IF($H$5="","",VLOOKUP($H$5,Sheet2!$A$2:$C$299,3,0))</f>
        <v/>
      </c>
      <c r="M20" s="27"/>
      <c r="N20" s="27"/>
      <c r="O20" s="27"/>
      <c r="P20" s="27"/>
      <c r="Q20" s="27"/>
      <c r="S20" s="42" t="s">
        <v>95</v>
      </c>
      <c r="T20" s="42">
        <f t="shared" si="4"/>
        <v>0</v>
      </c>
      <c r="U20" s="43">
        <v>2</v>
      </c>
      <c r="AA20" s="77" t="s">
        <v>121</v>
      </c>
      <c r="AC20" s="28" t="s">
        <v>77</v>
      </c>
      <c r="AD20" s="28" t="s">
        <v>113</v>
      </c>
      <c r="AE20" s="28" t="s">
        <v>29</v>
      </c>
    </row>
    <row r="21" spans="2:31">
      <c r="B21" s="38">
        <v>12</v>
      </c>
      <c r="C21" s="27"/>
      <c r="D21" s="39"/>
      <c r="E21" s="45"/>
      <c r="F21" s="24" t="str">
        <f t="shared" si="5"/>
        <v/>
      </c>
      <c r="G21" s="24" t="str">
        <f t="shared" si="6"/>
        <v/>
      </c>
      <c r="H21" s="27"/>
      <c r="I21" s="12" t="str">
        <f t="shared" si="2"/>
        <v/>
      </c>
      <c r="J21" s="41" t="s">
        <v>87</v>
      </c>
      <c r="K21" s="73" t="str">
        <f t="shared" si="3"/>
        <v/>
      </c>
      <c r="L21" s="41" t="str">
        <f>IF($H$5="","",VLOOKUP($H$5,Sheet2!$A$2:$C$299,3,0))</f>
        <v/>
      </c>
      <c r="M21" s="27"/>
      <c r="N21" s="27"/>
      <c r="O21" s="27"/>
      <c r="P21" s="27"/>
      <c r="Q21" s="27"/>
      <c r="S21" s="42" t="s">
        <v>97</v>
      </c>
      <c r="T21" s="42">
        <f t="shared" si="4"/>
        <v>0</v>
      </c>
      <c r="U21" s="43">
        <v>2</v>
      </c>
      <c r="AA21" s="77" t="s">
        <v>142</v>
      </c>
      <c r="AC21" s="28" t="s">
        <v>78</v>
      </c>
      <c r="AD21" s="28" t="s">
        <v>29</v>
      </c>
      <c r="AE21" s="28" t="s">
        <v>30</v>
      </c>
    </row>
    <row r="22" spans="2:31">
      <c r="B22" s="38">
        <v>13</v>
      </c>
      <c r="C22" s="27"/>
      <c r="D22" s="39"/>
      <c r="E22" s="45"/>
      <c r="F22" s="24" t="str">
        <f t="shared" si="5"/>
        <v/>
      </c>
      <c r="G22" s="24" t="str">
        <f t="shared" si="6"/>
        <v/>
      </c>
      <c r="H22" s="27"/>
      <c r="I22" s="12" t="str">
        <f t="shared" si="2"/>
        <v/>
      </c>
      <c r="J22" s="41" t="s">
        <v>87</v>
      </c>
      <c r="K22" s="73" t="str">
        <f t="shared" si="3"/>
        <v/>
      </c>
      <c r="L22" s="41" t="str">
        <f>IF($H$5="","",VLOOKUP($H$5,Sheet2!$A$2:$C$299,3,0))</f>
        <v/>
      </c>
      <c r="M22" s="27"/>
      <c r="N22" s="27"/>
      <c r="O22" s="27"/>
      <c r="P22" s="27"/>
      <c r="Q22" s="27"/>
      <c r="S22" s="42" t="s">
        <v>98</v>
      </c>
      <c r="T22" s="42">
        <f t="shared" si="4"/>
        <v>0</v>
      </c>
      <c r="U22" s="43">
        <v>2</v>
      </c>
      <c r="AA22" s="77" t="s">
        <v>334</v>
      </c>
      <c r="AC22" s="28" t="s">
        <v>97</v>
      </c>
      <c r="AD22" s="28" t="s">
        <v>30</v>
      </c>
      <c r="AE22" s="28" t="s">
        <v>99</v>
      </c>
    </row>
    <row r="23" spans="2:31">
      <c r="B23" s="38">
        <v>14</v>
      </c>
      <c r="C23" s="27"/>
      <c r="D23" s="39"/>
      <c r="E23" s="45"/>
      <c r="F23" s="24" t="str">
        <f t="shared" si="5"/>
        <v/>
      </c>
      <c r="G23" s="24" t="str">
        <f t="shared" si="6"/>
        <v/>
      </c>
      <c r="H23" s="27"/>
      <c r="I23" s="12" t="str">
        <f t="shared" si="2"/>
        <v/>
      </c>
      <c r="J23" s="41" t="s">
        <v>87</v>
      </c>
      <c r="K23" s="73" t="str">
        <f t="shared" si="3"/>
        <v/>
      </c>
      <c r="L23" s="41" t="str">
        <f>IF($H$5="","",VLOOKUP($H$5,Sheet2!$A$2:$C$299,3,0))</f>
        <v/>
      </c>
      <c r="M23" s="27"/>
      <c r="N23" s="27"/>
      <c r="O23" s="27"/>
      <c r="P23" s="27"/>
      <c r="Q23" s="27"/>
      <c r="S23" s="42" t="s">
        <v>29</v>
      </c>
      <c r="T23" s="42">
        <f t="shared" si="4"/>
        <v>0</v>
      </c>
      <c r="U23" s="43">
        <v>2</v>
      </c>
      <c r="AA23" s="77" t="s">
        <v>143</v>
      </c>
      <c r="AC23" s="28" t="s">
        <v>113</v>
      </c>
      <c r="AD23" s="28" t="s">
        <v>99</v>
      </c>
      <c r="AE23" s="28" t="s">
        <v>31</v>
      </c>
    </row>
    <row r="24" spans="2:31">
      <c r="B24" s="38">
        <v>15</v>
      </c>
      <c r="C24" s="27"/>
      <c r="D24" s="39"/>
      <c r="E24" s="45"/>
      <c r="F24" s="24" t="str">
        <f t="shared" si="5"/>
        <v/>
      </c>
      <c r="G24" s="24" t="str">
        <f t="shared" si="6"/>
        <v/>
      </c>
      <c r="H24" s="27"/>
      <c r="I24" s="12" t="str">
        <f t="shared" si="2"/>
        <v/>
      </c>
      <c r="J24" s="41" t="s">
        <v>87</v>
      </c>
      <c r="K24" s="73" t="str">
        <f t="shared" si="3"/>
        <v/>
      </c>
      <c r="L24" s="41" t="str">
        <f>IF($H$5="","",VLOOKUP($H$5,Sheet2!$A$2:$C$299,3,0))</f>
        <v/>
      </c>
      <c r="M24" s="27"/>
      <c r="N24" s="27"/>
      <c r="O24" s="27"/>
      <c r="P24" s="27"/>
      <c r="Q24" s="27"/>
      <c r="S24" s="42" t="s">
        <v>30</v>
      </c>
      <c r="T24" s="42">
        <f t="shared" si="4"/>
        <v>0</v>
      </c>
      <c r="U24" s="43">
        <v>2</v>
      </c>
      <c r="AA24" s="77" t="s">
        <v>335</v>
      </c>
      <c r="AC24" s="28" t="s">
        <v>29</v>
      </c>
      <c r="AD24" s="28" t="s">
        <v>31</v>
      </c>
      <c r="AE24" s="28" t="s">
        <v>58</v>
      </c>
    </row>
    <row r="25" spans="2:31">
      <c r="B25" s="38">
        <v>16</v>
      </c>
      <c r="C25" s="27"/>
      <c r="D25" s="39"/>
      <c r="E25" s="45"/>
      <c r="F25" s="24" t="str">
        <f t="shared" si="5"/>
        <v/>
      </c>
      <c r="G25" s="24" t="str">
        <f t="shared" si="6"/>
        <v/>
      </c>
      <c r="H25" s="27"/>
      <c r="I25" s="12" t="str">
        <f t="shared" si="2"/>
        <v/>
      </c>
      <c r="J25" s="41" t="s">
        <v>87</v>
      </c>
      <c r="K25" s="73" t="str">
        <f t="shared" si="3"/>
        <v/>
      </c>
      <c r="L25" s="41" t="str">
        <f>IF($H$5="","",VLOOKUP($H$5,Sheet2!$A$2:$C$299,3,0))</f>
        <v/>
      </c>
      <c r="M25" s="27"/>
      <c r="N25" s="27"/>
      <c r="O25" s="27"/>
      <c r="P25" s="27"/>
      <c r="Q25" s="27"/>
      <c r="S25" s="42" t="s">
        <v>99</v>
      </c>
      <c r="T25" s="42">
        <f t="shared" si="4"/>
        <v>0</v>
      </c>
      <c r="U25" s="43">
        <v>2</v>
      </c>
      <c r="AA25" s="77" t="s">
        <v>336</v>
      </c>
      <c r="AC25" s="28" t="s">
        <v>30</v>
      </c>
      <c r="AD25" s="28" t="s">
        <v>58</v>
      </c>
      <c r="AE25" s="28" t="s">
        <v>80</v>
      </c>
    </row>
    <row r="26" spans="2:31">
      <c r="B26" s="38">
        <v>17</v>
      </c>
      <c r="C26" s="27"/>
      <c r="D26" s="39"/>
      <c r="E26" s="45"/>
      <c r="F26" s="24" t="str">
        <f t="shared" si="5"/>
        <v/>
      </c>
      <c r="G26" s="24" t="str">
        <f t="shared" si="6"/>
        <v/>
      </c>
      <c r="H26" s="27"/>
      <c r="I26" s="12" t="str">
        <f t="shared" si="2"/>
        <v/>
      </c>
      <c r="J26" s="41" t="s">
        <v>87</v>
      </c>
      <c r="K26" s="73" t="str">
        <f t="shared" si="3"/>
        <v/>
      </c>
      <c r="L26" s="41" t="str">
        <f>IF($H$5="","",VLOOKUP($H$5,Sheet2!$A$2:$C$299,3,0))</f>
        <v/>
      </c>
      <c r="M26" s="27"/>
      <c r="N26" s="27"/>
      <c r="O26" s="27"/>
      <c r="P26" s="27"/>
      <c r="Q26" s="27"/>
      <c r="S26" s="42" t="s">
        <v>31</v>
      </c>
      <c r="T26" s="42">
        <f t="shared" si="4"/>
        <v>0</v>
      </c>
      <c r="U26" s="43">
        <v>2</v>
      </c>
      <c r="AA26" s="77" t="s">
        <v>337</v>
      </c>
      <c r="AC26" s="28" t="s">
        <v>99</v>
      </c>
      <c r="AD26" s="28" t="s">
        <v>80</v>
      </c>
    </row>
    <row r="27" spans="2:31">
      <c r="B27" s="38">
        <v>18</v>
      </c>
      <c r="C27" s="27"/>
      <c r="D27" s="39"/>
      <c r="E27" s="45"/>
      <c r="F27" s="24" t="str">
        <f t="shared" si="5"/>
        <v/>
      </c>
      <c r="G27" s="24" t="str">
        <f t="shared" si="6"/>
        <v/>
      </c>
      <c r="H27" s="27"/>
      <c r="I27" s="12" t="str">
        <f t="shared" si="2"/>
        <v/>
      </c>
      <c r="J27" s="41" t="s">
        <v>87</v>
      </c>
      <c r="K27" s="73" t="str">
        <f t="shared" si="3"/>
        <v/>
      </c>
      <c r="L27" s="41" t="str">
        <f>IF($H$5="","",VLOOKUP($H$5,Sheet2!$A$2:$C$299,3,0))</f>
        <v/>
      </c>
      <c r="M27" s="27"/>
      <c r="N27" s="27"/>
      <c r="O27" s="27"/>
      <c r="P27" s="27"/>
      <c r="Q27" s="27"/>
      <c r="S27" s="42" t="s">
        <v>58</v>
      </c>
      <c r="T27" s="42">
        <f t="shared" si="4"/>
        <v>0</v>
      </c>
      <c r="U27" s="43">
        <v>2</v>
      </c>
      <c r="AA27" s="77" t="s">
        <v>144</v>
      </c>
      <c r="AC27" s="28" t="s">
        <v>31</v>
      </c>
    </row>
    <row r="28" spans="2:31">
      <c r="B28" s="38">
        <v>19</v>
      </c>
      <c r="C28" s="27"/>
      <c r="D28" s="39"/>
      <c r="E28" s="45"/>
      <c r="F28" s="24" t="str">
        <f t="shared" si="5"/>
        <v/>
      </c>
      <c r="G28" s="24" t="str">
        <f t="shared" si="6"/>
        <v/>
      </c>
      <c r="H28" s="27"/>
      <c r="I28" s="12" t="str">
        <f t="shared" si="2"/>
        <v/>
      </c>
      <c r="J28" s="41" t="s">
        <v>87</v>
      </c>
      <c r="K28" s="73" t="str">
        <f t="shared" si="3"/>
        <v/>
      </c>
      <c r="L28" s="41" t="str">
        <f>IF($H$5="","",VLOOKUP($H$5,Sheet2!$A$2:$C$299,3,0))</f>
        <v/>
      </c>
      <c r="M28" s="27"/>
      <c r="N28" s="27"/>
      <c r="O28" s="27"/>
      <c r="P28" s="27"/>
      <c r="Q28" s="27"/>
      <c r="S28" s="42" t="s">
        <v>96</v>
      </c>
      <c r="T28" s="42">
        <f t="shared" si="4"/>
        <v>0</v>
      </c>
      <c r="U28" s="43">
        <v>2</v>
      </c>
      <c r="AA28" s="77" t="s">
        <v>146</v>
      </c>
      <c r="AC28" s="28" t="s">
        <v>58</v>
      </c>
    </row>
    <row r="29" spans="2:31">
      <c r="B29" s="38">
        <v>20</v>
      </c>
      <c r="C29" s="27"/>
      <c r="D29" s="39"/>
      <c r="E29" s="45"/>
      <c r="F29" s="24" t="str">
        <f t="shared" si="5"/>
        <v/>
      </c>
      <c r="G29" s="24" t="str">
        <f t="shared" si="6"/>
        <v/>
      </c>
      <c r="H29" s="27"/>
      <c r="I29" s="12" t="str">
        <f t="shared" si="2"/>
        <v/>
      </c>
      <c r="J29" s="41" t="s">
        <v>87</v>
      </c>
      <c r="K29" s="73" t="str">
        <f t="shared" si="3"/>
        <v/>
      </c>
      <c r="L29" s="41" t="str">
        <f>IF($H$5="","",VLOOKUP($H$5,Sheet2!$A$2:$C$299,3,0))</f>
        <v/>
      </c>
      <c r="M29" s="27"/>
      <c r="N29" s="27"/>
      <c r="O29" s="27"/>
      <c r="P29" s="27"/>
      <c r="Q29" s="27"/>
      <c r="S29" s="42" t="s">
        <v>100</v>
      </c>
      <c r="T29" s="42">
        <f>COUNTIF($Q$10:$Q$59,"○")</f>
        <v>0</v>
      </c>
      <c r="U29" s="43">
        <v>6</v>
      </c>
      <c r="AA29" s="77" t="s">
        <v>145</v>
      </c>
      <c r="AC29" s="28" t="s">
        <v>80</v>
      </c>
    </row>
    <row r="30" spans="2:31">
      <c r="B30" s="38">
        <v>21</v>
      </c>
      <c r="C30" s="27"/>
      <c r="D30" s="39"/>
      <c r="E30" s="45"/>
      <c r="F30" s="24" t="str">
        <f t="shared" si="5"/>
        <v/>
      </c>
      <c r="G30" s="24" t="str">
        <f t="shared" si="6"/>
        <v/>
      </c>
      <c r="H30" s="27"/>
      <c r="I30" s="12" t="str">
        <f t="shared" si="2"/>
        <v/>
      </c>
      <c r="J30" s="41" t="s">
        <v>87</v>
      </c>
      <c r="K30" s="73" t="str">
        <f t="shared" si="3"/>
        <v/>
      </c>
      <c r="L30" s="41" t="str">
        <f>IF($H$5="","",VLOOKUP($H$5,Sheet2!$A$2:$C$299,3,0))</f>
        <v/>
      </c>
      <c r="M30" s="27"/>
      <c r="N30" s="27"/>
      <c r="O30" s="27"/>
      <c r="P30" s="27"/>
      <c r="Q30" s="27"/>
      <c r="S30" s="28" t="s">
        <v>13</v>
      </c>
      <c r="AA30" s="77" t="s">
        <v>148</v>
      </c>
    </row>
    <row r="31" spans="2:31">
      <c r="B31" s="38">
        <v>22</v>
      </c>
      <c r="C31" s="27"/>
      <c r="D31" s="39"/>
      <c r="E31" s="40"/>
      <c r="F31" s="24" t="str">
        <f t="shared" si="5"/>
        <v/>
      </c>
      <c r="G31" s="24" t="str">
        <f t="shared" si="6"/>
        <v/>
      </c>
      <c r="H31" s="27"/>
      <c r="I31" s="12" t="str">
        <f t="shared" si="2"/>
        <v/>
      </c>
      <c r="J31" s="41" t="s">
        <v>87</v>
      </c>
      <c r="K31" s="73" t="str">
        <f t="shared" si="3"/>
        <v/>
      </c>
      <c r="L31" s="41" t="str">
        <f>IF($H$5="","",VLOOKUP($H$5,Sheet2!$A$2:$C$299,3,0))</f>
        <v/>
      </c>
      <c r="M31" s="27"/>
      <c r="N31" s="27"/>
      <c r="O31" s="27"/>
      <c r="P31" s="27"/>
      <c r="Q31" s="27"/>
      <c r="S31" s="42" t="s">
        <v>101</v>
      </c>
      <c r="T31" s="47" t="s">
        <v>14</v>
      </c>
      <c r="U31" s="47">
        <v>1234</v>
      </c>
      <c r="AA31" s="77" t="s">
        <v>147</v>
      </c>
    </row>
    <row r="32" spans="2:31">
      <c r="B32" s="38">
        <v>23</v>
      </c>
      <c r="C32" s="27"/>
      <c r="D32" s="39"/>
      <c r="E32" s="45"/>
      <c r="F32" s="24" t="str">
        <f t="shared" si="5"/>
        <v/>
      </c>
      <c r="G32" s="24" t="str">
        <f t="shared" si="6"/>
        <v/>
      </c>
      <c r="H32" s="27"/>
      <c r="I32" s="12" t="str">
        <f t="shared" si="2"/>
        <v/>
      </c>
      <c r="J32" s="41" t="s">
        <v>87</v>
      </c>
      <c r="K32" s="73" t="str">
        <f t="shared" si="3"/>
        <v/>
      </c>
      <c r="L32" s="41" t="str">
        <f>IF($H$5="","",VLOOKUP($H$5,Sheet2!$A$2:$C$299,3,0))</f>
        <v/>
      </c>
      <c r="M32" s="27"/>
      <c r="N32" s="27"/>
      <c r="O32" s="27"/>
      <c r="P32" s="27"/>
      <c r="Q32" s="27"/>
      <c r="S32" s="42" t="s">
        <v>102</v>
      </c>
      <c r="T32" s="47" t="s">
        <v>15</v>
      </c>
      <c r="U32" s="47">
        <v>2700</v>
      </c>
      <c r="AA32" s="77" t="s">
        <v>122</v>
      </c>
    </row>
    <row r="33" spans="2:27">
      <c r="B33" s="38">
        <v>24</v>
      </c>
      <c r="C33" s="27"/>
      <c r="D33" s="39"/>
      <c r="E33" s="45"/>
      <c r="F33" s="24" t="str">
        <f t="shared" si="5"/>
        <v/>
      </c>
      <c r="G33" s="24" t="str">
        <f t="shared" si="6"/>
        <v/>
      </c>
      <c r="H33" s="27"/>
      <c r="I33" s="12" t="str">
        <f t="shared" si="2"/>
        <v/>
      </c>
      <c r="J33" s="41" t="s">
        <v>87</v>
      </c>
      <c r="K33" s="73" t="str">
        <f t="shared" si="3"/>
        <v/>
      </c>
      <c r="L33" s="41" t="str">
        <f>IF($H$5="","",VLOOKUP($H$5,Sheet2!$A$2:$C$299,3,0))</f>
        <v/>
      </c>
      <c r="M33" s="27"/>
      <c r="N33" s="27"/>
      <c r="O33" s="27"/>
      <c r="P33" s="27"/>
      <c r="Q33" s="27"/>
      <c r="S33" s="42" t="s">
        <v>103</v>
      </c>
      <c r="T33" s="42" t="s">
        <v>16</v>
      </c>
      <c r="U33" s="42">
        <v>5678</v>
      </c>
      <c r="AA33" s="77" t="s">
        <v>149</v>
      </c>
    </row>
    <row r="34" spans="2:27">
      <c r="B34" s="38">
        <v>25</v>
      </c>
      <c r="C34" s="27"/>
      <c r="D34" s="39"/>
      <c r="E34" s="45"/>
      <c r="F34" s="24" t="str">
        <f t="shared" si="5"/>
        <v/>
      </c>
      <c r="G34" s="24" t="str">
        <f t="shared" si="6"/>
        <v/>
      </c>
      <c r="H34" s="27"/>
      <c r="I34" s="12" t="str">
        <f t="shared" si="2"/>
        <v/>
      </c>
      <c r="J34" s="41" t="s">
        <v>87</v>
      </c>
      <c r="K34" s="73" t="str">
        <f t="shared" si="3"/>
        <v/>
      </c>
      <c r="L34" s="41" t="str">
        <f>IF($H$5="","",VLOOKUP($H$5,Sheet2!$A$2:$C$299,3,0))</f>
        <v/>
      </c>
      <c r="M34" s="27"/>
      <c r="N34" s="27"/>
      <c r="O34" s="27"/>
      <c r="P34" s="27"/>
      <c r="Q34" s="27"/>
      <c r="S34" s="42" t="s">
        <v>104</v>
      </c>
      <c r="T34" s="42" t="s">
        <v>17</v>
      </c>
      <c r="U34" s="42">
        <v>23456</v>
      </c>
      <c r="AA34" s="77" t="s">
        <v>150</v>
      </c>
    </row>
    <row r="35" spans="2:27">
      <c r="B35" s="38">
        <v>26</v>
      </c>
      <c r="C35" s="27"/>
      <c r="D35" s="39"/>
      <c r="E35" s="45"/>
      <c r="F35" s="24" t="str">
        <f t="shared" si="5"/>
        <v/>
      </c>
      <c r="G35" s="24" t="str">
        <f t="shared" si="6"/>
        <v/>
      </c>
      <c r="H35" s="27"/>
      <c r="I35" s="12" t="str">
        <f t="shared" si="2"/>
        <v/>
      </c>
      <c r="J35" s="41" t="s">
        <v>87</v>
      </c>
      <c r="K35" s="73" t="str">
        <f t="shared" si="3"/>
        <v/>
      </c>
      <c r="L35" s="41" t="str">
        <f>IF($H$5="","",VLOOKUP($H$5,Sheet2!$A$2:$C$299,3,0))</f>
        <v/>
      </c>
      <c r="M35" s="27"/>
      <c r="N35" s="27"/>
      <c r="O35" s="27"/>
      <c r="P35" s="27"/>
      <c r="Q35" s="27"/>
      <c r="S35" s="42" t="s">
        <v>105</v>
      </c>
      <c r="T35" s="42" t="s">
        <v>18</v>
      </c>
      <c r="U35" s="42">
        <v>54321</v>
      </c>
      <c r="AA35" s="77" t="s">
        <v>151</v>
      </c>
    </row>
    <row r="36" spans="2:27">
      <c r="B36" s="38">
        <v>27</v>
      </c>
      <c r="C36" s="27"/>
      <c r="D36" s="39"/>
      <c r="E36" s="45"/>
      <c r="F36" s="24" t="str">
        <f t="shared" si="5"/>
        <v/>
      </c>
      <c r="G36" s="24" t="str">
        <f t="shared" si="6"/>
        <v/>
      </c>
      <c r="H36" s="27"/>
      <c r="I36" s="12" t="str">
        <f t="shared" si="2"/>
        <v/>
      </c>
      <c r="J36" s="41" t="s">
        <v>87</v>
      </c>
      <c r="K36" s="73" t="str">
        <f t="shared" si="3"/>
        <v/>
      </c>
      <c r="L36" s="41" t="str">
        <f>IF($H$5="","",VLOOKUP($H$5,Sheet2!$A$2:$C$299,3,0))</f>
        <v/>
      </c>
      <c r="M36" s="27"/>
      <c r="N36" s="27"/>
      <c r="O36" s="27"/>
      <c r="P36" s="27"/>
      <c r="Q36" s="27"/>
      <c r="S36" s="42" t="s">
        <v>106</v>
      </c>
      <c r="T36" s="42" t="s">
        <v>19</v>
      </c>
      <c r="U36" s="42">
        <v>112233</v>
      </c>
      <c r="AA36" s="77" t="s">
        <v>338</v>
      </c>
    </row>
    <row r="37" spans="2:27">
      <c r="B37" s="38">
        <v>28</v>
      </c>
      <c r="C37" s="27"/>
      <c r="D37" s="39"/>
      <c r="E37" s="45"/>
      <c r="F37" s="24" t="str">
        <f t="shared" si="5"/>
        <v/>
      </c>
      <c r="G37" s="24" t="str">
        <f t="shared" si="6"/>
        <v/>
      </c>
      <c r="H37" s="27"/>
      <c r="I37" s="12" t="str">
        <f t="shared" si="2"/>
        <v/>
      </c>
      <c r="J37" s="41" t="s">
        <v>87</v>
      </c>
      <c r="K37" s="73" t="str">
        <f t="shared" si="3"/>
        <v/>
      </c>
      <c r="L37" s="41" t="str">
        <f>IF($H$5="","",VLOOKUP($H$5,Sheet2!$A$2:$C$299,3,0))</f>
        <v/>
      </c>
      <c r="M37" s="27"/>
      <c r="N37" s="27"/>
      <c r="O37" s="27"/>
      <c r="P37" s="27"/>
      <c r="Q37" s="27"/>
      <c r="S37" s="42" t="s">
        <v>107</v>
      </c>
      <c r="T37" s="42" t="s">
        <v>20</v>
      </c>
      <c r="U37" s="42">
        <v>1834</v>
      </c>
      <c r="AA37" s="77" t="s">
        <v>339</v>
      </c>
    </row>
    <row r="38" spans="2:27">
      <c r="B38" s="38">
        <v>29</v>
      </c>
      <c r="C38" s="27"/>
      <c r="D38" s="58"/>
      <c r="E38" s="45"/>
      <c r="F38" s="24" t="str">
        <f t="shared" si="5"/>
        <v/>
      </c>
      <c r="G38" s="24" t="str">
        <f t="shared" si="6"/>
        <v/>
      </c>
      <c r="H38" s="27"/>
      <c r="I38" s="12" t="str">
        <f t="shared" si="2"/>
        <v/>
      </c>
      <c r="J38" s="41" t="s">
        <v>87</v>
      </c>
      <c r="K38" s="73" t="str">
        <f t="shared" si="3"/>
        <v/>
      </c>
      <c r="L38" s="41" t="str">
        <f>IF($H$5="","",VLOOKUP($H$5,Sheet2!$A$2:$C$299,3,0))</f>
        <v/>
      </c>
      <c r="M38" s="27"/>
      <c r="N38" s="27"/>
      <c r="O38" s="27"/>
      <c r="P38" s="27"/>
      <c r="Q38" s="27"/>
      <c r="S38" s="42" t="s">
        <v>7</v>
      </c>
      <c r="T38" s="42" t="s">
        <v>108</v>
      </c>
      <c r="U38" s="42">
        <v>175</v>
      </c>
      <c r="AA38" s="77" t="s">
        <v>152</v>
      </c>
    </row>
    <row r="39" spans="2:27">
      <c r="B39" s="38">
        <v>30</v>
      </c>
      <c r="C39" s="27"/>
      <c r="D39" s="39"/>
      <c r="E39" s="45"/>
      <c r="F39" s="24" t="str">
        <f t="shared" si="5"/>
        <v/>
      </c>
      <c r="G39" s="24" t="str">
        <f t="shared" si="6"/>
        <v/>
      </c>
      <c r="H39" s="27"/>
      <c r="I39" s="12" t="str">
        <f t="shared" si="2"/>
        <v/>
      </c>
      <c r="J39" s="41" t="s">
        <v>87</v>
      </c>
      <c r="K39" s="73" t="str">
        <f t="shared" si="3"/>
        <v/>
      </c>
      <c r="L39" s="41" t="str">
        <f>IF($H$5="","",VLOOKUP($H$5,Sheet2!$A$2:$C$299,3,0))</f>
        <v/>
      </c>
      <c r="M39" s="27"/>
      <c r="N39" s="27"/>
      <c r="O39" s="27"/>
      <c r="P39" s="27"/>
      <c r="Q39" s="27"/>
      <c r="S39" s="42" t="s">
        <v>8</v>
      </c>
      <c r="T39" s="42" t="s">
        <v>109</v>
      </c>
      <c r="U39" s="42">
        <v>350</v>
      </c>
      <c r="AA39" s="77" t="s">
        <v>123</v>
      </c>
    </row>
    <row r="40" spans="2:27">
      <c r="B40" s="38">
        <v>31</v>
      </c>
      <c r="C40" s="27"/>
      <c r="D40" s="39"/>
      <c r="E40" s="45"/>
      <c r="F40" s="24" t="str">
        <f t="shared" si="5"/>
        <v/>
      </c>
      <c r="G40" s="24" t="str">
        <f t="shared" si="6"/>
        <v/>
      </c>
      <c r="H40" s="27"/>
      <c r="I40" s="12" t="str">
        <f t="shared" si="2"/>
        <v/>
      </c>
      <c r="J40" s="41" t="s">
        <v>87</v>
      </c>
      <c r="K40" s="73" t="str">
        <f t="shared" si="3"/>
        <v/>
      </c>
      <c r="L40" s="41" t="str">
        <f>IF($H$5="","",VLOOKUP($H$5,Sheet2!$A$2:$C$299,3,0))</f>
        <v/>
      </c>
      <c r="M40" s="27"/>
      <c r="N40" s="27"/>
      <c r="O40" s="27"/>
      <c r="P40" s="27"/>
      <c r="Q40" s="27"/>
      <c r="S40" s="42" t="s">
        <v>9</v>
      </c>
      <c r="T40" s="42" t="s">
        <v>110</v>
      </c>
      <c r="U40" s="42">
        <v>650</v>
      </c>
      <c r="AA40" s="77" t="s">
        <v>340</v>
      </c>
    </row>
    <row r="41" spans="2:27">
      <c r="B41" s="38">
        <v>32</v>
      </c>
      <c r="C41" s="27"/>
      <c r="D41" s="39"/>
      <c r="E41" s="45"/>
      <c r="F41" s="24" t="str">
        <f t="shared" si="5"/>
        <v/>
      </c>
      <c r="G41" s="24" t="str">
        <f t="shared" si="6"/>
        <v/>
      </c>
      <c r="H41" s="27"/>
      <c r="I41" s="12" t="str">
        <f t="shared" si="2"/>
        <v/>
      </c>
      <c r="J41" s="41" t="s">
        <v>87</v>
      </c>
      <c r="K41" s="73" t="str">
        <f t="shared" si="3"/>
        <v/>
      </c>
      <c r="L41" s="41" t="str">
        <f>IF($H$5="","",VLOOKUP($H$5,Sheet2!$A$2:$C$299,3,0))</f>
        <v/>
      </c>
      <c r="M41" s="27"/>
      <c r="N41" s="27"/>
      <c r="O41" s="27"/>
      <c r="P41" s="27"/>
      <c r="Q41" s="27"/>
      <c r="S41" s="42" t="s">
        <v>10</v>
      </c>
      <c r="T41" s="42" t="s">
        <v>111</v>
      </c>
      <c r="U41" s="42">
        <v>1234</v>
      </c>
      <c r="AA41" s="77" t="s">
        <v>153</v>
      </c>
    </row>
    <row r="42" spans="2:27">
      <c r="B42" s="38">
        <v>33</v>
      </c>
      <c r="C42" s="27"/>
      <c r="D42" s="39"/>
      <c r="E42" s="45"/>
      <c r="F42" s="24" t="str">
        <f t="shared" si="5"/>
        <v/>
      </c>
      <c r="G42" s="24" t="str">
        <f t="shared" si="6"/>
        <v/>
      </c>
      <c r="H42" s="27"/>
      <c r="I42" s="12" t="str">
        <f t="shared" si="2"/>
        <v/>
      </c>
      <c r="J42" s="41" t="s">
        <v>87</v>
      </c>
      <c r="K42" s="73" t="str">
        <f t="shared" si="3"/>
        <v/>
      </c>
      <c r="L42" s="41" t="str">
        <f>IF($H$5="","",VLOOKUP($H$5,Sheet2!$A$2:$C$299,3,0))</f>
        <v/>
      </c>
      <c r="M42" s="27"/>
      <c r="N42" s="27"/>
      <c r="O42" s="27"/>
      <c r="P42" s="27"/>
      <c r="Q42" s="27"/>
      <c r="AA42" s="77" t="s">
        <v>341</v>
      </c>
    </row>
    <row r="43" spans="2:27">
      <c r="B43" s="38">
        <v>34</v>
      </c>
      <c r="C43" s="27"/>
      <c r="D43" s="39"/>
      <c r="E43" s="45"/>
      <c r="F43" s="24" t="str">
        <f t="shared" si="5"/>
        <v/>
      </c>
      <c r="G43" s="24" t="str">
        <f t="shared" si="6"/>
        <v/>
      </c>
      <c r="H43" s="27"/>
      <c r="I43" s="12" t="str">
        <f t="shared" si="2"/>
        <v/>
      </c>
      <c r="J43" s="41" t="s">
        <v>87</v>
      </c>
      <c r="K43" s="73" t="str">
        <f t="shared" si="3"/>
        <v/>
      </c>
      <c r="L43" s="41" t="str">
        <f>IF($H$5="","",VLOOKUP($H$5,Sheet2!$A$2:$C$299,3,0))</f>
        <v/>
      </c>
      <c r="M43" s="27"/>
      <c r="N43" s="27"/>
      <c r="O43" s="27"/>
      <c r="P43" s="27"/>
      <c r="Q43" s="27"/>
      <c r="AA43" s="77" t="s">
        <v>342</v>
      </c>
    </row>
    <row r="44" spans="2:27">
      <c r="B44" s="38">
        <v>35</v>
      </c>
      <c r="C44" s="27"/>
      <c r="D44" s="39"/>
      <c r="E44" s="45"/>
      <c r="F44" s="24" t="str">
        <f t="shared" si="5"/>
        <v/>
      </c>
      <c r="G44" s="24" t="str">
        <f t="shared" si="6"/>
        <v/>
      </c>
      <c r="H44" s="27"/>
      <c r="I44" s="12" t="str">
        <f t="shared" si="2"/>
        <v/>
      </c>
      <c r="J44" s="41" t="s">
        <v>87</v>
      </c>
      <c r="K44" s="73" t="str">
        <f t="shared" si="3"/>
        <v/>
      </c>
      <c r="L44" s="41" t="str">
        <f>IF($H$5="","",VLOOKUP($H$5,Sheet2!$A$2:$C$299,3,0))</f>
        <v/>
      </c>
      <c r="M44" s="27"/>
      <c r="N44" s="27"/>
      <c r="O44" s="27"/>
      <c r="P44" s="27"/>
      <c r="Q44" s="27"/>
      <c r="AA44" s="77" t="s">
        <v>154</v>
      </c>
    </row>
    <row r="45" spans="2:27">
      <c r="B45" s="38">
        <v>36</v>
      </c>
      <c r="C45" s="27"/>
      <c r="D45" s="39"/>
      <c r="E45" s="45"/>
      <c r="F45" s="24" t="str">
        <f t="shared" si="5"/>
        <v/>
      </c>
      <c r="G45" s="24" t="str">
        <f t="shared" si="6"/>
        <v/>
      </c>
      <c r="H45" s="27"/>
      <c r="I45" s="12" t="str">
        <f t="shared" si="2"/>
        <v/>
      </c>
      <c r="J45" s="41" t="s">
        <v>87</v>
      </c>
      <c r="K45" s="73" t="str">
        <f t="shared" si="3"/>
        <v/>
      </c>
      <c r="L45" s="41" t="str">
        <f>IF($H$5="","",VLOOKUP($H$5,Sheet2!$A$2:$C$299,3,0))</f>
        <v/>
      </c>
      <c r="M45" s="27"/>
      <c r="N45" s="27"/>
      <c r="O45" s="27"/>
      <c r="P45" s="27"/>
      <c r="Q45" s="27"/>
      <c r="AA45" s="77" t="s">
        <v>155</v>
      </c>
    </row>
    <row r="46" spans="2:27">
      <c r="B46" s="38">
        <v>37</v>
      </c>
      <c r="C46" s="27"/>
      <c r="D46" s="39"/>
      <c r="E46" s="45"/>
      <c r="F46" s="24" t="str">
        <f t="shared" si="5"/>
        <v/>
      </c>
      <c r="G46" s="24" t="str">
        <f t="shared" si="6"/>
        <v/>
      </c>
      <c r="H46" s="27"/>
      <c r="I46" s="12" t="str">
        <f t="shared" si="2"/>
        <v/>
      </c>
      <c r="J46" s="41" t="s">
        <v>87</v>
      </c>
      <c r="K46" s="73" t="str">
        <f t="shared" si="3"/>
        <v/>
      </c>
      <c r="L46" s="41" t="str">
        <f>IF($H$5="","",VLOOKUP($H$5,Sheet2!$A$2:$C$299,3,0))</f>
        <v/>
      </c>
      <c r="M46" s="27"/>
      <c r="N46" s="27"/>
      <c r="O46" s="27"/>
      <c r="P46" s="27"/>
      <c r="Q46" s="27"/>
      <c r="AA46" s="77" t="s">
        <v>343</v>
      </c>
    </row>
    <row r="47" spans="2:27">
      <c r="B47" s="38">
        <v>38</v>
      </c>
      <c r="C47" s="27"/>
      <c r="D47" s="39"/>
      <c r="E47" s="45"/>
      <c r="F47" s="24" t="str">
        <f t="shared" si="5"/>
        <v/>
      </c>
      <c r="G47" s="24" t="str">
        <f t="shared" si="6"/>
        <v/>
      </c>
      <c r="H47" s="27"/>
      <c r="I47" s="12" t="str">
        <f t="shared" si="2"/>
        <v/>
      </c>
      <c r="J47" s="41" t="s">
        <v>87</v>
      </c>
      <c r="K47" s="73" t="str">
        <f t="shared" si="3"/>
        <v/>
      </c>
      <c r="L47" s="41" t="str">
        <f>IF($H$5="","",VLOOKUP($H$5,Sheet2!$A$2:$C$299,3,0))</f>
        <v/>
      </c>
      <c r="M47" s="27"/>
      <c r="N47" s="27"/>
      <c r="O47" s="27"/>
      <c r="P47" s="27"/>
      <c r="Q47" s="27"/>
      <c r="AA47" s="77" t="s">
        <v>156</v>
      </c>
    </row>
    <row r="48" spans="2:27">
      <c r="B48" s="38">
        <v>39</v>
      </c>
      <c r="C48" s="27"/>
      <c r="D48" s="39"/>
      <c r="E48" s="45"/>
      <c r="F48" s="24" t="str">
        <f t="shared" si="5"/>
        <v/>
      </c>
      <c r="G48" s="24" t="str">
        <f t="shared" si="6"/>
        <v/>
      </c>
      <c r="H48" s="27"/>
      <c r="I48" s="12" t="str">
        <f t="shared" si="2"/>
        <v/>
      </c>
      <c r="J48" s="41" t="s">
        <v>87</v>
      </c>
      <c r="K48" s="73" t="str">
        <f t="shared" si="3"/>
        <v/>
      </c>
      <c r="L48" s="41" t="str">
        <f>IF($H$5="","",VLOOKUP($H$5,Sheet2!$A$2:$C$299,3,0))</f>
        <v/>
      </c>
      <c r="M48" s="27"/>
      <c r="N48" s="27"/>
      <c r="O48" s="27"/>
      <c r="P48" s="27"/>
      <c r="Q48" s="27"/>
      <c r="AA48" s="77" t="s">
        <v>157</v>
      </c>
    </row>
    <row r="49" spans="2:27">
      <c r="B49" s="38">
        <v>40</v>
      </c>
      <c r="C49" s="27"/>
      <c r="D49" s="39"/>
      <c r="E49" s="45"/>
      <c r="F49" s="24" t="str">
        <f t="shared" si="5"/>
        <v/>
      </c>
      <c r="G49" s="24" t="str">
        <f t="shared" si="6"/>
        <v/>
      </c>
      <c r="H49" s="27"/>
      <c r="I49" s="12" t="str">
        <f t="shared" si="2"/>
        <v/>
      </c>
      <c r="J49" s="41" t="s">
        <v>87</v>
      </c>
      <c r="K49" s="73" t="str">
        <f t="shared" si="3"/>
        <v/>
      </c>
      <c r="L49" s="41" t="str">
        <f>IF($H$5="","",VLOOKUP($H$5,Sheet2!$A$2:$C$299,3,0))</f>
        <v/>
      </c>
      <c r="M49" s="27"/>
      <c r="N49" s="27"/>
      <c r="O49" s="27"/>
      <c r="P49" s="27"/>
      <c r="Q49" s="27"/>
      <c r="AA49" s="77" t="s">
        <v>158</v>
      </c>
    </row>
    <row r="50" spans="2:27">
      <c r="B50" s="38">
        <v>41</v>
      </c>
      <c r="C50" s="27"/>
      <c r="D50" s="39"/>
      <c r="E50" s="45"/>
      <c r="F50" s="24" t="str">
        <f t="shared" si="5"/>
        <v/>
      </c>
      <c r="G50" s="24" t="str">
        <f t="shared" si="6"/>
        <v/>
      </c>
      <c r="H50" s="27"/>
      <c r="I50" s="12" t="str">
        <f t="shared" si="2"/>
        <v/>
      </c>
      <c r="J50" s="41" t="s">
        <v>87</v>
      </c>
      <c r="K50" s="73" t="str">
        <f t="shared" si="3"/>
        <v/>
      </c>
      <c r="L50" s="41" t="str">
        <f>IF($H$5="","",VLOOKUP($H$5,Sheet2!$A$2:$C$299,3,0))</f>
        <v/>
      </c>
      <c r="M50" s="27"/>
      <c r="N50" s="27"/>
      <c r="O50" s="27"/>
      <c r="P50" s="27"/>
      <c r="Q50" s="27"/>
      <c r="AA50" s="77" t="s">
        <v>124</v>
      </c>
    </row>
    <row r="51" spans="2:27">
      <c r="B51" s="38">
        <v>42</v>
      </c>
      <c r="C51" s="27"/>
      <c r="D51" s="39"/>
      <c r="E51" s="45"/>
      <c r="F51" s="24" t="str">
        <f t="shared" si="5"/>
        <v/>
      </c>
      <c r="G51" s="24" t="str">
        <f t="shared" si="6"/>
        <v/>
      </c>
      <c r="H51" s="27"/>
      <c r="I51" s="12" t="str">
        <f t="shared" si="2"/>
        <v/>
      </c>
      <c r="J51" s="41" t="s">
        <v>87</v>
      </c>
      <c r="K51" s="73" t="str">
        <f t="shared" si="3"/>
        <v/>
      </c>
      <c r="L51" s="41" t="str">
        <f>IF($H$5="","",VLOOKUP($H$5,Sheet2!$A$2:$C$299,3,0))</f>
        <v/>
      </c>
      <c r="M51" s="27"/>
      <c r="N51" s="27"/>
      <c r="O51" s="27"/>
      <c r="P51" s="27"/>
      <c r="Q51" s="27"/>
      <c r="AA51" s="77" t="s">
        <v>125</v>
      </c>
    </row>
    <row r="52" spans="2:27">
      <c r="B52" s="38">
        <v>43</v>
      </c>
      <c r="C52" s="27"/>
      <c r="D52" s="39"/>
      <c r="E52" s="40"/>
      <c r="F52" s="24" t="str">
        <f t="shared" si="5"/>
        <v/>
      </c>
      <c r="G52" s="24" t="str">
        <f t="shared" si="6"/>
        <v/>
      </c>
      <c r="H52" s="27"/>
      <c r="I52" s="12" t="str">
        <f t="shared" si="2"/>
        <v/>
      </c>
      <c r="J52" s="41" t="s">
        <v>87</v>
      </c>
      <c r="K52" s="73" t="str">
        <f t="shared" si="3"/>
        <v/>
      </c>
      <c r="L52" s="41" t="str">
        <f>IF($H$5="","",VLOOKUP($H$5,Sheet2!$A$2:$C$299,3,0))</f>
        <v/>
      </c>
      <c r="M52" s="27"/>
      <c r="N52" s="27"/>
      <c r="O52" s="27"/>
      <c r="P52" s="27"/>
      <c r="Q52" s="27"/>
      <c r="AA52" s="77" t="s">
        <v>344</v>
      </c>
    </row>
    <row r="53" spans="2:27">
      <c r="B53" s="38">
        <v>44</v>
      </c>
      <c r="C53" s="27"/>
      <c r="D53" s="39"/>
      <c r="E53" s="45"/>
      <c r="F53" s="24" t="str">
        <f t="shared" si="5"/>
        <v/>
      </c>
      <c r="G53" s="24" t="str">
        <f t="shared" si="6"/>
        <v/>
      </c>
      <c r="H53" s="27"/>
      <c r="I53" s="12" t="str">
        <f t="shared" si="2"/>
        <v/>
      </c>
      <c r="J53" s="41" t="s">
        <v>87</v>
      </c>
      <c r="K53" s="73" t="str">
        <f t="shared" si="3"/>
        <v/>
      </c>
      <c r="L53" s="41" t="str">
        <f>IF($H$5="","",VLOOKUP($H$5,Sheet2!$A$2:$C$299,3,0))</f>
        <v/>
      </c>
      <c r="M53" s="27"/>
      <c r="N53" s="27"/>
      <c r="O53" s="27"/>
      <c r="P53" s="27"/>
      <c r="Q53" s="27"/>
      <c r="AA53" s="77" t="s">
        <v>159</v>
      </c>
    </row>
    <row r="54" spans="2:27">
      <c r="B54" s="38">
        <v>45</v>
      </c>
      <c r="C54" s="27"/>
      <c r="D54" s="39"/>
      <c r="E54" s="45"/>
      <c r="F54" s="24" t="str">
        <f t="shared" si="5"/>
        <v/>
      </c>
      <c r="G54" s="24" t="str">
        <f t="shared" si="6"/>
        <v/>
      </c>
      <c r="H54" s="27"/>
      <c r="I54" s="12" t="str">
        <f t="shared" si="2"/>
        <v/>
      </c>
      <c r="J54" s="41" t="s">
        <v>87</v>
      </c>
      <c r="K54" s="73" t="str">
        <f t="shared" si="3"/>
        <v/>
      </c>
      <c r="L54" s="41" t="str">
        <f>IF($H$5="","",VLOOKUP($H$5,Sheet2!$A$2:$C$299,3,0))</f>
        <v/>
      </c>
      <c r="M54" s="27"/>
      <c r="N54" s="27"/>
      <c r="O54" s="27"/>
      <c r="P54" s="27"/>
      <c r="Q54" s="27"/>
      <c r="AA54" s="77" t="s">
        <v>345</v>
      </c>
    </row>
    <row r="55" spans="2:27">
      <c r="B55" s="38">
        <v>46</v>
      </c>
      <c r="C55" s="27"/>
      <c r="D55" s="39"/>
      <c r="E55" s="45"/>
      <c r="F55" s="24" t="str">
        <f t="shared" si="5"/>
        <v/>
      </c>
      <c r="G55" s="24" t="str">
        <f t="shared" si="6"/>
        <v/>
      </c>
      <c r="H55" s="27"/>
      <c r="I55" s="12" t="str">
        <f t="shared" si="2"/>
        <v/>
      </c>
      <c r="J55" s="41" t="s">
        <v>87</v>
      </c>
      <c r="K55" s="73" t="str">
        <f t="shared" si="3"/>
        <v/>
      </c>
      <c r="L55" s="41" t="str">
        <f>IF($H$5="","",VLOOKUP($H$5,Sheet2!$A$2:$C$299,3,0))</f>
        <v/>
      </c>
      <c r="M55" s="27"/>
      <c r="N55" s="27"/>
      <c r="O55" s="27"/>
      <c r="P55" s="27"/>
      <c r="Q55" s="27"/>
      <c r="AA55" s="77" t="s">
        <v>160</v>
      </c>
    </row>
    <row r="56" spans="2:27">
      <c r="B56" s="38">
        <v>47</v>
      </c>
      <c r="C56" s="27"/>
      <c r="D56" s="39"/>
      <c r="E56" s="45"/>
      <c r="F56" s="24" t="str">
        <f t="shared" si="5"/>
        <v/>
      </c>
      <c r="G56" s="24" t="str">
        <f t="shared" si="6"/>
        <v/>
      </c>
      <c r="H56" s="27"/>
      <c r="I56" s="12" t="str">
        <f t="shared" si="2"/>
        <v/>
      </c>
      <c r="J56" s="41" t="s">
        <v>87</v>
      </c>
      <c r="K56" s="73" t="str">
        <f t="shared" si="3"/>
        <v/>
      </c>
      <c r="L56" s="41" t="str">
        <f>IF($H$5="","",VLOOKUP($H$5,Sheet2!$A$2:$C$299,3,0))</f>
        <v/>
      </c>
      <c r="M56" s="27"/>
      <c r="N56" s="27"/>
      <c r="O56" s="27"/>
      <c r="P56" s="27"/>
      <c r="Q56" s="27"/>
      <c r="AA56" s="77" t="s">
        <v>346</v>
      </c>
    </row>
    <row r="57" spans="2:27">
      <c r="B57" s="38">
        <v>48</v>
      </c>
      <c r="C57" s="27"/>
      <c r="D57" s="39"/>
      <c r="E57" s="45"/>
      <c r="F57" s="24" t="str">
        <f t="shared" si="5"/>
        <v/>
      </c>
      <c r="G57" s="24" t="str">
        <f t="shared" si="6"/>
        <v/>
      </c>
      <c r="H57" s="27"/>
      <c r="I57" s="12" t="str">
        <f t="shared" si="2"/>
        <v/>
      </c>
      <c r="J57" s="41" t="s">
        <v>87</v>
      </c>
      <c r="K57" s="73" t="str">
        <f t="shared" si="3"/>
        <v/>
      </c>
      <c r="L57" s="41" t="str">
        <f>IF($H$5="","",VLOOKUP($H$5,Sheet2!$A$2:$C$299,3,0))</f>
        <v/>
      </c>
      <c r="M57" s="27"/>
      <c r="N57" s="27"/>
      <c r="O57" s="27"/>
      <c r="P57" s="27"/>
      <c r="Q57" s="27"/>
      <c r="AA57" s="77" t="s">
        <v>161</v>
      </c>
    </row>
    <row r="58" spans="2:27">
      <c r="B58" s="38">
        <v>49</v>
      </c>
      <c r="C58" s="27"/>
      <c r="D58" s="39"/>
      <c r="E58" s="45"/>
      <c r="F58" s="24" t="str">
        <f t="shared" si="5"/>
        <v/>
      </c>
      <c r="G58" s="24" t="str">
        <f t="shared" si="6"/>
        <v/>
      </c>
      <c r="H58" s="27"/>
      <c r="I58" s="12" t="str">
        <f t="shared" si="2"/>
        <v/>
      </c>
      <c r="J58" s="41" t="s">
        <v>87</v>
      </c>
      <c r="K58" s="73" t="str">
        <f t="shared" si="3"/>
        <v/>
      </c>
      <c r="L58" s="41" t="str">
        <f>IF($H$5="","",VLOOKUP($H$5,Sheet2!$A$2:$C$299,3,0))</f>
        <v/>
      </c>
      <c r="M58" s="27"/>
      <c r="N58" s="27"/>
      <c r="O58" s="27"/>
      <c r="P58" s="27"/>
      <c r="Q58" s="27"/>
      <c r="AA58" s="77" t="s">
        <v>162</v>
      </c>
    </row>
    <row r="59" spans="2:27">
      <c r="B59" s="38">
        <v>50</v>
      </c>
      <c r="C59" s="27"/>
      <c r="D59" s="58"/>
      <c r="E59" s="45"/>
      <c r="F59" s="24" t="str">
        <f t="shared" si="5"/>
        <v/>
      </c>
      <c r="G59" s="24" t="str">
        <f t="shared" si="6"/>
        <v/>
      </c>
      <c r="H59" s="27"/>
      <c r="I59" s="12" t="str">
        <f t="shared" si="2"/>
        <v/>
      </c>
      <c r="J59" s="41" t="s">
        <v>87</v>
      </c>
      <c r="K59" s="73" t="str">
        <f t="shared" si="3"/>
        <v/>
      </c>
      <c r="L59" s="41" t="str">
        <f>IF($H$5="","",VLOOKUP($H$5,Sheet2!$A$2:$C$299,3,0))</f>
        <v/>
      </c>
      <c r="M59" s="27"/>
      <c r="N59" s="27"/>
      <c r="O59" s="27"/>
      <c r="P59" s="27"/>
      <c r="Q59" s="27"/>
      <c r="AA59" s="77" t="s">
        <v>347</v>
      </c>
    </row>
    <row r="60" spans="2:27">
      <c r="M60" s="44">
        <f>COUNTA(M10:M59)</f>
        <v>0</v>
      </c>
      <c r="O60" s="44">
        <f>COUNTA(O10:O59)</f>
        <v>0</v>
      </c>
      <c r="P60" s="48"/>
      <c r="Q60" s="48"/>
      <c r="AA60" s="77" t="s">
        <v>164</v>
      </c>
    </row>
    <row r="61" spans="2:27">
      <c r="AA61" s="77" t="s">
        <v>163</v>
      </c>
    </row>
    <row r="62" spans="2:27">
      <c r="AA62" s="77" t="s">
        <v>348</v>
      </c>
    </row>
    <row r="63" spans="2:27">
      <c r="AA63" s="77" t="s">
        <v>165</v>
      </c>
    </row>
    <row r="64" spans="2:27">
      <c r="AA64" s="77" t="s">
        <v>349</v>
      </c>
    </row>
    <row r="65" spans="27:27">
      <c r="AA65" s="77" t="s">
        <v>350</v>
      </c>
    </row>
    <row r="66" spans="27:27">
      <c r="AA66" s="77" t="s">
        <v>351</v>
      </c>
    </row>
    <row r="67" spans="27:27">
      <c r="AA67" s="77" t="s">
        <v>352</v>
      </c>
    </row>
    <row r="68" spans="27:27">
      <c r="AA68" s="77" t="s">
        <v>353</v>
      </c>
    </row>
    <row r="69" spans="27:27">
      <c r="AA69" s="77" t="s">
        <v>166</v>
      </c>
    </row>
    <row r="70" spans="27:27">
      <c r="AA70" s="77" t="s">
        <v>354</v>
      </c>
    </row>
    <row r="71" spans="27:27">
      <c r="AA71" s="77" t="s">
        <v>167</v>
      </c>
    </row>
    <row r="72" spans="27:27">
      <c r="AA72" s="77" t="s">
        <v>168</v>
      </c>
    </row>
    <row r="73" spans="27:27">
      <c r="AA73" s="77" t="s">
        <v>169</v>
      </c>
    </row>
    <row r="74" spans="27:27">
      <c r="AA74" s="77" t="s">
        <v>126</v>
      </c>
    </row>
    <row r="75" spans="27:27">
      <c r="AA75" s="77" t="s">
        <v>170</v>
      </c>
    </row>
    <row r="76" spans="27:27">
      <c r="AA76" s="77" t="s">
        <v>171</v>
      </c>
    </row>
    <row r="77" spans="27:27">
      <c r="AA77" s="77" t="s">
        <v>355</v>
      </c>
    </row>
    <row r="78" spans="27:27">
      <c r="AA78" s="77" t="s">
        <v>127</v>
      </c>
    </row>
    <row r="79" spans="27:27">
      <c r="AA79" s="77" t="s">
        <v>356</v>
      </c>
    </row>
    <row r="80" spans="27:27">
      <c r="AA80" s="77" t="s">
        <v>172</v>
      </c>
    </row>
    <row r="81" spans="27:27">
      <c r="AA81" s="77" t="s">
        <v>173</v>
      </c>
    </row>
    <row r="82" spans="27:27">
      <c r="AA82" s="77" t="s">
        <v>174</v>
      </c>
    </row>
    <row r="83" spans="27:27">
      <c r="AA83" s="77" t="s">
        <v>175</v>
      </c>
    </row>
    <row r="84" spans="27:27">
      <c r="AA84" s="77" t="s">
        <v>357</v>
      </c>
    </row>
    <row r="85" spans="27:27">
      <c r="AA85" s="77" t="s">
        <v>176</v>
      </c>
    </row>
    <row r="86" spans="27:27">
      <c r="AA86" s="77" t="s">
        <v>177</v>
      </c>
    </row>
    <row r="87" spans="27:27">
      <c r="AA87" s="77" t="s">
        <v>178</v>
      </c>
    </row>
    <row r="88" spans="27:27">
      <c r="AA88" s="77" t="s">
        <v>179</v>
      </c>
    </row>
    <row r="89" spans="27:27">
      <c r="AA89" s="77" t="s">
        <v>358</v>
      </c>
    </row>
    <row r="90" spans="27:27">
      <c r="AA90" s="77" t="s">
        <v>180</v>
      </c>
    </row>
    <row r="91" spans="27:27">
      <c r="AA91" s="77" t="s">
        <v>181</v>
      </c>
    </row>
    <row r="92" spans="27:27">
      <c r="AA92" s="77" t="s">
        <v>359</v>
      </c>
    </row>
    <row r="93" spans="27:27">
      <c r="AA93" s="77" t="s">
        <v>360</v>
      </c>
    </row>
    <row r="94" spans="27:27">
      <c r="AA94" s="77" t="s">
        <v>182</v>
      </c>
    </row>
    <row r="95" spans="27:27">
      <c r="AA95" s="77" t="s">
        <v>183</v>
      </c>
    </row>
    <row r="96" spans="27:27">
      <c r="AA96" s="77" t="s">
        <v>128</v>
      </c>
    </row>
    <row r="97" spans="27:27">
      <c r="AA97" s="77" t="s">
        <v>184</v>
      </c>
    </row>
    <row r="98" spans="27:27">
      <c r="AA98" s="77" t="s">
        <v>361</v>
      </c>
    </row>
    <row r="99" spans="27:27">
      <c r="AA99" s="77" t="s">
        <v>185</v>
      </c>
    </row>
    <row r="100" spans="27:27">
      <c r="AA100" s="77" t="s">
        <v>186</v>
      </c>
    </row>
    <row r="101" spans="27:27">
      <c r="AA101" s="77" t="s">
        <v>187</v>
      </c>
    </row>
    <row r="102" spans="27:27">
      <c r="AA102" s="77" t="s">
        <v>188</v>
      </c>
    </row>
    <row r="103" spans="27:27">
      <c r="AA103" s="77" t="s">
        <v>189</v>
      </c>
    </row>
    <row r="104" spans="27:27">
      <c r="AA104" s="77" t="s">
        <v>190</v>
      </c>
    </row>
    <row r="105" spans="27:27">
      <c r="AA105" s="77" t="s">
        <v>191</v>
      </c>
    </row>
    <row r="106" spans="27:27">
      <c r="AA106" s="77" t="s">
        <v>192</v>
      </c>
    </row>
    <row r="107" spans="27:27">
      <c r="AA107" s="77" t="s">
        <v>362</v>
      </c>
    </row>
    <row r="108" spans="27:27">
      <c r="AA108" s="77" t="s">
        <v>193</v>
      </c>
    </row>
    <row r="109" spans="27:27">
      <c r="AA109" s="77" t="s">
        <v>194</v>
      </c>
    </row>
    <row r="110" spans="27:27">
      <c r="AA110" s="77" t="s">
        <v>195</v>
      </c>
    </row>
    <row r="111" spans="27:27">
      <c r="AA111" s="77" t="s">
        <v>198</v>
      </c>
    </row>
    <row r="112" spans="27:27">
      <c r="AA112" s="77" t="s">
        <v>199</v>
      </c>
    </row>
    <row r="113" spans="27:27">
      <c r="AA113" s="77" t="s">
        <v>196</v>
      </c>
    </row>
    <row r="114" spans="27:27">
      <c r="AA114" s="77" t="s">
        <v>197</v>
      </c>
    </row>
    <row r="115" spans="27:27">
      <c r="AA115" s="77" t="s">
        <v>200</v>
      </c>
    </row>
    <row r="116" spans="27:27">
      <c r="AA116" s="77" t="s">
        <v>363</v>
      </c>
    </row>
    <row r="117" spans="27:27">
      <c r="AA117" s="77" t="s">
        <v>201</v>
      </c>
    </row>
    <row r="118" spans="27:27">
      <c r="AA118" s="77" t="s">
        <v>202</v>
      </c>
    </row>
    <row r="119" spans="27:27">
      <c r="AA119" s="77" t="s">
        <v>203</v>
      </c>
    </row>
    <row r="120" spans="27:27">
      <c r="AA120" s="77" t="s">
        <v>204</v>
      </c>
    </row>
    <row r="121" spans="27:27">
      <c r="AA121" s="77" t="s">
        <v>364</v>
      </c>
    </row>
    <row r="122" spans="27:27">
      <c r="AA122" s="77" t="s">
        <v>205</v>
      </c>
    </row>
    <row r="123" spans="27:27">
      <c r="AA123" s="77" t="s">
        <v>206</v>
      </c>
    </row>
    <row r="124" spans="27:27">
      <c r="AA124" s="77" t="s">
        <v>207</v>
      </c>
    </row>
    <row r="125" spans="27:27">
      <c r="AA125" s="77" t="s">
        <v>365</v>
      </c>
    </row>
    <row r="126" spans="27:27">
      <c r="AA126" s="77" t="s">
        <v>208</v>
      </c>
    </row>
    <row r="127" spans="27:27">
      <c r="AA127" s="77" t="s">
        <v>209</v>
      </c>
    </row>
    <row r="128" spans="27:27">
      <c r="AA128" s="77" t="s">
        <v>210</v>
      </c>
    </row>
    <row r="129" spans="27:27">
      <c r="AA129" s="77" t="s">
        <v>129</v>
      </c>
    </row>
    <row r="130" spans="27:27">
      <c r="AA130" s="77" t="s">
        <v>211</v>
      </c>
    </row>
    <row r="131" spans="27:27">
      <c r="AA131" s="77" t="s">
        <v>212</v>
      </c>
    </row>
    <row r="132" spans="27:27">
      <c r="AA132" s="77" t="s">
        <v>213</v>
      </c>
    </row>
    <row r="133" spans="27:27">
      <c r="AA133" s="77" t="s">
        <v>366</v>
      </c>
    </row>
    <row r="134" spans="27:27">
      <c r="AA134" s="77" t="s">
        <v>367</v>
      </c>
    </row>
    <row r="135" spans="27:27">
      <c r="AA135" s="77" t="s">
        <v>214</v>
      </c>
    </row>
    <row r="136" spans="27:27">
      <c r="AA136" s="77" t="s">
        <v>215</v>
      </c>
    </row>
    <row r="137" spans="27:27">
      <c r="AA137" s="77" t="s">
        <v>216</v>
      </c>
    </row>
    <row r="138" spans="27:27">
      <c r="AA138" s="77" t="s">
        <v>217</v>
      </c>
    </row>
    <row r="139" spans="27:27">
      <c r="AA139" s="77" t="s">
        <v>218</v>
      </c>
    </row>
    <row r="140" spans="27:27">
      <c r="AA140" s="77" t="s">
        <v>219</v>
      </c>
    </row>
    <row r="141" spans="27:27">
      <c r="AA141" s="77" t="s">
        <v>220</v>
      </c>
    </row>
    <row r="142" spans="27:27">
      <c r="AA142" s="77" t="s">
        <v>221</v>
      </c>
    </row>
    <row r="143" spans="27:27">
      <c r="AA143" s="77" t="s">
        <v>368</v>
      </c>
    </row>
    <row r="144" spans="27:27">
      <c r="AA144" s="77" t="s">
        <v>222</v>
      </c>
    </row>
    <row r="145" spans="27:27">
      <c r="AA145" s="77" t="s">
        <v>223</v>
      </c>
    </row>
    <row r="146" spans="27:27">
      <c r="AA146" s="77" t="s">
        <v>369</v>
      </c>
    </row>
    <row r="147" spans="27:27">
      <c r="AA147" s="77" t="s">
        <v>224</v>
      </c>
    </row>
    <row r="148" spans="27:27">
      <c r="AA148" s="77" t="s">
        <v>225</v>
      </c>
    </row>
    <row r="149" spans="27:27">
      <c r="AA149" s="77" t="s">
        <v>226</v>
      </c>
    </row>
    <row r="150" spans="27:27">
      <c r="AA150" s="77" t="s">
        <v>370</v>
      </c>
    </row>
    <row r="151" spans="27:27">
      <c r="AA151" s="77" t="s">
        <v>371</v>
      </c>
    </row>
    <row r="152" spans="27:27">
      <c r="AA152" s="77" t="s">
        <v>227</v>
      </c>
    </row>
    <row r="153" spans="27:27">
      <c r="AA153" s="77" t="s">
        <v>228</v>
      </c>
    </row>
    <row r="154" spans="27:27">
      <c r="AA154" s="77" t="s">
        <v>372</v>
      </c>
    </row>
    <row r="155" spans="27:27">
      <c r="AA155" s="77" t="s">
        <v>229</v>
      </c>
    </row>
    <row r="156" spans="27:27">
      <c r="AA156" s="77" t="s">
        <v>230</v>
      </c>
    </row>
    <row r="157" spans="27:27">
      <c r="AA157" s="77" t="s">
        <v>231</v>
      </c>
    </row>
    <row r="158" spans="27:27">
      <c r="AA158" s="77" t="s">
        <v>232</v>
      </c>
    </row>
    <row r="159" spans="27:27">
      <c r="AA159" s="77" t="s">
        <v>233</v>
      </c>
    </row>
    <row r="160" spans="27:27">
      <c r="AA160" s="77" t="s">
        <v>234</v>
      </c>
    </row>
    <row r="161" spans="27:27">
      <c r="AA161" s="77" t="s">
        <v>373</v>
      </c>
    </row>
    <row r="162" spans="27:27">
      <c r="AA162" s="77" t="s">
        <v>235</v>
      </c>
    </row>
    <row r="163" spans="27:27">
      <c r="AA163" s="77" t="s">
        <v>236</v>
      </c>
    </row>
    <row r="164" spans="27:27">
      <c r="AA164" s="77" t="s">
        <v>374</v>
      </c>
    </row>
    <row r="165" spans="27:27">
      <c r="AA165" s="77" t="s">
        <v>375</v>
      </c>
    </row>
    <row r="166" spans="27:27">
      <c r="AA166" s="77" t="s">
        <v>237</v>
      </c>
    </row>
    <row r="167" spans="27:27">
      <c r="AA167" s="77" t="s">
        <v>238</v>
      </c>
    </row>
    <row r="168" spans="27:27">
      <c r="AA168" s="77" t="s">
        <v>239</v>
      </c>
    </row>
    <row r="169" spans="27:27">
      <c r="AA169" s="77" t="s">
        <v>240</v>
      </c>
    </row>
    <row r="170" spans="27:27">
      <c r="AA170" s="77" t="s">
        <v>241</v>
      </c>
    </row>
    <row r="171" spans="27:27">
      <c r="AA171" s="77" t="s">
        <v>242</v>
      </c>
    </row>
    <row r="172" spans="27:27">
      <c r="AA172" s="77" t="s">
        <v>376</v>
      </c>
    </row>
    <row r="173" spans="27:27">
      <c r="AA173" s="77" t="s">
        <v>243</v>
      </c>
    </row>
    <row r="174" spans="27:27">
      <c r="AA174" s="77" t="s">
        <v>377</v>
      </c>
    </row>
    <row r="175" spans="27:27">
      <c r="AA175" s="77" t="s">
        <v>378</v>
      </c>
    </row>
    <row r="176" spans="27:27">
      <c r="AA176" s="77" t="s">
        <v>245</v>
      </c>
    </row>
    <row r="177" spans="27:27">
      <c r="AA177" s="77" t="s">
        <v>244</v>
      </c>
    </row>
    <row r="178" spans="27:27">
      <c r="AA178" s="77" t="s">
        <v>246</v>
      </c>
    </row>
    <row r="179" spans="27:27">
      <c r="AA179" s="77" t="s">
        <v>247</v>
      </c>
    </row>
    <row r="180" spans="27:27">
      <c r="AA180" s="77" t="s">
        <v>248</v>
      </c>
    </row>
    <row r="181" spans="27:27">
      <c r="AA181" s="77" t="s">
        <v>249</v>
      </c>
    </row>
    <row r="182" spans="27:27">
      <c r="AA182" s="77" t="s">
        <v>379</v>
      </c>
    </row>
    <row r="183" spans="27:27">
      <c r="AA183" s="77" t="s">
        <v>251</v>
      </c>
    </row>
    <row r="184" spans="27:27">
      <c r="AA184" s="77" t="s">
        <v>250</v>
      </c>
    </row>
    <row r="185" spans="27:27">
      <c r="AA185" s="77" t="s">
        <v>252</v>
      </c>
    </row>
    <row r="186" spans="27:27">
      <c r="AA186" s="77" t="s">
        <v>253</v>
      </c>
    </row>
    <row r="187" spans="27:27">
      <c r="AA187" s="77" t="s">
        <v>254</v>
      </c>
    </row>
    <row r="188" spans="27:27">
      <c r="AA188" s="77" t="s">
        <v>380</v>
      </c>
    </row>
    <row r="189" spans="27:27">
      <c r="AA189" s="77" t="s">
        <v>255</v>
      </c>
    </row>
    <row r="190" spans="27:27">
      <c r="AA190" s="77" t="s">
        <v>381</v>
      </c>
    </row>
    <row r="191" spans="27:27">
      <c r="AA191" s="77" t="s">
        <v>382</v>
      </c>
    </row>
    <row r="192" spans="27:27">
      <c r="AA192" s="77" t="s">
        <v>256</v>
      </c>
    </row>
    <row r="193" spans="27:27">
      <c r="AA193" s="77" t="s">
        <v>257</v>
      </c>
    </row>
    <row r="194" spans="27:27">
      <c r="AA194" s="77" t="s">
        <v>258</v>
      </c>
    </row>
    <row r="195" spans="27:27">
      <c r="AA195" s="77" t="s">
        <v>259</v>
      </c>
    </row>
    <row r="196" spans="27:27">
      <c r="AA196" s="77" t="s">
        <v>383</v>
      </c>
    </row>
    <row r="197" spans="27:27">
      <c r="AA197" s="77" t="s">
        <v>260</v>
      </c>
    </row>
    <row r="198" spans="27:27">
      <c r="AA198" s="77" t="s">
        <v>384</v>
      </c>
    </row>
    <row r="199" spans="27:27">
      <c r="AA199" s="77" t="s">
        <v>385</v>
      </c>
    </row>
    <row r="200" spans="27:27">
      <c r="AA200" s="77" t="s">
        <v>130</v>
      </c>
    </row>
    <row r="201" spans="27:27">
      <c r="AA201" s="77" t="s">
        <v>261</v>
      </c>
    </row>
    <row r="202" spans="27:27">
      <c r="AA202" s="77" t="s">
        <v>262</v>
      </c>
    </row>
    <row r="203" spans="27:27">
      <c r="AA203" s="77" t="s">
        <v>263</v>
      </c>
    </row>
    <row r="204" spans="27:27">
      <c r="AA204" s="77" t="s">
        <v>264</v>
      </c>
    </row>
    <row r="205" spans="27:27">
      <c r="AA205" s="77" t="s">
        <v>386</v>
      </c>
    </row>
    <row r="206" spans="27:27">
      <c r="AA206" s="77" t="s">
        <v>265</v>
      </c>
    </row>
    <row r="207" spans="27:27">
      <c r="AA207" s="77" t="s">
        <v>387</v>
      </c>
    </row>
    <row r="208" spans="27:27">
      <c r="AA208" s="77" t="s">
        <v>266</v>
      </c>
    </row>
    <row r="209" spans="27:27">
      <c r="AA209" s="77" t="s">
        <v>388</v>
      </c>
    </row>
    <row r="210" spans="27:27">
      <c r="AA210" s="77" t="s">
        <v>267</v>
      </c>
    </row>
    <row r="211" spans="27:27">
      <c r="AA211" s="77" t="s">
        <v>268</v>
      </c>
    </row>
    <row r="212" spans="27:27">
      <c r="AA212" s="77" t="s">
        <v>270</v>
      </c>
    </row>
    <row r="213" spans="27:27">
      <c r="AA213" s="77" t="s">
        <v>269</v>
      </c>
    </row>
    <row r="214" spans="27:27">
      <c r="AA214" s="77" t="s">
        <v>271</v>
      </c>
    </row>
    <row r="215" spans="27:27">
      <c r="AA215" s="77" t="s">
        <v>389</v>
      </c>
    </row>
    <row r="216" spans="27:27">
      <c r="AA216" s="77" t="s">
        <v>131</v>
      </c>
    </row>
    <row r="217" spans="27:27">
      <c r="AA217" s="77" t="s">
        <v>272</v>
      </c>
    </row>
    <row r="218" spans="27:27">
      <c r="AA218" s="77" t="s">
        <v>273</v>
      </c>
    </row>
    <row r="219" spans="27:27">
      <c r="AA219" s="77" t="s">
        <v>390</v>
      </c>
    </row>
    <row r="220" spans="27:27">
      <c r="AA220" s="77" t="s">
        <v>274</v>
      </c>
    </row>
    <row r="221" spans="27:27">
      <c r="AA221" s="77" t="s">
        <v>275</v>
      </c>
    </row>
    <row r="222" spans="27:27">
      <c r="AA222" s="77" t="s">
        <v>391</v>
      </c>
    </row>
    <row r="223" spans="27:27">
      <c r="AA223" s="77" t="s">
        <v>276</v>
      </c>
    </row>
    <row r="224" spans="27:27">
      <c r="AA224" s="77" t="s">
        <v>277</v>
      </c>
    </row>
    <row r="225" spans="27:27">
      <c r="AA225" s="77" t="s">
        <v>132</v>
      </c>
    </row>
    <row r="226" spans="27:27">
      <c r="AA226" s="77" t="s">
        <v>133</v>
      </c>
    </row>
    <row r="227" spans="27:27">
      <c r="AA227" s="77" t="s">
        <v>278</v>
      </c>
    </row>
    <row r="228" spans="27:27">
      <c r="AA228" s="77" t="s">
        <v>134</v>
      </c>
    </row>
    <row r="229" spans="27:27">
      <c r="AA229" s="77" t="s">
        <v>279</v>
      </c>
    </row>
    <row r="230" spans="27:27">
      <c r="AA230" s="77" t="s">
        <v>280</v>
      </c>
    </row>
    <row r="231" spans="27:27">
      <c r="AA231" s="77" t="s">
        <v>281</v>
      </c>
    </row>
    <row r="232" spans="27:27">
      <c r="AA232" s="77" t="s">
        <v>282</v>
      </c>
    </row>
    <row r="233" spans="27:27">
      <c r="AA233" s="77" t="s">
        <v>392</v>
      </c>
    </row>
    <row r="234" spans="27:27">
      <c r="AA234" s="77" t="s">
        <v>283</v>
      </c>
    </row>
    <row r="235" spans="27:27">
      <c r="AA235" s="77" t="s">
        <v>284</v>
      </c>
    </row>
    <row r="236" spans="27:27">
      <c r="AA236" s="77" t="s">
        <v>285</v>
      </c>
    </row>
    <row r="237" spans="27:27">
      <c r="AA237" s="77" t="s">
        <v>286</v>
      </c>
    </row>
    <row r="238" spans="27:27">
      <c r="AA238" s="77" t="s">
        <v>287</v>
      </c>
    </row>
    <row r="239" spans="27:27">
      <c r="AA239" s="77" t="s">
        <v>288</v>
      </c>
    </row>
    <row r="240" spans="27:27">
      <c r="AA240" s="77" t="s">
        <v>289</v>
      </c>
    </row>
    <row r="241" spans="27:27">
      <c r="AA241" s="77" t="s">
        <v>290</v>
      </c>
    </row>
    <row r="242" spans="27:27">
      <c r="AA242" s="77" t="s">
        <v>291</v>
      </c>
    </row>
    <row r="243" spans="27:27">
      <c r="AA243" s="77" t="s">
        <v>292</v>
      </c>
    </row>
    <row r="244" spans="27:27">
      <c r="AA244" s="77" t="s">
        <v>293</v>
      </c>
    </row>
    <row r="245" spans="27:27">
      <c r="AA245" s="77" t="s">
        <v>393</v>
      </c>
    </row>
    <row r="246" spans="27:27">
      <c r="AA246" s="77" t="s">
        <v>294</v>
      </c>
    </row>
    <row r="247" spans="27:27">
      <c r="AA247" s="77" t="s">
        <v>394</v>
      </c>
    </row>
    <row r="248" spans="27:27">
      <c r="AA248" s="77" t="s">
        <v>395</v>
      </c>
    </row>
    <row r="249" spans="27:27">
      <c r="AA249" s="77" t="s">
        <v>295</v>
      </c>
    </row>
    <row r="250" spans="27:27">
      <c r="AA250" s="77" t="s">
        <v>396</v>
      </c>
    </row>
    <row r="251" spans="27:27">
      <c r="AA251" s="77" t="s">
        <v>296</v>
      </c>
    </row>
    <row r="252" spans="27:27">
      <c r="AA252" s="77" t="s">
        <v>297</v>
      </c>
    </row>
    <row r="253" spans="27:27">
      <c r="AA253" s="77" t="s">
        <v>298</v>
      </c>
    </row>
    <row r="254" spans="27:27">
      <c r="AA254" s="77" t="s">
        <v>299</v>
      </c>
    </row>
    <row r="255" spans="27:27">
      <c r="AA255" s="77" t="s">
        <v>300</v>
      </c>
    </row>
    <row r="256" spans="27:27">
      <c r="AA256" s="77" t="s">
        <v>397</v>
      </c>
    </row>
    <row r="257" spans="27:27">
      <c r="AA257" s="77" t="s">
        <v>398</v>
      </c>
    </row>
    <row r="258" spans="27:27">
      <c r="AA258" s="77" t="s">
        <v>301</v>
      </c>
    </row>
    <row r="259" spans="27:27">
      <c r="AA259" s="77" t="s">
        <v>302</v>
      </c>
    </row>
    <row r="260" spans="27:27">
      <c r="AA260" s="77" t="s">
        <v>303</v>
      </c>
    </row>
    <row r="261" spans="27:27">
      <c r="AA261" s="77" t="s">
        <v>304</v>
      </c>
    </row>
    <row r="262" spans="27:27">
      <c r="AA262" s="77" t="s">
        <v>305</v>
      </c>
    </row>
    <row r="263" spans="27:27">
      <c r="AA263" s="77" t="s">
        <v>306</v>
      </c>
    </row>
    <row r="264" spans="27:27">
      <c r="AA264" s="77" t="s">
        <v>308</v>
      </c>
    </row>
    <row r="265" spans="27:27">
      <c r="AA265" s="77" t="s">
        <v>309</v>
      </c>
    </row>
    <row r="266" spans="27:27">
      <c r="AA266" s="77" t="s">
        <v>307</v>
      </c>
    </row>
    <row r="267" spans="27:27">
      <c r="AA267" s="77" t="s">
        <v>399</v>
      </c>
    </row>
    <row r="268" spans="27:27">
      <c r="AA268" s="77" t="s">
        <v>400</v>
      </c>
    </row>
    <row r="269" spans="27:27">
      <c r="AA269" s="77" t="s">
        <v>310</v>
      </c>
    </row>
    <row r="270" spans="27:27">
      <c r="AA270" s="77" t="s">
        <v>311</v>
      </c>
    </row>
    <row r="271" spans="27:27">
      <c r="AA271" s="77" t="s">
        <v>312</v>
      </c>
    </row>
    <row r="272" spans="27:27">
      <c r="AA272" s="77" t="s">
        <v>401</v>
      </c>
    </row>
    <row r="273" spans="27:27">
      <c r="AA273" s="77" t="s">
        <v>402</v>
      </c>
    </row>
    <row r="274" spans="27:27">
      <c r="AA274" s="77" t="s">
        <v>313</v>
      </c>
    </row>
    <row r="275" spans="27:27">
      <c r="AA275" s="77" t="s">
        <v>314</v>
      </c>
    </row>
    <row r="276" spans="27:27">
      <c r="AA276" s="77" t="s">
        <v>315</v>
      </c>
    </row>
    <row r="277" spans="27:27">
      <c r="AA277" s="77" t="s">
        <v>316</v>
      </c>
    </row>
    <row r="278" spans="27:27">
      <c r="AA278" s="77" t="s">
        <v>317</v>
      </c>
    </row>
    <row r="279" spans="27:27">
      <c r="AA279" s="77" t="s">
        <v>318</v>
      </c>
    </row>
    <row r="280" spans="27:27">
      <c r="AA280" s="77" t="s">
        <v>403</v>
      </c>
    </row>
    <row r="281" spans="27:27">
      <c r="AA281" s="77" t="s">
        <v>404</v>
      </c>
    </row>
    <row r="282" spans="27:27">
      <c r="AA282" s="77" t="s">
        <v>319</v>
      </c>
    </row>
    <row r="283" spans="27:27">
      <c r="AA283" s="77" t="s">
        <v>320</v>
      </c>
    </row>
    <row r="284" spans="27:27">
      <c r="AA284" s="78" t="s">
        <v>321</v>
      </c>
    </row>
    <row r="285" spans="27:27">
      <c r="AA285" s="78" t="s">
        <v>322</v>
      </c>
    </row>
    <row r="286" spans="27:27">
      <c r="AA286" s="78" t="s">
        <v>323</v>
      </c>
    </row>
    <row r="287" spans="27:27">
      <c r="AA287" s="78" t="s">
        <v>324</v>
      </c>
    </row>
    <row r="288" spans="27:27">
      <c r="AA288" s="78" t="s">
        <v>405</v>
      </c>
    </row>
    <row r="289" spans="27:27">
      <c r="AA289" s="78" t="s">
        <v>325</v>
      </c>
    </row>
    <row r="290" spans="27:27">
      <c r="AA290" s="78" t="s">
        <v>326</v>
      </c>
    </row>
    <row r="291" spans="27:27">
      <c r="AA291" s="78" t="s">
        <v>327</v>
      </c>
    </row>
    <row r="292" spans="27:27">
      <c r="AA292" s="78" t="s">
        <v>406</v>
      </c>
    </row>
    <row r="293" spans="27:27">
      <c r="AA293" s="78" t="s">
        <v>407</v>
      </c>
    </row>
    <row r="294" spans="27:27">
      <c r="AA294" s="78" t="s">
        <v>328</v>
      </c>
    </row>
    <row r="295" spans="27:27">
      <c r="AA295" s="78" t="s">
        <v>329</v>
      </c>
    </row>
  </sheetData>
  <sheetProtection password="ED7A" sheet="1" objects="1" scenarios="1"/>
  <mergeCells count="11">
    <mergeCell ref="C4:G4"/>
    <mergeCell ref="H4:M4"/>
    <mergeCell ref="C5:G5"/>
    <mergeCell ref="H5:M5"/>
    <mergeCell ref="O6:Q6"/>
    <mergeCell ref="R6:S6"/>
    <mergeCell ref="O5:T5"/>
    <mergeCell ref="C7:G7"/>
    <mergeCell ref="H7:M7"/>
    <mergeCell ref="C6:G6"/>
    <mergeCell ref="H6:M6"/>
  </mergeCells>
  <phoneticPr fontId="9"/>
  <dataValidations count="5">
    <dataValidation type="list" allowBlank="1" showInputMessage="1" showErrorMessage="1" sqref="M10:M59">
      <formula1>INDIRECT(I10)</formula1>
    </dataValidation>
    <dataValidation type="list" allowBlank="1" showInputMessage="1" showErrorMessage="1" sqref="O10:O59">
      <formula1>INDIRECT(I10)</formula1>
    </dataValidation>
    <dataValidation type="list" allowBlank="1" showInputMessage="1" showErrorMessage="1" sqref="Q10:Q59">
      <formula1>$V$10</formula1>
    </dataValidation>
    <dataValidation type="list" allowBlank="1" showInputMessage="1" showErrorMessage="1" sqref="H10:H59">
      <formula1>$B$10:$B$12</formula1>
    </dataValidation>
    <dataValidation type="list" allowBlank="1" showInputMessage="1" showErrorMessage="1" sqref="H5:M5">
      <formula1>$AA$10:$AA$295</formula1>
    </dataValidation>
  </dataValidations>
  <pageMargins left="0.7" right="0.7" top="0.75" bottom="0.75" header="0.3" footer="0.3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0000"/>
  </sheetPr>
  <dimension ref="B2:AE295"/>
  <sheetViews>
    <sheetView workbookViewId="0">
      <selection activeCell="H5" sqref="H5:M5"/>
    </sheetView>
  </sheetViews>
  <sheetFormatPr defaultColWidth="12.875" defaultRowHeight="14.25"/>
  <cols>
    <col min="1" max="1" width="12.875" style="4"/>
    <col min="2" max="2" width="3.5" style="4" bestFit="1" customWidth="1"/>
    <col min="3" max="3" width="8.375" style="4" customWidth="1"/>
    <col min="4" max="5" width="9.5" style="4" bestFit="1" customWidth="1"/>
    <col min="6" max="6" width="10.375" style="4" customWidth="1"/>
    <col min="7" max="7" width="10.625" style="4" customWidth="1"/>
    <col min="8" max="8" width="6.875" style="4" customWidth="1"/>
    <col min="9" max="9" width="6.625" style="4" hidden="1" customWidth="1"/>
    <col min="10" max="10" width="7" style="4" customWidth="1"/>
    <col min="11" max="11" width="13.5" style="4" bestFit="1" customWidth="1"/>
    <col min="12" max="12" width="9.5" style="4" bestFit="1" customWidth="1"/>
    <col min="13" max="13" width="16.875" style="4" customWidth="1"/>
    <col min="14" max="14" width="12.875" style="4" customWidth="1"/>
    <col min="15" max="15" width="16.875" style="4" customWidth="1"/>
    <col min="16" max="16" width="12.875" style="4"/>
    <col min="17" max="17" width="7.125" style="4" customWidth="1"/>
    <col min="18" max="18" width="5.125" style="4" customWidth="1"/>
    <col min="19" max="19" width="17.5" style="4" bestFit="1" customWidth="1"/>
    <col min="20" max="20" width="11.5" style="4" bestFit="1" customWidth="1"/>
    <col min="21" max="21" width="9.5" style="4" bestFit="1" customWidth="1"/>
    <col min="22" max="22" width="11.5" style="4" bestFit="1" customWidth="1"/>
    <col min="23" max="23" width="7.5" style="4" bestFit="1" customWidth="1"/>
    <col min="24" max="25" width="12.875" style="4"/>
    <col min="26" max="26" width="12.375" style="4" customWidth="1"/>
    <col min="27" max="27" width="20.625" style="4" hidden="1" customWidth="1"/>
    <col min="28" max="28" width="5.5" style="4" hidden="1" customWidth="1"/>
    <col min="29" max="31" width="17.375" style="4" hidden="1" customWidth="1"/>
    <col min="32" max="16384" width="12.875" style="4"/>
  </cols>
  <sheetData>
    <row r="2" spans="2:31" ht="39" customHeight="1">
      <c r="C2" s="61" t="s">
        <v>330</v>
      </c>
      <c r="D2" s="17"/>
    </row>
    <row r="3" spans="2:31" ht="9.75" customHeight="1">
      <c r="C3" s="5"/>
      <c r="D3" s="5"/>
    </row>
    <row r="4" spans="2:31" ht="30.75" customHeight="1">
      <c r="C4" s="134" t="s">
        <v>52</v>
      </c>
      <c r="D4" s="135"/>
      <c r="E4" s="135"/>
      <c r="F4" s="135"/>
      <c r="G4" s="136"/>
      <c r="H4" s="131"/>
      <c r="I4" s="132"/>
      <c r="J4" s="132"/>
      <c r="K4" s="132"/>
      <c r="L4" s="132"/>
      <c r="M4" s="133"/>
    </row>
    <row r="5" spans="2:31" ht="30" customHeight="1">
      <c r="C5" s="122" t="s">
        <v>51</v>
      </c>
      <c r="D5" s="123"/>
      <c r="E5" s="123"/>
      <c r="F5" s="123"/>
      <c r="G5" s="124"/>
      <c r="H5" s="128"/>
      <c r="I5" s="129"/>
      <c r="J5" s="129"/>
      <c r="K5" s="129"/>
      <c r="L5" s="129"/>
      <c r="M5" s="130"/>
      <c r="N5" s="18" t="s">
        <v>35</v>
      </c>
      <c r="O5" s="119"/>
      <c r="P5" s="120"/>
      <c r="Q5" s="120"/>
      <c r="R5" s="120"/>
      <c r="S5" s="120"/>
      <c r="T5" s="121"/>
    </row>
    <row r="6" spans="2:31" ht="30" customHeight="1">
      <c r="C6" s="122" t="s">
        <v>45</v>
      </c>
      <c r="D6" s="123"/>
      <c r="E6" s="123"/>
      <c r="F6" s="123"/>
      <c r="G6" s="124"/>
      <c r="H6" s="125"/>
      <c r="I6" s="126"/>
      <c r="J6" s="126"/>
      <c r="K6" s="126"/>
      <c r="L6" s="126"/>
      <c r="M6" s="127"/>
      <c r="N6" s="18" t="s">
        <v>41</v>
      </c>
      <c r="O6" s="125"/>
      <c r="P6" s="126"/>
      <c r="Q6" s="127"/>
      <c r="R6" s="122" t="s">
        <v>85</v>
      </c>
      <c r="S6" s="124"/>
      <c r="T6" s="2">
        <f>O60+M60</f>
        <v>0</v>
      </c>
    </row>
    <row r="7" spans="2:31" ht="30" customHeight="1">
      <c r="C7" s="122" t="s">
        <v>36</v>
      </c>
      <c r="D7" s="123"/>
      <c r="E7" s="123"/>
      <c r="F7" s="123"/>
      <c r="G7" s="124"/>
      <c r="H7" s="125"/>
      <c r="I7" s="126"/>
      <c r="J7" s="126"/>
      <c r="K7" s="126"/>
      <c r="L7" s="126"/>
      <c r="M7" s="127"/>
      <c r="N7" s="13"/>
      <c r="O7" s="14"/>
      <c r="P7" s="14"/>
      <c r="Q7" s="14"/>
      <c r="R7" s="13"/>
      <c r="S7" s="13"/>
      <c r="T7" s="15"/>
    </row>
    <row r="8" spans="2:31" ht="15" customHeight="1"/>
    <row r="9" spans="2:31">
      <c r="C9" s="18" t="s">
        <v>11</v>
      </c>
      <c r="D9" s="18" t="s">
        <v>47</v>
      </c>
      <c r="E9" s="18" t="s">
        <v>48</v>
      </c>
      <c r="F9" s="18" t="s">
        <v>49</v>
      </c>
      <c r="G9" s="18" t="s">
        <v>50</v>
      </c>
      <c r="H9" s="18" t="s">
        <v>39</v>
      </c>
      <c r="I9" s="18"/>
      <c r="J9" s="18" t="s">
        <v>37</v>
      </c>
      <c r="K9" s="18" t="s">
        <v>46</v>
      </c>
      <c r="L9" s="18" t="s">
        <v>38</v>
      </c>
      <c r="M9" s="18" t="s">
        <v>70</v>
      </c>
      <c r="N9" s="18" t="s">
        <v>12</v>
      </c>
      <c r="O9" s="18" t="s">
        <v>71</v>
      </c>
      <c r="P9" s="18" t="s">
        <v>12</v>
      </c>
      <c r="Q9" s="18" t="s">
        <v>32</v>
      </c>
      <c r="S9" s="4" t="s">
        <v>33</v>
      </c>
      <c r="T9" s="4" t="s">
        <v>34</v>
      </c>
      <c r="U9" s="10" t="s">
        <v>43</v>
      </c>
    </row>
    <row r="10" spans="2:31">
      <c r="B10" s="1">
        <v>1</v>
      </c>
      <c r="C10" s="27"/>
      <c r="D10" s="39"/>
      <c r="E10" s="40"/>
      <c r="F10" s="24" t="str">
        <f t="shared" ref="F10:F19" si="0">ASC(PHONETIC(D10))</f>
        <v/>
      </c>
      <c r="G10" s="24" t="str">
        <f t="shared" ref="G10:G19" si="1">ASC(PHONETIC(E10))</f>
        <v/>
      </c>
      <c r="H10" s="27"/>
      <c r="I10" s="12" t="str">
        <f>IF(H10="","",IF(H10=3,"三年",IF(H10=2,"二年",IF(H10=1,"一年"))))</f>
        <v/>
      </c>
      <c r="J10" s="3" t="s">
        <v>40</v>
      </c>
      <c r="K10" s="74" t="str">
        <f>IF($H$5="","",$H$5)</f>
        <v/>
      </c>
      <c r="L10" s="3" t="str">
        <f>IF($H$5="","",VLOOKUP($H$5,Sheet2!$A$2:$C$299,3,0))</f>
        <v/>
      </c>
      <c r="M10" s="27"/>
      <c r="N10" s="27"/>
      <c r="O10" s="27"/>
      <c r="P10" s="27"/>
      <c r="Q10" s="27"/>
      <c r="S10" s="6" t="s">
        <v>53</v>
      </c>
      <c r="T10" s="6">
        <f>COUNTIF($M$10:$O$59,S10)</f>
        <v>0</v>
      </c>
      <c r="U10" s="9">
        <v>2</v>
      </c>
      <c r="V10" s="16" t="s">
        <v>44</v>
      </c>
      <c r="AA10" s="79" t="s">
        <v>332</v>
      </c>
    </row>
    <row r="11" spans="2:31">
      <c r="B11" s="1">
        <v>2</v>
      </c>
      <c r="C11" s="27"/>
      <c r="D11" s="39"/>
      <c r="E11" s="75"/>
      <c r="F11" s="24" t="str">
        <f t="shared" si="0"/>
        <v/>
      </c>
      <c r="G11" s="24" t="str">
        <f t="shared" si="1"/>
        <v/>
      </c>
      <c r="H11" s="27"/>
      <c r="I11" s="12" t="str">
        <f t="shared" ref="I11:I59" si="2">IF(H11="","",IF(H11=3,"三年",IF(H11=2,"二年",IF(H11=1,"一年"))))</f>
        <v/>
      </c>
      <c r="J11" s="3" t="s">
        <v>40</v>
      </c>
      <c r="K11" s="74" t="str">
        <f t="shared" ref="K11:K59" si="3">IF($H$5="","",$H$5)</f>
        <v/>
      </c>
      <c r="L11" s="3" t="str">
        <f>IF($H$5="","",VLOOKUP($H$5,Sheet2!$A$2:$C$299,3,0))</f>
        <v/>
      </c>
      <c r="M11" s="27"/>
      <c r="N11" s="27"/>
      <c r="O11" s="27"/>
      <c r="P11" s="27"/>
      <c r="Q11" s="27"/>
      <c r="S11" s="6" t="s">
        <v>57</v>
      </c>
      <c r="T11" s="6">
        <f t="shared" ref="T11:T17" si="4">COUNTIF($M$10:$O$59,S11)</f>
        <v>0</v>
      </c>
      <c r="U11" s="9">
        <v>2</v>
      </c>
      <c r="AA11" s="79" t="s">
        <v>135</v>
      </c>
    </row>
    <row r="12" spans="2:31">
      <c r="B12" s="1">
        <v>3</v>
      </c>
      <c r="C12" s="27"/>
      <c r="D12" s="39"/>
      <c r="E12" s="75"/>
      <c r="F12" s="24" t="str">
        <f t="shared" si="0"/>
        <v/>
      </c>
      <c r="G12" s="24" t="str">
        <f t="shared" si="1"/>
        <v/>
      </c>
      <c r="H12" s="27"/>
      <c r="I12" s="12" t="str">
        <f t="shared" si="2"/>
        <v/>
      </c>
      <c r="J12" s="3" t="s">
        <v>40</v>
      </c>
      <c r="K12" s="74" t="str">
        <f t="shared" si="3"/>
        <v/>
      </c>
      <c r="L12" s="3" t="str">
        <f>IF($H$5="","",VLOOKUP($H$5,Sheet2!$A$2:$C$299,3,0))</f>
        <v/>
      </c>
      <c r="M12" s="27"/>
      <c r="N12" s="27"/>
      <c r="O12" s="27"/>
      <c r="P12" s="27"/>
      <c r="Q12" s="27"/>
      <c r="S12" s="6" t="s">
        <v>69</v>
      </c>
      <c r="T12" s="6">
        <f t="shared" si="4"/>
        <v>0</v>
      </c>
      <c r="U12" s="9">
        <v>2</v>
      </c>
      <c r="AA12" s="79" t="s">
        <v>136</v>
      </c>
      <c r="AB12" s="4" t="s">
        <v>76</v>
      </c>
      <c r="AC12" s="4" t="s">
        <v>81</v>
      </c>
      <c r="AD12" s="4" t="s">
        <v>82</v>
      </c>
      <c r="AE12" s="4" t="s">
        <v>83</v>
      </c>
    </row>
    <row r="13" spans="2:31">
      <c r="B13" s="1">
        <v>4</v>
      </c>
      <c r="C13" s="27"/>
      <c r="D13" s="39"/>
      <c r="E13" s="75"/>
      <c r="F13" s="24" t="str">
        <f t="shared" si="0"/>
        <v/>
      </c>
      <c r="G13" s="24" t="str">
        <f t="shared" si="1"/>
        <v/>
      </c>
      <c r="H13" s="27"/>
      <c r="I13" s="12" t="str">
        <f t="shared" si="2"/>
        <v/>
      </c>
      <c r="J13" s="3" t="s">
        <v>40</v>
      </c>
      <c r="K13" s="74" t="str">
        <f t="shared" si="3"/>
        <v/>
      </c>
      <c r="L13" s="3" t="str">
        <f>IF($H$5="","",VLOOKUP($H$5,Sheet2!$A$2:$C$299,3,0))</f>
        <v/>
      </c>
      <c r="M13" s="27"/>
      <c r="N13" s="27"/>
      <c r="O13" s="27"/>
      <c r="P13" s="27"/>
      <c r="Q13" s="27"/>
      <c r="S13" s="6" t="s">
        <v>54</v>
      </c>
      <c r="T13" s="6">
        <f t="shared" si="4"/>
        <v>0</v>
      </c>
      <c r="U13" s="9">
        <v>2</v>
      </c>
      <c r="AA13" s="79" t="s">
        <v>137</v>
      </c>
      <c r="AB13" s="4" t="s">
        <v>81</v>
      </c>
      <c r="AC13" s="4" t="s">
        <v>53</v>
      </c>
      <c r="AD13" s="4" t="s">
        <v>25</v>
      </c>
      <c r="AE13" s="4" t="s">
        <v>26</v>
      </c>
    </row>
    <row r="14" spans="2:31">
      <c r="B14" s="1">
        <v>5</v>
      </c>
      <c r="C14" s="27"/>
      <c r="D14" s="39"/>
      <c r="E14" s="75"/>
      <c r="F14" s="24" t="str">
        <f t="shared" si="0"/>
        <v/>
      </c>
      <c r="G14" s="24" t="str">
        <f t="shared" si="1"/>
        <v/>
      </c>
      <c r="H14" s="27"/>
      <c r="I14" s="12" t="str">
        <f t="shared" si="2"/>
        <v/>
      </c>
      <c r="J14" s="3" t="s">
        <v>40</v>
      </c>
      <c r="K14" s="74" t="str">
        <f t="shared" si="3"/>
        <v/>
      </c>
      <c r="L14" s="3" t="str">
        <f>IF($H$5="","",VLOOKUP($H$5,Sheet2!$A$2:$C$299,3,0))</f>
        <v/>
      </c>
      <c r="M14" s="27"/>
      <c r="N14" s="27"/>
      <c r="O14" s="27"/>
      <c r="P14" s="27"/>
      <c r="Q14" s="27"/>
      <c r="S14" s="6" t="s">
        <v>55</v>
      </c>
      <c r="T14" s="6">
        <f t="shared" si="4"/>
        <v>0</v>
      </c>
      <c r="U14" s="9">
        <v>2</v>
      </c>
      <c r="V14" s="11"/>
      <c r="AA14" s="79" t="s">
        <v>138</v>
      </c>
      <c r="AB14" s="4" t="s">
        <v>82</v>
      </c>
      <c r="AC14" s="4" t="s">
        <v>57</v>
      </c>
      <c r="AD14" s="4" t="s">
        <v>69</v>
      </c>
      <c r="AE14" s="4" t="s">
        <v>118</v>
      </c>
    </row>
    <row r="15" spans="2:31">
      <c r="B15" s="1">
        <v>6</v>
      </c>
      <c r="C15" s="27"/>
      <c r="D15" s="39"/>
      <c r="E15" s="75"/>
      <c r="F15" s="24" t="str">
        <f t="shared" si="0"/>
        <v/>
      </c>
      <c r="G15" s="24" t="str">
        <f t="shared" si="1"/>
        <v/>
      </c>
      <c r="H15" s="27"/>
      <c r="I15" s="12" t="str">
        <f t="shared" si="2"/>
        <v/>
      </c>
      <c r="J15" s="3" t="s">
        <v>40</v>
      </c>
      <c r="K15" s="74" t="str">
        <f t="shared" si="3"/>
        <v/>
      </c>
      <c r="L15" s="3" t="str">
        <f>IF($H$5="","",VLOOKUP($H$5,Sheet2!$A$2:$C$299,3,0))</f>
        <v/>
      </c>
      <c r="M15" s="27"/>
      <c r="N15" s="27"/>
      <c r="O15" s="27"/>
      <c r="P15" s="27"/>
      <c r="Q15" s="27"/>
      <c r="S15" s="6" t="s">
        <v>25</v>
      </c>
      <c r="T15" s="6">
        <f t="shared" si="4"/>
        <v>0</v>
      </c>
      <c r="U15" s="9">
        <v>2</v>
      </c>
      <c r="AA15" s="79" t="s">
        <v>120</v>
      </c>
      <c r="AB15" s="4" t="s">
        <v>83</v>
      </c>
      <c r="AC15" s="4" t="s">
        <v>69</v>
      </c>
      <c r="AD15" s="4" t="s">
        <v>118</v>
      </c>
      <c r="AE15" s="4" t="s">
        <v>77</v>
      </c>
    </row>
    <row r="16" spans="2:31">
      <c r="B16" s="1">
        <v>7</v>
      </c>
      <c r="C16" s="27"/>
      <c r="D16" s="39"/>
      <c r="E16" s="75"/>
      <c r="F16" s="24" t="str">
        <f t="shared" si="0"/>
        <v/>
      </c>
      <c r="G16" s="24" t="str">
        <f t="shared" si="1"/>
        <v/>
      </c>
      <c r="H16" s="27"/>
      <c r="I16" s="12" t="str">
        <f t="shared" si="2"/>
        <v/>
      </c>
      <c r="J16" s="3" t="s">
        <v>40</v>
      </c>
      <c r="K16" s="74" t="str">
        <f t="shared" si="3"/>
        <v/>
      </c>
      <c r="L16" s="3" t="str">
        <f>IF($H$5="","",VLOOKUP($H$5,Sheet2!$A$2:$C$299,3,0))</f>
        <v/>
      </c>
      <c r="M16" s="27"/>
      <c r="N16" s="27"/>
      <c r="O16" s="27"/>
      <c r="P16" s="27"/>
      <c r="Q16" s="27"/>
      <c r="S16" s="6" t="s">
        <v>26</v>
      </c>
      <c r="T16" s="6">
        <f t="shared" si="4"/>
        <v>0</v>
      </c>
      <c r="U16" s="9">
        <v>2</v>
      </c>
      <c r="AA16" s="79" t="s">
        <v>139</v>
      </c>
      <c r="AC16" s="4" t="s">
        <v>54</v>
      </c>
      <c r="AD16" s="4" t="s">
        <v>77</v>
      </c>
      <c r="AE16" s="4" t="s">
        <v>78</v>
      </c>
    </row>
    <row r="17" spans="2:31">
      <c r="B17" s="1">
        <v>8</v>
      </c>
      <c r="C17" s="27"/>
      <c r="D17" s="58"/>
      <c r="E17" s="75"/>
      <c r="F17" s="24" t="str">
        <f t="shared" si="0"/>
        <v/>
      </c>
      <c r="G17" s="24" t="str">
        <f t="shared" si="1"/>
        <v/>
      </c>
      <c r="H17" s="27"/>
      <c r="I17" s="12" t="str">
        <f t="shared" si="2"/>
        <v/>
      </c>
      <c r="J17" s="3" t="s">
        <v>40</v>
      </c>
      <c r="K17" s="74" t="str">
        <f t="shared" si="3"/>
        <v/>
      </c>
      <c r="L17" s="3" t="str">
        <f>IF($H$5="","",VLOOKUP($H$5,Sheet2!$A$2:$C$299,3,0))</f>
        <v/>
      </c>
      <c r="M17" s="27"/>
      <c r="N17" s="27"/>
      <c r="O17" s="27"/>
      <c r="P17" s="27"/>
      <c r="Q17" s="27"/>
      <c r="S17" s="6" t="s">
        <v>119</v>
      </c>
      <c r="T17" s="6">
        <f t="shared" si="4"/>
        <v>0</v>
      </c>
      <c r="U17" s="9">
        <v>2</v>
      </c>
      <c r="AA17" s="79" t="s">
        <v>140</v>
      </c>
      <c r="AC17" s="4" t="s">
        <v>55</v>
      </c>
      <c r="AD17" s="4" t="s">
        <v>78</v>
      </c>
      <c r="AE17" s="4" t="s">
        <v>79</v>
      </c>
    </row>
    <row r="18" spans="2:31">
      <c r="B18" s="1">
        <v>9</v>
      </c>
      <c r="C18" s="27"/>
      <c r="D18" s="39"/>
      <c r="E18" s="75"/>
      <c r="F18" s="24" t="str">
        <f t="shared" si="0"/>
        <v/>
      </c>
      <c r="G18" s="24" t="str">
        <f t="shared" si="1"/>
        <v/>
      </c>
      <c r="H18" s="27"/>
      <c r="I18" s="12" t="str">
        <f t="shared" si="2"/>
        <v/>
      </c>
      <c r="J18" s="3" t="s">
        <v>40</v>
      </c>
      <c r="K18" s="74" t="str">
        <f t="shared" si="3"/>
        <v/>
      </c>
      <c r="L18" s="3" t="str">
        <f>IF($H$5="","",VLOOKUP($H$5,Sheet2!$A$2:$C$299,3,0))</f>
        <v/>
      </c>
      <c r="M18" s="27"/>
      <c r="N18" s="27"/>
      <c r="O18" s="27"/>
      <c r="P18" s="27"/>
      <c r="Q18" s="27"/>
      <c r="S18" s="6" t="s">
        <v>27</v>
      </c>
      <c r="T18" s="6">
        <f t="shared" ref="T18:T25" si="5">COUNTIF($M$10:$O$59,S18)</f>
        <v>0</v>
      </c>
      <c r="U18" s="9">
        <v>2</v>
      </c>
      <c r="AA18" s="79" t="s">
        <v>333</v>
      </c>
      <c r="AC18" s="4" t="s">
        <v>118</v>
      </c>
      <c r="AD18" s="4" t="s">
        <v>79</v>
      </c>
      <c r="AE18" s="4" t="s">
        <v>29</v>
      </c>
    </row>
    <row r="19" spans="2:31">
      <c r="B19" s="1">
        <v>10</v>
      </c>
      <c r="C19" s="27"/>
      <c r="D19" s="39"/>
      <c r="E19" s="75"/>
      <c r="F19" s="24" t="str">
        <f t="shared" si="0"/>
        <v/>
      </c>
      <c r="G19" s="24" t="str">
        <f t="shared" si="1"/>
        <v/>
      </c>
      <c r="H19" s="27"/>
      <c r="I19" s="12" t="str">
        <f t="shared" si="2"/>
        <v/>
      </c>
      <c r="J19" s="3" t="s">
        <v>40</v>
      </c>
      <c r="K19" s="74" t="str">
        <f t="shared" si="3"/>
        <v/>
      </c>
      <c r="L19" s="3" t="str">
        <f>IF($H$5="","",VLOOKUP($H$5,Sheet2!$A$2:$C$299,3,0))</f>
        <v/>
      </c>
      <c r="M19" s="27"/>
      <c r="N19" s="27"/>
      <c r="O19" s="27"/>
      <c r="P19" s="27"/>
      <c r="Q19" s="27"/>
      <c r="S19" s="6" t="s">
        <v>28</v>
      </c>
      <c r="T19" s="6">
        <f t="shared" si="5"/>
        <v>0</v>
      </c>
      <c r="U19" s="9">
        <v>2</v>
      </c>
      <c r="AA19" s="79" t="s">
        <v>141</v>
      </c>
      <c r="AC19" s="4" t="s">
        <v>77</v>
      </c>
      <c r="AD19" s="4" t="s">
        <v>29</v>
      </c>
      <c r="AE19" s="4" t="s">
        <v>30</v>
      </c>
    </row>
    <row r="20" spans="2:31">
      <c r="B20" s="1">
        <v>11</v>
      </c>
      <c r="C20" s="27"/>
      <c r="D20" s="39"/>
      <c r="E20" s="75"/>
      <c r="F20" s="24" t="str">
        <f t="shared" ref="F20:F59" si="6">ASC(PHONETIC(D20))</f>
        <v/>
      </c>
      <c r="G20" s="24" t="str">
        <f t="shared" ref="G20:G59" si="7">ASC(PHONETIC(E20))</f>
        <v/>
      </c>
      <c r="H20" s="27"/>
      <c r="I20" s="12" t="str">
        <f t="shared" si="2"/>
        <v/>
      </c>
      <c r="J20" s="3" t="s">
        <v>40</v>
      </c>
      <c r="K20" s="74" t="str">
        <f t="shared" si="3"/>
        <v/>
      </c>
      <c r="L20" s="3" t="str">
        <f>IF($H$5="","",VLOOKUP($H$5,Sheet2!$A$2:$C$299,3,0))</f>
        <v/>
      </c>
      <c r="M20" s="27"/>
      <c r="N20" s="27"/>
      <c r="O20" s="27"/>
      <c r="P20" s="27"/>
      <c r="Q20" s="27"/>
      <c r="S20" s="6" t="s">
        <v>42</v>
      </c>
      <c r="T20" s="6">
        <f t="shared" si="5"/>
        <v>0</v>
      </c>
      <c r="U20" s="9">
        <v>2</v>
      </c>
      <c r="AA20" s="79" t="s">
        <v>121</v>
      </c>
      <c r="AC20" s="4" t="s">
        <v>78</v>
      </c>
      <c r="AD20" s="4" t="s">
        <v>30</v>
      </c>
      <c r="AE20" s="4" t="s">
        <v>31</v>
      </c>
    </row>
    <row r="21" spans="2:31">
      <c r="B21" s="1">
        <v>12</v>
      </c>
      <c r="C21" s="27"/>
      <c r="D21" s="39"/>
      <c r="E21" s="45"/>
      <c r="F21" s="24" t="str">
        <f t="shared" si="6"/>
        <v/>
      </c>
      <c r="G21" s="24" t="str">
        <f t="shared" si="7"/>
        <v/>
      </c>
      <c r="H21" s="27"/>
      <c r="I21" s="12" t="str">
        <f t="shared" si="2"/>
        <v/>
      </c>
      <c r="J21" s="3" t="s">
        <v>40</v>
      </c>
      <c r="K21" s="74" t="str">
        <f t="shared" si="3"/>
        <v/>
      </c>
      <c r="L21" s="3" t="str">
        <f>IF($H$5="","",VLOOKUP($H$5,Sheet2!$A$2:$C$299,3,0))</f>
        <v/>
      </c>
      <c r="M21" s="27"/>
      <c r="N21" s="27"/>
      <c r="O21" s="27"/>
      <c r="P21" s="27"/>
      <c r="Q21" s="27"/>
      <c r="S21" s="6" t="s">
        <v>29</v>
      </c>
      <c r="T21" s="6">
        <f t="shared" si="5"/>
        <v>0</v>
      </c>
      <c r="U21" s="9">
        <v>2</v>
      </c>
      <c r="AA21" s="79" t="s">
        <v>142</v>
      </c>
      <c r="AC21" s="4" t="s">
        <v>79</v>
      </c>
      <c r="AD21" s="4" t="s">
        <v>31</v>
      </c>
      <c r="AE21" s="4" t="s">
        <v>58</v>
      </c>
    </row>
    <row r="22" spans="2:31">
      <c r="B22" s="1">
        <v>13</v>
      </c>
      <c r="C22" s="27"/>
      <c r="D22" s="39"/>
      <c r="E22" s="45"/>
      <c r="F22" s="24" t="str">
        <f t="shared" si="6"/>
        <v/>
      </c>
      <c r="G22" s="24" t="str">
        <f t="shared" si="7"/>
        <v/>
      </c>
      <c r="H22" s="27"/>
      <c r="I22" s="12" t="str">
        <f t="shared" si="2"/>
        <v/>
      </c>
      <c r="J22" s="3" t="s">
        <v>40</v>
      </c>
      <c r="K22" s="74" t="str">
        <f t="shared" si="3"/>
        <v/>
      </c>
      <c r="L22" s="3" t="str">
        <f>IF($H$5="","",VLOOKUP($H$5,Sheet2!$A$2:$C$299,3,0))</f>
        <v/>
      </c>
      <c r="M22" s="27"/>
      <c r="N22" s="27"/>
      <c r="O22" s="27"/>
      <c r="P22" s="27"/>
      <c r="Q22" s="27"/>
      <c r="S22" s="6" t="s">
        <v>30</v>
      </c>
      <c r="T22" s="6">
        <f t="shared" si="5"/>
        <v>0</v>
      </c>
      <c r="U22" s="9">
        <v>2</v>
      </c>
      <c r="AA22" s="79" t="s">
        <v>334</v>
      </c>
      <c r="AC22" s="4" t="s">
        <v>29</v>
      </c>
      <c r="AD22" s="4" t="s">
        <v>58</v>
      </c>
      <c r="AE22" s="4" t="s">
        <v>80</v>
      </c>
    </row>
    <row r="23" spans="2:31">
      <c r="B23" s="1">
        <v>14</v>
      </c>
      <c r="C23" s="27"/>
      <c r="D23" s="39"/>
      <c r="E23" s="45"/>
      <c r="F23" s="24" t="str">
        <f t="shared" si="6"/>
        <v/>
      </c>
      <c r="G23" s="24" t="str">
        <f t="shared" si="7"/>
        <v/>
      </c>
      <c r="H23" s="27"/>
      <c r="I23" s="12" t="str">
        <f t="shared" si="2"/>
        <v/>
      </c>
      <c r="J23" s="3" t="s">
        <v>40</v>
      </c>
      <c r="K23" s="74" t="str">
        <f t="shared" si="3"/>
        <v/>
      </c>
      <c r="L23" s="3" t="str">
        <f>IF($H$5="","",VLOOKUP($H$5,Sheet2!$A$2:$C$299,3,0))</f>
        <v/>
      </c>
      <c r="M23" s="27"/>
      <c r="N23" s="27"/>
      <c r="O23" s="27"/>
      <c r="P23" s="27"/>
      <c r="Q23" s="27"/>
      <c r="S23" s="6" t="s">
        <v>31</v>
      </c>
      <c r="T23" s="6">
        <f t="shared" si="5"/>
        <v>0</v>
      </c>
      <c r="U23" s="9">
        <v>2</v>
      </c>
      <c r="AA23" s="79" t="s">
        <v>143</v>
      </c>
      <c r="AC23" s="4" t="s">
        <v>30</v>
      </c>
      <c r="AD23" s="4" t="s">
        <v>80</v>
      </c>
    </row>
    <row r="24" spans="2:31">
      <c r="B24" s="1">
        <v>15</v>
      </c>
      <c r="C24" s="27"/>
      <c r="D24" s="39"/>
      <c r="E24" s="45"/>
      <c r="F24" s="24" t="str">
        <f t="shared" si="6"/>
        <v/>
      </c>
      <c r="G24" s="24" t="str">
        <f t="shared" si="7"/>
        <v/>
      </c>
      <c r="H24" s="27"/>
      <c r="I24" s="12" t="str">
        <f t="shared" si="2"/>
        <v/>
      </c>
      <c r="J24" s="3" t="s">
        <v>40</v>
      </c>
      <c r="K24" s="74" t="str">
        <f t="shared" si="3"/>
        <v/>
      </c>
      <c r="L24" s="3" t="str">
        <f>IF($H$5="","",VLOOKUP($H$5,Sheet2!$A$2:$C$299,3,0))</f>
        <v/>
      </c>
      <c r="M24" s="27"/>
      <c r="N24" s="27"/>
      <c r="O24" s="27"/>
      <c r="P24" s="27"/>
      <c r="Q24" s="27"/>
      <c r="S24" s="6" t="s">
        <v>58</v>
      </c>
      <c r="T24" s="6">
        <f t="shared" si="5"/>
        <v>0</v>
      </c>
      <c r="U24" s="9">
        <v>2</v>
      </c>
      <c r="AA24" s="79" t="s">
        <v>335</v>
      </c>
      <c r="AC24" s="4" t="s">
        <v>31</v>
      </c>
    </row>
    <row r="25" spans="2:31">
      <c r="B25" s="1">
        <v>16</v>
      </c>
      <c r="C25" s="27"/>
      <c r="D25" s="39"/>
      <c r="E25" s="45"/>
      <c r="F25" s="24" t="str">
        <f t="shared" si="6"/>
        <v/>
      </c>
      <c r="G25" s="24" t="str">
        <f t="shared" si="7"/>
        <v/>
      </c>
      <c r="H25" s="27"/>
      <c r="I25" s="12" t="str">
        <f t="shared" si="2"/>
        <v/>
      </c>
      <c r="J25" s="3" t="s">
        <v>40</v>
      </c>
      <c r="K25" s="74" t="str">
        <f t="shared" si="3"/>
        <v/>
      </c>
      <c r="L25" s="3" t="str">
        <f>IF($H$5="","",VLOOKUP($H$5,Sheet2!$A$2:$C$299,3,0))</f>
        <v/>
      </c>
      <c r="M25" s="27"/>
      <c r="N25" s="27"/>
      <c r="O25" s="27"/>
      <c r="P25" s="27"/>
      <c r="Q25" s="27"/>
      <c r="S25" s="6" t="s">
        <v>59</v>
      </c>
      <c r="T25" s="6">
        <f t="shared" si="5"/>
        <v>0</v>
      </c>
      <c r="U25" s="9">
        <v>2</v>
      </c>
      <c r="AA25" s="79" t="s">
        <v>336</v>
      </c>
      <c r="AC25" s="4" t="s">
        <v>58</v>
      </c>
    </row>
    <row r="26" spans="2:31">
      <c r="B26" s="1">
        <v>17</v>
      </c>
      <c r="C26" s="27"/>
      <c r="D26" s="39"/>
      <c r="E26" s="45"/>
      <c r="F26" s="24" t="str">
        <f t="shared" si="6"/>
        <v/>
      </c>
      <c r="G26" s="24" t="str">
        <f t="shared" si="7"/>
        <v/>
      </c>
      <c r="H26" s="27"/>
      <c r="I26" s="12" t="str">
        <f t="shared" si="2"/>
        <v/>
      </c>
      <c r="J26" s="3" t="s">
        <v>40</v>
      </c>
      <c r="K26" s="74" t="str">
        <f t="shared" si="3"/>
        <v/>
      </c>
      <c r="L26" s="3" t="str">
        <f>IF($H$5="","",VLOOKUP($H$5,Sheet2!$A$2:$C$299,3,0))</f>
        <v/>
      </c>
      <c r="M26" s="27"/>
      <c r="N26" s="27"/>
      <c r="O26" s="27"/>
      <c r="P26" s="27"/>
      <c r="Q26" s="27"/>
      <c r="S26" s="6" t="s">
        <v>60</v>
      </c>
      <c r="T26" s="6">
        <f>COUNTIF($Q$10:$Q$59,"○")</f>
        <v>0</v>
      </c>
      <c r="U26" s="9">
        <v>6</v>
      </c>
      <c r="AA26" s="79" t="s">
        <v>337</v>
      </c>
      <c r="AC26" s="4" t="s">
        <v>80</v>
      </c>
    </row>
    <row r="27" spans="2:31">
      <c r="B27" s="1">
        <v>18</v>
      </c>
      <c r="C27" s="27"/>
      <c r="D27" s="39"/>
      <c r="E27" s="45"/>
      <c r="F27" s="24" t="str">
        <f t="shared" si="6"/>
        <v/>
      </c>
      <c r="G27" s="24" t="str">
        <f t="shared" si="7"/>
        <v/>
      </c>
      <c r="H27" s="27"/>
      <c r="I27" s="12" t="str">
        <f t="shared" si="2"/>
        <v/>
      </c>
      <c r="J27" s="3" t="s">
        <v>40</v>
      </c>
      <c r="K27" s="74" t="str">
        <f t="shared" si="3"/>
        <v/>
      </c>
      <c r="L27" s="3" t="str">
        <f>IF($H$5="","",VLOOKUP($H$5,Sheet2!$A$2:$C$299,3,0))</f>
        <v/>
      </c>
      <c r="M27" s="27"/>
      <c r="N27" s="27"/>
      <c r="O27" s="27"/>
      <c r="P27" s="27"/>
      <c r="Q27" s="27"/>
      <c r="AA27" s="79" t="s">
        <v>144</v>
      </c>
    </row>
    <row r="28" spans="2:31">
      <c r="B28" s="1">
        <v>19</v>
      </c>
      <c r="C28" s="27"/>
      <c r="D28" s="39"/>
      <c r="E28" s="45"/>
      <c r="F28" s="24" t="str">
        <f t="shared" si="6"/>
        <v/>
      </c>
      <c r="G28" s="24" t="str">
        <f t="shared" si="7"/>
        <v/>
      </c>
      <c r="H28" s="27"/>
      <c r="I28" s="12" t="str">
        <f t="shared" si="2"/>
        <v/>
      </c>
      <c r="J28" s="3" t="s">
        <v>40</v>
      </c>
      <c r="K28" s="74" t="str">
        <f t="shared" si="3"/>
        <v/>
      </c>
      <c r="L28" s="3" t="str">
        <f>IF($H$5="","",VLOOKUP($H$5,Sheet2!$A$2:$C$299,3,0))</f>
        <v/>
      </c>
      <c r="M28" s="27"/>
      <c r="N28" s="27"/>
      <c r="O28" s="27"/>
      <c r="P28" s="27"/>
      <c r="Q28" s="27"/>
      <c r="S28" s="4" t="s">
        <v>13</v>
      </c>
      <c r="AA28" s="79" t="s">
        <v>146</v>
      </c>
    </row>
    <row r="29" spans="2:31">
      <c r="B29" s="1">
        <v>20</v>
      </c>
      <c r="C29" s="27"/>
      <c r="D29" s="39"/>
      <c r="E29" s="45"/>
      <c r="F29" s="24" t="str">
        <f t="shared" si="6"/>
        <v/>
      </c>
      <c r="G29" s="24" t="str">
        <f t="shared" si="7"/>
        <v/>
      </c>
      <c r="H29" s="27"/>
      <c r="I29" s="12" t="str">
        <f t="shared" si="2"/>
        <v/>
      </c>
      <c r="J29" s="3" t="s">
        <v>40</v>
      </c>
      <c r="K29" s="74" t="str">
        <f t="shared" si="3"/>
        <v/>
      </c>
      <c r="L29" s="3" t="str">
        <f>IF($H$5="","",VLOOKUP($H$5,Sheet2!$A$2:$C$299,3,0))</f>
        <v/>
      </c>
      <c r="M29" s="27"/>
      <c r="N29" s="27"/>
      <c r="O29" s="27"/>
      <c r="P29" s="27"/>
      <c r="Q29" s="27"/>
      <c r="S29" s="6" t="s">
        <v>0</v>
      </c>
      <c r="T29" s="7" t="s">
        <v>14</v>
      </c>
      <c r="U29" s="7">
        <v>1234</v>
      </c>
      <c r="AA29" s="79" t="s">
        <v>145</v>
      </c>
    </row>
    <row r="30" spans="2:31">
      <c r="B30" s="1">
        <v>21</v>
      </c>
      <c r="C30" s="27"/>
      <c r="D30" s="39"/>
      <c r="E30" s="45"/>
      <c r="F30" s="24" t="str">
        <f t="shared" si="6"/>
        <v/>
      </c>
      <c r="G30" s="24" t="str">
        <f t="shared" si="7"/>
        <v/>
      </c>
      <c r="H30" s="27"/>
      <c r="I30" s="12" t="str">
        <f t="shared" si="2"/>
        <v/>
      </c>
      <c r="J30" s="3" t="s">
        <v>40</v>
      </c>
      <c r="K30" s="74" t="str">
        <f t="shared" si="3"/>
        <v/>
      </c>
      <c r="L30" s="3" t="str">
        <f>IF($H$5="","",VLOOKUP($H$5,Sheet2!$A$2:$C$299,3,0))</f>
        <v/>
      </c>
      <c r="M30" s="27"/>
      <c r="N30" s="27"/>
      <c r="O30" s="27"/>
      <c r="P30" s="27"/>
      <c r="Q30" s="27"/>
      <c r="S30" s="6" t="s">
        <v>1</v>
      </c>
      <c r="T30" s="7" t="s">
        <v>15</v>
      </c>
      <c r="U30" s="7">
        <v>2700</v>
      </c>
      <c r="AA30" s="79" t="s">
        <v>148</v>
      </c>
    </row>
    <row r="31" spans="2:31">
      <c r="B31" s="1">
        <v>22</v>
      </c>
      <c r="C31" s="27"/>
      <c r="D31" s="39"/>
      <c r="E31" s="40"/>
      <c r="F31" s="24" t="str">
        <f t="shared" si="6"/>
        <v/>
      </c>
      <c r="G31" s="24" t="str">
        <f t="shared" si="7"/>
        <v/>
      </c>
      <c r="H31" s="27"/>
      <c r="I31" s="12" t="str">
        <f t="shared" si="2"/>
        <v/>
      </c>
      <c r="J31" s="3" t="s">
        <v>40</v>
      </c>
      <c r="K31" s="74" t="str">
        <f t="shared" si="3"/>
        <v/>
      </c>
      <c r="L31" s="3" t="str">
        <f>IF($H$5="","",VLOOKUP($H$5,Sheet2!$A$2:$C$299,3,0))</f>
        <v/>
      </c>
      <c r="M31" s="27"/>
      <c r="N31" s="27"/>
      <c r="O31" s="27"/>
      <c r="P31" s="27"/>
      <c r="Q31" s="27"/>
      <c r="S31" s="6" t="s">
        <v>2</v>
      </c>
      <c r="T31" s="6" t="s">
        <v>16</v>
      </c>
      <c r="U31" s="6">
        <v>5678</v>
      </c>
      <c r="AA31" s="79" t="s">
        <v>147</v>
      </c>
    </row>
    <row r="32" spans="2:31">
      <c r="B32" s="1">
        <v>23</v>
      </c>
      <c r="C32" s="27"/>
      <c r="D32" s="39"/>
      <c r="E32" s="45"/>
      <c r="F32" s="24" t="str">
        <f t="shared" si="6"/>
        <v/>
      </c>
      <c r="G32" s="24" t="str">
        <f t="shared" si="7"/>
        <v/>
      </c>
      <c r="H32" s="27"/>
      <c r="I32" s="12" t="str">
        <f t="shared" si="2"/>
        <v/>
      </c>
      <c r="J32" s="3" t="s">
        <v>40</v>
      </c>
      <c r="K32" s="74" t="str">
        <f t="shared" si="3"/>
        <v/>
      </c>
      <c r="L32" s="3" t="str">
        <f>IF($H$5="","",VLOOKUP($H$5,Sheet2!$A$2:$C$299,3,0))</f>
        <v/>
      </c>
      <c r="M32" s="27"/>
      <c r="N32" s="27"/>
      <c r="O32" s="27"/>
      <c r="P32" s="27"/>
      <c r="Q32" s="27"/>
      <c r="S32" s="6" t="s">
        <v>3</v>
      </c>
      <c r="T32" s="6" t="s">
        <v>17</v>
      </c>
      <c r="U32" s="6">
        <v>23456</v>
      </c>
      <c r="AA32" s="79" t="s">
        <v>122</v>
      </c>
    </row>
    <row r="33" spans="2:27">
      <c r="B33" s="1">
        <v>24</v>
      </c>
      <c r="C33" s="27"/>
      <c r="D33" s="39"/>
      <c r="E33" s="45"/>
      <c r="F33" s="24" t="str">
        <f t="shared" si="6"/>
        <v/>
      </c>
      <c r="G33" s="24" t="str">
        <f t="shared" si="7"/>
        <v/>
      </c>
      <c r="H33" s="27"/>
      <c r="I33" s="12" t="str">
        <f t="shared" si="2"/>
        <v/>
      </c>
      <c r="J33" s="3" t="s">
        <v>40</v>
      </c>
      <c r="K33" s="74" t="str">
        <f t="shared" si="3"/>
        <v/>
      </c>
      <c r="L33" s="3" t="str">
        <f>IF($H$5="","",VLOOKUP($H$5,Sheet2!$A$2:$C$299,3,0))</f>
        <v/>
      </c>
      <c r="M33" s="27"/>
      <c r="N33" s="27"/>
      <c r="O33" s="27"/>
      <c r="P33" s="27"/>
      <c r="Q33" s="27"/>
      <c r="S33" s="6" t="s">
        <v>4</v>
      </c>
      <c r="T33" s="6" t="s">
        <v>18</v>
      </c>
      <c r="U33" s="6">
        <v>54321</v>
      </c>
      <c r="AA33" s="79" t="s">
        <v>149</v>
      </c>
    </row>
    <row r="34" spans="2:27">
      <c r="B34" s="1">
        <v>25</v>
      </c>
      <c r="C34" s="27"/>
      <c r="D34" s="39"/>
      <c r="E34" s="45"/>
      <c r="F34" s="24" t="str">
        <f t="shared" si="6"/>
        <v/>
      </c>
      <c r="G34" s="24" t="str">
        <f t="shared" si="7"/>
        <v/>
      </c>
      <c r="H34" s="27"/>
      <c r="I34" s="12" t="str">
        <f t="shared" si="2"/>
        <v/>
      </c>
      <c r="J34" s="3" t="s">
        <v>40</v>
      </c>
      <c r="K34" s="74" t="str">
        <f t="shared" si="3"/>
        <v/>
      </c>
      <c r="L34" s="3" t="str">
        <f>IF($H$5="","",VLOOKUP($H$5,Sheet2!$A$2:$C$299,3,0))</f>
        <v/>
      </c>
      <c r="M34" s="27"/>
      <c r="N34" s="27"/>
      <c r="O34" s="27"/>
      <c r="P34" s="27"/>
      <c r="Q34" s="27"/>
      <c r="S34" s="6" t="s">
        <v>5</v>
      </c>
      <c r="T34" s="6" t="s">
        <v>19</v>
      </c>
      <c r="U34" s="6">
        <v>112233</v>
      </c>
      <c r="AA34" s="79" t="s">
        <v>150</v>
      </c>
    </row>
    <row r="35" spans="2:27">
      <c r="B35" s="1">
        <v>26</v>
      </c>
      <c r="C35" s="27"/>
      <c r="D35" s="39"/>
      <c r="E35" s="45"/>
      <c r="F35" s="24" t="str">
        <f t="shared" si="6"/>
        <v/>
      </c>
      <c r="G35" s="24" t="str">
        <f t="shared" si="7"/>
        <v/>
      </c>
      <c r="H35" s="27"/>
      <c r="I35" s="12" t="str">
        <f t="shared" si="2"/>
        <v/>
      </c>
      <c r="J35" s="3" t="s">
        <v>40</v>
      </c>
      <c r="K35" s="74" t="str">
        <f t="shared" si="3"/>
        <v/>
      </c>
      <c r="L35" s="3" t="str">
        <f>IF($H$5="","",VLOOKUP($H$5,Sheet2!$A$2:$C$299,3,0))</f>
        <v/>
      </c>
      <c r="M35" s="27"/>
      <c r="N35" s="27"/>
      <c r="O35" s="27"/>
      <c r="P35" s="27"/>
      <c r="Q35" s="27"/>
      <c r="S35" s="6" t="s">
        <v>6</v>
      </c>
      <c r="T35" s="6" t="s">
        <v>20</v>
      </c>
      <c r="U35" s="6">
        <v>1834</v>
      </c>
      <c r="AA35" s="79" t="s">
        <v>151</v>
      </c>
    </row>
    <row r="36" spans="2:27">
      <c r="B36" s="1">
        <v>27</v>
      </c>
      <c r="C36" s="27"/>
      <c r="D36" s="39"/>
      <c r="E36" s="45"/>
      <c r="F36" s="24" t="str">
        <f t="shared" si="6"/>
        <v/>
      </c>
      <c r="G36" s="24" t="str">
        <f t="shared" si="7"/>
        <v/>
      </c>
      <c r="H36" s="27"/>
      <c r="I36" s="12" t="str">
        <f t="shared" si="2"/>
        <v/>
      </c>
      <c r="J36" s="3" t="s">
        <v>40</v>
      </c>
      <c r="K36" s="74" t="str">
        <f t="shared" si="3"/>
        <v/>
      </c>
      <c r="L36" s="3" t="str">
        <f>IF($H$5="","",VLOOKUP($H$5,Sheet2!$A$2:$C$299,3,0))</f>
        <v/>
      </c>
      <c r="M36" s="27"/>
      <c r="N36" s="27"/>
      <c r="O36" s="27"/>
      <c r="P36" s="27"/>
      <c r="Q36" s="27"/>
      <c r="S36" s="6" t="s">
        <v>7</v>
      </c>
      <c r="T36" s="6" t="s">
        <v>21</v>
      </c>
      <c r="U36" s="6">
        <v>175</v>
      </c>
      <c r="AA36" s="79" t="s">
        <v>338</v>
      </c>
    </row>
    <row r="37" spans="2:27">
      <c r="B37" s="1">
        <v>28</v>
      </c>
      <c r="C37" s="27"/>
      <c r="D37" s="39"/>
      <c r="E37" s="45"/>
      <c r="F37" s="24" t="str">
        <f t="shared" si="6"/>
        <v/>
      </c>
      <c r="G37" s="24" t="str">
        <f t="shared" si="7"/>
        <v/>
      </c>
      <c r="H37" s="27"/>
      <c r="I37" s="12" t="str">
        <f t="shared" si="2"/>
        <v/>
      </c>
      <c r="J37" s="3" t="s">
        <v>40</v>
      </c>
      <c r="K37" s="74" t="str">
        <f t="shared" si="3"/>
        <v/>
      </c>
      <c r="L37" s="3" t="str">
        <f>IF($H$5="","",VLOOKUP($H$5,Sheet2!$A$2:$C$299,3,0))</f>
        <v/>
      </c>
      <c r="M37" s="27"/>
      <c r="N37" s="27"/>
      <c r="O37" s="27"/>
      <c r="P37" s="27"/>
      <c r="Q37" s="27"/>
      <c r="S37" s="6" t="s">
        <v>8</v>
      </c>
      <c r="T37" s="6" t="s">
        <v>22</v>
      </c>
      <c r="U37" s="6">
        <v>350</v>
      </c>
      <c r="AA37" s="79" t="s">
        <v>339</v>
      </c>
    </row>
    <row r="38" spans="2:27">
      <c r="B38" s="1">
        <v>29</v>
      </c>
      <c r="C38" s="27"/>
      <c r="D38" s="39"/>
      <c r="E38" s="45"/>
      <c r="F38" s="24" t="str">
        <f t="shared" si="6"/>
        <v/>
      </c>
      <c r="G38" s="24" t="str">
        <f t="shared" si="7"/>
        <v/>
      </c>
      <c r="H38" s="27"/>
      <c r="I38" s="12" t="str">
        <f t="shared" si="2"/>
        <v/>
      </c>
      <c r="J38" s="3" t="s">
        <v>40</v>
      </c>
      <c r="K38" s="74" t="str">
        <f t="shared" si="3"/>
        <v/>
      </c>
      <c r="L38" s="3" t="str">
        <f>IF($H$5="","",VLOOKUP($H$5,Sheet2!$A$2:$C$299,3,0))</f>
        <v/>
      </c>
      <c r="M38" s="27"/>
      <c r="N38" s="27"/>
      <c r="O38" s="27"/>
      <c r="P38" s="27"/>
      <c r="Q38" s="27"/>
      <c r="S38" s="6" t="s">
        <v>9</v>
      </c>
      <c r="T38" s="6" t="s">
        <v>23</v>
      </c>
      <c r="U38" s="6">
        <v>650</v>
      </c>
      <c r="AA38" s="79" t="s">
        <v>152</v>
      </c>
    </row>
    <row r="39" spans="2:27">
      <c r="B39" s="1">
        <v>30</v>
      </c>
      <c r="C39" s="27"/>
      <c r="D39" s="39"/>
      <c r="E39" s="45"/>
      <c r="F39" s="24" t="str">
        <f t="shared" si="6"/>
        <v/>
      </c>
      <c r="G39" s="24" t="str">
        <f t="shared" si="7"/>
        <v/>
      </c>
      <c r="H39" s="27"/>
      <c r="I39" s="12" t="str">
        <f t="shared" si="2"/>
        <v/>
      </c>
      <c r="J39" s="3" t="s">
        <v>40</v>
      </c>
      <c r="K39" s="74" t="str">
        <f t="shared" si="3"/>
        <v/>
      </c>
      <c r="L39" s="3" t="str">
        <f>IF($H$5="","",VLOOKUP($H$5,Sheet2!$A$2:$C$299,3,0))</f>
        <v/>
      </c>
      <c r="M39" s="27"/>
      <c r="N39" s="27"/>
      <c r="O39" s="27"/>
      <c r="P39" s="27"/>
      <c r="Q39" s="27"/>
      <c r="S39" s="6" t="s">
        <v>10</v>
      </c>
      <c r="T39" s="6" t="s">
        <v>24</v>
      </c>
      <c r="U39" s="6">
        <v>1234</v>
      </c>
      <c r="AA39" s="79" t="s">
        <v>123</v>
      </c>
    </row>
    <row r="40" spans="2:27">
      <c r="B40" s="1">
        <v>31</v>
      </c>
      <c r="C40" s="27"/>
      <c r="D40" s="39"/>
      <c r="E40" s="45"/>
      <c r="F40" s="24" t="str">
        <f t="shared" si="6"/>
        <v/>
      </c>
      <c r="G40" s="24" t="str">
        <f t="shared" si="7"/>
        <v/>
      </c>
      <c r="H40" s="27"/>
      <c r="I40" s="12" t="str">
        <f t="shared" si="2"/>
        <v/>
      </c>
      <c r="J40" s="3" t="s">
        <v>40</v>
      </c>
      <c r="K40" s="74" t="str">
        <f t="shared" si="3"/>
        <v/>
      </c>
      <c r="L40" s="3" t="str">
        <f>IF($H$5="","",VLOOKUP($H$5,Sheet2!$A$2:$C$299,3,0))</f>
        <v/>
      </c>
      <c r="M40" s="27"/>
      <c r="N40" s="27"/>
      <c r="O40" s="27"/>
      <c r="P40" s="27"/>
      <c r="Q40" s="27"/>
      <c r="AA40" s="79" t="s">
        <v>340</v>
      </c>
    </row>
    <row r="41" spans="2:27">
      <c r="B41" s="1">
        <v>32</v>
      </c>
      <c r="C41" s="27"/>
      <c r="D41" s="39"/>
      <c r="E41" s="45"/>
      <c r="F41" s="24" t="str">
        <f t="shared" si="6"/>
        <v/>
      </c>
      <c r="G41" s="24" t="str">
        <f t="shared" si="7"/>
        <v/>
      </c>
      <c r="H41" s="27"/>
      <c r="I41" s="12" t="str">
        <f t="shared" si="2"/>
        <v/>
      </c>
      <c r="J41" s="3" t="s">
        <v>40</v>
      </c>
      <c r="K41" s="74" t="str">
        <f t="shared" si="3"/>
        <v/>
      </c>
      <c r="L41" s="3" t="str">
        <f>IF($H$5="","",VLOOKUP($H$5,Sheet2!$A$2:$C$299,3,0))</f>
        <v/>
      </c>
      <c r="M41" s="27"/>
      <c r="N41" s="27"/>
      <c r="O41" s="27"/>
      <c r="P41" s="27"/>
      <c r="Q41" s="27"/>
      <c r="AA41" s="79" t="s">
        <v>153</v>
      </c>
    </row>
    <row r="42" spans="2:27">
      <c r="B42" s="1">
        <v>33</v>
      </c>
      <c r="C42" s="27"/>
      <c r="D42" s="39"/>
      <c r="E42" s="45"/>
      <c r="F42" s="24" t="str">
        <f t="shared" si="6"/>
        <v/>
      </c>
      <c r="G42" s="24" t="str">
        <f t="shared" si="7"/>
        <v/>
      </c>
      <c r="H42" s="27"/>
      <c r="I42" s="12" t="str">
        <f t="shared" si="2"/>
        <v/>
      </c>
      <c r="J42" s="3" t="s">
        <v>40</v>
      </c>
      <c r="K42" s="74" t="str">
        <f t="shared" si="3"/>
        <v/>
      </c>
      <c r="L42" s="3" t="str">
        <f>IF($H$5="","",VLOOKUP($H$5,Sheet2!$A$2:$C$299,3,0))</f>
        <v/>
      </c>
      <c r="M42" s="27"/>
      <c r="N42" s="27"/>
      <c r="O42" s="27"/>
      <c r="P42" s="27"/>
      <c r="Q42" s="27"/>
      <c r="AA42" s="79" t="s">
        <v>341</v>
      </c>
    </row>
    <row r="43" spans="2:27">
      <c r="B43" s="1">
        <v>34</v>
      </c>
      <c r="C43" s="27"/>
      <c r="D43" s="39"/>
      <c r="E43" s="45"/>
      <c r="F43" s="24" t="str">
        <f t="shared" si="6"/>
        <v/>
      </c>
      <c r="G43" s="24" t="str">
        <f t="shared" si="7"/>
        <v/>
      </c>
      <c r="H43" s="27"/>
      <c r="I43" s="12" t="str">
        <f t="shared" si="2"/>
        <v/>
      </c>
      <c r="J43" s="3" t="s">
        <v>40</v>
      </c>
      <c r="K43" s="74" t="str">
        <f t="shared" si="3"/>
        <v/>
      </c>
      <c r="L43" s="3" t="str">
        <f>IF($H$5="","",VLOOKUP($H$5,Sheet2!$A$2:$C$299,3,0))</f>
        <v/>
      </c>
      <c r="M43" s="27"/>
      <c r="N43" s="27"/>
      <c r="O43" s="27"/>
      <c r="P43" s="27"/>
      <c r="Q43" s="27"/>
      <c r="AA43" s="79" t="s">
        <v>342</v>
      </c>
    </row>
    <row r="44" spans="2:27">
      <c r="B44" s="1">
        <v>35</v>
      </c>
      <c r="C44" s="27"/>
      <c r="D44" s="39"/>
      <c r="E44" s="45"/>
      <c r="F44" s="24" t="str">
        <f t="shared" si="6"/>
        <v/>
      </c>
      <c r="G44" s="24" t="str">
        <f t="shared" si="7"/>
        <v/>
      </c>
      <c r="H44" s="27"/>
      <c r="I44" s="12" t="str">
        <f t="shared" si="2"/>
        <v/>
      </c>
      <c r="J44" s="3" t="s">
        <v>40</v>
      </c>
      <c r="K44" s="74" t="str">
        <f t="shared" si="3"/>
        <v/>
      </c>
      <c r="L44" s="3" t="str">
        <f>IF($H$5="","",VLOOKUP($H$5,Sheet2!$A$2:$C$299,3,0))</f>
        <v/>
      </c>
      <c r="M44" s="27"/>
      <c r="N44" s="27"/>
      <c r="O44" s="27"/>
      <c r="P44" s="27"/>
      <c r="Q44" s="27"/>
      <c r="AA44" s="79" t="s">
        <v>154</v>
      </c>
    </row>
    <row r="45" spans="2:27">
      <c r="B45" s="1">
        <v>36</v>
      </c>
      <c r="C45" s="27"/>
      <c r="D45" s="39"/>
      <c r="E45" s="45"/>
      <c r="F45" s="24" t="str">
        <f t="shared" si="6"/>
        <v/>
      </c>
      <c r="G45" s="24" t="str">
        <f t="shared" si="7"/>
        <v/>
      </c>
      <c r="H45" s="27"/>
      <c r="I45" s="12" t="str">
        <f t="shared" si="2"/>
        <v/>
      </c>
      <c r="J45" s="3" t="s">
        <v>40</v>
      </c>
      <c r="K45" s="74" t="str">
        <f t="shared" si="3"/>
        <v/>
      </c>
      <c r="L45" s="3" t="str">
        <f>IF($H$5="","",VLOOKUP($H$5,Sheet2!$A$2:$C$299,3,0))</f>
        <v/>
      </c>
      <c r="M45" s="27"/>
      <c r="N45" s="27"/>
      <c r="O45" s="27"/>
      <c r="P45" s="27"/>
      <c r="Q45" s="27"/>
      <c r="AA45" s="79" t="s">
        <v>155</v>
      </c>
    </row>
    <row r="46" spans="2:27">
      <c r="B46" s="1">
        <v>37</v>
      </c>
      <c r="C46" s="27"/>
      <c r="D46" s="39"/>
      <c r="E46" s="45"/>
      <c r="F46" s="24" t="str">
        <f t="shared" si="6"/>
        <v/>
      </c>
      <c r="G46" s="24" t="str">
        <f t="shared" si="7"/>
        <v/>
      </c>
      <c r="H46" s="27"/>
      <c r="I46" s="12" t="str">
        <f t="shared" si="2"/>
        <v/>
      </c>
      <c r="J46" s="3" t="s">
        <v>40</v>
      </c>
      <c r="K46" s="74" t="str">
        <f t="shared" si="3"/>
        <v/>
      </c>
      <c r="L46" s="3" t="str">
        <f>IF($H$5="","",VLOOKUP($H$5,Sheet2!$A$2:$C$299,3,0))</f>
        <v/>
      </c>
      <c r="M46" s="27"/>
      <c r="N46" s="27"/>
      <c r="O46" s="27"/>
      <c r="P46" s="27"/>
      <c r="Q46" s="27"/>
      <c r="AA46" s="79" t="s">
        <v>343</v>
      </c>
    </row>
    <row r="47" spans="2:27">
      <c r="B47" s="1">
        <v>38</v>
      </c>
      <c r="C47" s="27"/>
      <c r="D47" s="39"/>
      <c r="E47" s="45"/>
      <c r="F47" s="24" t="str">
        <f t="shared" si="6"/>
        <v/>
      </c>
      <c r="G47" s="24" t="str">
        <f t="shared" si="7"/>
        <v/>
      </c>
      <c r="H47" s="27"/>
      <c r="I47" s="12" t="str">
        <f t="shared" si="2"/>
        <v/>
      </c>
      <c r="J47" s="3" t="s">
        <v>40</v>
      </c>
      <c r="K47" s="74" t="str">
        <f t="shared" si="3"/>
        <v/>
      </c>
      <c r="L47" s="3" t="str">
        <f>IF($H$5="","",VLOOKUP($H$5,Sheet2!$A$2:$C$299,3,0))</f>
        <v/>
      </c>
      <c r="M47" s="27"/>
      <c r="N47" s="27"/>
      <c r="O47" s="27"/>
      <c r="P47" s="27"/>
      <c r="Q47" s="27"/>
      <c r="AA47" s="79" t="s">
        <v>156</v>
      </c>
    </row>
    <row r="48" spans="2:27">
      <c r="B48" s="1">
        <v>39</v>
      </c>
      <c r="C48" s="27"/>
      <c r="D48" s="39"/>
      <c r="E48" s="45"/>
      <c r="F48" s="24" t="str">
        <f t="shared" si="6"/>
        <v/>
      </c>
      <c r="G48" s="24" t="str">
        <f t="shared" si="7"/>
        <v/>
      </c>
      <c r="H48" s="27"/>
      <c r="I48" s="12" t="str">
        <f t="shared" si="2"/>
        <v/>
      </c>
      <c r="J48" s="3" t="s">
        <v>40</v>
      </c>
      <c r="K48" s="74" t="str">
        <f t="shared" si="3"/>
        <v/>
      </c>
      <c r="L48" s="3" t="str">
        <f>IF($H$5="","",VLOOKUP($H$5,Sheet2!$A$2:$C$299,3,0))</f>
        <v/>
      </c>
      <c r="M48" s="27"/>
      <c r="N48" s="27"/>
      <c r="O48" s="27"/>
      <c r="P48" s="27"/>
      <c r="Q48" s="27"/>
      <c r="AA48" s="79" t="s">
        <v>157</v>
      </c>
    </row>
    <row r="49" spans="2:27">
      <c r="B49" s="1">
        <v>40</v>
      </c>
      <c r="C49" s="27"/>
      <c r="D49" s="39"/>
      <c r="E49" s="45"/>
      <c r="F49" s="24" t="str">
        <f t="shared" si="6"/>
        <v/>
      </c>
      <c r="G49" s="24" t="str">
        <f t="shared" si="7"/>
        <v/>
      </c>
      <c r="H49" s="27"/>
      <c r="I49" s="12" t="str">
        <f t="shared" si="2"/>
        <v/>
      </c>
      <c r="J49" s="3" t="s">
        <v>40</v>
      </c>
      <c r="K49" s="74" t="str">
        <f t="shared" si="3"/>
        <v/>
      </c>
      <c r="L49" s="3" t="str">
        <f>IF($H$5="","",VLOOKUP($H$5,Sheet2!$A$2:$C$299,3,0))</f>
        <v/>
      </c>
      <c r="M49" s="27"/>
      <c r="N49" s="27"/>
      <c r="O49" s="27"/>
      <c r="P49" s="27"/>
      <c r="Q49" s="27"/>
      <c r="AA49" s="79" t="s">
        <v>158</v>
      </c>
    </row>
    <row r="50" spans="2:27">
      <c r="B50" s="1">
        <v>41</v>
      </c>
      <c r="C50" s="27"/>
      <c r="D50" s="39"/>
      <c r="E50" s="45"/>
      <c r="F50" s="24" t="str">
        <f t="shared" si="6"/>
        <v/>
      </c>
      <c r="G50" s="24" t="str">
        <f t="shared" si="7"/>
        <v/>
      </c>
      <c r="H50" s="27"/>
      <c r="I50" s="12" t="str">
        <f t="shared" si="2"/>
        <v/>
      </c>
      <c r="J50" s="3" t="s">
        <v>40</v>
      </c>
      <c r="K50" s="74" t="str">
        <f t="shared" si="3"/>
        <v/>
      </c>
      <c r="L50" s="3" t="str">
        <f>IF($H$5="","",VLOOKUP($H$5,Sheet2!$A$2:$C$299,3,0))</f>
        <v/>
      </c>
      <c r="M50" s="27"/>
      <c r="N50" s="27"/>
      <c r="O50" s="27"/>
      <c r="P50" s="27"/>
      <c r="Q50" s="27"/>
      <c r="AA50" s="79" t="s">
        <v>124</v>
      </c>
    </row>
    <row r="51" spans="2:27">
      <c r="B51" s="1">
        <v>42</v>
      </c>
      <c r="C51" s="27"/>
      <c r="D51" s="39"/>
      <c r="E51" s="45"/>
      <c r="F51" s="24" t="str">
        <f t="shared" si="6"/>
        <v/>
      </c>
      <c r="G51" s="24" t="str">
        <f t="shared" si="7"/>
        <v/>
      </c>
      <c r="H51" s="27"/>
      <c r="I51" s="12" t="str">
        <f t="shared" si="2"/>
        <v/>
      </c>
      <c r="J51" s="3" t="s">
        <v>40</v>
      </c>
      <c r="K51" s="74" t="str">
        <f t="shared" si="3"/>
        <v/>
      </c>
      <c r="L51" s="3" t="str">
        <f>IF($H$5="","",VLOOKUP($H$5,Sheet2!$A$2:$C$299,3,0))</f>
        <v/>
      </c>
      <c r="M51" s="27"/>
      <c r="N51" s="27"/>
      <c r="O51" s="27"/>
      <c r="P51" s="27"/>
      <c r="Q51" s="27"/>
      <c r="AA51" s="79" t="s">
        <v>125</v>
      </c>
    </row>
    <row r="52" spans="2:27">
      <c r="B52" s="1">
        <v>43</v>
      </c>
      <c r="C52" s="27"/>
      <c r="D52" s="39"/>
      <c r="E52" s="45"/>
      <c r="F52" s="24" t="str">
        <f t="shared" si="6"/>
        <v/>
      </c>
      <c r="G52" s="24" t="str">
        <f t="shared" si="7"/>
        <v/>
      </c>
      <c r="H52" s="27"/>
      <c r="I52" s="12" t="str">
        <f t="shared" si="2"/>
        <v/>
      </c>
      <c r="J52" s="3" t="s">
        <v>40</v>
      </c>
      <c r="K52" s="74" t="str">
        <f t="shared" si="3"/>
        <v/>
      </c>
      <c r="L52" s="3" t="str">
        <f>IF($H$5="","",VLOOKUP($H$5,Sheet2!$A$2:$C$299,3,0))</f>
        <v/>
      </c>
      <c r="M52" s="27"/>
      <c r="N52" s="27"/>
      <c r="O52" s="27"/>
      <c r="P52" s="27"/>
      <c r="Q52" s="27"/>
      <c r="AA52" s="79" t="s">
        <v>344</v>
      </c>
    </row>
    <row r="53" spans="2:27">
      <c r="B53" s="1">
        <v>44</v>
      </c>
      <c r="C53" s="27"/>
      <c r="D53" s="39"/>
      <c r="E53" s="45"/>
      <c r="F53" s="24" t="str">
        <f t="shared" si="6"/>
        <v/>
      </c>
      <c r="G53" s="24" t="str">
        <f t="shared" si="7"/>
        <v/>
      </c>
      <c r="H53" s="27"/>
      <c r="I53" s="12" t="str">
        <f t="shared" si="2"/>
        <v/>
      </c>
      <c r="J53" s="3" t="s">
        <v>40</v>
      </c>
      <c r="K53" s="74" t="str">
        <f t="shared" si="3"/>
        <v/>
      </c>
      <c r="L53" s="3" t="str">
        <f>IF($H$5="","",VLOOKUP($H$5,Sheet2!$A$2:$C$299,3,0))</f>
        <v/>
      </c>
      <c r="M53" s="27"/>
      <c r="N53" s="27"/>
      <c r="O53" s="27"/>
      <c r="P53" s="27"/>
      <c r="Q53" s="27"/>
      <c r="AA53" s="79" t="s">
        <v>159</v>
      </c>
    </row>
    <row r="54" spans="2:27">
      <c r="B54" s="1">
        <v>45</v>
      </c>
      <c r="C54" s="27"/>
      <c r="D54" s="39"/>
      <c r="E54" s="45"/>
      <c r="F54" s="24" t="str">
        <f t="shared" si="6"/>
        <v/>
      </c>
      <c r="G54" s="24" t="str">
        <f t="shared" si="7"/>
        <v/>
      </c>
      <c r="H54" s="27"/>
      <c r="I54" s="12" t="str">
        <f t="shared" si="2"/>
        <v/>
      </c>
      <c r="J54" s="3" t="s">
        <v>40</v>
      </c>
      <c r="K54" s="74" t="str">
        <f t="shared" si="3"/>
        <v/>
      </c>
      <c r="L54" s="3" t="str">
        <f>IF($H$5="","",VLOOKUP($H$5,Sheet2!$A$2:$C$299,3,0))</f>
        <v/>
      </c>
      <c r="M54" s="27"/>
      <c r="N54" s="27"/>
      <c r="O54" s="27"/>
      <c r="P54" s="27"/>
      <c r="Q54" s="27"/>
      <c r="AA54" s="79" t="s">
        <v>345</v>
      </c>
    </row>
    <row r="55" spans="2:27">
      <c r="B55" s="1">
        <v>46</v>
      </c>
      <c r="C55" s="27"/>
      <c r="D55" s="39"/>
      <c r="E55" s="45"/>
      <c r="F55" s="24" t="str">
        <f t="shared" si="6"/>
        <v/>
      </c>
      <c r="G55" s="24" t="str">
        <f t="shared" si="7"/>
        <v/>
      </c>
      <c r="H55" s="27"/>
      <c r="I55" s="12" t="str">
        <f t="shared" si="2"/>
        <v/>
      </c>
      <c r="J55" s="3" t="s">
        <v>40</v>
      </c>
      <c r="K55" s="74" t="str">
        <f t="shared" si="3"/>
        <v/>
      </c>
      <c r="L55" s="3" t="str">
        <f>IF($H$5="","",VLOOKUP($H$5,Sheet2!$A$2:$C$299,3,0))</f>
        <v/>
      </c>
      <c r="M55" s="27"/>
      <c r="N55" s="27"/>
      <c r="O55" s="27"/>
      <c r="P55" s="27"/>
      <c r="Q55" s="27"/>
      <c r="AA55" s="79" t="s">
        <v>160</v>
      </c>
    </row>
    <row r="56" spans="2:27">
      <c r="B56" s="1">
        <v>47</v>
      </c>
      <c r="C56" s="27"/>
      <c r="D56" s="39"/>
      <c r="E56" s="45"/>
      <c r="F56" s="24" t="str">
        <f t="shared" si="6"/>
        <v/>
      </c>
      <c r="G56" s="24" t="str">
        <f t="shared" si="7"/>
        <v/>
      </c>
      <c r="H56" s="27"/>
      <c r="I56" s="12" t="str">
        <f t="shared" si="2"/>
        <v/>
      </c>
      <c r="J56" s="3" t="s">
        <v>40</v>
      </c>
      <c r="K56" s="74" t="str">
        <f t="shared" si="3"/>
        <v/>
      </c>
      <c r="L56" s="3" t="str">
        <f>IF($H$5="","",VLOOKUP($H$5,Sheet2!$A$2:$C$299,3,0))</f>
        <v/>
      </c>
      <c r="M56" s="27"/>
      <c r="N56" s="27"/>
      <c r="O56" s="27"/>
      <c r="P56" s="27"/>
      <c r="Q56" s="27"/>
      <c r="AA56" s="79" t="s">
        <v>346</v>
      </c>
    </row>
    <row r="57" spans="2:27">
      <c r="B57" s="1">
        <v>48</v>
      </c>
      <c r="C57" s="27"/>
      <c r="D57" s="39"/>
      <c r="E57" s="45"/>
      <c r="F57" s="24" t="str">
        <f t="shared" si="6"/>
        <v/>
      </c>
      <c r="G57" s="24" t="str">
        <f t="shared" si="7"/>
        <v/>
      </c>
      <c r="H57" s="27"/>
      <c r="I57" s="12" t="str">
        <f t="shared" si="2"/>
        <v/>
      </c>
      <c r="J57" s="3" t="s">
        <v>40</v>
      </c>
      <c r="K57" s="74" t="str">
        <f t="shared" si="3"/>
        <v/>
      </c>
      <c r="L57" s="3" t="str">
        <f>IF($H$5="","",VLOOKUP($H$5,Sheet2!$A$2:$C$299,3,0))</f>
        <v/>
      </c>
      <c r="M57" s="27"/>
      <c r="N57" s="27"/>
      <c r="O57" s="27"/>
      <c r="P57" s="27"/>
      <c r="Q57" s="27"/>
      <c r="AA57" s="79" t="s">
        <v>161</v>
      </c>
    </row>
    <row r="58" spans="2:27">
      <c r="B58" s="1">
        <v>49</v>
      </c>
      <c r="C58" s="27"/>
      <c r="D58" s="39"/>
      <c r="E58" s="45"/>
      <c r="F58" s="24" t="str">
        <f t="shared" si="6"/>
        <v/>
      </c>
      <c r="G58" s="24" t="str">
        <f t="shared" si="7"/>
        <v/>
      </c>
      <c r="H58" s="27"/>
      <c r="I58" s="12" t="str">
        <f t="shared" si="2"/>
        <v/>
      </c>
      <c r="J58" s="3" t="s">
        <v>40</v>
      </c>
      <c r="K58" s="74" t="str">
        <f t="shared" si="3"/>
        <v/>
      </c>
      <c r="L58" s="3" t="str">
        <f>IF($H$5="","",VLOOKUP($H$5,Sheet2!$A$2:$C$299,3,0))</f>
        <v/>
      </c>
      <c r="M58" s="27"/>
      <c r="N58" s="27"/>
      <c r="O58" s="27"/>
      <c r="P58" s="27"/>
      <c r="Q58" s="27"/>
      <c r="AA58" s="79" t="s">
        <v>162</v>
      </c>
    </row>
    <row r="59" spans="2:27">
      <c r="B59" s="1">
        <v>50</v>
      </c>
      <c r="C59" s="27"/>
      <c r="D59" s="39"/>
      <c r="E59" s="45"/>
      <c r="F59" s="24" t="str">
        <f t="shared" si="6"/>
        <v/>
      </c>
      <c r="G59" s="24" t="str">
        <f t="shared" si="7"/>
        <v/>
      </c>
      <c r="H59" s="27"/>
      <c r="I59" s="12" t="str">
        <f t="shared" si="2"/>
        <v/>
      </c>
      <c r="J59" s="3" t="s">
        <v>40</v>
      </c>
      <c r="K59" s="74" t="str">
        <f t="shared" si="3"/>
        <v/>
      </c>
      <c r="L59" s="3" t="str">
        <f>IF($H$5="","",VLOOKUP($H$5,Sheet2!$A$2:$C$299,3,0))</f>
        <v/>
      </c>
      <c r="M59" s="27"/>
      <c r="N59" s="27"/>
      <c r="O59" s="27"/>
      <c r="P59" s="27"/>
      <c r="Q59" s="27"/>
      <c r="AA59" s="79" t="s">
        <v>347</v>
      </c>
    </row>
    <row r="60" spans="2:27">
      <c r="M60" s="8">
        <f>COUNTA(M10:M59)</f>
        <v>0</v>
      </c>
      <c r="O60" s="8">
        <f>COUNTA(O10:O59)</f>
        <v>0</v>
      </c>
      <c r="P60" s="8"/>
      <c r="Q60" s="8"/>
      <c r="AA60" s="79" t="s">
        <v>164</v>
      </c>
    </row>
    <row r="61" spans="2:27">
      <c r="AA61" s="79" t="s">
        <v>163</v>
      </c>
    </row>
    <row r="62" spans="2:27">
      <c r="AA62" s="79" t="s">
        <v>348</v>
      </c>
    </row>
    <row r="63" spans="2:27">
      <c r="AA63" s="79" t="s">
        <v>165</v>
      </c>
    </row>
    <row r="64" spans="2:27">
      <c r="AA64" s="79" t="s">
        <v>349</v>
      </c>
    </row>
    <row r="65" spans="27:27">
      <c r="AA65" s="79" t="s">
        <v>350</v>
      </c>
    </row>
    <row r="66" spans="27:27">
      <c r="AA66" s="79" t="s">
        <v>351</v>
      </c>
    </row>
    <row r="67" spans="27:27">
      <c r="AA67" s="79" t="s">
        <v>352</v>
      </c>
    </row>
    <row r="68" spans="27:27">
      <c r="AA68" s="79" t="s">
        <v>353</v>
      </c>
    </row>
    <row r="69" spans="27:27">
      <c r="AA69" s="79" t="s">
        <v>166</v>
      </c>
    </row>
    <row r="70" spans="27:27">
      <c r="AA70" s="79" t="s">
        <v>354</v>
      </c>
    </row>
    <row r="71" spans="27:27">
      <c r="AA71" s="79" t="s">
        <v>167</v>
      </c>
    </row>
    <row r="72" spans="27:27">
      <c r="AA72" s="79" t="s">
        <v>168</v>
      </c>
    </row>
    <row r="73" spans="27:27">
      <c r="AA73" s="79" t="s">
        <v>169</v>
      </c>
    </row>
    <row r="74" spans="27:27">
      <c r="AA74" s="79" t="s">
        <v>126</v>
      </c>
    </row>
    <row r="75" spans="27:27">
      <c r="AA75" s="79" t="s">
        <v>170</v>
      </c>
    </row>
    <row r="76" spans="27:27">
      <c r="AA76" s="79" t="s">
        <v>171</v>
      </c>
    </row>
    <row r="77" spans="27:27">
      <c r="AA77" s="79" t="s">
        <v>355</v>
      </c>
    </row>
    <row r="78" spans="27:27">
      <c r="AA78" s="79" t="s">
        <v>127</v>
      </c>
    </row>
    <row r="79" spans="27:27">
      <c r="AA79" s="79" t="s">
        <v>356</v>
      </c>
    </row>
    <row r="80" spans="27:27">
      <c r="AA80" s="79" t="s">
        <v>172</v>
      </c>
    </row>
    <row r="81" spans="27:27">
      <c r="AA81" s="79" t="s">
        <v>173</v>
      </c>
    </row>
    <row r="82" spans="27:27">
      <c r="AA82" s="79" t="s">
        <v>174</v>
      </c>
    </row>
    <row r="83" spans="27:27">
      <c r="AA83" s="79" t="s">
        <v>175</v>
      </c>
    </row>
    <row r="84" spans="27:27">
      <c r="AA84" s="79" t="s">
        <v>357</v>
      </c>
    </row>
    <row r="85" spans="27:27">
      <c r="AA85" s="79" t="s">
        <v>176</v>
      </c>
    </row>
    <row r="86" spans="27:27">
      <c r="AA86" s="79" t="s">
        <v>177</v>
      </c>
    </row>
    <row r="87" spans="27:27">
      <c r="AA87" s="79" t="s">
        <v>178</v>
      </c>
    </row>
    <row r="88" spans="27:27">
      <c r="AA88" s="79" t="s">
        <v>179</v>
      </c>
    </row>
    <row r="89" spans="27:27">
      <c r="AA89" s="79" t="s">
        <v>358</v>
      </c>
    </row>
    <row r="90" spans="27:27">
      <c r="AA90" s="79" t="s">
        <v>180</v>
      </c>
    </row>
    <row r="91" spans="27:27">
      <c r="AA91" s="79" t="s">
        <v>181</v>
      </c>
    </row>
    <row r="92" spans="27:27">
      <c r="AA92" s="79" t="s">
        <v>359</v>
      </c>
    </row>
    <row r="93" spans="27:27">
      <c r="AA93" s="79" t="s">
        <v>360</v>
      </c>
    </row>
    <row r="94" spans="27:27">
      <c r="AA94" s="79" t="s">
        <v>182</v>
      </c>
    </row>
    <row r="95" spans="27:27">
      <c r="AA95" s="79" t="s">
        <v>183</v>
      </c>
    </row>
    <row r="96" spans="27:27">
      <c r="AA96" s="79" t="s">
        <v>128</v>
      </c>
    </row>
    <row r="97" spans="27:27">
      <c r="AA97" s="79" t="s">
        <v>184</v>
      </c>
    </row>
    <row r="98" spans="27:27">
      <c r="AA98" s="79" t="s">
        <v>361</v>
      </c>
    </row>
    <row r="99" spans="27:27">
      <c r="AA99" s="79" t="s">
        <v>185</v>
      </c>
    </row>
    <row r="100" spans="27:27">
      <c r="AA100" s="79" t="s">
        <v>186</v>
      </c>
    </row>
    <row r="101" spans="27:27">
      <c r="AA101" s="79" t="s">
        <v>187</v>
      </c>
    </row>
    <row r="102" spans="27:27">
      <c r="AA102" s="79" t="s">
        <v>188</v>
      </c>
    </row>
    <row r="103" spans="27:27">
      <c r="AA103" s="79" t="s">
        <v>189</v>
      </c>
    </row>
    <row r="104" spans="27:27">
      <c r="AA104" s="79" t="s">
        <v>190</v>
      </c>
    </row>
    <row r="105" spans="27:27">
      <c r="AA105" s="79" t="s">
        <v>191</v>
      </c>
    </row>
    <row r="106" spans="27:27">
      <c r="AA106" s="79" t="s">
        <v>192</v>
      </c>
    </row>
    <row r="107" spans="27:27">
      <c r="AA107" s="79" t="s">
        <v>362</v>
      </c>
    </row>
    <row r="108" spans="27:27">
      <c r="AA108" s="79" t="s">
        <v>193</v>
      </c>
    </row>
    <row r="109" spans="27:27">
      <c r="AA109" s="79" t="s">
        <v>194</v>
      </c>
    </row>
    <row r="110" spans="27:27">
      <c r="AA110" s="79" t="s">
        <v>195</v>
      </c>
    </row>
    <row r="111" spans="27:27">
      <c r="AA111" s="79" t="s">
        <v>198</v>
      </c>
    </row>
    <row r="112" spans="27:27">
      <c r="AA112" s="79" t="s">
        <v>199</v>
      </c>
    </row>
    <row r="113" spans="27:27">
      <c r="AA113" s="79" t="s">
        <v>196</v>
      </c>
    </row>
    <row r="114" spans="27:27">
      <c r="AA114" s="79" t="s">
        <v>197</v>
      </c>
    </row>
    <row r="115" spans="27:27">
      <c r="AA115" s="79" t="s">
        <v>200</v>
      </c>
    </row>
    <row r="116" spans="27:27">
      <c r="AA116" s="79" t="s">
        <v>363</v>
      </c>
    </row>
    <row r="117" spans="27:27">
      <c r="AA117" s="79" t="s">
        <v>201</v>
      </c>
    </row>
    <row r="118" spans="27:27">
      <c r="AA118" s="79" t="s">
        <v>202</v>
      </c>
    </row>
    <row r="119" spans="27:27">
      <c r="AA119" s="79" t="s">
        <v>203</v>
      </c>
    </row>
    <row r="120" spans="27:27">
      <c r="AA120" s="79" t="s">
        <v>204</v>
      </c>
    </row>
    <row r="121" spans="27:27">
      <c r="AA121" s="79" t="s">
        <v>364</v>
      </c>
    </row>
    <row r="122" spans="27:27">
      <c r="AA122" s="79" t="s">
        <v>205</v>
      </c>
    </row>
    <row r="123" spans="27:27">
      <c r="AA123" s="79" t="s">
        <v>206</v>
      </c>
    </row>
    <row r="124" spans="27:27">
      <c r="AA124" s="79" t="s">
        <v>207</v>
      </c>
    </row>
    <row r="125" spans="27:27">
      <c r="AA125" s="79" t="s">
        <v>365</v>
      </c>
    </row>
    <row r="126" spans="27:27">
      <c r="AA126" s="79" t="s">
        <v>208</v>
      </c>
    </row>
    <row r="127" spans="27:27">
      <c r="AA127" s="79" t="s">
        <v>209</v>
      </c>
    </row>
    <row r="128" spans="27:27">
      <c r="AA128" s="79" t="s">
        <v>210</v>
      </c>
    </row>
    <row r="129" spans="27:27">
      <c r="AA129" s="79" t="s">
        <v>129</v>
      </c>
    </row>
    <row r="130" spans="27:27">
      <c r="AA130" s="79" t="s">
        <v>211</v>
      </c>
    </row>
    <row r="131" spans="27:27">
      <c r="AA131" s="79" t="s">
        <v>212</v>
      </c>
    </row>
    <row r="132" spans="27:27">
      <c r="AA132" s="79" t="s">
        <v>213</v>
      </c>
    </row>
    <row r="133" spans="27:27">
      <c r="AA133" s="79" t="s">
        <v>366</v>
      </c>
    </row>
    <row r="134" spans="27:27">
      <c r="AA134" s="79" t="s">
        <v>367</v>
      </c>
    </row>
    <row r="135" spans="27:27">
      <c r="AA135" s="79" t="s">
        <v>214</v>
      </c>
    </row>
    <row r="136" spans="27:27">
      <c r="AA136" s="79" t="s">
        <v>215</v>
      </c>
    </row>
    <row r="137" spans="27:27">
      <c r="AA137" s="79" t="s">
        <v>216</v>
      </c>
    </row>
    <row r="138" spans="27:27">
      <c r="AA138" s="79" t="s">
        <v>217</v>
      </c>
    </row>
    <row r="139" spans="27:27">
      <c r="AA139" s="79" t="s">
        <v>218</v>
      </c>
    </row>
    <row r="140" spans="27:27">
      <c r="AA140" s="79" t="s">
        <v>219</v>
      </c>
    </row>
    <row r="141" spans="27:27">
      <c r="AA141" s="79" t="s">
        <v>220</v>
      </c>
    </row>
    <row r="142" spans="27:27">
      <c r="AA142" s="79" t="s">
        <v>221</v>
      </c>
    </row>
    <row r="143" spans="27:27">
      <c r="AA143" s="79" t="s">
        <v>368</v>
      </c>
    </row>
    <row r="144" spans="27:27">
      <c r="AA144" s="79" t="s">
        <v>222</v>
      </c>
    </row>
    <row r="145" spans="27:27">
      <c r="AA145" s="79" t="s">
        <v>223</v>
      </c>
    </row>
    <row r="146" spans="27:27">
      <c r="AA146" s="79" t="s">
        <v>369</v>
      </c>
    </row>
    <row r="147" spans="27:27">
      <c r="AA147" s="79" t="s">
        <v>224</v>
      </c>
    </row>
    <row r="148" spans="27:27">
      <c r="AA148" s="79" t="s">
        <v>225</v>
      </c>
    </row>
    <row r="149" spans="27:27">
      <c r="AA149" s="79" t="s">
        <v>226</v>
      </c>
    </row>
    <row r="150" spans="27:27">
      <c r="AA150" s="79" t="s">
        <v>370</v>
      </c>
    </row>
    <row r="151" spans="27:27">
      <c r="AA151" s="79" t="s">
        <v>371</v>
      </c>
    </row>
    <row r="152" spans="27:27">
      <c r="AA152" s="79" t="s">
        <v>227</v>
      </c>
    </row>
    <row r="153" spans="27:27">
      <c r="AA153" s="79" t="s">
        <v>228</v>
      </c>
    </row>
    <row r="154" spans="27:27">
      <c r="AA154" s="79" t="s">
        <v>372</v>
      </c>
    </row>
    <row r="155" spans="27:27">
      <c r="AA155" s="79" t="s">
        <v>229</v>
      </c>
    </row>
    <row r="156" spans="27:27">
      <c r="AA156" s="79" t="s">
        <v>230</v>
      </c>
    </row>
    <row r="157" spans="27:27">
      <c r="AA157" s="79" t="s">
        <v>231</v>
      </c>
    </row>
    <row r="158" spans="27:27">
      <c r="AA158" s="79" t="s">
        <v>232</v>
      </c>
    </row>
    <row r="159" spans="27:27">
      <c r="AA159" s="79" t="s">
        <v>233</v>
      </c>
    </row>
    <row r="160" spans="27:27">
      <c r="AA160" s="79" t="s">
        <v>234</v>
      </c>
    </row>
    <row r="161" spans="27:27">
      <c r="AA161" s="79" t="s">
        <v>373</v>
      </c>
    </row>
    <row r="162" spans="27:27">
      <c r="AA162" s="79" t="s">
        <v>235</v>
      </c>
    </row>
    <row r="163" spans="27:27">
      <c r="AA163" s="79" t="s">
        <v>236</v>
      </c>
    </row>
    <row r="164" spans="27:27">
      <c r="AA164" s="79" t="s">
        <v>374</v>
      </c>
    </row>
    <row r="165" spans="27:27">
      <c r="AA165" s="79" t="s">
        <v>375</v>
      </c>
    </row>
    <row r="166" spans="27:27">
      <c r="AA166" s="79" t="s">
        <v>237</v>
      </c>
    </row>
    <row r="167" spans="27:27">
      <c r="AA167" s="79" t="s">
        <v>238</v>
      </c>
    </row>
    <row r="168" spans="27:27">
      <c r="AA168" s="79" t="s">
        <v>239</v>
      </c>
    </row>
    <row r="169" spans="27:27">
      <c r="AA169" s="79" t="s">
        <v>240</v>
      </c>
    </row>
    <row r="170" spans="27:27">
      <c r="AA170" s="79" t="s">
        <v>241</v>
      </c>
    </row>
    <row r="171" spans="27:27">
      <c r="AA171" s="79" t="s">
        <v>242</v>
      </c>
    </row>
    <row r="172" spans="27:27">
      <c r="AA172" s="79" t="s">
        <v>376</v>
      </c>
    </row>
    <row r="173" spans="27:27">
      <c r="AA173" s="79" t="s">
        <v>243</v>
      </c>
    </row>
    <row r="174" spans="27:27">
      <c r="AA174" s="79" t="s">
        <v>377</v>
      </c>
    </row>
    <row r="175" spans="27:27">
      <c r="AA175" s="79" t="s">
        <v>378</v>
      </c>
    </row>
    <row r="176" spans="27:27">
      <c r="AA176" s="79" t="s">
        <v>245</v>
      </c>
    </row>
    <row r="177" spans="27:27">
      <c r="AA177" s="79" t="s">
        <v>244</v>
      </c>
    </row>
    <row r="178" spans="27:27">
      <c r="AA178" s="79" t="s">
        <v>246</v>
      </c>
    </row>
    <row r="179" spans="27:27">
      <c r="AA179" s="79" t="s">
        <v>247</v>
      </c>
    </row>
    <row r="180" spans="27:27">
      <c r="AA180" s="79" t="s">
        <v>248</v>
      </c>
    </row>
    <row r="181" spans="27:27">
      <c r="AA181" s="79" t="s">
        <v>249</v>
      </c>
    </row>
    <row r="182" spans="27:27">
      <c r="AA182" s="79" t="s">
        <v>379</v>
      </c>
    </row>
    <row r="183" spans="27:27">
      <c r="AA183" s="79" t="s">
        <v>251</v>
      </c>
    </row>
    <row r="184" spans="27:27">
      <c r="AA184" s="79" t="s">
        <v>250</v>
      </c>
    </row>
    <row r="185" spans="27:27">
      <c r="AA185" s="79" t="s">
        <v>252</v>
      </c>
    </row>
    <row r="186" spans="27:27">
      <c r="AA186" s="79" t="s">
        <v>253</v>
      </c>
    </row>
    <row r="187" spans="27:27">
      <c r="AA187" s="79" t="s">
        <v>254</v>
      </c>
    </row>
    <row r="188" spans="27:27">
      <c r="AA188" s="79" t="s">
        <v>380</v>
      </c>
    </row>
    <row r="189" spans="27:27">
      <c r="AA189" s="79" t="s">
        <v>255</v>
      </c>
    </row>
    <row r="190" spans="27:27">
      <c r="AA190" s="79" t="s">
        <v>381</v>
      </c>
    </row>
    <row r="191" spans="27:27">
      <c r="AA191" s="79" t="s">
        <v>382</v>
      </c>
    </row>
    <row r="192" spans="27:27">
      <c r="AA192" s="79" t="s">
        <v>256</v>
      </c>
    </row>
    <row r="193" spans="27:27">
      <c r="AA193" s="79" t="s">
        <v>257</v>
      </c>
    </row>
    <row r="194" spans="27:27">
      <c r="AA194" s="79" t="s">
        <v>258</v>
      </c>
    </row>
    <row r="195" spans="27:27">
      <c r="AA195" s="79" t="s">
        <v>259</v>
      </c>
    </row>
    <row r="196" spans="27:27">
      <c r="AA196" s="79" t="s">
        <v>383</v>
      </c>
    </row>
    <row r="197" spans="27:27">
      <c r="AA197" s="79" t="s">
        <v>260</v>
      </c>
    </row>
    <row r="198" spans="27:27">
      <c r="AA198" s="79" t="s">
        <v>384</v>
      </c>
    </row>
    <row r="199" spans="27:27">
      <c r="AA199" s="79" t="s">
        <v>385</v>
      </c>
    </row>
    <row r="200" spans="27:27">
      <c r="AA200" s="79" t="s">
        <v>130</v>
      </c>
    </row>
    <row r="201" spans="27:27">
      <c r="AA201" s="79" t="s">
        <v>261</v>
      </c>
    </row>
    <row r="202" spans="27:27">
      <c r="AA202" s="79" t="s">
        <v>262</v>
      </c>
    </row>
    <row r="203" spans="27:27">
      <c r="AA203" s="79" t="s">
        <v>263</v>
      </c>
    </row>
    <row r="204" spans="27:27">
      <c r="AA204" s="79" t="s">
        <v>264</v>
      </c>
    </row>
    <row r="205" spans="27:27">
      <c r="AA205" s="79" t="s">
        <v>386</v>
      </c>
    </row>
    <row r="206" spans="27:27">
      <c r="AA206" s="79" t="s">
        <v>265</v>
      </c>
    </row>
    <row r="207" spans="27:27">
      <c r="AA207" s="79" t="s">
        <v>387</v>
      </c>
    </row>
    <row r="208" spans="27:27">
      <c r="AA208" s="79" t="s">
        <v>266</v>
      </c>
    </row>
    <row r="209" spans="27:27">
      <c r="AA209" s="79" t="s">
        <v>388</v>
      </c>
    </row>
    <row r="210" spans="27:27">
      <c r="AA210" s="79" t="s">
        <v>267</v>
      </c>
    </row>
    <row r="211" spans="27:27">
      <c r="AA211" s="79" t="s">
        <v>268</v>
      </c>
    </row>
    <row r="212" spans="27:27">
      <c r="AA212" s="79" t="s">
        <v>270</v>
      </c>
    </row>
    <row r="213" spans="27:27">
      <c r="AA213" s="79" t="s">
        <v>269</v>
      </c>
    </row>
    <row r="214" spans="27:27">
      <c r="AA214" s="79" t="s">
        <v>271</v>
      </c>
    </row>
    <row r="215" spans="27:27">
      <c r="AA215" s="79" t="s">
        <v>389</v>
      </c>
    </row>
    <row r="216" spans="27:27">
      <c r="AA216" s="79" t="s">
        <v>131</v>
      </c>
    </row>
    <row r="217" spans="27:27">
      <c r="AA217" s="79" t="s">
        <v>272</v>
      </c>
    </row>
    <row r="218" spans="27:27">
      <c r="AA218" s="79" t="s">
        <v>273</v>
      </c>
    </row>
    <row r="219" spans="27:27">
      <c r="AA219" s="79" t="s">
        <v>390</v>
      </c>
    </row>
    <row r="220" spans="27:27">
      <c r="AA220" s="79" t="s">
        <v>274</v>
      </c>
    </row>
    <row r="221" spans="27:27">
      <c r="AA221" s="79" t="s">
        <v>275</v>
      </c>
    </row>
    <row r="222" spans="27:27">
      <c r="AA222" s="79" t="s">
        <v>391</v>
      </c>
    </row>
    <row r="223" spans="27:27">
      <c r="AA223" s="79" t="s">
        <v>276</v>
      </c>
    </row>
    <row r="224" spans="27:27">
      <c r="AA224" s="79" t="s">
        <v>277</v>
      </c>
    </row>
    <row r="225" spans="27:27">
      <c r="AA225" s="79" t="s">
        <v>132</v>
      </c>
    </row>
    <row r="226" spans="27:27">
      <c r="AA226" s="79" t="s">
        <v>133</v>
      </c>
    </row>
    <row r="227" spans="27:27">
      <c r="AA227" s="79" t="s">
        <v>278</v>
      </c>
    </row>
    <row r="228" spans="27:27">
      <c r="AA228" s="79" t="s">
        <v>134</v>
      </c>
    </row>
    <row r="229" spans="27:27">
      <c r="AA229" s="79" t="s">
        <v>279</v>
      </c>
    </row>
    <row r="230" spans="27:27">
      <c r="AA230" s="79" t="s">
        <v>280</v>
      </c>
    </row>
    <row r="231" spans="27:27">
      <c r="AA231" s="79" t="s">
        <v>281</v>
      </c>
    </row>
    <row r="232" spans="27:27">
      <c r="AA232" s="79" t="s">
        <v>282</v>
      </c>
    </row>
    <row r="233" spans="27:27">
      <c r="AA233" s="79" t="s">
        <v>392</v>
      </c>
    </row>
    <row r="234" spans="27:27">
      <c r="AA234" s="79" t="s">
        <v>283</v>
      </c>
    </row>
    <row r="235" spans="27:27">
      <c r="AA235" s="79" t="s">
        <v>284</v>
      </c>
    </row>
    <row r="236" spans="27:27">
      <c r="AA236" s="79" t="s">
        <v>285</v>
      </c>
    </row>
    <row r="237" spans="27:27">
      <c r="AA237" s="79" t="s">
        <v>286</v>
      </c>
    </row>
    <row r="238" spans="27:27">
      <c r="AA238" s="79" t="s">
        <v>287</v>
      </c>
    </row>
    <row r="239" spans="27:27">
      <c r="AA239" s="79" t="s">
        <v>288</v>
      </c>
    </row>
    <row r="240" spans="27:27">
      <c r="AA240" s="79" t="s">
        <v>289</v>
      </c>
    </row>
    <row r="241" spans="27:27">
      <c r="AA241" s="79" t="s">
        <v>290</v>
      </c>
    </row>
    <row r="242" spans="27:27">
      <c r="AA242" s="79" t="s">
        <v>291</v>
      </c>
    </row>
    <row r="243" spans="27:27">
      <c r="AA243" s="79" t="s">
        <v>292</v>
      </c>
    </row>
    <row r="244" spans="27:27">
      <c r="AA244" s="79" t="s">
        <v>293</v>
      </c>
    </row>
    <row r="245" spans="27:27">
      <c r="AA245" s="79" t="s">
        <v>393</v>
      </c>
    </row>
    <row r="246" spans="27:27">
      <c r="AA246" s="79" t="s">
        <v>294</v>
      </c>
    </row>
    <row r="247" spans="27:27">
      <c r="AA247" s="79" t="s">
        <v>394</v>
      </c>
    </row>
    <row r="248" spans="27:27">
      <c r="AA248" s="79" t="s">
        <v>395</v>
      </c>
    </row>
    <row r="249" spans="27:27">
      <c r="AA249" s="79" t="s">
        <v>295</v>
      </c>
    </row>
    <row r="250" spans="27:27">
      <c r="AA250" s="79" t="s">
        <v>396</v>
      </c>
    </row>
    <row r="251" spans="27:27">
      <c r="AA251" s="79" t="s">
        <v>296</v>
      </c>
    </row>
    <row r="252" spans="27:27">
      <c r="AA252" s="79" t="s">
        <v>297</v>
      </c>
    </row>
    <row r="253" spans="27:27">
      <c r="AA253" s="79" t="s">
        <v>298</v>
      </c>
    </row>
    <row r="254" spans="27:27">
      <c r="AA254" s="79" t="s">
        <v>299</v>
      </c>
    </row>
    <row r="255" spans="27:27">
      <c r="AA255" s="79" t="s">
        <v>300</v>
      </c>
    </row>
    <row r="256" spans="27:27">
      <c r="AA256" s="79" t="s">
        <v>397</v>
      </c>
    </row>
    <row r="257" spans="27:27">
      <c r="AA257" s="79" t="s">
        <v>398</v>
      </c>
    </row>
    <row r="258" spans="27:27">
      <c r="AA258" s="79" t="s">
        <v>301</v>
      </c>
    </row>
    <row r="259" spans="27:27">
      <c r="AA259" s="79" t="s">
        <v>302</v>
      </c>
    </row>
    <row r="260" spans="27:27">
      <c r="AA260" s="79" t="s">
        <v>303</v>
      </c>
    </row>
    <row r="261" spans="27:27">
      <c r="AA261" s="79" t="s">
        <v>304</v>
      </c>
    </row>
    <row r="262" spans="27:27">
      <c r="AA262" s="79" t="s">
        <v>305</v>
      </c>
    </row>
    <row r="263" spans="27:27">
      <c r="AA263" s="79" t="s">
        <v>306</v>
      </c>
    </row>
    <row r="264" spans="27:27">
      <c r="AA264" s="79" t="s">
        <v>308</v>
      </c>
    </row>
    <row r="265" spans="27:27">
      <c r="AA265" s="79" t="s">
        <v>309</v>
      </c>
    </row>
    <row r="266" spans="27:27">
      <c r="AA266" s="79" t="s">
        <v>307</v>
      </c>
    </row>
    <row r="267" spans="27:27">
      <c r="AA267" s="79" t="s">
        <v>399</v>
      </c>
    </row>
    <row r="268" spans="27:27">
      <c r="AA268" s="79" t="s">
        <v>400</v>
      </c>
    </row>
    <row r="269" spans="27:27">
      <c r="AA269" s="79" t="s">
        <v>310</v>
      </c>
    </row>
    <row r="270" spans="27:27">
      <c r="AA270" s="79" t="s">
        <v>311</v>
      </c>
    </row>
    <row r="271" spans="27:27">
      <c r="AA271" s="79" t="s">
        <v>312</v>
      </c>
    </row>
    <row r="272" spans="27:27">
      <c r="AA272" s="79" t="s">
        <v>401</v>
      </c>
    </row>
    <row r="273" spans="27:27">
      <c r="AA273" s="79" t="s">
        <v>402</v>
      </c>
    </row>
    <row r="274" spans="27:27">
      <c r="AA274" s="79" t="s">
        <v>313</v>
      </c>
    </row>
    <row r="275" spans="27:27">
      <c r="AA275" s="79" t="s">
        <v>314</v>
      </c>
    </row>
    <row r="276" spans="27:27">
      <c r="AA276" s="79" t="s">
        <v>315</v>
      </c>
    </row>
    <row r="277" spans="27:27">
      <c r="AA277" s="79" t="s">
        <v>316</v>
      </c>
    </row>
    <row r="278" spans="27:27">
      <c r="AA278" s="79" t="s">
        <v>317</v>
      </c>
    </row>
    <row r="279" spans="27:27">
      <c r="AA279" s="79" t="s">
        <v>318</v>
      </c>
    </row>
    <row r="280" spans="27:27">
      <c r="AA280" s="79" t="s">
        <v>403</v>
      </c>
    </row>
    <row r="281" spans="27:27">
      <c r="AA281" s="79" t="s">
        <v>404</v>
      </c>
    </row>
    <row r="282" spans="27:27">
      <c r="AA282" s="79" t="s">
        <v>319</v>
      </c>
    </row>
    <row r="283" spans="27:27">
      <c r="AA283" s="79" t="s">
        <v>320</v>
      </c>
    </row>
    <row r="284" spans="27:27">
      <c r="AA284" s="80" t="s">
        <v>321</v>
      </c>
    </row>
    <row r="285" spans="27:27">
      <c r="AA285" s="80" t="s">
        <v>322</v>
      </c>
    </row>
    <row r="286" spans="27:27">
      <c r="AA286" s="80" t="s">
        <v>323</v>
      </c>
    </row>
    <row r="287" spans="27:27">
      <c r="AA287" s="80" t="s">
        <v>324</v>
      </c>
    </row>
    <row r="288" spans="27:27">
      <c r="AA288" s="80" t="s">
        <v>405</v>
      </c>
    </row>
    <row r="289" spans="27:27">
      <c r="AA289" s="80" t="s">
        <v>325</v>
      </c>
    </row>
    <row r="290" spans="27:27">
      <c r="AA290" s="80" t="s">
        <v>326</v>
      </c>
    </row>
    <row r="291" spans="27:27">
      <c r="AA291" s="80" t="s">
        <v>327</v>
      </c>
    </row>
    <row r="292" spans="27:27">
      <c r="AA292" s="80" t="s">
        <v>406</v>
      </c>
    </row>
    <row r="293" spans="27:27">
      <c r="AA293" s="80" t="s">
        <v>407</v>
      </c>
    </row>
    <row r="294" spans="27:27">
      <c r="AA294" s="80" t="s">
        <v>328</v>
      </c>
    </row>
    <row r="295" spans="27:27">
      <c r="AA295" s="80" t="s">
        <v>329</v>
      </c>
    </row>
  </sheetData>
  <sheetProtection password="ED7A" sheet="1" objects="1" scenarios="1"/>
  <mergeCells count="11">
    <mergeCell ref="H4:M4"/>
    <mergeCell ref="C7:G7"/>
    <mergeCell ref="C4:G4"/>
    <mergeCell ref="C5:G5"/>
    <mergeCell ref="H7:M7"/>
    <mergeCell ref="O5:T5"/>
    <mergeCell ref="C6:G6"/>
    <mergeCell ref="O6:Q6"/>
    <mergeCell ref="R6:S6"/>
    <mergeCell ref="H5:M5"/>
    <mergeCell ref="H6:M6"/>
  </mergeCells>
  <phoneticPr fontId="9"/>
  <dataValidations xWindow="552" yWindow="369" count="5">
    <dataValidation type="list" allowBlank="1" showInputMessage="1" showErrorMessage="1" sqref="O10:O59">
      <formula1>INDIRECT(I10)</formula1>
    </dataValidation>
    <dataValidation type="list" allowBlank="1" showInputMessage="1" showErrorMessage="1" sqref="M10:M59">
      <formula1>INDIRECT(I10)</formula1>
    </dataValidation>
    <dataValidation type="list" allowBlank="1" showInputMessage="1" showErrorMessage="1" sqref="Q10:Q59">
      <formula1>$V$10</formula1>
    </dataValidation>
    <dataValidation type="list" allowBlank="1" showInputMessage="1" showErrorMessage="1" sqref="H10:H59">
      <formula1>$B$10:$B$12</formula1>
    </dataValidation>
    <dataValidation type="list" allowBlank="1" showInputMessage="1" showErrorMessage="1" sqref="H5:M5">
      <formula1>$AA$10:$AA$295</formula1>
    </dataValidation>
  </dataValidations>
  <pageMargins left="0.7" right="0.7" top="0.75" bottom="0.75" header="0.3" footer="0.3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opLeftCell="A262" workbookViewId="0">
      <selection activeCell="D279" sqref="D279"/>
    </sheetView>
  </sheetViews>
  <sheetFormatPr defaultColWidth="13" defaultRowHeight="14.25"/>
  <cols>
    <col min="1" max="1" width="17.625" style="72" bestFit="1" customWidth="1"/>
    <col min="2" max="2" width="17.375" style="72" bestFit="1" customWidth="1"/>
    <col min="3" max="3" width="7.5" style="19" bestFit="1" customWidth="1"/>
    <col min="4" max="4" width="17.375" style="19" bestFit="1" customWidth="1"/>
    <col min="5" max="5" width="15.5" bestFit="1" customWidth="1"/>
    <col min="6" max="6" width="15" bestFit="1" customWidth="1"/>
  </cols>
  <sheetData>
    <row r="1" spans="1:6">
      <c r="A1" s="20" t="s">
        <v>332</v>
      </c>
      <c r="B1" s="19"/>
      <c r="C1" s="19">
        <v>465001</v>
      </c>
    </row>
    <row r="2" spans="1:6">
      <c r="A2" s="71" t="s">
        <v>135</v>
      </c>
      <c r="C2" s="19">
        <v>465002</v>
      </c>
    </row>
    <row r="3" spans="1:6">
      <c r="A3" s="71" t="s">
        <v>136</v>
      </c>
      <c r="C3" s="19">
        <v>465003</v>
      </c>
    </row>
    <row r="4" spans="1:6">
      <c r="A4" s="71" t="s">
        <v>137</v>
      </c>
      <c r="C4" s="19">
        <v>465004</v>
      </c>
    </row>
    <row r="5" spans="1:6">
      <c r="A5" s="71" t="s">
        <v>138</v>
      </c>
      <c r="C5" s="19">
        <v>465005</v>
      </c>
    </row>
    <row r="6" spans="1:6">
      <c r="A6" s="71" t="s">
        <v>120</v>
      </c>
      <c r="C6" s="19">
        <v>465006</v>
      </c>
    </row>
    <row r="7" spans="1:6">
      <c r="A7" s="71" t="s">
        <v>139</v>
      </c>
      <c r="C7" s="19">
        <v>465007</v>
      </c>
    </row>
    <row r="8" spans="1:6">
      <c r="A8" s="71" t="s">
        <v>140</v>
      </c>
      <c r="C8" s="19">
        <v>465008</v>
      </c>
    </row>
    <row r="9" spans="1:6">
      <c r="A9" s="20" t="s">
        <v>333</v>
      </c>
      <c r="B9" s="19"/>
      <c r="C9" s="19">
        <v>465009</v>
      </c>
    </row>
    <row r="10" spans="1:6">
      <c r="A10" s="71" t="s">
        <v>141</v>
      </c>
      <c r="C10" s="19">
        <v>465010</v>
      </c>
      <c r="E10" s="20"/>
      <c r="F10" s="19"/>
    </row>
    <row r="11" spans="1:6">
      <c r="A11" s="71" t="s">
        <v>121</v>
      </c>
      <c r="C11" s="19">
        <v>465011</v>
      </c>
      <c r="E11" s="20"/>
      <c r="F11" s="20"/>
    </row>
    <row r="12" spans="1:6">
      <c r="A12" s="71" t="s">
        <v>142</v>
      </c>
      <c r="C12" s="19">
        <v>465012</v>
      </c>
      <c r="E12" s="20"/>
      <c r="F12" s="19"/>
    </row>
    <row r="13" spans="1:6">
      <c r="A13" s="71" t="s">
        <v>334</v>
      </c>
      <c r="C13" s="19">
        <v>465013</v>
      </c>
      <c r="E13" s="20"/>
      <c r="F13" s="20"/>
    </row>
    <row r="14" spans="1:6">
      <c r="A14" s="71" t="s">
        <v>143</v>
      </c>
      <c r="C14" s="19">
        <v>465014</v>
      </c>
      <c r="E14" s="20"/>
      <c r="F14" s="21"/>
    </row>
    <row r="15" spans="1:6">
      <c r="A15" s="71" t="s">
        <v>335</v>
      </c>
      <c r="C15" s="19">
        <v>465015</v>
      </c>
      <c r="E15" s="20"/>
      <c r="F15" s="20"/>
    </row>
    <row r="16" spans="1:6">
      <c r="A16" s="71" t="s">
        <v>336</v>
      </c>
      <c r="C16" s="19">
        <v>465016</v>
      </c>
      <c r="E16" s="20"/>
      <c r="F16" s="19"/>
    </row>
    <row r="17" spans="1:6">
      <c r="A17" s="71" t="s">
        <v>337</v>
      </c>
      <c r="C17" s="19">
        <v>465017</v>
      </c>
      <c r="E17" s="20"/>
      <c r="F17" s="20"/>
    </row>
    <row r="18" spans="1:6">
      <c r="A18" s="71" t="s">
        <v>144</v>
      </c>
      <c r="C18" s="19">
        <v>465018</v>
      </c>
      <c r="E18" s="20"/>
      <c r="F18" s="20"/>
    </row>
    <row r="19" spans="1:6">
      <c r="A19" s="71" t="s">
        <v>146</v>
      </c>
      <c r="C19" s="19">
        <v>465019</v>
      </c>
      <c r="E19" s="20"/>
      <c r="F19" s="19"/>
    </row>
    <row r="20" spans="1:6">
      <c r="A20" s="71" t="s">
        <v>145</v>
      </c>
      <c r="C20" s="19">
        <v>465020</v>
      </c>
      <c r="E20" s="20"/>
      <c r="F20" s="20"/>
    </row>
    <row r="21" spans="1:6">
      <c r="A21" s="71" t="s">
        <v>148</v>
      </c>
      <c r="C21" s="19">
        <v>465021</v>
      </c>
      <c r="E21" s="20"/>
      <c r="F21" s="20"/>
    </row>
    <row r="22" spans="1:6">
      <c r="A22" s="71" t="s">
        <v>147</v>
      </c>
      <c r="C22" s="19">
        <v>465022</v>
      </c>
      <c r="E22" s="20"/>
      <c r="F22" s="19"/>
    </row>
    <row r="23" spans="1:6">
      <c r="A23" s="71" t="s">
        <v>122</v>
      </c>
      <c r="C23" s="19">
        <v>465023</v>
      </c>
      <c r="E23" s="20"/>
      <c r="F23" s="20"/>
    </row>
    <row r="24" spans="1:6">
      <c r="A24" s="71" t="s">
        <v>149</v>
      </c>
      <c r="C24" s="19">
        <v>465024</v>
      </c>
      <c r="E24" s="20"/>
      <c r="F24" s="20"/>
    </row>
    <row r="25" spans="1:6">
      <c r="A25" s="71" t="s">
        <v>150</v>
      </c>
      <c r="C25" s="19">
        <v>465025</v>
      </c>
      <c r="E25" s="20"/>
      <c r="F25" s="19"/>
    </row>
    <row r="26" spans="1:6">
      <c r="A26" s="71" t="s">
        <v>151</v>
      </c>
      <c r="C26" s="19">
        <v>465026</v>
      </c>
      <c r="E26" s="20"/>
      <c r="F26" s="20"/>
    </row>
    <row r="27" spans="1:6">
      <c r="A27" s="71" t="s">
        <v>338</v>
      </c>
      <c r="C27" s="19">
        <v>465027</v>
      </c>
      <c r="E27" s="20"/>
      <c r="F27" s="21"/>
    </row>
    <row r="28" spans="1:6">
      <c r="A28" s="20" t="s">
        <v>339</v>
      </c>
      <c r="B28" s="19"/>
      <c r="C28" s="19">
        <v>465028</v>
      </c>
      <c r="D28" s="20"/>
    </row>
    <row r="29" spans="1:6">
      <c r="A29" s="20" t="s">
        <v>152</v>
      </c>
      <c r="B29" s="20"/>
      <c r="C29" s="19">
        <v>465029</v>
      </c>
      <c r="D29" s="20"/>
    </row>
    <row r="30" spans="1:6">
      <c r="A30" s="20" t="s">
        <v>123</v>
      </c>
      <c r="B30" s="22"/>
      <c r="C30" s="19">
        <v>465030</v>
      </c>
      <c r="D30" s="20"/>
    </row>
    <row r="31" spans="1:6">
      <c r="A31" s="71" t="s">
        <v>340</v>
      </c>
      <c r="C31" s="19">
        <v>465031</v>
      </c>
      <c r="D31" s="20"/>
    </row>
    <row r="32" spans="1:6">
      <c r="A32" s="71" t="s">
        <v>153</v>
      </c>
      <c r="C32" s="19">
        <v>465032</v>
      </c>
    </row>
    <row r="33" spans="1:4">
      <c r="A33" s="20" t="s">
        <v>341</v>
      </c>
      <c r="B33" s="20"/>
      <c r="C33" s="19">
        <v>465033</v>
      </c>
      <c r="D33" s="20"/>
    </row>
    <row r="34" spans="1:4">
      <c r="A34" s="71" t="s">
        <v>342</v>
      </c>
      <c r="C34" s="19">
        <v>465034</v>
      </c>
      <c r="D34" s="20"/>
    </row>
    <row r="35" spans="1:4">
      <c r="A35" s="71" t="s">
        <v>154</v>
      </c>
      <c r="C35" s="19">
        <v>465035</v>
      </c>
    </row>
    <row r="36" spans="1:4">
      <c r="A36" s="71" t="s">
        <v>155</v>
      </c>
      <c r="C36" s="19">
        <v>465036</v>
      </c>
      <c r="D36" s="20"/>
    </row>
    <row r="37" spans="1:4">
      <c r="A37" s="20" t="s">
        <v>343</v>
      </c>
      <c r="B37" s="21"/>
      <c r="C37" s="19">
        <v>465037</v>
      </c>
      <c r="D37" s="20"/>
    </row>
    <row r="38" spans="1:4">
      <c r="A38" s="20" t="s">
        <v>156</v>
      </c>
      <c r="B38" s="20"/>
      <c r="C38" s="19">
        <v>465038</v>
      </c>
      <c r="D38" s="20"/>
    </row>
    <row r="39" spans="1:4">
      <c r="A39" s="71" t="s">
        <v>157</v>
      </c>
      <c r="C39" s="19">
        <v>465039</v>
      </c>
      <c r="D39" s="20"/>
    </row>
    <row r="40" spans="1:4">
      <c r="A40" s="71" t="s">
        <v>158</v>
      </c>
      <c r="C40" s="19">
        <v>465040</v>
      </c>
      <c r="D40" s="21"/>
    </row>
    <row r="41" spans="1:4">
      <c r="A41" s="71" t="s">
        <v>124</v>
      </c>
      <c r="C41" s="19">
        <v>465041</v>
      </c>
      <c r="D41" s="20"/>
    </row>
    <row r="42" spans="1:4">
      <c r="A42" s="71" t="s">
        <v>125</v>
      </c>
      <c r="C42" s="19">
        <v>465042</v>
      </c>
      <c r="D42" s="20"/>
    </row>
    <row r="43" spans="1:4">
      <c r="A43" s="71" t="s">
        <v>344</v>
      </c>
      <c r="C43" s="19">
        <v>465043</v>
      </c>
      <c r="D43" s="20"/>
    </row>
    <row r="44" spans="1:4">
      <c r="A44" s="71" t="s">
        <v>159</v>
      </c>
      <c r="C44" s="19">
        <v>465044</v>
      </c>
      <c r="D44" s="20"/>
    </row>
    <row r="45" spans="1:4">
      <c r="A45" s="71" t="s">
        <v>345</v>
      </c>
      <c r="C45" s="19">
        <v>465045</v>
      </c>
      <c r="D45" s="22"/>
    </row>
    <row r="46" spans="1:4">
      <c r="A46" s="20" t="s">
        <v>160</v>
      </c>
      <c r="B46" s="20"/>
      <c r="C46" s="19">
        <v>465046</v>
      </c>
      <c r="D46" s="20"/>
    </row>
    <row r="47" spans="1:4">
      <c r="A47" s="71" t="s">
        <v>346</v>
      </c>
      <c r="C47" s="19">
        <v>465047</v>
      </c>
      <c r="D47" s="20"/>
    </row>
    <row r="48" spans="1:4">
      <c r="A48" s="71" t="s">
        <v>161</v>
      </c>
      <c r="C48" s="19">
        <v>465048</v>
      </c>
      <c r="D48" s="20"/>
    </row>
    <row r="49" spans="1:4">
      <c r="A49" s="71" t="s">
        <v>162</v>
      </c>
      <c r="C49" s="19">
        <v>465049</v>
      </c>
      <c r="D49" s="20"/>
    </row>
    <row r="50" spans="1:4">
      <c r="A50" s="71" t="s">
        <v>347</v>
      </c>
      <c r="C50" s="19">
        <v>465050</v>
      </c>
      <c r="D50" s="20"/>
    </row>
    <row r="51" spans="1:4">
      <c r="A51" s="71" t="s">
        <v>164</v>
      </c>
      <c r="C51" s="19">
        <v>465051</v>
      </c>
      <c r="D51" s="20"/>
    </row>
    <row r="52" spans="1:4">
      <c r="A52" s="71" t="s">
        <v>163</v>
      </c>
      <c r="C52" s="19">
        <v>465052</v>
      </c>
      <c r="D52" s="20"/>
    </row>
    <row r="53" spans="1:4">
      <c r="A53" s="71" t="s">
        <v>348</v>
      </c>
      <c r="C53" s="19">
        <v>465053</v>
      </c>
      <c r="D53" s="20"/>
    </row>
    <row r="54" spans="1:4">
      <c r="A54" s="71" t="s">
        <v>165</v>
      </c>
      <c r="C54" s="19">
        <v>465054</v>
      </c>
      <c r="D54" s="20"/>
    </row>
    <row r="55" spans="1:4">
      <c r="A55" s="71" t="s">
        <v>349</v>
      </c>
      <c r="C55" s="19">
        <v>465055</v>
      </c>
      <c r="D55" s="20"/>
    </row>
    <row r="56" spans="1:4">
      <c r="A56" s="71" t="s">
        <v>350</v>
      </c>
      <c r="C56" s="19">
        <v>465056</v>
      </c>
      <c r="D56" s="20"/>
    </row>
    <row r="57" spans="1:4">
      <c r="A57" s="71" t="s">
        <v>351</v>
      </c>
      <c r="C57" s="19">
        <v>465057</v>
      </c>
      <c r="D57" s="20"/>
    </row>
    <row r="58" spans="1:4">
      <c r="A58" s="71" t="s">
        <v>352</v>
      </c>
      <c r="C58" s="19">
        <v>465058</v>
      </c>
      <c r="D58" s="20"/>
    </row>
    <row r="59" spans="1:4">
      <c r="A59" s="71" t="s">
        <v>353</v>
      </c>
      <c r="C59" s="19">
        <v>465059</v>
      </c>
      <c r="D59" s="20"/>
    </row>
    <row r="60" spans="1:4">
      <c r="A60" s="20" t="s">
        <v>166</v>
      </c>
      <c r="B60" s="19"/>
      <c r="C60" s="19">
        <v>465060</v>
      </c>
      <c r="D60" s="22"/>
    </row>
    <row r="61" spans="1:4">
      <c r="A61" s="71" t="s">
        <v>354</v>
      </c>
      <c r="C61" s="19">
        <v>465061</v>
      </c>
      <c r="D61" s="20"/>
    </row>
    <row r="62" spans="1:4">
      <c r="A62" s="71" t="s">
        <v>167</v>
      </c>
      <c r="C62" s="19">
        <v>465062</v>
      </c>
      <c r="D62" s="20"/>
    </row>
    <row r="63" spans="1:4">
      <c r="A63" s="71" t="s">
        <v>168</v>
      </c>
      <c r="C63" s="19">
        <v>465063</v>
      </c>
      <c r="D63" s="20"/>
    </row>
    <row r="64" spans="1:4">
      <c r="A64" s="71" t="s">
        <v>169</v>
      </c>
      <c r="C64" s="19">
        <v>465064</v>
      </c>
      <c r="D64" s="20"/>
    </row>
    <row r="65" spans="1:4">
      <c r="A65" s="71" t="s">
        <v>126</v>
      </c>
      <c r="C65" s="19">
        <v>465065</v>
      </c>
      <c r="D65" s="20"/>
    </row>
    <row r="66" spans="1:4">
      <c r="A66" s="71" t="s">
        <v>170</v>
      </c>
      <c r="C66" s="19">
        <v>465066</v>
      </c>
      <c r="D66" s="20"/>
    </row>
    <row r="67" spans="1:4">
      <c r="A67" s="71" t="s">
        <v>171</v>
      </c>
      <c r="C67" s="19">
        <v>465067</v>
      </c>
      <c r="D67" s="20"/>
    </row>
    <row r="68" spans="1:4">
      <c r="A68" s="20" t="s">
        <v>355</v>
      </c>
      <c r="B68" s="20"/>
      <c r="C68" s="19">
        <v>465068</v>
      </c>
      <c r="D68" s="20"/>
    </row>
    <row r="69" spans="1:4">
      <c r="A69" s="71" t="s">
        <v>127</v>
      </c>
      <c r="C69" s="19">
        <v>465069</v>
      </c>
      <c r="D69" s="20"/>
    </row>
    <row r="70" spans="1:4">
      <c r="A70" s="20" t="s">
        <v>356</v>
      </c>
      <c r="B70" s="19"/>
      <c r="C70" s="19">
        <v>465070</v>
      </c>
      <c r="D70" s="20"/>
    </row>
    <row r="71" spans="1:4">
      <c r="A71" s="20" t="s">
        <v>172</v>
      </c>
      <c r="B71" s="20"/>
      <c r="C71" s="19">
        <v>465071</v>
      </c>
      <c r="D71" s="20"/>
    </row>
    <row r="72" spans="1:4">
      <c r="A72" s="20" t="s">
        <v>173</v>
      </c>
      <c r="B72" s="21"/>
      <c r="C72" s="19">
        <v>465072</v>
      </c>
      <c r="D72" s="20"/>
    </row>
    <row r="73" spans="1:4">
      <c r="A73" s="71" t="s">
        <v>174</v>
      </c>
      <c r="C73" s="19">
        <v>465073</v>
      </c>
      <c r="D73" s="20"/>
    </row>
    <row r="74" spans="1:4">
      <c r="A74" s="71" t="s">
        <v>175</v>
      </c>
      <c r="C74" s="19">
        <v>465074</v>
      </c>
      <c r="D74" s="20"/>
    </row>
    <row r="75" spans="1:4">
      <c r="A75" s="71" t="s">
        <v>357</v>
      </c>
      <c r="C75" s="19">
        <v>465075</v>
      </c>
      <c r="D75" s="20"/>
    </row>
    <row r="76" spans="1:4">
      <c r="A76" s="71" t="s">
        <v>176</v>
      </c>
      <c r="C76" s="19">
        <v>465076</v>
      </c>
      <c r="D76" s="20"/>
    </row>
    <row r="77" spans="1:4">
      <c r="A77" s="20" t="s">
        <v>177</v>
      </c>
      <c r="B77" s="20"/>
      <c r="C77" s="19">
        <v>465077</v>
      </c>
      <c r="D77" s="22"/>
    </row>
    <row r="78" spans="1:4">
      <c r="A78" s="71" t="s">
        <v>178</v>
      </c>
      <c r="C78" s="19">
        <v>465078</v>
      </c>
      <c r="D78" s="20"/>
    </row>
    <row r="79" spans="1:4">
      <c r="A79" s="71" t="s">
        <v>179</v>
      </c>
      <c r="C79" s="19">
        <v>465079</v>
      </c>
      <c r="D79" s="20"/>
    </row>
    <row r="80" spans="1:4">
      <c r="A80" s="20" t="s">
        <v>358</v>
      </c>
      <c r="B80" s="19"/>
      <c r="C80" s="19">
        <v>465080</v>
      </c>
      <c r="D80" s="20"/>
    </row>
    <row r="81" spans="1:4">
      <c r="A81" s="71" t="s">
        <v>180</v>
      </c>
      <c r="C81" s="19">
        <v>465081</v>
      </c>
      <c r="D81" s="20"/>
    </row>
    <row r="82" spans="1:4">
      <c r="A82" s="71" t="s">
        <v>181</v>
      </c>
      <c r="C82" s="19">
        <v>465082</v>
      </c>
      <c r="D82" s="20"/>
    </row>
    <row r="83" spans="1:4">
      <c r="A83" s="71" t="s">
        <v>359</v>
      </c>
      <c r="C83" s="19">
        <v>465083</v>
      </c>
      <c r="D83" s="20"/>
    </row>
    <row r="84" spans="1:4">
      <c r="A84" s="71" t="s">
        <v>360</v>
      </c>
      <c r="C84" s="19">
        <v>465084</v>
      </c>
      <c r="D84" s="20"/>
    </row>
    <row r="85" spans="1:4">
      <c r="A85" s="71" t="s">
        <v>182</v>
      </c>
      <c r="C85" s="19">
        <v>465085</v>
      </c>
      <c r="D85" s="20"/>
    </row>
    <row r="86" spans="1:4">
      <c r="A86" s="71" t="s">
        <v>183</v>
      </c>
      <c r="C86" s="19">
        <v>465086</v>
      </c>
      <c r="D86" s="20"/>
    </row>
    <row r="87" spans="1:4">
      <c r="A87" s="71" t="s">
        <v>128</v>
      </c>
      <c r="C87" s="19">
        <v>465087</v>
      </c>
      <c r="D87" s="20"/>
    </row>
    <row r="88" spans="1:4">
      <c r="A88" s="71" t="s">
        <v>184</v>
      </c>
      <c r="C88" s="19">
        <v>465088</v>
      </c>
      <c r="D88" s="20"/>
    </row>
    <row r="89" spans="1:4">
      <c r="A89" s="71" t="s">
        <v>361</v>
      </c>
      <c r="C89" s="19">
        <v>465089</v>
      </c>
      <c r="D89" s="20"/>
    </row>
    <row r="90" spans="1:4">
      <c r="A90" s="71" t="s">
        <v>185</v>
      </c>
      <c r="C90" s="19">
        <v>465090</v>
      </c>
      <c r="D90" s="20"/>
    </row>
    <row r="91" spans="1:4">
      <c r="A91" s="71" t="s">
        <v>186</v>
      </c>
      <c r="C91" s="19">
        <v>465091</v>
      </c>
      <c r="D91" s="20"/>
    </row>
    <row r="92" spans="1:4">
      <c r="A92" s="71" t="s">
        <v>187</v>
      </c>
      <c r="C92" s="19">
        <v>465092</v>
      </c>
      <c r="D92" s="22"/>
    </row>
    <row r="93" spans="1:4">
      <c r="A93" s="71" t="s">
        <v>188</v>
      </c>
      <c r="C93" s="19">
        <v>465093</v>
      </c>
      <c r="D93" s="20"/>
    </row>
    <row r="94" spans="1:4">
      <c r="A94" s="71" t="s">
        <v>189</v>
      </c>
      <c r="C94" s="19">
        <v>465094</v>
      </c>
      <c r="D94" s="20"/>
    </row>
    <row r="95" spans="1:4">
      <c r="A95" s="71" t="s">
        <v>190</v>
      </c>
      <c r="C95" s="19">
        <v>465095</v>
      </c>
      <c r="D95" s="20"/>
    </row>
    <row r="96" spans="1:4">
      <c r="A96" s="71" t="s">
        <v>191</v>
      </c>
      <c r="C96" s="19">
        <v>465096</v>
      </c>
      <c r="D96" s="20"/>
    </row>
    <row r="97" spans="1:4">
      <c r="A97" s="71" t="s">
        <v>192</v>
      </c>
      <c r="C97" s="19">
        <v>465097</v>
      </c>
      <c r="D97" s="20"/>
    </row>
    <row r="98" spans="1:4">
      <c r="A98" s="71" t="s">
        <v>362</v>
      </c>
      <c r="C98" s="19">
        <v>465098</v>
      </c>
      <c r="D98" s="20"/>
    </row>
    <row r="99" spans="1:4">
      <c r="A99" s="71" t="s">
        <v>193</v>
      </c>
      <c r="C99" s="19">
        <v>465099</v>
      </c>
      <c r="D99" s="20"/>
    </row>
    <row r="100" spans="1:4">
      <c r="A100" s="71" t="s">
        <v>194</v>
      </c>
      <c r="C100" s="19">
        <v>465100</v>
      </c>
      <c r="D100" s="20"/>
    </row>
    <row r="101" spans="1:4">
      <c r="A101" s="71" t="s">
        <v>195</v>
      </c>
      <c r="C101" s="19">
        <v>465101</v>
      </c>
      <c r="D101" s="20"/>
    </row>
    <row r="102" spans="1:4">
      <c r="A102" s="71" t="s">
        <v>198</v>
      </c>
      <c r="C102" s="19">
        <v>465102</v>
      </c>
      <c r="D102" s="20"/>
    </row>
    <row r="103" spans="1:4">
      <c r="A103" s="71" t="s">
        <v>199</v>
      </c>
      <c r="C103" s="19">
        <v>465103</v>
      </c>
      <c r="D103" s="20"/>
    </row>
    <row r="104" spans="1:4">
      <c r="A104" s="71" t="s">
        <v>196</v>
      </c>
      <c r="C104" s="19">
        <v>465104</v>
      </c>
      <c r="D104" s="20"/>
    </row>
    <row r="105" spans="1:4">
      <c r="A105" s="71" t="s">
        <v>197</v>
      </c>
      <c r="C105" s="19">
        <v>465105</v>
      </c>
      <c r="D105" s="20"/>
    </row>
    <row r="106" spans="1:4">
      <c r="A106" s="71" t="s">
        <v>200</v>
      </c>
      <c r="C106" s="19">
        <v>465106</v>
      </c>
      <c r="D106" s="20"/>
    </row>
    <row r="107" spans="1:4">
      <c r="A107" s="71" t="s">
        <v>363</v>
      </c>
      <c r="C107" s="19">
        <v>465107</v>
      </c>
    </row>
    <row r="108" spans="1:4">
      <c r="A108" s="71" t="s">
        <v>201</v>
      </c>
      <c r="C108" s="19">
        <v>465108</v>
      </c>
      <c r="D108" s="20"/>
    </row>
    <row r="109" spans="1:4">
      <c r="A109" s="20" t="s">
        <v>202</v>
      </c>
      <c r="B109" s="20"/>
      <c r="C109" s="19">
        <v>465109</v>
      </c>
      <c r="D109" s="20"/>
    </row>
    <row r="110" spans="1:4">
      <c r="A110" s="71" t="s">
        <v>203</v>
      </c>
      <c r="C110" s="19">
        <v>465110</v>
      </c>
      <c r="D110" s="20"/>
    </row>
    <row r="111" spans="1:4">
      <c r="A111" s="71" t="s">
        <v>204</v>
      </c>
      <c r="C111" s="19">
        <v>465111</v>
      </c>
      <c r="D111" s="20"/>
    </row>
    <row r="112" spans="1:4">
      <c r="A112" s="71" t="s">
        <v>364</v>
      </c>
      <c r="C112" s="19">
        <v>465112</v>
      </c>
      <c r="D112" s="20"/>
    </row>
    <row r="113" spans="1:4">
      <c r="A113" s="71" t="s">
        <v>205</v>
      </c>
      <c r="C113" s="19">
        <v>465113</v>
      </c>
      <c r="D113" s="20"/>
    </row>
    <row r="114" spans="1:4">
      <c r="A114" s="71" t="s">
        <v>206</v>
      </c>
      <c r="C114" s="19">
        <v>465114</v>
      </c>
      <c r="D114" s="20"/>
    </row>
    <row r="115" spans="1:4">
      <c r="A115" s="71" t="s">
        <v>207</v>
      </c>
      <c r="C115" s="19">
        <v>465115</v>
      </c>
      <c r="D115" s="20"/>
    </row>
    <row r="116" spans="1:4">
      <c r="A116" s="71" t="s">
        <v>365</v>
      </c>
      <c r="C116" s="19">
        <v>465116</v>
      </c>
      <c r="D116" s="20"/>
    </row>
    <row r="117" spans="1:4">
      <c r="A117" s="71" t="s">
        <v>208</v>
      </c>
      <c r="C117" s="19">
        <v>465117</v>
      </c>
      <c r="D117" s="20"/>
    </row>
    <row r="118" spans="1:4">
      <c r="A118" s="71" t="s">
        <v>209</v>
      </c>
      <c r="C118" s="19">
        <v>465118</v>
      </c>
      <c r="D118" s="20"/>
    </row>
    <row r="119" spans="1:4">
      <c r="A119" s="71" t="s">
        <v>210</v>
      </c>
      <c r="C119" s="19">
        <v>465119</v>
      </c>
      <c r="D119" s="20"/>
    </row>
    <row r="120" spans="1:4">
      <c r="A120" s="71" t="s">
        <v>129</v>
      </c>
      <c r="C120" s="19">
        <v>465120</v>
      </c>
      <c r="D120" s="20"/>
    </row>
    <row r="121" spans="1:4">
      <c r="A121" s="71" t="s">
        <v>211</v>
      </c>
      <c r="C121" s="19">
        <v>465121</v>
      </c>
      <c r="D121" s="20"/>
    </row>
    <row r="122" spans="1:4">
      <c r="A122" s="71" t="s">
        <v>212</v>
      </c>
      <c r="C122" s="19">
        <v>465122</v>
      </c>
      <c r="D122" s="20"/>
    </row>
    <row r="123" spans="1:4">
      <c r="A123" s="71" t="s">
        <v>213</v>
      </c>
      <c r="C123" s="19">
        <v>465123</v>
      </c>
      <c r="D123" s="20"/>
    </row>
    <row r="124" spans="1:4">
      <c r="A124" s="71" t="s">
        <v>366</v>
      </c>
      <c r="C124" s="19">
        <v>465124</v>
      </c>
      <c r="D124" s="20"/>
    </row>
    <row r="125" spans="1:4">
      <c r="A125" s="20" t="s">
        <v>367</v>
      </c>
      <c r="B125" s="20"/>
      <c r="C125" s="19">
        <v>465125</v>
      </c>
      <c r="D125" s="20"/>
    </row>
    <row r="126" spans="1:4">
      <c r="A126" s="71" t="s">
        <v>214</v>
      </c>
      <c r="C126" s="19">
        <v>465126</v>
      </c>
      <c r="D126" s="20"/>
    </row>
    <row r="127" spans="1:4">
      <c r="A127" s="71" t="s">
        <v>215</v>
      </c>
      <c r="C127" s="19">
        <v>465127</v>
      </c>
      <c r="D127" s="20"/>
    </row>
    <row r="128" spans="1:4">
      <c r="A128" s="71" t="s">
        <v>216</v>
      </c>
      <c r="C128" s="19">
        <v>465128</v>
      </c>
      <c r="D128" s="20"/>
    </row>
    <row r="129" spans="1:4">
      <c r="A129" s="71" t="s">
        <v>217</v>
      </c>
      <c r="C129" s="19">
        <v>465129</v>
      </c>
      <c r="D129" s="20"/>
    </row>
    <row r="130" spans="1:4">
      <c r="A130" s="71" t="s">
        <v>218</v>
      </c>
      <c r="C130" s="19">
        <v>465130</v>
      </c>
      <c r="D130" s="20"/>
    </row>
    <row r="131" spans="1:4">
      <c r="A131" s="71" t="s">
        <v>219</v>
      </c>
      <c r="C131" s="19">
        <v>465131</v>
      </c>
      <c r="D131" s="20"/>
    </row>
    <row r="132" spans="1:4">
      <c r="A132" s="71" t="s">
        <v>220</v>
      </c>
      <c r="C132" s="19">
        <v>465132</v>
      </c>
      <c r="D132" s="20"/>
    </row>
    <row r="133" spans="1:4">
      <c r="A133" s="71" t="s">
        <v>221</v>
      </c>
      <c r="C133" s="19">
        <v>465133</v>
      </c>
      <c r="D133" s="20"/>
    </row>
    <row r="134" spans="1:4">
      <c r="A134" s="71" t="s">
        <v>368</v>
      </c>
      <c r="C134" s="19">
        <v>465134</v>
      </c>
      <c r="D134" s="20"/>
    </row>
    <row r="135" spans="1:4">
      <c r="A135" s="71" t="s">
        <v>222</v>
      </c>
      <c r="C135" s="19">
        <v>465135</v>
      </c>
      <c r="D135" s="23"/>
    </row>
    <row r="136" spans="1:4">
      <c r="A136" s="71" t="s">
        <v>223</v>
      </c>
      <c r="C136" s="19">
        <v>465136</v>
      </c>
      <c r="D136" s="20"/>
    </row>
    <row r="137" spans="1:4">
      <c r="A137" s="71" t="s">
        <v>369</v>
      </c>
      <c r="C137" s="19">
        <v>465137</v>
      </c>
      <c r="D137" s="20"/>
    </row>
    <row r="138" spans="1:4">
      <c r="A138" s="71" t="s">
        <v>224</v>
      </c>
      <c r="C138" s="19">
        <v>465138</v>
      </c>
      <c r="D138" s="20"/>
    </row>
    <row r="139" spans="1:4">
      <c r="A139" s="71" t="s">
        <v>225</v>
      </c>
      <c r="C139" s="19">
        <v>465139</v>
      </c>
      <c r="D139" s="20"/>
    </row>
    <row r="140" spans="1:4">
      <c r="A140" s="71" t="s">
        <v>226</v>
      </c>
      <c r="C140" s="19">
        <v>465140</v>
      </c>
      <c r="D140" s="20"/>
    </row>
    <row r="141" spans="1:4" ht="20.100000000000001" customHeight="1">
      <c r="A141" s="71" t="s">
        <v>370</v>
      </c>
      <c r="C141" s="19">
        <v>465141</v>
      </c>
      <c r="D141" s="20"/>
    </row>
    <row r="142" spans="1:4">
      <c r="A142" s="71" t="s">
        <v>371</v>
      </c>
      <c r="C142" s="19">
        <v>465142</v>
      </c>
      <c r="D142" s="20"/>
    </row>
    <row r="143" spans="1:4">
      <c r="A143" s="71" t="s">
        <v>227</v>
      </c>
      <c r="C143" s="19">
        <v>465143</v>
      </c>
      <c r="D143" s="20"/>
    </row>
    <row r="144" spans="1:4">
      <c r="A144" s="71" t="s">
        <v>228</v>
      </c>
      <c r="C144" s="19">
        <v>465144</v>
      </c>
      <c r="D144" s="20"/>
    </row>
    <row r="145" spans="1:4">
      <c r="A145" s="71" t="s">
        <v>372</v>
      </c>
      <c r="C145" s="19">
        <v>465145</v>
      </c>
    </row>
    <row r="146" spans="1:4">
      <c r="A146" s="71" t="s">
        <v>229</v>
      </c>
      <c r="C146" s="19">
        <v>465146</v>
      </c>
      <c r="D146" s="20"/>
    </row>
    <row r="147" spans="1:4">
      <c r="A147" s="71" t="s">
        <v>230</v>
      </c>
      <c r="C147" s="19">
        <v>465147</v>
      </c>
      <c r="D147" s="20"/>
    </row>
    <row r="148" spans="1:4">
      <c r="A148" s="71" t="s">
        <v>231</v>
      </c>
      <c r="C148" s="19">
        <v>465148</v>
      </c>
      <c r="D148" s="20"/>
    </row>
    <row r="149" spans="1:4">
      <c r="A149" s="71" t="s">
        <v>232</v>
      </c>
      <c r="C149" s="19">
        <v>465149</v>
      </c>
      <c r="D149" s="20"/>
    </row>
    <row r="150" spans="1:4">
      <c r="A150" s="71" t="s">
        <v>233</v>
      </c>
      <c r="C150" s="19">
        <v>465150</v>
      </c>
      <c r="D150" s="20"/>
    </row>
    <row r="151" spans="1:4">
      <c r="A151" s="71" t="s">
        <v>234</v>
      </c>
      <c r="C151" s="19">
        <v>465151</v>
      </c>
      <c r="D151" s="20"/>
    </row>
    <row r="152" spans="1:4">
      <c r="A152" s="71" t="s">
        <v>373</v>
      </c>
      <c r="C152" s="19">
        <v>465152</v>
      </c>
      <c r="D152" s="20"/>
    </row>
    <row r="153" spans="1:4">
      <c r="A153" s="71" t="s">
        <v>235</v>
      </c>
      <c r="C153" s="19">
        <v>465153</v>
      </c>
      <c r="D153" s="20"/>
    </row>
    <row r="154" spans="1:4">
      <c r="A154" s="71" t="s">
        <v>236</v>
      </c>
      <c r="C154" s="19">
        <v>465154</v>
      </c>
      <c r="D154" s="20"/>
    </row>
    <row r="155" spans="1:4">
      <c r="A155" s="71" t="s">
        <v>374</v>
      </c>
      <c r="C155" s="19">
        <v>465155</v>
      </c>
      <c r="D155" s="20"/>
    </row>
    <row r="156" spans="1:4">
      <c r="A156" s="71" t="s">
        <v>375</v>
      </c>
      <c r="C156" s="19">
        <v>465156</v>
      </c>
      <c r="D156" s="20"/>
    </row>
    <row r="157" spans="1:4">
      <c r="A157" s="71" t="s">
        <v>237</v>
      </c>
      <c r="C157" s="19">
        <v>465157</v>
      </c>
      <c r="D157" s="20"/>
    </row>
    <row r="158" spans="1:4">
      <c r="A158" s="71" t="s">
        <v>238</v>
      </c>
      <c r="C158" s="19">
        <v>465158</v>
      </c>
      <c r="D158" s="20"/>
    </row>
    <row r="159" spans="1:4">
      <c r="A159" s="71" t="s">
        <v>239</v>
      </c>
      <c r="C159" s="19">
        <v>465159</v>
      </c>
      <c r="D159" s="20"/>
    </row>
    <row r="160" spans="1:4">
      <c r="A160" s="71" t="s">
        <v>240</v>
      </c>
      <c r="C160" s="19">
        <v>465160</v>
      </c>
      <c r="D160" s="70"/>
    </row>
    <row r="161" spans="1:4">
      <c r="A161" s="71" t="s">
        <v>241</v>
      </c>
      <c r="C161" s="19">
        <v>465161</v>
      </c>
      <c r="D161" s="20"/>
    </row>
    <row r="162" spans="1:4">
      <c r="A162" s="71" t="s">
        <v>242</v>
      </c>
      <c r="C162" s="19">
        <v>465162</v>
      </c>
      <c r="D162" s="20"/>
    </row>
    <row r="163" spans="1:4">
      <c r="A163" s="71" t="s">
        <v>376</v>
      </c>
      <c r="C163" s="19">
        <v>465163</v>
      </c>
      <c r="D163" s="20"/>
    </row>
    <row r="164" spans="1:4">
      <c r="A164" s="71" t="s">
        <v>243</v>
      </c>
      <c r="C164" s="19">
        <v>465164</v>
      </c>
      <c r="D164" s="20"/>
    </row>
    <row r="165" spans="1:4">
      <c r="A165" s="71" t="s">
        <v>377</v>
      </c>
      <c r="C165" s="19">
        <v>465165</v>
      </c>
      <c r="D165" s="20"/>
    </row>
    <row r="166" spans="1:4">
      <c r="A166" s="71" t="s">
        <v>378</v>
      </c>
      <c r="C166" s="19">
        <v>465166</v>
      </c>
      <c r="D166" s="20"/>
    </row>
    <row r="167" spans="1:4">
      <c r="A167" s="71" t="s">
        <v>245</v>
      </c>
      <c r="C167" s="19">
        <v>465167</v>
      </c>
      <c r="D167" s="20"/>
    </row>
    <row r="168" spans="1:4">
      <c r="A168" s="71" t="s">
        <v>244</v>
      </c>
      <c r="C168" s="19">
        <v>465168</v>
      </c>
      <c r="D168" s="20"/>
    </row>
    <row r="169" spans="1:4">
      <c r="A169" s="71" t="s">
        <v>246</v>
      </c>
      <c r="C169" s="19">
        <v>465169</v>
      </c>
      <c r="D169" s="20"/>
    </row>
    <row r="170" spans="1:4">
      <c r="A170" s="71" t="s">
        <v>247</v>
      </c>
      <c r="C170" s="19">
        <v>465170</v>
      </c>
      <c r="D170" s="20"/>
    </row>
    <row r="171" spans="1:4">
      <c r="A171" s="20" t="s">
        <v>248</v>
      </c>
      <c r="B171" s="19"/>
      <c r="C171" s="19">
        <v>465171</v>
      </c>
      <c r="D171" s="20"/>
    </row>
    <row r="172" spans="1:4">
      <c r="A172" s="71" t="s">
        <v>249</v>
      </c>
      <c r="C172" s="19">
        <v>465172</v>
      </c>
      <c r="D172" s="20"/>
    </row>
    <row r="173" spans="1:4">
      <c r="A173" s="71" t="s">
        <v>379</v>
      </c>
      <c r="C173" s="19">
        <v>465173</v>
      </c>
      <c r="D173" s="20"/>
    </row>
    <row r="174" spans="1:4">
      <c r="A174" s="71" t="s">
        <v>251</v>
      </c>
      <c r="C174" s="19">
        <v>465174</v>
      </c>
      <c r="D174" s="20"/>
    </row>
    <row r="175" spans="1:4">
      <c r="A175" s="71" t="s">
        <v>250</v>
      </c>
      <c r="C175" s="19">
        <v>465175</v>
      </c>
      <c r="D175" s="20"/>
    </row>
    <row r="176" spans="1:4">
      <c r="A176" s="71" t="s">
        <v>252</v>
      </c>
      <c r="C176" s="19">
        <v>465176</v>
      </c>
      <c r="D176" s="20"/>
    </row>
    <row r="177" spans="1:4">
      <c r="A177" s="71" t="s">
        <v>253</v>
      </c>
      <c r="C177" s="19">
        <v>465177</v>
      </c>
      <c r="D177" s="20"/>
    </row>
    <row r="178" spans="1:4">
      <c r="A178" s="71" t="s">
        <v>254</v>
      </c>
      <c r="C178" s="19">
        <v>465178</v>
      </c>
    </row>
    <row r="179" spans="1:4">
      <c r="A179" s="20" t="s">
        <v>380</v>
      </c>
      <c r="B179" s="20"/>
      <c r="C179" s="19">
        <v>465179</v>
      </c>
      <c r="D179" s="20"/>
    </row>
    <row r="180" spans="1:4">
      <c r="A180" s="71" t="s">
        <v>255</v>
      </c>
      <c r="C180" s="19">
        <v>465180</v>
      </c>
      <c r="D180" s="20"/>
    </row>
    <row r="181" spans="1:4">
      <c r="A181" s="71" t="s">
        <v>381</v>
      </c>
      <c r="C181" s="19">
        <v>465181</v>
      </c>
    </row>
    <row r="182" spans="1:4">
      <c r="A182" s="71" t="s">
        <v>382</v>
      </c>
      <c r="C182" s="19">
        <v>465182</v>
      </c>
      <c r="D182" s="20"/>
    </row>
    <row r="183" spans="1:4">
      <c r="A183" s="71" t="s">
        <v>256</v>
      </c>
      <c r="C183" s="19">
        <v>465183</v>
      </c>
      <c r="D183" s="20"/>
    </row>
    <row r="184" spans="1:4" ht="24" customHeight="1">
      <c r="A184" s="20" t="s">
        <v>257</v>
      </c>
      <c r="B184" s="20"/>
      <c r="C184" s="19">
        <v>465184</v>
      </c>
      <c r="D184" s="22"/>
    </row>
    <row r="185" spans="1:4">
      <c r="A185" s="71" t="s">
        <v>258</v>
      </c>
      <c r="C185" s="19">
        <v>465185</v>
      </c>
      <c r="D185" s="20"/>
    </row>
    <row r="186" spans="1:4">
      <c r="A186" s="71" t="s">
        <v>259</v>
      </c>
      <c r="C186" s="19">
        <v>465186</v>
      </c>
      <c r="D186" s="20"/>
    </row>
    <row r="187" spans="1:4">
      <c r="A187" s="71" t="s">
        <v>383</v>
      </c>
      <c r="C187" s="19">
        <v>465187</v>
      </c>
      <c r="D187" s="20"/>
    </row>
    <row r="188" spans="1:4">
      <c r="A188" s="71" t="s">
        <v>260</v>
      </c>
      <c r="C188" s="19">
        <v>465188</v>
      </c>
      <c r="D188" s="20"/>
    </row>
    <row r="189" spans="1:4">
      <c r="A189" s="71" t="s">
        <v>384</v>
      </c>
      <c r="C189" s="19">
        <v>465189</v>
      </c>
      <c r="D189" s="20"/>
    </row>
    <row r="190" spans="1:4">
      <c r="A190" s="71" t="s">
        <v>385</v>
      </c>
      <c r="C190" s="19">
        <v>465190</v>
      </c>
      <c r="D190" s="20"/>
    </row>
    <row r="191" spans="1:4">
      <c r="A191" s="71" t="s">
        <v>130</v>
      </c>
      <c r="C191" s="19">
        <v>465191</v>
      </c>
      <c r="D191" s="20"/>
    </row>
    <row r="192" spans="1:4">
      <c r="A192" s="71" t="s">
        <v>261</v>
      </c>
      <c r="C192" s="19">
        <v>465192</v>
      </c>
      <c r="D192" s="20"/>
    </row>
    <row r="193" spans="1:4">
      <c r="A193" s="71" t="s">
        <v>262</v>
      </c>
      <c r="C193" s="19">
        <v>465193</v>
      </c>
      <c r="D193" s="20"/>
    </row>
    <row r="194" spans="1:4">
      <c r="A194" s="71" t="s">
        <v>263</v>
      </c>
      <c r="C194" s="19">
        <v>465194</v>
      </c>
      <c r="D194" s="20"/>
    </row>
    <row r="195" spans="1:4">
      <c r="A195" s="71" t="s">
        <v>264</v>
      </c>
      <c r="C195" s="19">
        <v>465195</v>
      </c>
      <c r="D195" s="20"/>
    </row>
    <row r="196" spans="1:4">
      <c r="A196" s="20" t="s">
        <v>386</v>
      </c>
      <c r="B196" s="19"/>
      <c r="C196" s="19">
        <v>465196</v>
      </c>
      <c r="D196" s="20"/>
    </row>
    <row r="197" spans="1:4">
      <c r="A197" s="20" t="s">
        <v>265</v>
      </c>
      <c r="B197" s="20"/>
      <c r="C197" s="19">
        <v>465197</v>
      </c>
      <c r="D197" s="20"/>
    </row>
    <row r="198" spans="1:4">
      <c r="A198" s="20" t="s">
        <v>387</v>
      </c>
      <c r="B198" s="20"/>
      <c r="C198" s="19">
        <v>465198</v>
      </c>
      <c r="D198" s="20"/>
    </row>
    <row r="199" spans="1:4">
      <c r="A199" s="71" t="s">
        <v>266</v>
      </c>
      <c r="C199" s="19">
        <v>465199</v>
      </c>
      <c r="D199" s="20"/>
    </row>
    <row r="200" spans="1:4">
      <c r="A200" s="71" t="s">
        <v>388</v>
      </c>
      <c r="C200" s="19">
        <v>465200</v>
      </c>
      <c r="D200" s="20"/>
    </row>
    <row r="201" spans="1:4">
      <c r="A201" s="71" t="s">
        <v>267</v>
      </c>
      <c r="C201" s="19">
        <v>465201</v>
      </c>
      <c r="D201" s="20"/>
    </row>
    <row r="202" spans="1:4">
      <c r="A202" s="71" t="s">
        <v>268</v>
      </c>
      <c r="C202" s="19">
        <v>465202</v>
      </c>
      <c r="D202" s="20"/>
    </row>
    <row r="203" spans="1:4">
      <c r="A203" s="71" t="s">
        <v>270</v>
      </c>
      <c r="C203" s="19">
        <v>465203</v>
      </c>
      <c r="D203" s="20"/>
    </row>
    <row r="204" spans="1:4">
      <c r="A204" s="71" t="s">
        <v>269</v>
      </c>
      <c r="C204" s="19">
        <v>465204</v>
      </c>
      <c r="D204" s="20"/>
    </row>
    <row r="205" spans="1:4">
      <c r="A205" s="71" t="s">
        <v>271</v>
      </c>
      <c r="C205" s="19">
        <v>465205</v>
      </c>
      <c r="D205" s="20"/>
    </row>
    <row r="206" spans="1:4">
      <c r="A206" s="71" t="s">
        <v>389</v>
      </c>
      <c r="C206" s="19">
        <v>465206</v>
      </c>
      <c r="D206" s="20"/>
    </row>
    <row r="207" spans="1:4">
      <c r="A207" s="71" t="s">
        <v>131</v>
      </c>
      <c r="C207" s="19">
        <v>465207</v>
      </c>
      <c r="D207" s="20"/>
    </row>
    <row r="208" spans="1:4">
      <c r="A208" s="71" t="s">
        <v>272</v>
      </c>
      <c r="C208" s="19">
        <v>465208</v>
      </c>
      <c r="D208" s="20"/>
    </row>
    <row r="209" spans="1:4">
      <c r="A209" s="71" t="s">
        <v>273</v>
      </c>
      <c r="C209" s="19">
        <v>465209</v>
      </c>
      <c r="D209" s="20"/>
    </row>
    <row r="210" spans="1:4">
      <c r="A210" s="71" t="s">
        <v>390</v>
      </c>
      <c r="C210" s="19">
        <v>465210</v>
      </c>
      <c r="D210" s="20"/>
    </row>
    <row r="211" spans="1:4">
      <c r="A211" s="71" t="s">
        <v>274</v>
      </c>
      <c r="C211" s="19">
        <v>465211</v>
      </c>
      <c r="D211" s="20"/>
    </row>
    <row r="212" spans="1:4">
      <c r="A212" s="71" t="s">
        <v>275</v>
      </c>
      <c r="C212" s="19">
        <v>465212</v>
      </c>
      <c r="D212" s="22"/>
    </row>
    <row r="213" spans="1:4">
      <c r="A213" s="71" t="s">
        <v>391</v>
      </c>
      <c r="C213" s="19">
        <v>465213</v>
      </c>
      <c r="D213" s="20"/>
    </row>
    <row r="214" spans="1:4">
      <c r="A214" s="71" t="s">
        <v>276</v>
      </c>
      <c r="C214" s="19">
        <v>465214</v>
      </c>
      <c r="D214" s="22"/>
    </row>
    <row r="215" spans="1:4">
      <c r="A215" s="71" t="s">
        <v>277</v>
      </c>
      <c r="C215" s="19">
        <v>465215</v>
      </c>
      <c r="D215" s="20"/>
    </row>
    <row r="216" spans="1:4">
      <c r="A216" s="71" t="s">
        <v>132</v>
      </c>
      <c r="C216" s="19">
        <v>465216</v>
      </c>
      <c r="D216" s="20"/>
    </row>
    <row r="217" spans="1:4">
      <c r="A217" s="71" t="s">
        <v>133</v>
      </c>
      <c r="C217" s="19">
        <v>465217</v>
      </c>
      <c r="D217" s="20"/>
    </row>
    <row r="218" spans="1:4">
      <c r="A218" s="71" t="s">
        <v>278</v>
      </c>
      <c r="C218" s="19">
        <v>465218</v>
      </c>
      <c r="D218" s="22"/>
    </row>
    <row r="219" spans="1:4">
      <c r="A219" s="71" t="s">
        <v>134</v>
      </c>
      <c r="C219" s="19">
        <v>465219</v>
      </c>
      <c r="D219" s="20"/>
    </row>
    <row r="220" spans="1:4">
      <c r="A220" s="71" t="s">
        <v>279</v>
      </c>
      <c r="C220" s="19">
        <v>465220</v>
      </c>
      <c r="D220" s="20"/>
    </row>
    <row r="221" spans="1:4">
      <c r="A221" s="71" t="s">
        <v>280</v>
      </c>
      <c r="C221" s="19">
        <v>465221</v>
      </c>
      <c r="D221" s="20"/>
    </row>
    <row r="222" spans="1:4">
      <c r="A222" s="71" t="s">
        <v>281</v>
      </c>
      <c r="C222" s="19">
        <v>465222</v>
      </c>
      <c r="D222" s="20"/>
    </row>
    <row r="223" spans="1:4">
      <c r="A223" s="71" t="s">
        <v>282</v>
      </c>
      <c r="C223" s="19">
        <v>465223</v>
      </c>
      <c r="D223" s="20"/>
    </row>
    <row r="224" spans="1:4">
      <c r="A224" s="71" t="s">
        <v>392</v>
      </c>
      <c r="C224" s="19">
        <v>465224</v>
      </c>
      <c r="D224" s="20"/>
    </row>
    <row r="225" spans="1:4">
      <c r="A225" s="71" t="s">
        <v>283</v>
      </c>
      <c r="C225" s="19">
        <v>465225</v>
      </c>
      <c r="D225" s="20"/>
    </row>
    <row r="226" spans="1:4">
      <c r="A226" s="71" t="s">
        <v>284</v>
      </c>
      <c r="C226" s="19">
        <v>465226</v>
      </c>
      <c r="D226" s="20"/>
    </row>
    <row r="227" spans="1:4">
      <c r="A227" s="71" t="s">
        <v>285</v>
      </c>
      <c r="C227" s="19">
        <v>465227</v>
      </c>
      <c r="D227" s="20"/>
    </row>
    <row r="228" spans="1:4">
      <c r="A228" s="71" t="s">
        <v>286</v>
      </c>
      <c r="C228" s="19">
        <v>465228</v>
      </c>
    </row>
    <row r="229" spans="1:4">
      <c r="A229" s="71" t="s">
        <v>287</v>
      </c>
      <c r="C229" s="19">
        <v>465229</v>
      </c>
      <c r="D229" s="20"/>
    </row>
    <row r="230" spans="1:4">
      <c r="A230" s="71" t="s">
        <v>288</v>
      </c>
      <c r="C230" s="19">
        <v>465230</v>
      </c>
      <c r="D230" s="20"/>
    </row>
    <row r="231" spans="1:4">
      <c r="A231" s="71" t="s">
        <v>289</v>
      </c>
      <c r="C231" s="19">
        <v>465231</v>
      </c>
      <c r="D231" s="21"/>
    </row>
    <row r="232" spans="1:4">
      <c r="A232" s="71" t="s">
        <v>290</v>
      </c>
      <c r="C232" s="19">
        <v>465232</v>
      </c>
      <c r="D232" s="20"/>
    </row>
    <row r="233" spans="1:4">
      <c r="A233" s="71" t="s">
        <v>291</v>
      </c>
      <c r="C233" s="19">
        <v>465233</v>
      </c>
      <c r="D233" s="20"/>
    </row>
    <row r="234" spans="1:4">
      <c r="A234" s="71" t="s">
        <v>292</v>
      </c>
      <c r="C234" s="19">
        <v>465234</v>
      </c>
      <c r="D234" s="20"/>
    </row>
    <row r="235" spans="1:4">
      <c r="A235" s="71" t="s">
        <v>293</v>
      </c>
      <c r="C235" s="19">
        <v>465235</v>
      </c>
      <c r="D235" s="20"/>
    </row>
    <row r="236" spans="1:4">
      <c r="A236" s="71" t="s">
        <v>393</v>
      </c>
      <c r="C236" s="19">
        <v>465236</v>
      </c>
      <c r="D236" s="20"/>
    </row>
    <row r="237" spans="1:4">
      <c r="A237" s="71" t="s">
        <v>294</v>
      </c>
      <c r="C237" s="19">
        <v>465237</v>
      </c>
      <c r="D237" s="20"/>
    </row>
    <row r="238" spans="1:4">
      <c r="A238" s="71" t="s">
        <v>394</v>
      </c>
      <c r="C238" s="19">
        <v>465238</v>
      </c>
      <c r="D238" s="20"/>
    </row>
    <row r="239" spans="1:4">
      <c r="A239" s="71" t="s">
        <v>395</v>
      </c>
      <c r="C239" s="19">
        <v>465239</v>
      </c>
      <c r="D239" s="20"/>
    </row>
    <row r="240" spans="1:4">
      <c r="A240" s="71" t="s">
        <v>295</v>
      </c>
      <c r="C240" s="19">
        <v>465240</v>
      </c>
      <c r="D240" s="20"/>
    </row>
    <row r="241" spans="1:4" ht="20.100000000000001" customHeight="1">
      <c r="A241" s="71" t="s">
        <v>396</v>
      </c>
      <c r="C241" s="19">
        <v>465241</v>
      </c>
      <c r="D241" s="20"/>
    </row>
    <row r="242" spans="1:4">
      <c r="A242" s="71" t="s">
        <v>296</v>
      </c>
      <c r="C242" s="19">
        <v>465242</v>
      </c>
      <c r="D242" s="20"/>
    </row>
    <row r="243" spans="1:4">
      <c r="A243" s="71" t="s">
        <v>297</v>
      </c>
      <c r="C243" s="19">
        <v>465243</v>
      </c>
      <c r="D243" s="20"/>
    </row>
    <row r="244" spans="1:4">
      <c r="A244" s="71" t="s">
        <v>298</v>
      </c>
      <c r="C244" s="19">
        <v>465244</v>
      </c>
      <c r="D244" s="20"/>
    </row>
    <row r="245" spans="1:4">
      <c r="A245" s="71" t="s">
        <v>299</v>
      </c>
      <c r="C245" s="19">
        <v>465245</v>
      </c>
      <c r="D245" s="20"/>
    </row>
    <row r="246" spans="1:4">
      <c r="A246" s="71" t="s">
        <v>300</v>
      </c>
      <c r="C246" s="19">
        <v>465246</v>
      </c>
      <c r="D246" s="20"/>
    </row>
    <row r="247" spans="1:4">
      <c r="A247" s="71" t="s">
        <v>397</v>
      </c>
      <c r="C247" s="19">
        <v>465247</v>
      </c>
      <c r="D247" s="20"/>
    </row>
    <row r="248" spans="1:4">
      <c r="A248" s="71" t="s">
        <v>398</v>
      </c>
      <c r="C248" s="19">
        <v>465248</v>
      </c>
      <c r="D248" s="20"/>
    </row>
    <row r="249" spans="1:4">
      <c r="A249" s="71" t="s">
        <v>301</v>
      </c>
      <c r="C249" s="19">
        <v>465249</v>
      </c>
      <c r="D249" s="20"/>
    </row>
    <row r="250" spans="1:4">
      <c r="A250" s="71" t="s">
        <v>302</v>
      </c>
      <c r="C250" s="19">
        <v>465250</v>
      </c>
    </row>
    <row r="251" spans="1:4">
      <c r="A251" s="71" t="s">
        <v>303</v>
      </c>
      <c r="C251" s="19">
        <v>465251</v>
      </c>
      <c r="D251" s="20"/>
    </row>
    <row r="252" spans="1:4">
      <c r="A252" s="20" t="s">
        <v>304</v>
      </c>
      <c r="B252" s="19"/>
      <c r="C252" s="19">
        <v>465252</v>
      </c>
      <c r="D252" s="20"/>
    </row>
    <row r="253" spans="1:4">
      <c r="A253" s="71" t="s">
        <v>305</v>
      </c>
      <c r="C253" s="19">
        <v>465253</v>
      </c>
      <c r="D253" s="20"/>
    </row>
    <row r="254" spans="1:4">
      <c r="A254" s="71" t="s">
        <v>306</v>
      </c>
      <c r="C254" s="19">
        <v>465254</v>
      </c>
      <c r="D254" s="20"/>
    </row>
    <row r="255" spans="1:4">
      <c r="A255" s="71" t="s">
        <v>308</v>
      </c>
      <c r="C255" s="19">
        <v>465255</v>
      </c>
      <c r="D255" s="20"/>
    </row>
    <row r="256" spans="1:4">
      <c r="A256" s="20" t="s">
        <v>309</v>
      </c>
      <c r="B256" s="20"/>
      <c r="C256" s="19">
        <v>465256</v>
      </c>
      <c r="D256" s="20"/>
    </row>
    <row r="257" spans="1:4">
      <c r="A257" s="71" t="s">
        <v>307</v>
      </c>
      <c r="C257" s="19">
        <v>465257</v>
      </c>
      <c r="D257" s="20"/>
    </row>
    <row r="258" spans="1:4">
      <c r="A258" s="71" t="s">
        <v>399</v>
      </c>
      <c r="C258" s="19">
        <v>465258</v>
      </c>
      <c r="D258" s="20"/>
    </row>
    <row r="259" spans="1:4">
      <c r="A259" s="20" t="s">
        <v>400</v>
      </c>
      <c r="B259" s="21"/>
      <c r="C259" s="19">
        <v>465259</v>
      </c>
      <c r="D259" s="20"/>
    </row>
    <row r="260" spans="1:4">
      <c r="A260" s="72" t="s">
        <v>310</v>
      </c>
      <c r="C260" s="19">
        <v>465260</v>
      </c>
      <c r="D260" s="20"/>
    </row>
    <row r="261" spans="1:4">
      <c r="A261" s="72" t="s">
        <v>311</v>
      </c>
      <c r="C261" s="19">
        <v>465261</v>
      </c>
      <c r="D261" s="20"/>
    </row>
    <row r="262" spans="1:4">
      <c r="A262" s="72" t="s">
        <v>312</v>
      </c>
      <c r="C262" s="19">
        <v>465262</v>
      </c>
      <c r="D262" s="20"/>
    </row>
    <row r="263" spans="1:4">
      <c r="A263" s="72" t="s">
        <v>401</v>
      </c>
      <c r="C263" s="19">
        <v>465263</v>
      </c>
      <c r="D263" s="20"/>
    </row>
    <row r="264" spans="1:4">
      <c r="A264" s="72" t="s">
        <v>402</v>
      </c>
      <c r="C264" s="19">
        <v>465264</v>
      </c>
      <c r="D264" s="20"/>
    </row>
    <row r="265" spans="1:4">
      <c r="A265" s="72" t="s">
        <v>313</v>
      </c>
      <c r="C265" s="19">
        <v>465265</v>
      </c>
      <c r="D265" s="20"/>
    </row>
    <row r="266" spans="1:4">
      <c r="A266" s="72" t="s">
        <v>314</v>
      </c>
      <c r="C266" s="19">
        <v>465266</v>
      </c>
      <c r="D266" s="20"/>
    </row>
    <row r="267" spans="1:4">
      <c r="A267" s="72" t="s">
        <v>315</v>
      </c>
      <c r="C267" s="19">
        <v>465267</v>
      </c>
      <c r="D267" s="20"/>
    </row>
    <row r="268" spans="1:4">
      <c r="A268" s="72" t="s">
        <v>316</v>
      </c>
      <c r="C268" s="19">
        <v>465268</v>
      </c>
      <c r="D268" s="20"/>
    </row>
    <row r="269" spans="1:4">
      <c r="A269" s="72" t="s">
        <v>317</v>
      </c>
      <c r="C269" s="19">
        <v>465269</v>
      </c>
      <c r="D269" s="20"/>
    </row>
    <row r="270" spans="1:4">
      <c r="A270" s="72" t="s">
        <v>318</v>
      </c>
      <c r="C270" s="19">
        <v>465270</v>
      </c>
      <c r="D270" s="20"/>
    </row>
    <row r="271" spans="1:4">
      <c r="A271" s="72" t="s">
        <v>403</v>
      </c>
      <c r="C271" s="19">
        <v>465271</v>
      </c>
      <c r="D271" s="20"/>
    </row>
    <row r="272" spans="1:4">
      <c r="A272" s="72" t="s">
        <v>404</v>
      </c>
      <c r="C272" s="19">
        <v>465272</v>
      </c>
      <c r="D272" s="20"/>
    </row>
    <row r="273" spans="1:4">
      <c r="A273" s="72" t="s">
        <v>319</v>
      </c>
      <c r="C273" s="19">
        <v>465273</v>
      </c>
      <c r="D273" s="20"/>
    </row>
    <row r="274" spans="1:4">
      <c r="A274" s="72" t="s">
        <v>320</v>
      </c>
      <c r="C274" s="19">
        <v>465274</v>
      </c>
    </row>
    <row r="275" spans="1:4">
      <c r="A275" s="72" t="s">
        <v>321</v>
      </c>
      <c r="C275" s="19">
        <v>465275</v>
      </c>
    </row>
    <row r="276" spans="1:4">
      <c r="A276" s="72" t="s">
        <v>322</v>
      </c>
      <c r="C276" s="19">
        <v>465276</v>
      </c>
    </row>
    <row r="277" spans="1:4">
      <c r="A277" s="72" t="s">
        <v>323</v>
      </c>
      <c r="C277" s="19">
        <v>465277</v>
      </c>
    </row>
    <row r="278" spans="1:4">
      <c r="A278" s="72" t="s">
        <v>324</v>
      </c>
      <c r="C278" s="19">
        <v>465278</v>
      </c>
    </row>
    <row r="279" spans="1:4">
      <c r="A279" s="72" t="s">
        <v>405</v>
      </c>
      <c r="C279" s="19">
        <v>465279</v>
      </c>
    </row>
    <row r="280" spans="1:4">
      <c r="A280" s="72" t="s">
        <v>325</v>
      </c>
      <c r="C280" s="19">
        <v>465280</v>
      </c>
    </row>
    <row r="281" spans="1:4">
      <c r="A281" s="72" t="s">
        <v>326</v>
      </c>
      <c r="C281" s="19">
        <v>465281</v>
      </c>
    </row>
    <row r="282" spans="1:4">
      <c r="A282" s="72" t="s">
        <v>327</v>
      </c>
      <c r="C282" s="19">
        <v>465282</v>
      </c>
    </row>
    <row r="283" spans="1:4">
      <c r="A283" s="72" t="s">
        <v>406</v>
      </c>
      <c r="C283" s="19">
        <v>465283</v>
      </c>
    </row>
    <row r="284" spans="1:4">
      <c r="A284" s="72" t="s">
        <v>407</v>
      </c>
      <c r="C284" s="19">
        <v>465284</v>
      </c>
    </row>
    <row r="285" spans="1:4">
      <c r="A285" s="72" t="s">
        <v>328</v>
      </c>
      <c r="C285" s="19">
        <v>465285</v>
      </c>
    </row>
    <row r="286" spans="1:4">
      <c r="A286" s="72" t="s">
        <v>329</v>
      </c>
      <c r="C286" s="19">
        <v>465286</v>
      </c>
    </row>
  </sheetData>
  <phoneticPr fontId="2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L101"/>
  <sheetViews>
    <sheetView workbookViewId="0">
      <selection activeCell="C14" sqref="C14"/>
    </sheetView>
  </sheetViews>
  <sheetFormatPr defaultColWidth="13" defaultRowHeight="14.25"/>
  <cols>
    <col min="2" max="3" width="14.625" customWidth="1"/>
    <col min="4" max="4" width="4" bestFit="1" customWidth="1"/>
    <col min="5" max="5" width="4" customWidth="1"/>
    <col min="6" max="6" width="7.5" bestFit="1" customWidth="1"/>
    <col min="7" max="7" width="6.125" bestFit="1" customWidth="1"/>
    <col min="8" max="8" width="16.875" customWidth="1"/>
    <col min="9" max="9" width="10.5" customWidth="1"/>
    <col min="10" max="10" width="16.875" bestFit="1" customWidth="1"/>
    <col min="11" max="11" width="10.5" customWidth="1"/>
    <col min="12" max="12" width="3.5" bestFit="1" customWidth="1"/>
  </cols>
  <sheetData>
    <row r="1" spans="1:12">
      <c r="A1" s="25" t="s">
        <v>61</v>
      </c>
      <c r="B1" s="25" t="s">
        <v>62</v>
      </c>
      <c r="C1" s="25" t="s">
        <v>63</v>
      </c>
      <c r="D1" s="25" t="s">
        <v>64</v>
      </c>
      <c r="E1" s="25" t="s">
        <v>65</v>
      </c>
      <c r="F1" s="25" t="s">
        <v>66</v>
      </c>
      <c r="G1" s="25" t="s">
        <v>67</v>
      </c>
      <c r="H1" s="25" t="s">
        <v>72</v>
      </c>
      <c r="I1" s="25" t="s">
        <v>73</v>
      </c>
      <c r="J1" s="25" t="s">
        <v>74</v>
      </c>
      <c r="K1" s="25" t="s">
        <v>75</v>
      </c>
      <c r="L1" s="25" t="s">
        <v>68</v>
      </c>
    </row>
    <row r="2" spans="1:12">
      <c r="A2" s="50">
        <f>465200000+女子入力!C10</f>
        <v>465200000</v>
      </c>
      <c r="B2" s="50" t="str">
        <f>CONCATENATE(女子入力!D10,"　",女子入力!E10,"(",女子入力!H10,")")</f>
        <v>　()</v>
      </c>
      <c r="C2" s="50" t="str">
        <f>CONCATENATE(女子入力!F10," ",女子入力!G10)</f>
        <v xml:space="preserve"> </v>
      </c>
      <c r="D2" s="50">
        <v>2</v>
      </c>
      <c r="E2" s="50">
        <v>46</v>
      </c>
      <c r="F2" s="50" t="str">
        <f>女子入力!L10</f>
        <v/>
      </c>
      <c r="G2" s="50">
        <f>女子入力!C10</f>
        <v>0</v>
      </c>
      <c r="H2" s="50">
        <f>女子入力!M10</f>
        <v>0</v>
      </c>
      <c r="I2" s="50">
        <f>女子入力!N10</f>
        <v>0</v>
      </c>
      <c r="J2" s="50">
        <f>女子入力!O10</f>
        <v>0</v>
      </c>
      <c r="K2" s="50">
        <f>女子入力!P10</f>
        <v>0</v>
      </c>
      <c r="L2" s="50" t="str">
        <f>IF(女子入力!Q10="","",女子入力!Q10)</f>
        <v/>
      </c>
    </row>
    <row r="3" spans="1:12">
      <c r="A3" s="50">
        <f>465200000+女子入力!C11</f>
        <v>465200000</v>
      </c>
      <c r="B3" s="50" t="str">
        <f>CONCATENATE(女子入力!D11,"　",女子入力!E11,"(",女子入力!H11,")")</f>
        <v>　()</v>
      </c>
      <c r="C3" s="50" t="str">
        <f>CONCATENATE(女子入力!F11," ",女子入力!G11)</f>
        <v xml:space="preserve"> </v>
      </c>
      <c r="D3" s="50">
        <v>2</v>
      </c>
      <c r="E3" s="50">
        <v>46</v>
      </c>
      <c r="F3" s="50" t="str">
        <f>女子入力!L11</f>
        <v/>
      </c>
      <c r="G3" s="50">
        <f>女子入力!C11</f>
        <v>0</v>
      </c>
      <c r="H3" s="50">
        <f>女子入力!M11</f>
        <v>0</v>
      </c>
      <c r="I3" s="50">
        <f>女子入力!N11</f>
        <v>0</v>
      </c>
      <c r="J3" s="50">
        <f>女子入力!O11</f>
        <v>0</v>
      </c>
      <c r="K3" s="50">
        <f>女子入力!P11</f>
        <v>0</v>
      </c>
      <c r="L3" s="50" t="str">
        <f>IF(女子入力!Q11="","",女子入力!Q11)</f>
        <v/>
      </c>
    </row>
    <row r="4" spans="1:12">
      <c r="A4" s="50">
        <f>465200000+女子入力!C12</f>
        <v>465200000</v>
      </c>
      <c r="B4" s="50" t="str">
        <f>CONCATENATE(女子入力!D12,"　",女子入力!E12,"(",女子入力!H12,")")</f>
        <v>　()</v>
      </c>
      <c r="C4" s="50" t="str">
        <f>CONCATENATE(女子入力!F12," ",女子入力!G12)</f>
        <v xml:space="preserve"> </v>
      </c>
      <c r="D4" s="50">
        <v>2</v>
      </c>
      <c r="E4" s="50">
        <v>46</v>
      </c>
      <c r="F4" s="50" t="str">
        <f>女子入力!L12</f>
        <v/>
      </c>
      <c r="G4" s="50">
        <f>女子入力!C12</f>
        <v>0</v>
      </c>
      <c r="H4" s="50">
        <f>女子入力!M12</f>
        <v>0</v>
      </c>
      <c r="I4" s="50">
        <f>女子入力!N12</f>
        <v>0</v>
      </c>
      <c r="J4" s="50">
        <f>女子入力!O12</f>
        <v>0</v>
      </c>
      <c r="K4" s="50">
        <f>女子入力!P12</f>
        <v>0</v>
      </c>
      <c r="L4" s="50" t="str">
        <f>IF(女子入力!Q12="","",女子入力!Q12)</f>
        <v/>
      </c>
    </row>
    <row r="5" spans="1:12">
      <c r="A5" s="50">
        <f>465200000+女子入力!C13</f>
        <v>465200000</v>
      </c>
      <c r="B5" s="50" t="str">
        <f>CONCATENATE(女子入力!D13,"　",女子入力!E13,"(",女子入力!H13,")")</f>
        <v>　()</v>
      </c>
      <c r="C5" s="50" t="str">
        <f>CONCATENATE(女子入力!F13," ",女子入力!G13)</f>
        <v xml:space="preserve"> </v>
      </c>
      <c r="D5" s="50">
        <v>2</v>
      </c>
      <c r="E5" s="50">
        <v>46</v>
      </c>
      <c r="F5" s="50" t="str">
        <f>女子入力!L13</f>
        <v/>
      </c>
      <c r="G5" s="50">
        <f>女子入力!C13</f>
        <v>0</v>
      </c>
      <c r="H5" s="50">
        <f>女子入力!M13</f>
        <v>0</v>
      </c>
      <c r="I5" s="50">
        <f>女子入力!N13</f>
        <v>0</v>
      </c>
      <c r="J5" s="50">
        <f>女子入力!O13</f>
        <v>0</v>
      </c>
      <c r="K5" s="50">
        <f>女子入力!P13</f>
        <v>0</v>
      </c>
      <c r="L5" s="50" t="str">
        <f>IF(女子入力!Q13="","",女子入力!Q13)</f>
        <v/>
      </c>
    </row>
    <row r="6" spans="1:12">
      <c r="A6" s="50">
        <f>465200000+女子入力!C14</f>
        <v>465200000</v>
      </c>
      <c r="B6" s="50" t="str">
        <f>CONCATENATE(女子入力!D14,"　",女子入力!E14,"(",女子入力!H14,")")</f>
        <v>　()</v>
      </c>
      <c r="C6" s="50" t="str">
        <f>CONCATENATE(女子入力!F14," ",女子入力!G14)</f>
        <v xml:space="preserve"> </v>
      </c>
      <c r="D6" s="50">
        <v>2</v>
      </c>
      <c r="E6" s="50">
        <v>46</v>
      </c>
      <c r="F6" s="50" t="str">
        <f>女子入力!L14</f>
        <v/>
      </c>
      <c r="G6" s="50">
        <f>女子入力!C14</f>
        <v>0</v>
      </c>
      <c r="H6" s="50">
        <f>女子入力!M14</f>
        <v>0</v>
      </c>
      <c r="I6" s="50">
        <f>女子入力!N14</f>
        <v>0</v>
      </c>
      <c r="J6" s="50">
        <f>女子入力!O14</f>
        <v>0</v>
      </c>
      <c r="K6" s="50">
        <f>女子入力!P14</f>
        <v>0</v>
      </c>
      <c r="L6" s="50" t="str">
        <f>IF(女子入力!Q14="","",女子入力!Q14)</f>
        <v/>
      </c>
    </row>
    <row r="7" spans="1:12">
      <c r="A7" s="50">
        <f>465200000+女子入力!C15</f>
        <v>465200000</v>
      </c>
      <c r="B7" s="50" t="str">
        <f>CONCATENATE(女子入力!D15,"　",女子入力!E15,"(",女子入力!H15,")")</f>
        <v>　()</v>
      </c>
      <c r="C7" s="50" t="str">
        <f>CONCATENATE(女子入力!F15," ",女子入力!G15)</f>
        <v xml:space="preserve"> </v>
      </c>
      <c r="D7" s="50">
        <v>2</v>
      </c>
      <c r="E7" s="50">
        <v>46</v>
      </c>
      <c r="F7" s="50" t="str">
        <f>女子入力!L15</f>
        <v/>
      </c>
      <c r="G7" s="50">
        <f>女子入力!C15</f>
        <v>0</v>
      </c>
      <c r="H7" s="50">
        <f>女子入力!M15</f>
        <v>0</v>
      </c>
      <c r="I7" s="50">
        <f>女子入力!N15</f>
        <v>0</v>
      </c>
      <c r="J7" s="50">
        <f>女子入力!O15</f>
        <v>0</v>
      </c>
      <c r="K7" s="50">
        <f>女子入力!P15</f>
        <v>0</v>
      </c>
      <c r="L7" s="50" t="str">
        <f>IF(女子入力!Q15="","",女子入力!Q15)</f>
        <v/>
      </c>
    </row>
    <row r="8" spans="1:12">
      <c r="A8" s="50">
        <f>465200000+女子入力!C16</f>
        <v>465200000</v>
      </c>
      <c r="B8" s="50" t="str">
        <f>CONCATENATE(女子入力!D16,"　",女子入力!E16,"(",女子入力!H16,")")</f>
        <v>　()</v>
      </c>
      <c r="C8" s="50" t="str">
        <f>CONCATENATE(女子入力!F16," ",女子入力!G16)</f>
        <v xml:space="preserve"> </v>
      </c>
      <c r="D8" s="50">
        <v>2</v>
      </c>
      <c r="E8" s="50">
        <v>46</v>
      </c>
      <c r="F8" s="50" t="str">
        <f>女子入力!L16</f>
        <v/>
      </c>
      <c r="G8" s="50">
        <f>女子入力!C16</f>
        <v>0</v>
      </c>
      <c r="H8" s="50">
        <f>女子入力!M16</f>
        <v>0</v>
      </c>
      <c r="I8" s="50">
        <f>女子入力!N16</f>
        <v>0</v>
      </c>
      <c r="J8" s="50">
        <f>女子入力!O16</f>
        <v>0</v>
      </c>
      <c r="K8" s="50">
        <f>女子入力!P16</f>
        <v>0</v>
      </c>
      <c r="L8" s="50" t="str">
        <f>IF(女子入力!Q16="","",女子入力!Q16)</f>
        <v/>
      </c>
    </row>
    <row r="9" spans="1:12">
      <c r="A9" s="50">
        <f>465200000+女子入力!C17</f>
        <v>465200000</v>
      </c>
      <c r="B9" s="50" t="str">
        <f>CONCATENATE(女子入力!D17,"　",女子入力!E17,"(",女子入力!H17,")")</f>
        <v>　()</v>
      </c>
      <c r="C9" s="50" t="str">
        <f>CONCATENATE(女子入力!F17," ",女子入力!G17)</f>
        <v xml:space="preserve"> </v>
      </c>
      <c r="D9" s="50">
        <v>2</v>
      </c>
      <c r="E9" s="50">
        <v>46</v>
      </c>
      <c r="F9" s="50" t="str">
        <f>女子入力!L17</f>
        <v/>
      </c>
      <c r="G9" s="50">
        <f>女子入力!C17</f>
        <v>0</v>
      </c>
      <c r="H9" s="50">
        <f>女子入力!M17</f>
        <v>0</v>
      </c>
      <c r="I9" s="50">
        <f>女子入力!N17</f>
        <v>0</v>
      </c>
      <c r="J9" s="50">
        <f>女子入力!O17</f>
        <v>0</v>
      </c>
      <c r="K9" s="50">
        <f>女子入力!P17</f>
        <v>0</v>
      </c>
      <c r="L9" s="50" t="str">
        <f>IF(女子入力!Q17="","",女子入力!Q17)</f>
        <v/>
      </c>
    </row>
    <row r="10" spans="1:12">
      <c r="A10" s="50">
        <f>465200000+女子入力!C18</f>
        <v>465200000</v>
      </c>
      <c r="B10" s="50" t="str">
        <f>CONCATENATE(女子入力!D18,"　",女子入力!E18,"(",女子入力!H18,")")</f>
        <v>　()</v>
      </c>
      <c r="C10" s="50" t="str">
        <f>CONCATENATE(女子入力!F18," ",女子入力!G18)</f>
        <v xml:space="preserve"> </v>
      </c>
      <c r="D10" s="50">
        <v>2</v>
      </c>
      <c r="E10" s="50">
        <v>46</v>
      </c>
      <c r="F10" s="50" t="str">
        <f>女子入力!L18</f>
        <v/>
      </c>
      <c r="G10" s="50">
        <f>女子入力!C18</f>
        <v>0</v>
      </c>
      <c r="H10" s="50">
        <f>女子入力!M18</f>
        <v>0</v>
      </c>
      <c r="I10" s="50">
        <f>女子入力!N18</f>
        <v>0</v>
      </c>
      <c r="J10" s="50">
        <f>女子入力!O18</f>
        <v>0</v>
      </c>
      <c r="K10" s="50">
        <f>女子入力!P18</f>
        <v>0</v>
      </c>
      <c r="L10" s="50" t="str">
        <f>IF(女子入力!Q18="","",女子入力!Q18)</f>
        <v/>
      </c>
    </row>
    <row r="11" spans="1:12">
      <c r="A11" s="50">
        <f>465200000+女子入力!C19</f>
        <v>465200000</v>
      </c>
      <c r="B11" s="50" t="str">
        <f>CONCATENATE(女子入力!D19,"　",女子入力!E19,"(",女子入力!H19,")")</f>
        <v>　()</v>
      </c>
      <c r="C11" s="50" t="str">
        <f>CONCATENATE(女子入力!F19," ",女子入力!G19)</f>
        <v xml:space="preserve"> </v>
      </c>
      <c r="D11" s="50">
        <v>2</v>
      </c>
      <c r="E11" s="50">
        <v>46</v>
      </c>
      <c r="F11" s="50" t="str">
        <f>女子入力!L19</f>
        <v/>
      </c>
      <c r="G11" s="50">
        <f>女子入力!C19</f>
        <v>0</v>
      </c>
      <c r="H11" s="50">
        <f>女子入力!M19</f>
        <v>0</v>
      </c>
      <c r="I11" s="50">
        <f>女子入力!N19</f>
        <v>0</v>
      </c>
      <c r="J11" s="50">
        <f>女子入力!O19</f>
        <v>0</v>
      </c>
      <c r="K11" s="50">
        <f>女子入力!P19</f>
        <v>0</v>
      </c>
      <c r="L11" s="50" t="str">
        <f>IF(女子入力!Q19="","",女子入力!Q19)</f>
        <v/>
      </c>
    </row>
    <row r="12" spans="1:12">
      <c r="A12" s="50">
        <f>465200000+女子入力!C20</f>
        <v>465200000</v>
      </c>
      <c r="B12" s="50" t="str">
        <f>CONCATENATE(女子入力!D20,"　",女子入力!E20,"(",女子入力!H20,")")</f>
        <v>　()</v>
      </c>
      <c r="C12" s="50" t="str">
        <f>CONCATENATE(女子入力!F20," ",女子入力!G20)</f>
        <v xml:space="preserve"> </v>
      </c>
      <c r="D12" s="50">
        <v>2</v>
      </c>
      <c r="E12" s="50">
        <v>46</v>
      </c>
      <c r="F12" s="50" t="str">
        <f>女子入力!L20</f>
        <v/>
      </c>
      <c r="G12" s="50">
        <f>女子入力!C20</f>
        <v>0</v>
      </c>
      <c r="H12" s="50">
        <f>女子入力!M20</f>
        <v>0</v>
      </c>
      <c r="I12" s="50">
        <f>女子入力!N20</f>
        <v>0</v>
      </c>
      <c r="J12" s="50">
        <f>女子入力!O20</f>
        <v>0</v>
      </c>
      <c r="K12" s="50">
        <f>女子入力!P20</f>
        <v>0</v>
      </c>
      <c r="L12" s="50" t="str">
        <f>IF(女子入力!Q20="","",女子入力!Q20)</f>
        <v/>
      </c>
    </row>
    <row r="13" spans="1:12">
      <c r="A13" s="50">
        <f>465200000+女子入力!C21</f>
        <v>465200000</v>
      </c>
      <c r="B13" s="50" t="str">
        <f>CONCATENATE(女子入力!D21,"　",女子入力!E21,"(",女子入力!H21,")")</f>
        <v>　()</v>
      </c>
      <c r="C13" s="50" t="str">
        <f>CONCATENATE(女子入力!F21," ",女子入力!G21)</f>
        <v xml:space="preserve"> </v>
      </c>
      <c r="D13" s="50">
        <v>2</v>
      </c>
      <c r="E13" s="50">
        <v>46</v>
      </c>
      <c r="F13" s="50" t="str">
        <f>女子入力!L21</f>
        <v/>
      </c>
      <c r="G13" s="50">
        <f>女子入力!C21</f>
        <v>0</v>
      </c>
      <c r="H13" s="50">
        <f>女子入力!M21</f>
        <v>0</v>
      </c>
      <c r="I13" s="50">
        <f>女子入力!N21</f>
        <v>0</v>
      </c>
      <c r="J13" s="50">
        <f>女子入力!O21</f>
        <v>0</v>
      </c>
      <c r="K13" s="50">
        <f>女子入力!P21</f>
        <v>0</v>
      </c>
      <c r="L13" s="50" t="str">
        <f>IF(女子入力!Q21="","",女子入力!Q21)</f>
        <v/>
      </c>
    </row>
    <row r="14" spans="1:12">
      <c r="A14" s="50">
        <f>465200000+女子入力!C22</f>
        <v>465200000</v>
      </c>
      <c r="B14" s="50" t="str">
        <f>CONCATENATE(女子入力!D22,"　",女子入力!E22,"(",女子入力!H22,")")</f>
        <v>　()</v>
      </c>
      <c r="C14" s="50" t="str">
        <f>CONCATENATE(女子入力!F22," ",女子入力!G22)</f>
        <v xml:space="preserve"> </v>
      </c>
      <c r="D14" s="50">
        <v>2</v>
      </c>
      <c r="E14" s="50">
        <v>46</v>
      </c>
      <c r="F14" s="50" t="str">
        <f>女子入力!L22</f>
        <v/>
      </c>
      <c r="G14" s="50">
        <f>女子入力!C22</f>
        <v>0</v>
      </c>
      <c r="H14" s="50">
        <f>女子入力!M22</f>
        <v>0</v>
      </c>
      <c r="I14" s="50">
        <f>女子入力!N22</f>
        <v>0</v>
      </c>
      <c r="J14" s="50">
        <f>女子入力!O22</f>
        <v>0</v>
      </c>
      <c r="K14" s="50">
        <f>女子入力!P22</f>
        <v>0</v>
      </c>
      <c r="L14" s="50" t="str">
        <f>IF(女子入力!Q22="","",女子入力!Q22)</f>
        <v/>
      </c>
    </row>
    <row r="15" spans="1:12">
      <c r="A15" s="50">
        <f>465200000+女子入力!C23</f>
        <v>465200000</v>
      </c>
      <c r="B15" s="50" t="str">
        <f>CONCATENATE(女子入力!D23,"　",女子入力!E23,"(",女子入力!H23,")")</f>
        <v>　()</v>
      </c>
      <c r="C15" s="50" t="str">
        <f>CONCATENATE(女子入力!F23," ",女子入力!G23)</f>
        <v xml:space="preserve"> </v>
      </c>
      <c r="D15" s="50">
        <v>2</v>
      </c>
      <c r="E15" s="50">
        <v>46</v>
      </c>
      <c r="F15" s="50" t="str">
        <f>女子入力!L23</f>
        <v/>
      </c>
      <c r="G15" s="50">
        <f>女子入力!C23</f>
        <v>0</v>
      </c>
      <c r="H15" s="50">
        <f>女子入力!M23</f>
        <v>0</v>
      </c>
      <c r="I15" s="50">
        <f>女子入力!N23</f>
        <v>0</v>
      </c>
      <c r="J15" s="50">
        <f>女子入力!O23</f>
        <v>0</v>
      </c>
      <c r="K15" s="50">
        <f>女子入力!P23</f>
        <v>0</v>
      </c>
      <c r="L15" s="50" t="str">
        <f>IF(女子入力!Q23="","",女子入力!Q23)</f>
        <v/>
      </c>
    </row>
    <row r="16" spans="1:12">
      <c r="A16" s="50">
        <f>465200000+女子入力!C24</f>
        <v>465200000</v>
      </c>
      <c r="B16" s="50" t="str">
        <f>CONCATENATE(女子入力!D24,"　",女子入力!E24,"(",女子入力!H24,")")</f>
        <v>　()</v>
      </c>
      <c r="C16" s="50" t="str">
        <f>CONCATENATE(女子入力!F24," ",女子入力!G24)</f>
        <v xml:space="preserve"> </v>
      </c>
      <c r="D16" s="50">
        <v>2</v>
      </c>
      <c r="E16" s="50">
        <v>46</v>
      </c>
      <c r="F16" s="50" t="str">
        <f>女子入力!L24</f>
        <v/>
      </c>
      <c r="G16" s="50">
        <f>女子入力!C24</f>
        <v>0</v>
      </c>
      <c r="H16" s="50">
        <f>女子入力!M24</f>
        <v>0</v>
      </c>
      <c r="I16" s="50">
        <f>女子入力!N24</f>
        <v>0</v>
      </c>
      <c r="J16" s="50">
        <f>女子入力!O24</f>
        <v>0</v>
      </c>
      <c r="K16" s="50">
        <f>女子入力!P24</f>
        <v>0</v>
      </c>
      <c r="L16" s="50" t="str">
        <f>IF(女子入力!Q24="","",女子入力!Q24)</f>
        <v/>
      </c>
    </row>
    <row r="17" spans="1:12">
      <c r="A17" s="50">
        <f>465200000+女子入力!C25</f>
        <v>465200000</v>
      </c>
      <c r="B17" s="50" t="str">
        <f>CONCATENATE(女子入力!D25,"　",女子入力!E25,"(",女子入力!H25,")")</f>
        <v>　()</v>
      </c>
      <c r="C17" s="50" t="str">
        <f>CONCATENATE(女子入力!F25," ",女子入力!G25)</f>
        <v xml:space="preserve"> </v>
      </c>
      <c r="D17" s="50">
        <v>2</v>
      </c>
      <c r="E17" s="50">
        <v>46</v>
      </c>
      <c r="F17" s="50" t="str">
        <f>女子入力!L25</f>
        <v/>
      </c>
      <c r="G17" s="50">
        <f>女子入力!C25</f>
        <v>0</v>
      </c>
      <c r="H17" s="50">
        <f>女子入力!M25</f>
        <v>0</v>
      </c>
      <c r="I17" s="50">
        <f>女子入力!N25</f>
        <v>0</v>
      </c>
      <c r="J17" s="50">
        <f>女子入力!O25</f>
        <v>0</v>
      </c>
      <c r="K17" s="50">
        <f>女子入力!P25</f>
        <v>0</v>
      </c>
      <c r="L17" s="50" t="str">
        <f>IF(女子入力!Q25="","",女子入力!Q25)</f>
        <v/>
      </c>
    </row>
    <row r="18" spans="1:12">
      <c r="A18" s="50">
        <f>465200000+女子入力!C26</f>
        <v>465200000</v>
      </c>
      <c r="B18" s="50" t="str">
        <f>CONCATENATE(女子入力!D26,"　",女子入力!E26,"(",女子入力!H26,")")</f>
        <v>　()</v>
      </c>
      <c r="C18" s="50" t="str">
        <f>CONCATENATE(女子入力!F26," ",女子入力!G26)</f>
        <v xml:space="preserve"> </v>
      </c>
      <c r="D18" s="50">
        <v>2</v>
      </c>
      <c r="E18" s="50">
        <v>46</v>
      </c>
      <c r="F18" s="50" t="str">
        <f>女子入力!L26</f>
        <v/>
      </c>
      <c r="G18" s="50">
        <f>女子入力!C26</f>
        <v>0</v>
      </c>
      <c r="H18" s="50">
        <f>女子入力!M26</f>
        <v>0</v>
      </c>
      <c r="I18" s="50">
        <f>女子入力!N26</f>
        <v>0</v>
      </c>
      <c r="J18" s="50">
        <f>女子入力!O26</f>
        <v>0</v>
      </c>
      <c r="K18" s="50">
        <f>女子入力!P26</f>
        <v>0</v>
      </c>
      <c r="L18" s="50" t="str">
        <f>IF(女子入力!Q26="","",女子入力!Q26)</f>
        <v/>
      </c>
    </row>
    <row r="19" spans="1:12">
      <c r="A19" s="50">
        <f>465200000+女子入力!C27</f>
        <v>465200000</v>
      </c>
      <c r="B19" s="50" t="str">
        <f>CONCATENATE(女子入力!D27,"　",女子入力!E27,"(",女子入力!H27,")")</f>
        <v>　()</v>
      </c>
      <c r="C19" s="50" t="str">
        <f>CONCATENATE(女子入力!F27," ",女子入力!G27)</f>
        <v xml:space="preserve"> </v>
      </c>
      <c r="D19" s="50">
        <v>2</v>
      </c>
      <c r="E19" s="50">
        <v>46</v>
      </c>
      <c r="F19" s="50" t="str">
        <f>女子入力!L27</f>
        <v/>
      </c>
      <c r="G19" s="50">
        <f>女子入力!C27</f>
        <v>0</v>
      </c>
      <c r="H19" s="50">
        <f>女子入力!M27</f>
        <v>0</v>
      </c>
      <c r="I19" s="50">
        <f>女子入力!N27</f>
        <v>0</v>
      </c>
      <c r="J19" s="50">
        <f>女子入力!O27</f>
        <v>0</v>
      </c>
      <c r="K19" s="50">
        <f>女子入力!P27</f>
        <v>0</v>
      </c>
      <c r="L19" s="50" t="str">
        <f>IF(女子入力!Q27="","",女子入力!Q27)</f>
        <v/>
      </c>
    </row>
    <row r="20" spans="1:12">
      <c r="A20" s="50">
        <f>465200000+女子入力!C28</f>
        <v>465200000</v>
      </c>
      <c r="B20" s="50" t="str">
        <f>CONCATENATE(女子入力!D28,"　",女子入力!E28,"(",女子入力!H28,")")</f>
        <v>　()</v>
      </c>
      <c r="C20" s="50" t="str">
        <f>CONCATENATE(女子入力!F28," ",女子入力!G28)</f>
        <v xml:space="preserve"> </v>
      </c>
      <c r="D20" s="50">
        <v>2</v>
      </c>
      <c r="E20" s="50">
        <v>46</v>
      </c>
      <c r="F20" s="50" t="str">
        <f>女子入力!L28</f>
        <v/>
      </c>
      <c r="G20" s="50">
        <f>女子入力!C28</f>
        <v>0</v>
      </c>
      <c r="H20" s="50">
        <f>女子入力!M28</f>
        <v>0</v>
      </c>
      <c r="I20" s="50">
        <f>女子入力!N28</f>
        <v>0</v>
      </c>
      <c r="J20" s="50">
        <f>女子入力!O28</f>
        <v>0</v>
      </c>
      <c r="K20" s="50">
        <f>女子入力!P28</f>
        <v>0</v>
      </c>
      <c r="L20" s="50" t="str">
        <f>IF(女子入力!Q28="","",女子入力!Q28)</f>
        <v/>
      </c>
    </row>
    <row r="21" spans="1:12">
      <c r="A21" s="50">
        <f>465200000+女子入力!C29</f>
        <v>465200000</v>
      </c>
      <c r="B21" s="50" t="str">
        <f>CONCATENATE(女子入力!D29,"　",女子入力!E29,"(",女子入力!H29,")")</f>
        <v>　()</v>
      </c>
      <c r="C21" s="50" t="str">
        <f>CONCATENATE(女子入力!F29," ",女子入力!G29)</f>
        <v xml:space="preserve"> </v>
      </c>
      <c r="D21" s="50">
        <v>2</v>
      </c>
      <c r="E21" s="50">
        <v>46</v>
      </c>
      <c r="F21" s="50" t="str">
        <f>女子入力!L29</f>
        <v/>
      </c>
      <c r="G21" s="50">
        <f>女子入力!C29</f>
        <v>0</v>
      </c>
      <c r="H21" s="50">
        <f>女子入力!M29</f>
        <v>0</v>
      </c>
      <c r="I21" s="50">
        <f>女子入力!N29</f>
        <v>0</v>
      </c>
      <c r="J21" s="50">
        <f>女子入力!O29</f>
        <v>0</v>
      </c>
      <c r="K21" s="50">
        <f>女子入力!P29</f>
        <v>0</v>
      </c>
      <c r="L21" s="50" t="str">
        <f>IF(女子入力!Q29="","",女子入力!Q29)</f>
        <v/>
      </c>
    </row>
    <row r="22" spans="1:12">
      <c r="A22" s="50">
        <f>465200000+女子入力!C30</f>
        <v>465200000</v>
      </c>
      <c r="B22" s="50" t="str">
        <f>CONCATENATE(女子入力!D30,"　",女子入力!E30,"(",女子入力!H30,")")</f>
        <v>　()</v>
      </c>
      <c r="C22" s="50" t="str">
        <f>CONCATENATE(女子入力!F30," ",女子入力!G30)</f>
        <v xml:space="preserve"> </v>
      </c>
      <c r="D22" s="50">
        <v>2</v>
      </c>
      <c r="E22" s="50">
        <v>46</v>
      </c>
      <c r="F22" s="50" t="str">
        <f>女子入力!L30</f>
        <v/>
      </c>
      <c r="G22" s="50">
        <f>女子入力!C30</f>
        <v>0</v>
      </c>
      <c r="H22" s="50">
        <f>女子入力!M30</f>
        <v>0</v>
      </c>
      <c r="I22" s="50">
        <f>女子入力!N30</f>
        <v>0</v>
      </c>
      <c r="J22" s="50">
        <f>女子入力!O30</f>
        <v>0</v>
      </c>
      <c r="K22" s="50">
        <f>女子入力!P30</f>
        <v>0</v>
      </c>
      <c r="L22" s="50" t="str">
        <f>IF(女子入力!Q30="","",女子入力!Q30)</f>
        <v/>
      </c>
    </row>
    <row r="23" spans="1:12">
      <c r="A23" s="50">
        <f>465200000+女子入力!C31</f>
        <v>465200000</v>
      </c>
      <c r="B23" s="50" t="str">
        <f>CONCATENATE(女子入力!D31,"　",女子入力!E31,"(",女子入力!H31,")")</f>
        <v>　()</v>
      </c>
      <c r="C23" s="50" t="str">
        <f>CONCATENATE(女子入力!F31," ",女子入力!G31)</f>
        <v xml:space="preserve"> </v>
      </c>
      <c r="D23" s="50">
        <v>2</v>
      </c>
      <c r="E23" s="50">
        <v>46</v>
      </c>
      <c r="F23" s="50" t="str">
        <f>女子入力!L31</f>
        <v/>
      </c>
      <c r="G23" s="50">
        <f>女子入力!C31</f>
        <v>0</v>
      </c>
      <c r="H23" s="50">
        <f>女子入力!M31</f>
        <v>0</v>
      </c>
      <c r="I23" s="50">
        <f>女子入力!N31</f>
        <v>0</v>
      </c>
      <c r="J23" s="50">
        <f>女子入力!O31</f>
        <v>0</v>
      </c>
      <c r="K23" s="50">
        <f>女子入力!P31</f>
        <v>0</v>
      </c>
      <c r="L23" s="50" t="str">
        <f>IF(女子入力!Q31="","",女子入力!Q31)</f>
        <v/>
      </c>
    </row>
    <row r="24" spans="1:12">
      <c r="A24" s="50">
        <f>465200000+女子入力!C32</f>
        <v>465200000</v>
      </c>
      <c r="B24" s="50" t="str">
        <f>CONCATENATE(女子入力!D32,"　",女子入力!E32,"(",女子入力!H32,")")</f>
        <v>　()</v>
      </c>
      <c r="C24" s="50" t="str">
        <f>CONCATENATE(女子入力!F32," ",女子入力!G32)</f>
        <v xml:space="preserve"> </v>
      </c>
      <c r="D24" s="50">
        <v>2</v>
      </c>
      <c r="E24" s="50">
        <v>46</v>
      </c>
      <c r="F24" s="50" t="str">
        <f>女子入力!L32</f>
        <v/>
      </c>
      <c r="G24" s="50">
        <f>女子入力!C32</f>
        <v>0</v>
      </c>
      <c r="H24" s="50">
        <f>女子入力!M32</f>
        <v>0</v>
      </c>
      <c r="I24" s="50">
        <f>女子入力!N32</f>
        <v>0</v>
      </c>
      <c r="J24" s="50">
        <f>女子入力!O32</f>
        <v>0</v>
      </c>
      <c r="K24" s="50">
        <f>女子入力!P32</f>
        <v>0</v>
      </c>
      <c r="L24" s="50" t="str">
        <f>IF(女子入力!Q32="","",女子入力!Q32)</f>
        <v/>
      </c>
    </row>
    <row r="25" spans="1:12">
      <c r="A25" s="50">
        <f>465200000+女子入力!C33</f>
        <v>465200000</v>
      </c>
      <c r="B25" s="50" t="str">
        <f>CONCATENATE(女子入力!D33,"　",女子入力!E33,"(",女子入力!H33,")")</f>
        <v>　()</v>
      </c>
      <c r="C25" s="50" t="str">
        <f>CONCATENATE(女子入力!F33," ",女子入力!G33)</f>
        <v xml:space="preserve"> </v>
      </c>
      <c r="D25" s="50">
        <v>2</v>
      </c>
      <c r="E25" s="50">
        <v>46</v>
      </c>
      <c r="F25" s="50" t="str">
        <f>女子入力!L33</f>
        <v/>
      </c>
      <c r="G25" s="50">
        <f>女子入力!C33</f>
        <v>0</v>
      </c>
      <c r="H25" s="50">
        <f>女子入力!M33</f>
        <v>0</v>
      </c>
      <c r="I25" s="50">
        <f>女子入力!N33</f>
        <v>0</v>
      </c>
      <c r="J25" s="50">
        <f>女子入力!O33</f>
        <v>0</v>
      </c>
      <c r="K25" s="50">
        <f>女子入力!P33</f>
        <v>0</v>
      </c>
      <c r="L25" s="50" t="str">
        <f>IF(女子入力!Q33="","",女子入力!Q33)</f>
        <v/>
      </c>
    </row>
    <row r="26" spans="1:12">
      <c r="A26" s="50">
        <f>465200000+女子入力!C34</f>
        <v>465200000</v>
      </c>
      <c r="B26" s="50" t="str">
        <f>CONCATENATE(女子入力!D34,"　",女子入力!E34,"(",女子入力!H34,")")</f>
        <v>　()</v>
      </c>
      <c r="C26" s="50" t="str">
        <f>CONCATENATE(女子入力!F34," ",女子入力!G34)</f>
        <v xml:space="preserve"> </v>
      </c>
      <c r="D26" s="50">
        <v>2</v>
      </c>
      <c r="E26" s="50">
        <v>46</v>
      </c>
      <c r="F26" s="50" t="str">
        <f>女子入力!L34</f>
        <v/>
      </c>
      <c r="G26" s="50">
        <f>女子入力!C34</f>
        <v>0</v>
      </c>
      <c r="H26" s="50">
        <f>女子入力!M34</f>
        <v>0</v>
      </c>
      <c r="I26" s="50">
        <f>女子入力!N34</f>
        <v>0</v>
      </c>
      <c r="J26" s="50">
        <f>女子入力!O34</f>
        <v>0</v>
      </c>
      <c r="K26" s="50">
        <f>女子入力!P34</f>
        <v>0</v>
      </c>
      <c r="L26" s="50" t="str">
        <f>IF(女子入力!Q34="","",女子入力!Q34)</f>
        <v/>
      </c>
    </row>
    <row r="27" spans="1:12">
      <c r="A27" s="50">
        <f>465200000+女子入力!C35</f>
        <v>465200000</v>
      </c>
      <c r="B27" s="50" t="str">
        <f>CONCATENATE(女子入力!D35,"　",女子入力!E35,"(",女子入力!H35,")")</f>
        <v>　()</v>
      </c>
      <c r="C27" s="50" t="str">
        <f>CONCATENATE(女子入力!F35," ",女子入力!G35)</f>
        <v xml:space="preserve"> </v>
      </c>
      <c r="D27" s="50">
        <v>2</v>
      </c>
      <c r="E27" s="50">
        <v>46</v>
      </c>
      <c r="F27" s="50" t="str">
        <f>女子入力!L35</f>
        <v/>
      </c>
      <c r="G27" s="50">
        <f>女子入力!C35</f>
        <v>0</v>
      </c>
      <c r="H27" s="50">
        <f>女子入力!M35</f>
        <v>0</v>
      </c>
      <c r="I27" s="50">
        <f>女子入力!N35</f>
        <v>0</v>
      </c>
      <c r="J27" s="50">
        <f>女子入力!O35</f>
        <v>0</v>
      </c>
      <c r="K27" s="50">
        <f>女子入力!P35</f>
        <v>0</v>
      </c>
      <c r="L27" s="50" t="str">
        <f>IF(女子入力!Q35="","",女子入力!Q35)</f>
        <v/>
      </c>
    </row>
    <row r="28" spans="1:12">
      <c r="A28" s="50">
        <f>465200000+女子入力!C36</f>
        <v>465200000</v>
      </c>
      <c r="B28" s="50" t="str">
        <f>CONCATENATE(女子入力!D36,"　",女子入力!E36,"(",女子入力!H36,")")</f>
        <v>　()</v>
      </c>
      <c r="C28" s="50" t="str">
        <f>CONCATENATE(女子入力!F36," ",女子入力!G36)</f>
        <v xml:space="preserve"> </v>
      </c>
      <c r="D28" s="50">
        <v>2</v>
      </c>
      <c r="E28" s="50">
        <v>46</v>
      </c>
      <c r="F28" s="50" t="str">
        <f>女子入力!L36</f>
        <v/>
      </c>
      <c r="G28" s="50">
        <f>女子入力!C36</f>
        <v>0</v>
      </c>
      <c r="H28" s="50">
        <f>女子入力!M36</f>
        <v>0</v>
      </c>
      <c r="I28" s="50">
        <f>女子入力!N36</f>
        <v>0</v>
      </c>
      <c r="J28" s="50">
        <f>女子入力!O36</f>
        <v>0</v>
      </c>
      <c r="K28" s="50">
        <f>女子入力!P36</f>
        <v>0</v>
      </c>
      <c r="L28" s="50" t="str">
        <f>IF(女子入力!Q36="","",女子入力!Q36)</f>
        <v/>
      </c>
    </row>
    <row r="29" spans="1:12">
      <c r="A29" s="50">
        <f>465200000+女子入力!C37</f>
        <v>465200000</v>
      </c>
      <c r="B29" s="50" t="str">
        <f>CONCATENATE(女子入力!D37,"　",女子入力!E37,"(",女子入力!H37,")")</f>
        <v>　()</v>
      </c>
      <c r="C29" s="50" t="str">
        <f>CONCATENATE(女子入力!F37," ",女子入力!G37)</f>
        <v xml:space="preserve"> </v>
      </c>
      <c r="D29" s="50">
        <v>2</v>
      </c>
      <c r="E29" s="50">
        <v>46</v>
      </c>
      <c r="F29" s="50" t="str">
        <f>女子入力!L37</f>
        <v/>
      </c>
      <c r="G29" s="50">
        <f>女子入力!C37</f>
        <v>0</v>
      </c>
      <c r="H29" s="50">
        <f>女子入力!M37</f>
        <v>0</v>
      </c>
      <c r="I29" s="50">
        <f>女子入力!N37</f>
        <v>0</v>
      </c>
      <c r="J29" s="50">
        <f>女子入力!O37</f>
        <v>0</v>
      </c>
      <c r="K29" s="50">
        <f>女子入力!P37</f>
        <v>0</v>
      </c>
      <c r="L29" s="50" t="str">
        <f>IF(女子入力!Q37="","",女子入力!Q37)</f>
        <v/>
      </c>
    </row>
    <row r="30" spans="1:12">
      <c r="A30" s="50">
        <f>465200000+女子入力!C38</f>
        <v>465200000</v>
      </c>
      <c r="B30" s="50" t="str">
        <f>CONCATENATE(女子入力!D38,"　",女子入力!E38,"(",女子入力!H38,")")</f>
        <v>　()</v>
      </c>
      <c r="C30" s="50" t="str">
        <f>CONCATENATE(女子入力!F38," ",女子入力!G38)</f>
        <v xml:space="preserve"> </v>
      </c>
      <c r="D30" s="50">
        <v>2</v>
      </c>
      <c r="E30" s="50">
        <v>46</v>
      </c>
      <c r="F30" s="50" t="str">
        <f>女子入力!L38</f>
        <v/>
      </c>
      <c r="G30" s="50">
        <f>女子入力!C38</f>
        <v>0</v>
      </c>
      <c r="H30" s="50">
        <f>女子入力!M38</f>
        <v>0</v>
      </c>
      <c r="I30" s="50">
        <f>女子入力!N38</f>
        <v>0</v>
      </c>
      <c r="J30" s="50">
        <f>女子入力!O38</f>
        <v>0</v>
      </c>
      <c r="K30" s="50">
        <f>女子入力!P38</f>
        <v>0</v>
      </c>
      <c r="L30" s="50" t="str">
        <f>IF(女子入力!Q38="","",女子入力!Q38)</f>
        <v/>
      </c>
    </row>
    <row r="31" spans="1:12">
      <c r="A31" s="50">
        <f>465200000+女子入力!C39</f>
        <v>465200000</v>
      </c>
      <c r="B31" s="50" t="str">
        <f>CONCATENATE(女子入力!D39,"　",女子入力!E39,"(",女子入力!H39,")")</f>
        <v>　()</v>
      </c>
      <c r="C31" s="50" t="str">
        <f>CONCATENATE(女子入力!F39," ",女子入力!G39)</f>
        <v xml:space="preserve"> </v>
      </c>
      <c r="D31" s="50">
        <v>2</v>
      </c>
      <c r="E31" s="50">
        <v>46</v>
      </c>
      <c r="F31" s="50" t="str">
        <f>女子入力!L39</f>
        <v/>
      </c>
      <c r="G31" s="50">
        <f>女子入力!C39</f>
        <v>0</v>
      </c>
      <c r="H31" s="50">
        <f>女子入力!M39</f>
        <v>0</v>
      </c>
      <c r="I31" s="50">
        <f>女子入力!N39</f>
        <v>0</v>
      </c>
      <c r="J31" s="50">
        <f>女子入力!O39</f>
        <v>0</v>
      </c>
      <c r="K31" s="50">
        <f>女子入力!P39</f>
        <v>0</v>
      </c>
      <c r="L31" s="50" t="str">
        <f>IF(女子入力!Q39="","",女子入力!Q39)</f>
        <v/>
      </c>
    </row>
    <row r="32" spans="1:12">
      <c r="A32" s="50">
        <f>465200000+女子入力!C40</f>
        <v>465200000</v>
      </c>
      <c r="B32" s="50" t="str">
        <f>CONCATENATE(女子入力!D40,"　",女子入力!E40,"(",女子入力!H40,")")</f>
        <v>　()</v>
      </c>
      <c r="C32" s="50" t="str">
        <f>CONCATENATE(女子入力!F40," ",女子入力!G40)</f>
        <v xml:space="preserve"> </v>
      </c>
      <c r="D32" s="50">
        <v>2</v>
      </c>
      <c r="E32" s="50">
        <v>46</v>
      </c>
      <c r="F32" s="50" t="str">
        <f>女子入力!L40</f>
        <v/>
      </c>
      <c r="G32" s="50">
        <f>女子入力!C40</f>
        <v>0</v>
      </c>
      <c r="H32" s="50">
        <f>女子入力!M40</f>
        <v>0</v>
      </c>
      <c r="I32" s="50">
        <f>女子入力!N40</f>
        <v>0</v>
      </c>
      <c r="J32" s="50">
        <f>女子入力!O40</f>
        <v>0</v>
      </c>
      <c r="K32" s="50">
        <f>女子入力!P40</f>
        <v>0</v>
      </c>
      <c r="L32" s="50" t="str">
        <f>IF(女子入力!Q40="","",女子入力!Q40)</f>
        <v/>
      </c>
    </row>
    <row r="33" spans="1:12">
      <c r="A33" s="50">
        <f>465200000+女子入力!C41</f>
        <v>465200000</v>
      </c>
      <c r="B33" s="50" t="str">
        <f>CONCATENATE(女子入力!D41,"　",女子入力!E41,"(",女子入力!H41,")")</f>
        <v>　()</v>
      </c>
      <c r="C33" s="50" t="str">
        <f>CONCATENATE(女子入力!F41," ",女子入力!G41)</f>
        <v xml:space="preserve"> </v>
      </c>
      <c r="D33" s="50">
        <v>2</v>
      </c>
      <c r="E33" s="50">
        <v>46</v>
      </c>
      <c r="F33" s="50" t="str">
        <f>女子入力!L41</f>
        <v/>
      </c>
      <c r="G33" s="50">
        <f>女子入力!C41</f>
        <v>0</v>
      </c>
      <c r="H33" s="50">
        <f>女子入力!M41</f>
        <v>0</v>
      </c>
      <c r="I33" s="50">
        <f>女子入力!N41</f>
        <v>0</v>
      </c>
      <c r="J33" s="50">
        <f>女子入力!O41</f>
        <v>0</v>
      </c>
      <c r="K33" s="50">
        <f>女子入力!P41</f>
        <v>0</v>
      </c>
      <c r="L33" s="50" t="str">
        <f>IF(女子入力!Q41="","",女子入力!Q41)</f>
        <v/>
      </c>
    </row>
    <row r="34" spans="1:12">
      <c r="A34" s="50">
        <f>465200000+女子入力!C42</f>
        <v>465200000</v>
      </c>
      <c r="B34" s="50" t="str">
        <f>CONCATENATE(女子入力!D42,"　",女子入力!E42,"(",女子入力!H42,")")</f>
        <v>　()</v>
      </c>
      <c r="C34" s="50" t="str">
        <f>CONCATENATE(女子入力!F42," ",女子入力!G42)</f>
        <v xml:space="preserve"> </v>
      </c>
      <c r="D34" s="50">
        <v>2</v>
      </c>
      <c r="E34" s="50">
        <v>46</v>
      </c>
      <c r="F34" s="50" t="str">
        <f>女子入力!L42</f>
        <v/>
      </c>
      <c r="G34" s="50">
        <f>女子入力!C42</f>
        <v>0</v>
      </c>
      <c r="H34" s="50">
        <f>女子入力!M42</f>
        <v>0</v>
      </c>
      <c r="I34" s="50">
        <f>女子入力!N42</f>
        <v>0</v>
      </c>
      <c r="J34" s="50">
        <f>女子入力!O42</f>
        <v>0</v>
      </c>
      <c r="K34" s="50">
        <f>女子入力!P42</f>
        <v>0</v>
      </c>
      <c r="L34" s="50" t="str">
        <f>IF(女子入力!Q42="","",女子入力!Q42)</f>
        <v/>
      </c>
    </row>
    <row r="35" spans="1:12">
      <c r="A35" s="50">
        <f>465200000+女子入力!C43</f>
        <v>465200000</v>
      </c>
      <c r="B35" s="50" t="str">
        <f>CONCATENATE(女子入力!D43,"　",女子入力!E43,"(",女子入力!H43,")")</f>
        <v>　()</v>
      </c>
      <c r="C35" s="50" t="str">
        <f>CONCATENATE(女子入力!F43," ",女子入力!G43)</f>
        <v xml:space="preserve"> </v>
      </c>
      <c r="D35" s="50">
        <v>2</v>
      </c>
      <c r="E35" s="50">
        <v>46</v>
      </c>
      <c r="F35" s="50" t="str">
        <f>女子入力!L43</f>
        <v/>
      </c>
      <c r="G35" s="50">
        <f>女子入力!C43</f>
        <v>0</v>
      </c>
      <c r="H35" s="50">
        <f>女子入力!M43</f>
        <v>0</v>
      </c>
      <c r="I35" s="50">
        <f>女子入力!N43</f>
        <v>0</v>
      </c>
      <c r="J35" s="50">
        <f>女子入力!O43</f>
        <v>0</v>
      </c>
      <c r="K35" s="50">
        <f>女子入力!P43</f>
        <v>0</v>
      </c>
      <c r="L35" s="50" t="str">
        <f>IF(女子入力!Q43="","",女子入力!Q43)</f>
        <v/>
      </c>
    </row>
    <row r="36" spans="1:12">
      <c r="A36" s="50">
        <f>465200000+女子入力!C44</f>
        <v>465200000</v>
      </c>
      <c r="B36" s="50" t="str">
        <f>CONCATENATE(女子入力!D44,"　",女子入力!E44,"(",女子入力!H44,")")</f>
        <v>　()</v>
      </c>
      <c r="C36" s="50" t="str">
        <f>CONCATENATE(女子入力!F44," ",女子入力!G44)</f>
        <v xml:space="preserve"> </v>
      </c>
      <c r="D36" s="50">
        <v>2</v>
      </c>
      <c r="E36" s="50">
        <v>46</v>
      </c>
      <c r="F36" s="50" t="str">
        <f>女子入力!L44</f>
        <v/>
      </c>
      <c r="G36" s="50">
        <f>女子入力!C44</f>
        <v>0</v>
      </c>
      <c r="H36" s="50">
        <f>女子入力!M44</f>
        <v>0</v>
      </c>
      <c r="I36" s="50">
        <f>女子入力!N44</f>
        <v>0</v>
      </c>
      <c r="J36" s="50">
        <f>女子入力!O44</f>
        <v>0</v>
      </c>
      <c r="K36" s="50">
        <f>女子入力!P44</f>
        <v>0</v>
      </c>
      <c r="L36" s="50" t="str">
        <f>IF(女子入力!Q44="","",女子入力!Q44)</f>
        <v/>
      </c>
    </row>
    <row r="37" spans="1:12">
      <c r="A37" s="50">
        <f>465200000+女子入力!C45</f>
        <v>465200000</v>
      </c>
      <c r="B37" s="50" t="str">
        <f>CONCATENATE(女子入力!D45,"　",女子入力!E45,"(",女子入力!H45,")")</f>
        <v>　()</v>
      </c>
      <c r="C37" s="50" t="str">
        <f>CONCATENATE(女子入力!F45," ",女子入力!G45)</f>
        <v xml:space="preserve"> </v>
      </c>
      <c r="D37" s="50">
        <v>2</v>
      </c>
      <c r="E37" s="50">
        <v>46</v>
      </c>
      <c r="F37" s="50" t="str">
        <f>女子入力!L45</f>
        <v/>
      </c>
      <c r="G37" s="50">
        <f>女子入力!C45</f>
        <v>0</v>
      </c>
      <c r="H37" s="50">
        <f>女子入力!M45</f>
        <v>0</v>
      </c>
      <c r="I37" s="50">
        <f>女子入力!N45</f>
        <v>0</v>
      </c>
      <c r="J37" s="50">
        <f>女子入力!O45</f>
        <v>0</v>
      </c>
      <c r="K37" s="50">
        <f>女子入力!P45</f>
        <v>0</v>
      </c>
      <c r="L37" s="50" t="str">
        <f>IF(女子入力!Q45="","",女子入力!Q45)</f>
        <v/>
      </c>
    </row>
    <row r="38" spans="1:12">
      <c r="A38" s="50">
        <f>465200000+女子入力!C46</f>
        <v>465200000</v>
      </c>
      <c r="B38" s="50" t="str">
        <f>CONCATENATE(女子入力!D46,"　",女子入力!E46,"(",女子入力!H46,")")</f>
        <v>　()</v>
      </c>
      <c r="C38" s="50" t="str">
        <f>CONCATENATE(女子入力!F46," ",女子入力!G46)</f>
        <v xml:space="preserve"> </v>
      </c>
      <c r="D38" s="50">
        <v>2</v>
      </c>
      <c r="E38" s="50">
        <v>46</v>
      </c>
      <c r="F38" s="50" t="str">
        <f>女子入力!L46</f>
        <v/>
      </c>
      <c r="G38" s="50">
        <f>女子入力!C46</f>
        <v>0</v>
      </c>
      <c r="H38" s="50">
        <f>女子入力!M46</f>
        <v>0</v>
      </c>
      <c r="I38" s="50">
        <f>女子入力!N46</f>
        <v>0</v>
      </c>
      <c r="J38" s="50">
        <f>女子入力!O46</f>
        <v>0</v>
      </c>
      <c r="K38" s="50">
        <f>女子入力!P46</f>
        <v>0</v>
      </c>
      <c r="L38" s="50" t="str">
        <f>IF(女子入力!Q46="","",女子入力!Q46)</f>
        <v/>
      </c>
    </row>
    <row r="39" spans="1:12">
      <c r="A39" s="50">
        <f>465200000+女子入力!C47</f>
        <v>465200000</v>
      </c>
      <c r="B39" s="50" t="str">
        <f>CONCATENATE(女子入力!D47,"　",女子入力!E47,"(",女子入力!H47,")")</f>
        <v>　()</v>
      </c>
      <c r="C39" s="50" t="str">
        <f>CONCATENATE(女子入力!F47," ",女子入力!G47)</f>
        <v xml:space="preserve"> </v>
      </c>
      <c r="D39" s="50">
        <v>2</v>
      </c>
      <c r="E39" s="50">
        <v>46</v>
      </c>
      <c r="F39" s="50" t="str">
        <f>女子入力!L47</f>
        <v/>
      </c>
      <c r="G39" s="50">
        <f>女子入力!C47</f>
        <v>0</v>
      </c>
      <c r="H39" s="50">
        <f>女子入力!M47</f>
        <v>0</v>
      </c>
      <c r="I39" s="50">
        <f>女子入力!N47</f>
        <v>0</v>
      </c>
      <c r="J39" s="50">
        <f>女子入力!O47</f>
        <v>0</v>
      </c>
      <c r="K39" s="50">
        <f>女子入力!P47</f>
        <v>0</v>
      </c>
      <c r="L39" s="50" t="str">
        <f>IF(女子入力!Q47="","",女子入力!Q47)</f>
        <v/>
      </c>
    </row>
    <row r="40" spans="1:12">
      <c r="A40" s="50">
        <f>465200000+女子入力!C48</f>
        <v>465200000</v>
      </c>
      <c r="B40" s="50" t="str">
        <f>CONCATENATE(女子入力!D48,"　",女子入力!E48,"(",女子入力!H48,")")</f>
        <v>　()</v>
      </c>
      <c r="C40" s="50" t="str">
        <f>CONCATENATE(女子入力!F48," ",女子入力!G48)</f>
        <v xml:space="preserve"> </v>
      </c>
      <c r="D40" s="50">
        <v>2</v>
      </c>
      <c r="E40" s="50">
        <v>46</v>
      </c>
      <c r="F40" s="50" t="str">
        <f>女子入力!L48</f>
        <v/>
      </c>
      <c r="G40" s="50">
        <f>女子入力!C48</f>
        <v>0</v>
      </c>
      <c r="H40" s="50">
        <f>女子入力!M48</f>
        <v>0</v>
      </c>
      <c r="I40" s="50">
        <f>女子入力!N48</f>
        <v>0</v>
      </c>
      <c r="J40" s="50">
        <f>女子入力!O48</f>
        <v>0</v>
      </c>
      <c r="K40" s="50">
        <f>女子入力!P48</f>
        <v>0</v>
      </c>
      <c r="L40" s="50" t="str">
        <f>IF(女子入力!Q48="","",女子入力!Q48)</f>
        <v/>
      </c>
    </row>
    <row r="41" spans="1:12">
      <c r="A41" s="50">
        <f>465200000+女子入力!C49</f>
        <v>465200000</v>
      </c>
      <c r="B41" s="50" t="str">
        <f>CONCATENATE(女子入力!D49,"　",女子入力!E49,"(",女子入力!H49,")")</f>
        <v>　()</v>
      </c>
      <c r="C41" s="50" t="str">
        <f>CONCATENATE(女子入力!F49," ",女子入力!G49)</f>
        <v xml:space="preserve"> </v>
      </c>
      <c r="D41" s="50">
        <v>2</v>
      </c>
      <c r="E41" s="50">
        <v>46</v>
      </c>
      <c r="F41" s="50" t="str">
        <f>女子入力!L49</f>
        <v/>
      </c>
      <c r="G41" s="50">
        <f>女子入力!C49</f>
        <v>0</v>
      </c>
      <c r="H41" s="50">
        <f>女子入力!M49</f>
        <v>0</v>
      </c>
      <c r="I41" s="50">
        <f>女子入力!N49</f>
        <v>0</v>
      </c>
      <c r="J41" s="50">
        <f>女子入力!O49</f>
        <v>0</v>
      </c>
      <c r="K41" s="50">
        <f>女子入力!P49</f>
        <v>0</v>
      </c>
      <c r="L41" s="50" t="str">
        <f>IF(女子入力!Q49="","",女子入力!Q49)</f>
        <v/>
      </c>
    </row>
    <row r="42" spans="1:12">
      <c r="A42" s="50">
        <f>465200000+女子入力!C50</f>
        <v>465200000</v>
      </c>
      <c r="B42" s="50" t="str">
        <f>CONCATENATE(女子入力!D50,"　",女子入力!E50,"(",女子入力!H50,")")</f>
        <v>　()</v>
      </c>
      <c r="C42" s="50" t="str">
        <f>CONCATENATE(女子入力!F50," ",女子入力!G50)</f>
        <v xml:space="preserve"> </v>
      </c>
      <c r="D42" s="50">
        <v>2</v>
      </c>
      <c r="E42" s="50">
        <v>46</v>
      </c>
      <c r="F42" s="50" t="str">
        <f>女子入力!L50</f>
        <v/>
      </c>
      <c r="G42" s="50">
        <f>女子入力!C50</f>
        <v>0</v>
      </c>
      <c r="H42" s="50">
        <f>女子入力!M50</f>
        <v>0</v>
      </c>
      <c r="I42" s="50">
        <f>女子入力!N50</f>
        <v>0</v>
      </c>
      <c r="J42" s="50">
        <f>女子入力!O50</f>
        <v>0</v>
      </c>
      <c r="K42" s="50">
        <f>女子入力!P50</f>
        <v>0</v>
      </c>
      <c r="L42" s="50" t="str">
        <f>IF(女子入力!Q50="","",女子入力!Q50)</f>
        <v/>
      </c>
    </row>
    <row r="43" spans="1:12">
      <c r="A43" s="50">
        <f>465200000+女子入力!C51</f>
        <v>465200000</v>
      </c>
      <c r="B43" s="50" t="str">
        <f>CONCATENATE(女子入力!D51,"　",女子入力!E51,"(",女子入力!H51,")")</f>
        <v>　()</v>
      </c>
      <c r="C43" s="50" t="str">
        <f>CONCATENATE(女子入力!F51," ",女子入力!G51)</f>
        <v xml:space="preserve"> </v>
      </c>
      <c r="D43" s="50">
        <v>2</v>
      </c>
      <c r="E43" s="50">
        <v>46</v>
      </c>
      <c r="F43" s="50" t="str">
        <f>女子入力!L51</f>
        <v/>
      </c>
      <c r="G43" s="50">
        <f>女子入力!C51</f>
        <v>0</v>
      </c>
      <c r="H43" s="50">
        <f>女子入力!M51</f>
        <v>0</v>
      </c>
      <c r="I43" s="50">
        <f>女子入力!N51</f>
        <v>0</v>
      </c>
      <c r="J43" s="50">
        <f>女子入力!O51</f>
        <v>0</v>
      </c>
      <c r="K43" s="50">
        <f>女子入力!P51</f>
        <v>0</v>
      </c>
      <c r="L43" s="50" t="str">
        <f>IF(女子入力!Q51="","",女子入力!Q51)</f>
        <v/>
      </c>
    </row>
    <row r="44" spans="1:12">
      <c r="A44" s="50">
        <f>465200000+女子入力!C52</f>
        <v>465200000</v>
      </c>
      <c r="B44" s="50" t="str">
        <f>CONCATENATE(女子入力!D52,"　",女子入力!E52,"(",女子入力!H52,")")</f>
        <v>　()</v>
      </c>
      <c r="C44" s="50" t="str">
        <f>CONCATENATE(女子入力!F52," ",女子入力!G52)</f>
        <v xml:space="preserve"> </v>
      </c>
      <c r="D44" s="50">
        <v>2</v>
      </c>
      <c r="E44" s="50">
        <v>46</v>
      </c>
      <c r="F44" s="50" t="str">
        <f>女子入力!L52</f>
        <v/>
      </c>
      <c r="G44" s="50">
        <f>女子入力!C52</f>
        <v>0</v>
      </c>
      <c r="H44" s="50">
        <f>女子入力!M52</f>
        <v>0</v>
      </c>
      <c r="I44" s="50">
        <f>女子入力!N52</f>
        <v>0</v>
      </c>
      <c r="J44" s="50">
        <f>女子入力!O52</f>
        <v>0</v>
      </c>
      <c r="K44" s="50">
        <f>女子入力!P52</f>
        <v>0</v>
      </c>
      <c r="L44" s="50" t="str">
        <f>IF(女子入力!Q52="","",女子入力!Q52)</f>
        <v/>
      </c>
    </row>
    <row r="45" spans="1:12">
      <c r="A45" s="50">
        <f>465200000+女子入力!C53</f>
        <v>465200000</v>
      </c>
      <c r="B45" s="50" t="str">
        <f>CONCATENATE(女子入力!D53,"　",女子入力!E53,"(",女子入力!H53,")")</f>
        <v>　()</v>
      </c>
      <c r="C45" s="50" t="str">
        <f>CONCATENATE(女子入力!F53," ",女子入力!G53)</f>
        <v xml:space="preserve"> </v>
      </c>
      <c r="D45" s="50">
        <v>2</v>
      </c>
      <c r="E45" s="50">
        <v>46</v>
      </c>
      <c r="F45" s="50" t="str">
        <f>女子入力!L53</f>
        <v/>
      </c>
      <c r="G45" s="50">
        <f>女子入力!C53</f>
        <v>0</v>
      </c>
      <c r="H45" s="50">
        <f>女子入力!M53</f>
        <v>0</v>
      </c>
      <c r="I45" s="50">
        <f>女子入力!N53</f>
        <v>0</v>
      </c>
      <c r="J45" s="50">
        <f>女子入力!O53</f>
        <v>0</v>
      </c>
      <c r="K45" s="50">
        <f>女子入力!P53</f>
        <v>0</v>
      </c>
      <c r="L45" s="50" t="str">
        <f>IF(女子入力!Q53="","",女子入力!Q53)</f>
        <v/>
      </c>
    </row>
    <row r="46" spans="1:12">
      <c r="A46" s="50">
        <f>465200000+女子入力!C54</f>
        <v>465200000</v>
      </c>
      <c r="B46" s="50" t="str">
        <f>CONCATENATE(女子入力!D54,"　",女子入力!E54,"(",女子入力!H54,")")</f>
        <v>　()</v>
      </c>
      <c r="C46" s="50" t="str">
        <f>CONCATENATE(女子入力!F54," ",女子入力!G54)</f>
        <v xml:space="preserve"> </v>
      </c>
      <c r="D46" s="50">
        <v>2</v>
      </c>
      <c r="E46" s="50">
        <v>46</v>
      </c>
      <c r="F46" s="50" t="str">
        <f>女子入力!L54</f>
        <v/>
      </c>
      <c r="G46" s="50">
        <f>女子入力!C54</f>
        <v>0</v>
      </c>
      <c r="H46" s="50">
        <f>女子入力!M54</f>
        <v>0</v>
      </c>
      <c r="I46" s="50">
        <f>女子入力!N54</f>
        <v>0</v>
      </c>
      <c r="J46" s="50">
        <f>女子入力!O54</f>
        <v>0</v>
      </c>
      <c r="K46" s="50">
        <f>女子入力!P54</f>
        <v>0</v>
      </c>
      <c r="L46" s="50" t="str">
        <f>IF(女子入力!Q54="","",女子入力!Q54)</f>
        <v/>
      </c>
    </row>
    <row r="47" spans="1:12">
      <c r="A47" s="50">
        <f>465200000+女子入力!C55</f>
        <v>465200000</v>
      </c>
      <c r="B47" s="50" t="str">
        <f>CONCATENATE(女子入力!D55,"　",女子入力!E55,"(",女子入力!H55,")")</f>
        <v>　()</v>
      </c>
      <c r="C47" s="50" t="str">
        <f>CONCATENATE(女子入力!F55," ",女子入力!G55)</f>
        <v xml:space="preserve"> </v>
      </c>
      <c r="D47" s="50">
        <v>2</v>
      </c>
      <c r="E47" s="50">
        <v>46</v>
      </c>
      <c r="F47" s="50" t="str">
        <f>女子入力!L55</f>
        <v/>
      </c>
      <c r="G47" s="50">
        <f>女子入力!C55</f>
        <v>0</v>
      </c>
      <c r="H47" s="50">
        <f>女子入力!M55</f>
        <v>0</v>
      </c>
      <c r="I47" s="50">
        <f>女子入力!N55</f>
        <v>0</v>
      </c>
      <c r="J47" s="50">
        <f>女子入力!O55</f>
        <v>0</v>
      </c>
      <c r="K47" s="50">
        <f>女子入力!P55</f>
        <v>0</v>
      </c>
      <c r="L47" s="50" t="str">
        <f>IF(女子入力!Q55="","",女子入力!Q55)</f>
        <v/>
      </c>
    </row>
    <row r="48" spans="1:12">
      <c r="A48" s="50">
        <f>465200000+女子入力!C56</f>
        <v>465200000</v>
      </c>
      <c r="B48" s="50" t="str">
        <f>CONCATENATE(女子入力!D56,"　",女子入力!E56,"(",女子入力!H56,")")</f>
        <v>　()</v>
      </c>
      <c r="C48" s="50" t="str">
        <f>CONCATENATE(女子入力!F56," ",女子入力!G56)</f>
        <v xml:space="preserve"> </v>
      </c>
      <c r="D48" s="50">
        <v>2</v>
      </c>
      <c r="E48" s="50">
        <v>46</v>
      </c>
      <c r="F48" s="50" t="str">
        <f>女子入力!L56</f>
        <v/>
      </c>
      <c r="G48" s="50">
        <f>女子入力!C56</f>
        <v>0</v>
      </c>
      <c r="H48" s="50">
        <f>女子入力!M56</f>
        <v>0</v>
      </c>
      <c r="I48" s="50">
        <f>女子入力!N56</f>
        <v>0</v>
      </c>
      <c r="J48" s="50">
        <f>女子入力!O56</f>
        <v>0</v>
      </c>
      <c r="K48" s="50">
        <f>女子入力!P56</f>
        <v>0</v>
      </c>
      <c r="L48" s="50" t="str">
        <f>IF(女子入力!Q56="","",女子入力!Q56)</f>
        <v/>
      </c>
    </row>
    <row r="49" spans="1:12">
      <c r="A49" s="50">
        <f>465200000+女子入力!C57</f>
        <v>465200000</v>
      </c>
      <c r="B49" s="50" t="str">
        <f>CONCATENATE(女子入力!D57,"　",女子入力!E57,"(",女子入力!H57,")")</f>
        <v>　()</v>
      </c>
      <c r="C49" s="50" t="str">
        <f>CONCATENATE(女子入力!F57," ",女子入力!G57)</f>
        <v xml:space="preserve"> </v>
      </c>
      <c r="D49" s="50">
        <v>2</v>
      </c>
      <c r="E49" s="50">
        <v>46</v>
      </c>
      <c r="F49" s="50" t="str">
        <f>女子入力!L57</f>
        <v/>
      </c>
      <c r="G49" s="50">
        <f>女子入力!C57</f>
        <v>0</v>
      </c>
      <c r="H49" s="50">
        <f>女子入力!M57</f>
        <v>0</v>
      </c>
      <c r="I49" s="50">
        <f>女子入力!N57</f>
        <v>0</v>
      </c>
      <c r="J49" s="50">
        <f>女子入力!O57</f>
        <v>0</v>
      </c>
      <c r="K49" s="50">
        <f>女子入力!P57</f>
        <v>0</v>
      </c>
      <c r="L49" s="50" t="str">
        <f>IF(女子入力!Q57="","",女子入力!Q57)</f>
        <v/>
      </c>
    </row>
    <row r="50" spans="1:12">
      <c r="A50" s="50">
        <f>465200000+女子入力!C58</f>
        <v>465200000</v>
      </c>
      <c r="B50" s="50" t="str">
        <f>CONCATENATE(女子入力!D58,"　",女子入力!E58,"(",女子入力!H58,")")</f>
        <v>　()</v>
      </c>
      <c r="C50" s="50" t="str">
        <f>CONCATENATE(女子入力!F58," ",女子入力!G58)</f>
        <v xml:space="preserve"> </v>
      </c>
      <c r="D50" s="50">
        <v>2</v>
      </c>
      <c r="E50" s="50">
        <v>46</v>
      </c>
      <c r="F50" s="50" t="str">
        <f>女子入力!L58</f>
        <v/>
      </c>
      <c r="G50" s="50">
        <f>女子入力!C58</f>
        <v>0</v>
      </c>
      <c r="H50" s="50">
        <f>女子入力!M58</f>
        <v>0</v>
      </c>
      <c r="I50" s="50">
        <f>女子入力!N58</f>
        <v>0</v>
      </c>
      <c r="J50" s="50">
        <f>女子入力!O58</f>
        <v>0</v>
      </c>
      <c r="K50" s="50">
        <f>女子入力!P58</f>
        <v>0</v>
      </c>
      <c r="L50" s="50" t="str">
        <f>IF(女子入力!Q58="","",女子入力!Q58)</f>
        <v/>
      </c>
    </row>
    <row r="51" spans="1:12">
      <c r="A51" s="50">
        <f>465200000+女子入力!C59</f>
        <v>465200000</v>
      </c>
      <c r="B51" s="50" t="str">
        <f>CONCATENATE(女子入力!D59,"　",女子入力!E59,"(",女子入力!H59,")")</f>
        <v>　()</v>
      </c>
      <c r="C51" s="50" t="str">
        <f>CONCATENATE(女子入力!F59," ",女子入力!G59)</f>
        <v xml:space="preserve"> </v>
      </c>
      <c r="D51" s="50">
        <v>2</v>
      </c>
      <c r="E51" s="50">
        <v>46</v>
      </c>
      <c r="F51" s="50" t="str">
        <f>女子入力!L59</f>
        <v/>
      </c>
      <c r="G51" s="50">
        <f>女子入力!C59</f>
        <v>0</v>
      </c>
      <c r="H51" s="50">
        <f>女子入力!M59</f>
        <v>0</v>
      </c>
      <c r="I51" s="50">
        <f>女子入力!N59</f>
        <v>0</v>
      </c>
      <c r="J51" s="50">
        <f>女子入力!O59</f>
        <v>0</v>
      </c>
      <c r="K51" s="50">
        <f>女子入力!P59</f>
        <v>0</v>
      </c>
      <c r="L51" s="50" t="str">
        <f>IF(女子入力!Q59="","",女子入力!Q59)</f>
        <v/>
      </c>
    </row>
    <row r="52" spans="1:12">
      <c r="A52" s="49">
        <f>465100000+男子入力!C10</f>
        <v>465100000</v>
      </c>
      <c r="B52" s="49" t="str">
        <f>CONCATENATE(男子入力!D10,"　",男子入力!E10,"(",男子入力!H10,")")</f>
        <v>　()</v>
      </c>
      <c r="C52" s="49" t="str">
        <f>CONCATENATE(男子入力!F10," ",男子入力!G10)</f>
        <v xml:space="preserve"> </v>
      </c>
      <c r="D52" s="49">
        <v>1</v>
      </c>
      <c r="E52" s="49">
        <v>46</v>
      </c>
      <c r="F52" s="49" t="str">
        <f>男子入力!L10</f>
        <v/>
      </c>
      <c r="G52" s="49">
        <f>男子入力!C10</f>
        <v>0</v>
      </c>
      <c r="H52" s="49">
        <f>男子入力!M10</f>
        <v>0</v>
      </c>
      <c r="I52" s="49">
        <f>男子入力!N10</f>
        <v>0</v>
      </c>
      <c r="J52" s="49">
        <f>男子入力!O10</f>
        <v>0</v>
      </c>
      <c r="K52" s="49">
        <f>男子入力!P10</f>
        <v>0</v>
      </c>
      <c r="L52" s="49" t="str">
        <f>IF(男子入力!Q10="","",男子入力!Q10)</f>
        <v/>
      </c>
    </row>
    <row r="53" spans="1:12">
      <c r="A53" s="49">
        <f>465100000+男子入力!C11</f>
        <v>465100000</v>
      </c>
      <c r="B53" s="49" t="str">
        <f>CONCATENATE(男子入力!D11,"　",男子入力!E11,"(",男子入力!H11,")")</f>
        <v>　()</v>
      </c>
      <c r="C53" s="49" t="str">
        <f>CONCATENATE(男子入力!F11," ",男子入力!G11)</f>
        <v xml:space="preserve"> </v>
      </c>
      <c r="D53" s="49">
        <v>1</v>
      </c>
      <c r="E53" s="49">
        <v>46</v>
      </c>
      <c r="F53" s="49" t="str">
        <f>男子入力!L11</f>
        <v/>
      </c>
      <c r="G53" s="49">
        <f>男子入力!C11</f>
        <v>0</v>
      </c>
      <c r="H53" s="49">
        <f>男子入力!M11</f>
        <v>0</v>
      </c>
      <c r="I53" s="49">
        <f>男子入力!N11</f>
        <v>0</v>
      </c>
      <c r="J53" s="49">
        <f>男子入力!O11</f>
        <v>0</v>
      </c>
      <c r="K53" s="49">
        <f>男子入力!P11</f>
        <v>0</v>
      </c>
      <c r="L53" s="49" t="str">
        <f>IF(男子入力!Q11="","",男子入力!Q11)</f>
        <v/>
      </c>
    </row>
    <row r="54" spans="1:12">
      <c r="A54" s="49">
        <f>465100000+男子入力!C12</f>
        <v>465100000</v>
      </c>
      <c r="B54" s="49" t="str">
        <f>CONCATENATE(男子入力!D12,"　",男子入力!E12,"(",男子入力!H12,")")</f>
        <v>　()</v>
      </c>
      <c r="C54" s="49" t="str">
        <f>CONCATENATE(男子入力!F12," ",男子入力!G12)</f>
        <v xml:space="preserve"> </v>
      </c>
      <c r="D54" s="49">
        <v>1</v>
      </c>
      <c r="E54" s="49">
        <v>46</v>
      </c>
      <c r="F54" s="49" t="str">
        <f>男子入力!L12</f>
        <v/>
      </c>
      <c r="G54" s="49">
        <f>男子入力!C12</f>
        <v>0</v>
      </c>
      <c r="H54" s="49">
        <f>男子入力!M12</f>
        <v>0</v>
      </c>
      <c r="I54" s="49">
        <f>男子入力!N12</f>
        <v>0</v>
      </c>
      <c r="J54" s="49">
        <f>男子入力!O12</f>
        <v>0</v>
      </c>
      <c r="K54" s="49">
        <f>男子入力!P12</f>
        <v>0</v>
      </c>
      <c r="L54" s="49" t="str">
        <f>IF(男子入力!Q12="","",男子入力!Q12)</f>
        <v/>
      </c>
    </row>
    <row r="55" spans="1:12">
      <c r="A55" s="49">
        <f>465100000+男子入力!C13</f>
        <v>465100000</v>
      </c>
      <c r="B55" s="49" t="str">
        <f>CONCATENATE(男子入力!D13,"　",男子入力!E13,"(",男子入力!H13,")")</f>
        <v>　()</v>
      </c>
      <c r="C55" s="49" t="str">
        <f>CONCATENATE(男子入力!F13," ",男子入力!G13)</f>
        <v xml:space="preserve"> </v>
      </c>
      <c r="D55" s="49">
        <v>1</v>
      </c>
      <c r="E55" s="49">
        <v>46</v>
      </c>
      <c r="F55" s="49" t="str">
        <f>男子入力!L13</f>
        <v/>
      </c>
      <c r="G55" s="49">
        <f>男子入力!C13</f>
        <v>0</v>
      </c>
      <c r="H55" s="49">
        <f>男子入力!M13</f>
        <v>0</v>
      </c>
      <c r="I55" s="49">
        <f>男子入力!N13</f>
        <v>0</v>
      </c>
      <c r="J55" s="49">
        <f>男子入力!O13</f>
        <v>0</v>
      </c>
      <c r="K55" s="49">
        <f>男子入力!P13</f>
        <v>0</v>
      </c>
      <c r="L55" s="49" t="str">
        <f>IF(男子入力!Q13="","",男子入力!Q13)</f>
        <v/>
      </c>
    </row>
    <row r="56" spans="1:12">
      <c r="A56" s="49">
        <f>465100000+男子入力!C14</f>
        <v>465100000</v>
      </c>
      <c r="B56" s="49" t="str">
        <f>CONCATENATE(男子入力!D14,"　",男子入力!E14,"(",男子入力!H14,")")</f>
        <v>　()</v>
      </c>
      <c r="C56" s="49" t="str">
        <f>CONCATENATE(男子入力!F14," ",男子入力!G14)</f>
        <v xml:space="preserve"> </v>
      </c>
      <c r="D56" s="49">
        <v>1</v>
      </c>
      <c r="E56" s="49">
        <v>46</v>
      </c>
      <c r="F56" s="49" t="str">
        <f>男子入力!L14</f>
        <v/>
      </c>
      <c r="G56" s="49">
        <f>男子入力!C14</f>
        <v>0</v>
      </c>
      <c r="H56" s="49">
        <f>男子入力!M14</f>
        <v>0</v>
      </c>
      <c r="I56" s="49">
        <f>男子入力!N14</f>
        <v>0</v>
      </c>
      <c r="J56" s="49">
        <f>男子入力!O14</f>
        <v>0</v>
      </c>
      <c r="K56" s="49">
        <f>男子入力!P14</f>
        <v>0</v>
      </c>
      <c r="L56" s="49" t="str">
        <f>IF(男子入力!Q14="","",男子入力!Q14)</f>
        <v/>
      </c>
    </row>
    <row r="57" spans="1:12">
      <c r="A57" s="49">
        <f>465100000+男子入力!C15</f>
        <v>465100000</v>
      </c>
      <c r="B57" s="49" t="str">
        <f>CONCATENATE(男子入力!D15,"　",男子入力!E15,"(",男子入力!H15,")")</f>
        <v>　()</v>
      </c>
      <c r="C57" s="49" t="str">
        <f>CONCATENATE(男子入力!F15," ",男子入力!G15)</f>
        <v xml:space="preserve"> </v>
      </c>
      <c r="D57" s="49">
        <v>1</v>
      </c>
      <c r="E57" s="49">
        <v>46</v>
      </c>
      <c r="F57" s="49" t="str">
        <f>男子入力!L15</f>
        <v/>
      </c>
      <c r="G57" s="49">
        <f>男子入力!C15</f>
        <v>0</v>
      </c>
      <c r="H57" s="49">
        <f>男子入力!M15</f>
        <v>0</v>
      </c>
      <c r="I57" s="49">
        <f>男子入力!N15</f>
        <v>0</v>
      </c>
      <c r="J57" s="49">
        <f>男子入力!O15</f>
        <v>0</v>
      </c>
      <c r="K57" s="49">
        <f>男子入力!P15</f>
        <v>0</v>
      </c>
      <c r="L57" s="49" t="str">
        <f>IF(男子入力!Q15="","",男子入力!Q15)</f>
        <v/>
      </c>
    </row>
    <row r="58" spans="1:12">
      <c r="A58" s="49">
        <f>465100000+男子入力!C16</f>
        <v>465100000</v>
      </c>
      <c r="B58" s="49" t="str">
        <f>CONCATENATE(男子入力!D16,"　",男子入力!E16,"(",男子入力!H16,")")</f>
        <v>　()</v>
      </c>
      <c r="C58" s="49" t="str">
        <f>CONCATENATE(男子入力!F16," ",男子入力!G16)</f>
        <v xml:space="preserve"> </v>
      </c>
      <c r="D58" s="49">
        <v>1</v>
      </c>
      <c r="E58" s="49">
        <v>46</v>
      </c>
      <c r="F58" s="49" t="str">
        <f>男子入力!L16</f>
        <v/>
      </c>
      <c r="G58" s="49">
        <f>男子入力!C16</f>
        <v>0</v>
      </c>
      <c r="H58" s="49">
        <f>男子入力!M16</f>
        <v>0</v>
      </c>
      <c r="I58" s="49">
        <f>男子入力!N16</f>
        <v>0</v>
      </c>
      <c r="J58" s="49">
        <f>男子入力!O16</f>
        <v>0</v>
      </c>
      <c r="K58" s="49">
        <f>男子入力!P16</f>
        <v>0</v>
      </c>
      <c r="L58" s="49" t="str">
        <f>IF(男子入力!Q16="","",男子入力!Q16)</f>
        <v/>
      </c>
    </row>
    <row r="59" spans="1:12">
      <c r="A59" s="49">
        <f>465100000+男子入力!C17</f>
        <v>465100000</v>
      </c>
      <c r="B59" s="49" t="str">
        <f>CONCATENATE(男子入力!D17,"　",男子入力!E17,"(",男子入力!H17,")")</f>
        <v>　()</v>
      </c>
      <c r="C59" s="49" t="str">
        <f>CONCATENATE(男子入力!F17," ",男子入力!G17)</f>
        <v xml:space="preserve"> </v>
      </c>
      <c r="D59" s="49">
        <v>1</v>
      </c>
      <c r="E59" s="49">
        <v>46</v>
      </c>
      <c r="F59" s="49" t="str">
        <f>男子入力!L17</f>
        <v/>
      </c>
      <c r="G59" s="49">
        <f>男子入力!C17</f>
        <v>0</v>
      </c>
      <c r="H59" s="49">
        <f>男子入力!M17</f>
        <v>0</v>
      </c>
      <c r="I59" s="49">
        <f>男子入力!N17</f>
        <v>0</v>
      </c>
      <c r="J59" s="49">
        <f>男子入力!O17</f>
        <v>0</v>
      </c>
      <c r="K59" s="49">
        <f>男子入力!P17</f>
        <v>0</v>
      </c>
      <c r="L59" s="49" t="str">
        <f>IF(男子入力!Q17="","",男子入力!Q17)</f>
        <v/>
      </c>
    </row>
    <row r="60" spans="1:12">
      <c r="A60" s="49">
        <f>465100000+男子入力!C18</f>
        <v>465100000</v>
      </c>
      <c r="B60" s="49" t="str">
        <f>CONCATENATE(男子入力!D18,"　",男子入力!E18,"(",男子入力!H18,")")</f>
        <v>　()</v>
      </c>
      <c r="C60" s="49" t="str">
        <f>CONCATENATE(男子入力!F18," ",男子入力!G18)</f>
        <v xml:space="preserve"> </v>
      </c>
      <c r="D60" s="49">
        <v>1</v>
      </c>
      <c r="E60" s="49">
        <v>46</v>
      </c>
      <c r="F60" s="49" t="str">
        <f>男子入力!L18</f>
        <v/>
      </c>
      <c r="G60" s="49">
        <f>男子入力!C18</f>
        <v>0</v>
      </c>
      <c r="H60" s="49">
        <f>男子入力!M18</f>
        <v>0</v>
      </c>
      <c r="I60" s="49">
        <f>男子入力!N18</f>
        <v>0</v>
      </c>
      <c r="J60" s="49">
        <f>男子入力!O18</f>
        <v>0</v>
      </c>
      <c r="K60" s="49">
        <f>男子入力!P18</f>
        <v>0</v>
      </c>
      <c r="L60" s="49" t="str">
        <f>IF(男子入力!Q18="","",男子入力!Q18)</f>
        <v/>
      </c>
    </row>
    <row r="61" spans="1:12">
      <c r="A61" s="49">
        <f>465100000+男子入力!C19</f>
        <v>465100000</v>
      </c>
      <c r="B61" s="49" t="str">
        <f>CONCATENATE(男子入力!D19,"　",男子入力!E19,"(",男子入力!H19,")")</f>
        <v>　()</v>
      </c>
      <c r="C61" s="49" t="str">
        <f>CONCATENATE(男子入力!F19," ",男子入力!G19)</f>
        <v xml:space="preserve"> </v>
      </c>
      <c r="D61" s="49">
        <v>1</v>
      </c>
      <c r="E61" s="49">
        <v>46</v>
      </c>
      <c r="F61" s="49" t="str">
        <f>男子入力!L19</f>
        <v/>
      </c>
      <c r="G61" s="49">
        <f>男子入力!C19</f>
        <v>0</v>
      </c>
      <c r="H61" s="49">
        <f>男子入力!M19</f>
        <v>0</v>
      </c>
      <c r="I61" s="49">
        <f>男子入力!N19</f>
        <v>0</v>
      </c>
      <c r="J61" s="49">
        <f>男子入力!O19</f>
        <v>0</v>
      </c>
      <c r="K61" s="49">
        <f>男子入力!P19</f>
        <v>0</v>
      </c>
      <c r="L61" s="49" t="str">
        <f>IF(男子入力!Q19="","",男子入力!Q19)</f>
        <v/>
      </c>
    </row>
    <row r="62" spans="1:12">
      <c r="A62" s="49">
        <f>465100000+男子入力!C20</f>
        <v>465100000</v>
      </c>
      <c r="B62" s="49" t="str">
        <f>CONCATENATE(男子入力!D20,"　",男子入力!E20,"(",男子入力!H20,")")</f>
        <v>　()</v>
      </c>
      <c r="C62" s="49" t="str">
        <f>CONCATENATE(男子入力!F20," ",男子入力!G20)</f>
        <v xml:space="preserve"> </v>
      </c>
      <c r="D62" s="49">
        <v>1</v>
      </c>
      <c r="E62" s="49">
        <v>46</v>
      </c>
      <c r="F62" s="49" t="str">
        <f>男子入力!L20</f>
        <v/>
      </c>
      <c r="G62" s="49">
        <f>男子入力!C20</f>
        <v>0</v>
      </c>
      <c r="H62" s="49">
        <f>男子入力!M20</f>
        <v>0</v>
      </c>
      <c r="I62" s="49">
        <f>男子入力!N20</f>
        <v>0</v>
      </c>
      <c r="J62" s="49">
        <f>男子入力!O20</f>
        <v>0</v>
      </c>
      <c r="K62" s="49">
        <f>男子入力!P20</f>
        <v>0</v>
      </c>
      <c r="L62" s="49" t="str">
        <f>IF(男子入力!Q20="","",男子入力!Q20)</f>
        <v/>
      </c>
    </row>
    <row r="63" spans="1:12">
      <c r="A63" s="49">
        <f>465100000+男子入力!C21</f>
        <v>465100000</v>
      </c>
      <c r="B63" s="49" t="str">
        <f>CONCATENATE(男子入力!D21,"　",男子入力!E21,"(",男子入力!H21,")")</f>
        <v>　()</v>
      </c>
      <c r="C63" s="49" t="str">
        <f>CONCATENATE(男子入力!F21," ",男子入力!G21)</f>
        <v xml:space="preserve"> </v>
      </c>
      <c r="D63" s="49">
        <v>1</v>
      </c>
      <c r="E63" s="49">
        <v>46</v>
      </c>
      <c r="F63" s="49" t="str">
        <f>男子入力!L21</f>
        <v/>
      </c>
      <c r="G63" s="49">
        <f>男子入力!C21</f>
        <v>0</v>
      </c>
      <c r="H63" s="49">
        <f>男子入力!M21</f>
        <v>0</v>
      </c>
      <c r="I63" s="49">
        <f>男子入力!N21</f>
        <v>0</v>
      </c>
      <c r="J63" s="49">
        <f>男子入力!O21</f>
        <v>0</v>
      </c>
      <c r="K63" s="49">
        <f>男子入力!P21</f>
        <v>0</v>
      </c>
      <c r="L63" s="49" t="str">
        <f>IF(男子入力!Q21="","",男子入力!Q21)</f>
        <v/>
      </c>
    </row>
    <row r="64" spans="1:12">
      <c r="A64" s="49">
        <f>465100000+男子入力!C22</f>
        <v>465100000</v>
      </c>
      <c r="B64" s="49" t="str">
        <f>CONCATENATE(男子入力!D22,"　",男子入力!E22,"(",男子入力!H22,")")</f>
        <v>　()</v>
      </c>
      <c r="C64" s="49" t="str">
        <f>CONCATENATE(男子入力!F22," ",男子入力!G22)</f>
        <v xml:space="preserve"> </v>
      </c>
      <c r="D64" s="49">
        <v>1</v>
      </c>
      <c r="E64" s="49">
        <v>46</v>
      </c>
      <c r="F64" s="49" t="str">
        <f>男子入力!L22</f>
        <v/>
      </c>
      <c r="G64" s="49">
        <f>男子入力!C22</f>
        <v>0</v>
      </c>
      <c r="H64" s="49">
        <f>男子入力!M22</f>
        <v>0</v>
      </c>
      <c r="I64" s="49">
        <f>男子入力!N22</f>
        <v>0</v>
      </c>
      <c r="J64" s="49">
        <f>男子入力!O22</f>
        <v>0</v>
      </c>
      <c r="K64" s="49">
        <f>男子入力!P22</f>
        <v>0</v>
      </c>
      <c r="L64" s="49" t="str">
        <f>IF(男子入力!Q22="","",男子入力!Q22)</f>
        <v/>
      </c>
    </row>
    <row r="65" spans="1:12">
      <c r="A65" s="49">
        <f>465100000+男子入力!C23</f>
        <v>465100000</v>
      </c>
      <c r="B65" s="49" t="str">
        <f>CONCATENATE(男子入力!D23,"　",男子入力!E23,"(",男子入力!H23,")")</f>
        <v>　()</v>
      </c>
      <c r="C65" s="49" t="str">
        <f>CONCATENATE(男子入力!F23," ",男子入力!G23)</f>
        <v xml:space="preserve"> </v>
      </c>
      <c r="D65" s="49">
        <v>1</v>
      </c>
      <c r="E65" s="49">
        <v>46</v>
      </c>
      <c r="F65" s="49" t="str">
        <f>男子入力!L23</f>
        <v/>
      </c>
      <c r="G65" s="49">
        <f>男子入力!C23</f>
        <v>0</v>
      </c>
      <c r="H65" s="49">
        <f>男子入力!M23</f>
        <v>0</v>
      </c>
      <c r="I65" s="49">
        <f>男子入力!N23</f>
        <v>0</v>
      </c>
      <c r="J65" s="49">
        <f>男子入力!O23</f>
        <v>0</v>
      </c>
      <c r="K65" s="49">
        <f>男子入力!P23</f>
        <v>0</v>
      </c>
      <c r="L65" s="49" t="str">
        <f>IF(男子入力!Q23="","",男子入力!Q23)</f>
        <v/>
      </c>
    </row>
    <row r="66" spans="1:12">
      <c r="A66" s="49">
        <f>465100000+男子入力!C24</f>
        <v>465100000</v>
      </c>
      <c r="B66" s="49" t="str">
        <f>CONCATENATE(男子入力!D24,"　",男子入力!E24,"(",男子入力!H24,")")</f>
        <v>　()</v>
      </c>
      <c r="C66" s="49" t="str">
        <f>CONCATENATE(男子入力!F24," ",男子入力!G24)</f>
        <v xml:space="preserve"> </v>
      </c>
      <c r="D66" s="49">
        <v>1</v>
      </c>
      <c r="E66" s="49">
        <v>46</v>
      </c>
      <c r="F66" s="49" t="str">
        <f>男子入力!L24</f>
        <v/>
      </c>
      <c r="G66" s="49">
        <f>男子入力!C24</f>
        <v>0</v>
      </c>
      <c r="H66" s="49">
        <f>男子入力!M24</f>
        <v>0</v>
      </c>
      <c r="I66" s="49">
        <f>男子入力!N24</f>
        <v>0</v>
      </c>
      <c r="J66" s="49">
        <f>男子入力!O24</f>
        <v>0</v>
      </c>
      <c r="K66" s="49">
        <f>男子入力!P24</f>
        <v>0</v>
      </c>
      <c r="L66" s="49" t="str">
        <f>IF(男子入力!Q24="","",男子入力!Q24)</f>
        <v/>
      </c>
    </row>
    <row r="67" spans="1:12">
      <c r="A67" s="49">
        <f>465100000+男子入力!C25</f>
        <v>465100000</v>
      </c>
      <c r="B67" s="49" t="str">
        <f>CONCATENATE(男子入力!D25,"　",男子入力!E25,"(",男子入力!H25,")")</f>
        <v>　()</v>
      </c>
      <c r="C67" s="49" t="str">
        <f>CONCATENATE(男子入力!F25," ",男子入力!G25)</f>
        <v xml:space="preserve"> </v>
      </c>
      <c r="D67" s="49">
        <v>1</v>
      </c>
      <c r="E67" s="49">
        <v>46</v>
      </c>
      <c r="F67" s="49" t="str">
        <f>男子入力!L25</f>
        <v/>
      </c>
      <c r="G67" s="49">
        <f>男子入力!C25</f>
        <v>0</v>
      </c>
      <c r="H67" s="49">
        <f>男子入力!M25</f>
        <v>0</v>
      </c>
      <c r="I67" s="49">
        <f>男子入力!N25</f>
        <v>0</v>
      </c>
      <c r="J67" s="49">
        <f>男子入力!O25</f>
        <v>0</v>
      </c>
      <c r="K67" s="49">
        <f>男子入力!P25</f>
        <v>0</v>
      </c>
      <c r="L67" s="49" t="str">
        <f>IF(男子入力!Q25="","",男子入力!Q25)</f>
        <v/>
      </c>
    </row>
    <row r="68" spans="1:12">
      <c r="A68" s="49">
        <f>465100000+男子入力!C26</f>
        <v>465100000</v>
      </c>
      <c r="B68" s="49" t="str">
        <f>CONCATENATE(男子入力!D26,"　",男子入力!E26,"(",男子入力!H26,")")</f>
        <v>　()</v>
      </c>
      <c r="C68" s="49" t="str">
        <f>CONCATENATE(男子入力!F26," ",男子入力!G26)</f>
        <v xml:space="preserve"> </v>
      </c>
      <c r="D68" s="49">
        <v>1</v>
      </c>
      <c r="E68" s="49">
        <v>46</v>
      </c>
      <c r="F68" s="49" t="str">
        <f>男子入力!L26</f>
        <v/>
      </c>
      <c r="G68" s="49">
        <f>男子入力!C26</f>
        <v>0</v>
      </c>
      <c r="H68" s="49">
        <f>男子入力!M26</f>
        <v>0</v>
      </c>
      <c r="I68" s="49">
        <f>男子入力!N26</f>
        <v>0</v>
      </c>
      <c r="J68" s="49">
        <f>男子入力!O26</f>
        <v>0</v>
      </c>
      <c r="K68" s="49">
        <f>男子入力!P26</f>
        <v>0</v>
      </c>
      <c r="L68" s="49" t="str">
        <f>IF(男子入力!Q26="","",男子入力!Q26)</f>
        <v/>
      </c>
    </row>
    <row r="69" spans="1:12">
      <c r="A69" s="49">
        <f>465100000+男子入力!C27</f>
        <v>465100000</v>
      </c>
      <c r="B69" s="49" t="str">
        <f>CONCATENATE(男子入力!D27,"　",男子入力!E27,"(",男子入力!H27,")")</f>
        <v>　()</v>
      </c>
      <c r="C69" s="49" t="str">
        <f>CONCATENATE(男子入力!F27," ",男子入力!G27)</f>
        <v xml:space="preserve"> </v>
      </c>
      <c r="D69" s="49">
        <v>1</v>
      </c>
      <c r="E69" s="49">
        <v>46</v>
      </c>
      <c r="F69" s="49" t="str">
        <f>男子入力!L27</f>
        <v/>
      </c>
      <c r="G69" s="49">
        <f>男子入力!C27</f>
        <v>0</v>
      </c>
      <c r="H69" s="49">
        <f>男子入力!M27</f>
        <v>0</v>
      </c>
      <c r="I69" s="49">
        <f>男子入力!N27</f>
        <v>0</v>
      </c>
      <c r="J69" s="49">
        <f>男子入力!O27</f>
        <v>0</v>
      </c>
      <c r="K69" s="49">
        <f>男子入力!P27</f>
        <v>0</v>
      </c>
      <c r="L69" s="49" t="str">
        <f>IF(男子入力!Q27="","",男子入力!Q27)</f>
        <v/>
      </c>
    </row>
    <row r="70" spans="1:12">
      <c r="A70" s="49">
        <f>465100000+男子入力!C28</f>
        <v>465100000</v>
      </c>
      <c r="B70" s="49" t="str">
        <f>CONCATENATE(男子入力!D28,"　",男子入力!E28,"(",男子入力!H28,")")</f>
        <v>　()</v>
      </c>
      <c r="C70" s="49" t="str">
        <f>CONCATENATE(男子入力!F28," ",男子入力!G28)</f>
        <v xml:space="preserve"> </v>
      </c>
      <c r="D70" s="49">
        <v>1</v>
      </c>
      <c r="E70" s="49">
        <v>46</v>
      </c>
      <c r="F70" s="49" t="str">
        <f>男子入力!L28</f>
        <v/>
      </c>
      <c r="G70" s="49">
        <f>男子入力!C28</f>
        <v>0</v>
      </c>
      <c r="H70" s="49">
        <f>男子入力!M28</f>
        <v>0</v>
      </c>
      <c r="I70" s="49">
        <f>男子入力!N28</f>
        <v>0</v>
      </c>
      <c r="J70" s="49">
        <f>男子入力!O28</f>
        <v>0</v>
      </c>
      <c r="K70" s="49">
        <f>男子入力!P28</f>
        <v>0</v>
      </c>
      <c r="L70" s="49" t="str">
        <f>IF(男子入力!Q28="","",男子入力!Q28)</f>
        <v/>
      </c>
    </row>
    <row r="71" spans="1:12">
      <c r="A71" s="49">
        <f>465100000+男子入力!C29</f>
        <v>465100000</v>
      </c>
      <c r="B71" s="49" t="str">
        <f>CONCATENATE(男子入力!D29,"　",男子入力!E29,"(",男子入力!H29,")")</f>
        <v>　()</v>
      </c>
      <c r="C71" s="49" t="str">
        <f>CONCATENATE(男子入力!F29," ",男子入力!G29)</f>
        <v xml:space="preserve"> </v>
      </c>
      <c r="D71" s="49">
        <v>1</v>
      </c>
      <c r="E71" s="49">
        <v>46</v>
      </c>
      <c r="F71" s="49" t="str">
        <f>男子入力!L29</f>
        <v/>
      </c>
      <c r="G71" s="49">
        <f>男子入力!C29</f>
        <v>0</v>
      </c>
      <c r="H71" s="49">
        <f>男子入力!M29</f>
        <v>0</v>
      </c>
      <c r="I71" s="49">
        <f>男子入力!N29</f>
        <v>0</v>
      </c>
      <c r="J71" s="49">
        <f>男子入力!O29</f>
        <v>0</v>
      </c>
      <c r="K71" s="49">
        <f>男子入力!P29</f>
        <v>0</v>
      </c>
      <c r="L71" s="49" t="str">
        <f>IF(男子入力!Q29="","",男子入力!Q29)</f>
        <v/>
      </c>
    </row>
    <row r="72" spans="1:12">
      <c r="A72" s="49">
        <f>465100000+男子入力!C30</f>
        <v>465100000</v>
      </c>
      <c r="B72" s="49" t="str">
        <f>CONCATENATE(男子入力!D30,"　",男子入力!E30,"(",男子入力!H30,")")</f>
        <v>　()</v>
      </c>
      <c r="C72" s="49" t="str">
        <f>CONCATENATE(男子入力!F30," ",男子入力!G30)</f>
        <v xml:space="preserve"> </v>
      </c>
      <c r="D72" s="49">
        <v>1</v>
      </c>
      <c r="E72" s="49">
        <v>46</v>
      </c>
      <c r="F72" s="49" t="str">
        <f>男子入力!L30</f>
        <v/>
      </c>
      <c r="G72" s="49">
        <f>男子入力!C30</f>
        <v>0</v>
      </c>
      <c r="H72" s="49">
        <f>男子入力!M30</f>
        <v>0</v>
      </c>
      <c r="I72" s="49">
        <f>男子入力!N30</f>
        <v>0</v>
      </c>
      <c r="J72" s="49">
        <f>男子入力!O30</f>
        <v>0</v>
      </c>
      <c r="K72" s="49">
        <f>男子入力!P30</f>
        <v>0</v>
      </c>
      <c r="L72" s="49" t="str">
        <f>IF(男子入力!Q30="","",男子入力!Q30)</f>
        <v/>
      </c>
    </row>
    <row r="73" spans="1:12">
      <c r="A73" s="49">
        <f>465100000+男子入力!C31</f>
        <v>465100000</v>
      </c>
      <c r="B73" s="49" t="str">
        <f>CONCATENATE(男子入力!D31,"　",男子入力!E31,"(",男子入力!H31,")")</f>
        <v>　()</v>
      </c>
      <c r="C73" s="49" t="str">
        <f>CONCATENATE(男子入力!F31," ",男子入力!G31)</f>
        <v xml:space="preserve"> </v>
      </c>
      <c r="D73" s="49">
        <v>1</v>
      </c>
      <c r="E73" s="49">
        <v>46</v>
      </c>
      <c r="F73" s="49" t="str">
        <f>男子入力!L31</f>
        <v/>
      </c>
      <c r="G73" s="49">
        <f>男子入力!C31</f>
        <v>0</v>
      </c>
      <c r="H73" s="49">
        <f>男子入力!M31</f>
        <v>0</v>
      </c>
      <c r="I73" s="49">
        <f>男子入力!N31</f>
        <v>0</v>
      </c>
      <c r="J73" s="49">
        <f>男子入力!O31</f>
        <v>0</v>
      </c>
      <c r="K73" s="49">
        <f>男子入力!P31</f>
        <v>0</v>
      </c>
      <c r="L73" s="49" t="str">
        <f>IF(男子入力!Q31="","",男子入力!Q31)</f>
        <v/>
      </c>
    </row>
    <row r="74" spans="1:12">
      <c r="A74" s="49">
        <f>465100000+男子入力!C32</f>
        <v>465100000</v>
      </c>
      <c r="B74" s="49" t="str">
        <f>CONCATENATE(男子入力!D32,"　",男子入力!E32,"(",男子入力!H32,")")</f>
        <v>　()</v>
      </c>
      <c r="C74" s="49" t="str">
        <f>CONCATENATE(男子入力!F32," ",男子入力!G32)</f>
        <v xml:space="preserve"> </v>
      </c>
      <c r="D74" s="49">
        <v>1</v>
      </c>
      <c r="E74" s="49">
        <v>46</v>
      </c>
      <c r="F74" s="49" t="str">
        <f>男子入力!L32</f>
        <v/>
      </c>
      <c r="G74" s="49">
        <f>男子入力!C32</f>
        <v>0</v>
      </c>
      <c r="H74" s="49">
        <f>男子入力!M32</f>
        <v>0</v>
      </c>
      <c r="I74" s="49">
        <f>男子入力!N32</f>
        <v>0</v>
      </c>
      <c r="J74" s="49">
        <f>男子入力!O32</f>
        <v>0</v>
      </c>
      <c r="K74" s="49">
        <f>男子入力!P32</f>
        <v>0</v>
      </c>
      <c r="L74" s="49" t="str">
        <f>IF(男子入力!Q32="","",男子入力!Q32)</f>
        <v/>
      </c>
    </row>
    <row r="75" spans="1:12">
      <c r="A75" s="49">
        <f>465100000+男子入力!C33</f>
        <v>465100000</v>
      </c>
      <c r="B75" s="49" t="str">
        <f>CONCATENATE(男子入力!D33,"　",男子入力!E33,"(",男子入力!H33,")")</f>
        <v>　()</v>
      </c>
      <c r="C75" s="49" t="str">
        <f>CONCATENATE(男子入力!F33," ",男子入力!G33)</f>
        <v xml:space="preserve"> </v>
      </c>
      <c r="D75" s="49">
        <v>1</v>
      </c>
      <c r="E75" s="49">
        <v>46</v>
      </c>
      <c r="F75" s="49" t="str">
        <f>男子入力!L33</f>
        <v/>
      </c>
      <c r="G75" s="49">
        <f>男子入力!C33</f>
        <v>0</v>
      </c>
      <c r="H75" s="49">
        <f>男子入力!M33</f>
        <v>0</v>
      </c>
      <c r="I75" s="49">
        <f>男子入力!N33</f>
        <v>0</v>
      </c>
      <c r="J75" s="49">
        <f>男子入力!O33</f>
        <v>0</v>
      </c>
      <c r="K75" s="49">
        <f>男子入力!P33</f>
        <v>0</v>
      </c>
      <c r="L75" s="49" t="str">
        <f>IF(男子入力!Q33="","",男子入力!Q33)</f>
        <v/>
      </c>
    </row>
    <row r="76" spans="1:12">
      <c r="A76" s="49">
        <f>465100000+男子入力!C34</f>
        <v>465100000</v>
      </c>
      <c r="B76" s="49" t="str">
        <f>CONCATENATE(男子入力!D34,"　",男子入力!E34,"(",男子入力!H34,")")</f>
        <v>　()</v>
      </c>
      <c r="C76" s="49" t="str">
        <f>CONCATENATE(男子入力!F34," ",男子入力!G34)</f>
        <v xml:space="preserve"> </v>
      </c>
      <c r="D76" s="49">
        <v>1</v>
      </c>
      <c r="E76" s="49">
        <v>46</v>
      </c>
      <c r="F76" s="49" t="str">
        <f>男子入力!L34</f>
        <v/>
      </c>
      <c r="G76" s="49">
        <f>男子入力!C34</f>
        <v>0</v>
      </c>
      <c r="H76" s="49">
        <f>男子入力!M34</f>
        <v>0</v>
      </c>
      <c r="I76" s="49">
        <f>男子入力!N34</f>
        <v>0</v>
      </c>
      <c r="J76" s="49">
        <f>男子入力!O34</f>
        <v>0</v>
      </c>
      <c r="K76" s="49">
        <f>男子入力!P34</f>
        <v>0</v>
      </c>
      <c r="L76" s="49" t="str">
        <f>IF(男子入力!Q34="","",男子入力!Q34)</f>
        <v/>
      </c>
    </row>
    <row r="77" spans="1:12">
      <c r="A77" s="49">
        <f>465100000+男子入力!C35</f>
        <v>465100000</v>
      </c>
      <c r="B77" s="49" t="str">
        <f>CONCATENATE(男子入力!D35,"　",男子入力!E35,"(",男子入力!H35,")")</f>
        <v>　()</v>
      </c>
      <c r="C77" s="49" t="str">
        <f>CONCATENATE(男子入力!F35," ",男子入力!G35)</f>
        <v xml:space="preserve"> </v>
      </c>
      <c r="D77" s="49">
        <v>1</v>
      </c>
      <c r="E77" s="49">
        <v>46</v>
      </c>
      <c r="F77" s="49" t="str">
        <f>男子入力!L35</f>
        <v/>
      </c>
      <c r="G77" s="49">
        <f>男子入力!C35</f>
        <v>0</v>
      </c>
      <c r="H77" s="49">
        <f>男子入力!M35</f>
        <v>0</v>
      </c>
      <c r="I77" s="49">
        <f>男子入力!N35</f>
        <v>0</v>
      </c>
      <c r="J77" s="49">
        <f>男子入力!O35</f>
        <v>0</v>
      </c>
      <c r="K77" s="49">
        <f>男子入力!P35</f>
        <v>0</v>
      </c>
      <c r="L77" s="49" t="str">
        <f>IF(男子入力!Q35="","",男子入力!Q35)</f>
        <v/>
      </c>
    </row>
    <row r="78" spans="1:12">
      <c r="A78" s="49">
        <f>465100000+男子入力!C36</f>
        <v>465100000</v>
      </c>
      <c r="B78" s="49" t="str">
        <f>CONCATENATE(男子入力!D36,"　",男子入力!E36,"(",男子入力!H36,")")</f>
        <v>　()</v>
      </c>
      <c r="C78" s="49" t="str">
        <f>CONCATENATE(男子入力!F36," ",男子入力!G36)</f>
        <v xml:space="preserve"> </v>
      </c>
      <c r="D78" s="49">
        <v>1</v>
      </c>
      <c r="E78" s="49">
        <v>46</v>
      </c>
      <c r="F78" s="49" t="str">
        <f>男子入力!L36</f>
        <v/>
      </c>
      <c r="G78" s="49">
        <f>男子入力!C36</f>
        <v>0</v>
      </c>
      <c r="H78" s="49">
        <f>男子入力!M36</f>
        <v>0</v>
      </c>
      <c r="I78" s="49">
        <f>男子入力!N36</f>
        <v>0</v>
      </c>
      <c r="J78" s="49">
        <f>男子入力!O36</f>
        <v>0</v>
      </c>
      <c r="K78" s="49">
        <f>男子入力!P36</f>
        <v>0</v>
      </c>
      <c r="L78" s="49" t="str">
        <f>IF(男子入力!Q36="","",男子入力!Q36)</f>
        <v/>
      </c>
    </row>
    <row r="79" spans="1:12">
      <c r="A79" s="49">
        <f>465100000+男子入力!C37</f>
        <v>465100000</v>
      </c>
      <c r="B79" s="49" t="str">
        <f>CONCATENATE(男子入力!D37,"　",男子入力!E37,"(",男子入力!H37,")")</f>
        <v>　()</v>
      </c>
      <c r="C79" s="49" t="str">
        <f>CONCATENATE(男子入力!F37," ",男子入力!G37)</f>
        <v xml:space="preserve"> </v>
      </c>
      <c r="D79" s="49">
        <v>1</v>
      </c>
      <c r="E79" s="49">
        <v>46</v>
      </c>
      <c r="F79" s="49" t="str">
        <f>男子入力!L37</f>
        <v/>
      </c>
      <c r="G79" s="49">
        <f>男子入力!C37</f>
        <v>0</v>
      </c>
      <c r="H79" s="49">
        <f>男子入力!M37</f>
        <v>0</v>
      </c>
      <c r="I79" s="49">
        <f>男子入力!N37</f>
        <v>0</v>
      </c>
      <c r="J79" s="49">
        <f>男子入力!O37</f>
        <v>0</v>
      </c>
      <c r="K79" s="49">
        <f>男子入力!P37</f>
        <v>0</v>
      </c>
      <c r="L79" s="49" t="str">
        <f>IF(男子入力!Q37="","",男子入力!Q37)</f>
        <v/>
      </c>
    </row>
    <row r="80" spans="1:12">
      <c r="A80" s="49">
        <f>465100000+男子入力!C38</f>
        <v>465100000</v>
      </c>
      <c r="B80" s="49" t="str">
        <f>CONCATENATE(男子入力!D38,"　",男子入力!E38,"(",男子入力!H38,")")</f>
        <v>　()</v>
      </c>
      <c r="C80" s="49" t="str">
        <f>CONCATENATE(男子入力!F38," ",男子入力!G38)</f>
        <v xml:space="preserve"> </v>
      </c>
      <c r="D80" s="49">
        <v>1</v>
      </c>
      <c r="E80" s="49">
        <v>46</v>
      </c>
      <c r="F80" s="49" t="str">
        <f>男子入力!L38</f>
        <v/>
      </c>
      <c r="G80" s="49">
        <f>男子入力!C38</f>
        <v>0</v>
      </c>
      <c r="H80" s="49">
        <f>男子入力!M38</f>
        <v>0</v>
      </c>
      <c r="I80" s="49">
        <f>男子入力!N38</f>
        <v>0</v>
      </c>
      <c r="J80" s="49">
        <f>男子入力!O38</f>
        <v>0</v>
      </c>
      <c r="K80" s="49">
        <f>男子入力!P38</f>
        <v>0</v>
      </c>
      <c r="L80" s="49" t="str">
        <f>IF(男子入力!Q38="","",男子入力!Q38)</f>
        <v/>
      </c>
    </row>
    <row r="81" spans="1:12">
      <c r="A81" s="49">
        <f>465100000+男子入力!C39</f>
        <v>465100000</v>
      </c>
      <c r="B81" s="49" t="str">
        <f>CONCATENATE(男子入力!D39,"　",男子入力!E39,"(",男子入力!H39,")")</f>
        <v>　()</v>
      </c>
      <c r="C81" s="49" t="str">
        <f>CONCATENATE(男子入力!F39," ",男子入力!G39)</f>
        <v xml:space="preserve"> </v>
      </c>
      <c r="D81" s="49">
        <v>1</v>
      </c>
      <c r="E81" s="49">
        <v>46</v>
      </c>
      <c r="F81" s="49" t="str">
        <f>男子入力!L39</f>
        <v/>
      </c>
      <c r="G81" s="49">
        <f>男子入力!C39</f>
        <v>0</v>
      </c>
      <c r="H81" s="49">
        <f>男子入力!M39</f>
        <v>0</v>
      </c>
      <c r="I81" s="49">
        <f>男子入力!N39</f>
        <v>0</v>
      </c>
      <c r="J81" s="49">
        <f>男子入力!O39</f>
        <v>0</v>
      </c>
      <c r="K81" s="49">
        <f>男子入力!P39</f>
        <v>0</v>
      </c>
      <c r="L81" s="49" t="str">
        <f>IF(男子入力!Q39="","",男子入力!Q39)</f>
        <v/>
      </c>
    </row>
    <row r="82" spans="1:12">
      <c r="A82" s="49">
        <f>465100000+男子入力!C40</f>
        <v>465100000</v>
      </c>
      <c r="B82" s="49" t="str">
        <f>CONCATENATE(男子入力!D40,"　",男子入力!E40,"(",男子入力!H40,")")</f>
        <v>　()</v>
      </c>
      <c r="C82" s="49" t="str">
        <f>CONCATENATE(男子入力!F40," ",男子入力!G40)</f>
        <v xml:space="preserve"> </v>
      </c>
      <c r="D82" s="49">
        <v>1</v>
      </c>
      <c r="E82" s="49">
        <v>46</v>
      </c>
      <c r="F82" s="49" t="str">
        <f>男子入力!L40</f>
        <v/>
      </c>
      <c r="G82" s="49">
        <f>男子入力!C40</f>
        <v>0</v>
      </c>
      <c r="H82" s="49">
        <f>男子入力!M40</f>
        <v>0</v>
      </c>
      <c r="I82" s="49">
        <f>男子入力!N40</f>
        <v>0</v>
      </c>
      <c r="J82" s="49">
        <f>男子入力!O40</f>
        <v>0</v>
      </c>
      <c r="K82" s="49">
        <f>男子入力!P40</f>
        <v>0</v>
      </c>
      <c r="L82" s="49" t="str">
        <f>IF(男子入力!Q40="","",男子入力!Q40)</f>
        <v/>
      </c>
    </row>
    <row r="83" spans="1:12">
      <c r="A83" s="49">
        <f>465100000+男子入力!C41</f>
        <v>465100000</v>
      </c>
      <c r="B83" s="49" t="str">
        <f>CONCATENATE(男子入力!D41,"　",男子入力!E41,"(",男子入力!H41,")")</f>
        <v>　()</v>
      </c>
      <c r="C83" s="49" t="str">
        <f>CONCATENATE(男子入力!F41," ",男子入力!G41)</f>
        <v xml:space="preserve"> </v>
      </c>
      <c r="D83" s="49">
        <v>1</v>
      </c>
      <c r="E83" s="49">
        <v>46</v>
      </c>
      <c r="F83" s="49" t="str">
        <f>男子入力!L41</f>
        <v/>
      </c>
      <c r="G83" s="49">
        <f>男子入力!C41</f>
        <v>0</v>
      </c>
      <c r="H83" s="49">
        <f>男子入力!M41</f>
        <v>0</v>
      </c>
      <c r="I83" s="49">
        <f>男子入力!N41</f>
        <v>0</v>
      </c>
      <c r="J83" s="49">
        <f>男子入力!O41</f>
        <v>0</v>
      </c>
      <c r="K83" s="49">
        <f>男子入力!P41</f>
        <v>0</v>
      </c>
      <c r="L83" s="49" t="str">
        <f>IF(男子入力!Q41="","",男子入力!Q41)</f>
        <v/>
      </c>
    </row>
    <row r="84" spans="1:12">
      <c r="A84" s="49">
        <f>465100000+男子入力!C42</f>
        <v>465100000</v>
      </c>
      <c r="B84" s="49" t="str">
        <f>CONCATENATE(男子入力!D42,"　",男子入力!E42,"(",男子入力!H42,")")</f>
        <v>　()</v>
      </c>
      <c r="C84" s="49" t="str">
        <f>CONCATENATE(男子入力!F42," ",男子入力!G42)</f>
        <v xml:space="preserve"> </v>
      </c>
      <c r="D84" s="49">
        <v>1</v>
      </c>
      <c r="E84" s="49">
        <v>46</v>
      </c>
      <c r="F84" s="49" t="str">
        <f>男子入力!L42</f>
        <v/>
      </c>
      <c r="G84" s="49">
        <f>男子入力!C42</f>
        <v>0</v>
      </c>
      <c r="H84" s="49">
        <f>男子入力!M42</f>
        <v>0</v>
      </c>
      <c r="I84" s="49">
        <f>男子入力!N42</f>
        <v>0</v>
      </c>
      <c r="J84" s="49">
        <f>男子入力!O42</f>
        <v>0</v>
      </c>
      <c r="K84" s="49">
        <f>男子入力!P42</f>
        <v>0</v>
      </c>
      <c r="L84" s="49" t="str">
        <f>IF(男子入力!Q42="","",男子入力!Q42)</f>
        <v/>
      </c>
    </row>
    <row r="85" spans="1:12">
      <c r="A85" s="49">
        <f>465100000+男子入力!C43</f>
        <v>465100000</v>
      </c>
      <c r="B85" s="49" t="str">
        <f>CONCATENATE(男子入力!D43,"　",男子入力!E43,"(",男子入力!H43,")")</f>
        <v>　()</v>
      </c>
      <c r="C85" s="49" t="str">
        <f>CONCATENATE(男子入力!F43," ",男子入力!G43)</f>
        <v xml:space="preserve"> </v>
      </c>
      <c r="D85" s="49">
        <v>1</v>
      </c>
      <c r="E85" s="49">
        <v>46</v>
      </c>
      <c r="F85" s="49" t="str">
        <f>男子入力!L43</f>
        <v/>
      </c>
      <c r="G85" s="49">
        <f>男子入力!C43</f>
        <v>0</v>
      </c>
      <c r="H85" s="49">
        <f>男子入力!M43</f>
        <v>0</v>
      </c>
      <c r="I85" s="49">
        <f>男子入力!N43</f>
        <v>0</v>
      </c>
      <c r="J85" s="49">
        <f>男子入力!O43</f>
        <v>0</v>
      </c>
      <c r="K85" s="49">
        <f>男子入力!P43</f>
        <v>0</v>
      </c>
      <c r="L85" s="49" t="str">
        <f>IF(男子入力!Q43="","",男子入力!Q43)</f>
        <v/>
      </c>
    </row>
    <row r="86" spans="1:12">
      <c r="A86" s="49">
        <f>465100000+男子入力!C44</f>
        <v>465100000</v>
      </c>
      <c r="B86" s="49" t="str">
        <f>CONCATENATE(男子入力!D44,"　",男子入力!E44,"(",男子入力!H44,")")</f>
        <v>　()</v>
      </c>
      <c r="C86" s="49" t="str">
        <f>CONCATENATE(男子入力!F44," ",男子入力!G44)</f>
        <v xml:space="preserve"> </v>
      </c>
      <c r="D86" s="49">
        <v>1</v>
      </c>
      <c r="E86" s="49">
        <v>46</v>
      </c>
      <c r="F86" s="49" t="str">
        <f>男子入力!L44</f>
        <v/>
      </c>
      <c r="G86" s="49">
        <f>男子入力!C44</f>
        <v>0</v>
      </c>
      <c r="H86" s="49">
        <f>男子入力!M44</f>
        <v>0</v>
      </c>
      <c r="I86" s="49">
        <f>男子入力!N44</f>
        <v>0</v>
      </c>
      <c r="J86" s="49">
        <f>男子入力!O44</f>
        <v>0</v>
      </c>
      <c r="K86" s="49">
        <f>男子入力!P44</f>
        <v>0</v>
      </c>
      <c r="L86" s="49" t="str">
        <f>IF(男子入力!Q44="","",男子入力!Q44)</f>
        <v/>
      </c>
    </row>
    <row r="87" spans="1:12">
      <c r="A87" s="49">
        <f>465100000+男子入力!C45</f>
        <v>465100000</v>
      </c>
      <c r="B87" s="49" t="str">
        <f>CONCATENATE(男子入力!D45,"　",男子入力!E45,"(",男子入力!H45,")")</f>
        <v>　()</v>
      </c>
      <c r="C87" s="49" t="str">
        <f>CONCATENATE(男子入力!F45," ",男子入力!G45)</f>
        <v xml:space="preserve"> </v>
      </c>
      <c r="D87" s="49">
        <v>1</v>
      </c>
      <c r="E87" s="49">
        <v>46</v>
      </c>
      <c r="F87" s="49" t="str">
        <f>男子入力!L45</f>
        <v/>
      </c>
      <c r="G87" s="49">
        <f>男子入力!C45</f>
        <v>0</v>
      </c>
      <c r="H87" s="49">
        <f>男子入力!M45</f>
        <v>0</v>
      </c>
      <c r="I87" s="49">
        <f>男子入力!N45</f>
        <v>0</v>
      </c>
      <c r="J87" s="49">
        <f>男子入力!O45</f>
        <v>0</v>
      </c>
      <c r="K87" s="49">
        <f>男子入力!P45</f>
        <v>0</v>
      </c>
      <c r="L87" s="49" t="str">
        <f>IF(男子入力!Q45="","",男子入力!Q45)</f>
        <v/>
      </c>
    </row>
    <row r="88" spans="1:12">
      <c r="A88" s="49">
        <f>465100000+男子入力!C46</f>
        <v>465100000</v>
      </c>
      <c r="B88" s="49" t="str">
        <f>CONCATENATE(男子入力!D46,"　",男子入力!E46,"(",男子入力!H46,")")</f>
        <v>　()</v>
      </c>
      <c r="C88" s="49" t="str">
        <f>CONCATENATE(男子入力!F46," ",男子入力!G46)</f>
        <v xml:space="preserve"> </v>
      </c>
      <c r="D88" s="49">
        <v>1</v>
      </c>
      <c r="E88" s="49">
        <v>46</v>
      </c>
      <c r="F88" s="49" t="str">
        <f>男子入力!L46</f>
        <v/>
      </c>
      <c r="G88" s="49">
        <f>男子入力!C46</f>
        <v>0</v>
      </c>
      <c r="H88" s="49">
        <f>男子入力!M46</f>
        <v>0</v>
      </c>
      <c r="I88" s="49">
        <f>男子入力!N46</f>
        <v>0</v>
      </c>
      <c r="J88" s="49">
        <f>男子入力!O46</f>
        <v>0</v>
      </c>
      <c r="K88" s="49">
        <f>男子入力!P46</f>
        <v>0</v>
      </c>
      <c r="L88" s="49" t="str">
        <f>IF(男子入力!Q46="","",男子入力!Q46)</f>
        <v/>
      </c>
    </row>
    <row r="89" spans="1:12">
      <c r="A89" s="49">
        <f>465100000+男子入力!C47</f>
        <v>465100000</v>
      </c>
      <c r="B89" s="49" t="str">
        <f>CONCATENATE(男子入力!D47,"　",男子入力!E47,"(",男子入力!H47,")")</f>
        <v>　()</v>
      </c>
      <c r="C89" s="49" t="str">
        <f>CONCATENATE(男子入力!F47," ",男子入力!G47)</f>
        <v xml:space="preserve"> </v>
      </c>
      <c r="D89" s="49">
        <v>1</v>
      </c>
      <c r="E89" s="49">
        <v>46</v>
      </c>
      <c r="F89" s="49" t="str">
        <f>男子入力!L47</f>
        <v/>
      </c>
      <c r="G89" s="49">
        <f>男子入力!C47</f>
        <v>0</v>
      </c>
      <c r="H89" s="49">
        <f>男子入力!M47</f>
        <v>0</v>
      </c>
      <c r="I89" s="49">
        <f>男子入力!N47</f>
        <v>0</v>
      </c>
      <c r="J89" s="49">
        <f>男子入力!O47</f>
        <v>0</v>
      </c>
      <c r="K89" s="49">
        <f>男子入力!P47</f>
        <v>0</v>
      </c>
      <c r="L89" s="49" t="str">
        <f>IF(男子入力!Q47="","",男子入力!Q47)</f>
        <v/>
      </c>
    </row>
    <row r="90" spans="1:12">
      <c r="A90" s="49">
        <f>465100000+男子入力!C48</f>
        <v>465100000</v>
      </c>
      <c r="B90" s="49" t="str">
        <f>CONCATENATE(男子入力!D48,"　",男子入力!E48,"(",男子入力!H48,")")</f>
        <v>　()</v>
      </c>
      <c r="C90" s="49" t="str">
        <f>CONCATENATE(男子入力!F48," ",男子入力!G48)</f>
        <v xml:space="preserve"> </v>
      </c>
      <c r="D90" s="49">
        <v>1</v>
      </c>
      <c r="E90" s="49">
        <v>46</v>
      </c>
      <c r="F90" s="49" t="str">
        <f>男子入力!L48</f>
        <v/>
      </c>
      <c r="G90" s="49">
        <f>男子入力!C48</f>
        <v>0</v>
      </c>
      <c r="H90" s="49">
        <f>男子入力!M48</f>
        <v>0</v>
      </c>
      <c r="I90" s="49">
        <f>男子入力!N48</f>
        <v>0</v>
      </c>
      <c r="J90" s="49">
        <f>男子入力!O48</f>
        <v>0</v>
      </c>
      <c r="K90" s="49">
        <f>男子入力!P48</f>
        <v>0</v>
      </c>
      <c r="L90" s="49" t="str">
        <f>IF(男子入力!Q48="","",男子入力!Q48)</f>
        <v/>
      </c>
    </row>
    <row r="91" spans="1:12">
      <c r="A91" s="49">
        <f>465100000+男子入力!C49</f>
        <v>465100000</v>
      </c>
      <c r="B91" s="49" t="str">
        <f>CONCATENATE(男子入力!D49,"　",男子入力!E49,"(",男子入力!H49,")")</f>
        <v>　()</v>
      </c>
      <c r="C91" s="49" t="str">
        <f>CONCATENATE(男子入力!F49," ",男子入力!G49)</f>
        <v xml:space="preserve"> </v>
      </c>
      <c r="D91" s="49">
        <v>1</v>
      </c>
      <c r="E91" s="49">
        <v>46</v>
      </c>
      <c r="F91" s="49" t="str">
        <f>男子入力!L49</f>
        <v/>
      </c>
      <c r="G91" s="49">
        <f>男子入力!C49</f>
        <v>0</v>
      </c>
      <c r="H91" s="49">
        <f>男子入力!M49</f>
        <v>0</v>
      </c>
      <c r="I91" s="49">
        <f>男子入力!N49</f>
        <v>0</v>
      </c>
      <c r="J91" s="49">
        <f>男子入力!O49</f>
        <v>0</v>
      </c>
      <c r="K91" s="49">
        <f>男子入力!P49</f>
        <v>0</v>
      </c>
      <c r="L91" s="49" t="str">
        <f>IF(男子入力!Q49="","",男子入力!Q49)</f>
        <v/>
      </c>
    </row>
    <row r="92" spans="1:12">
      <c r="A92" s="49">
        <f>465100000+男子入力!C50</f>
        <v>465100000</v>
      </c>
      <c r="B92" s="49" t="str">
        <f>CONCATENATE(男子入力!D50,"　",男子入力!E50,"(",男子入力!H50,")")</f>
        <v>　()</v>
      </c>
      <c r="C92" s="49" t="str">
        <f>CONCATENATE(男子入力!F50," ",男子入力!G50)</f>
        <v xml:space="preserve"> </v>
      </c>
      <c r="D92" s="49">
        <v>1</v>
      </c>
      <c r="E92" s="49">
        <v>46</v>
      </c>
      <c r="F92" s="49" t="str">
        <f>男子入力!L50</f>
        <v/>
      </c>
      <c r="G92" s="49">
        <f>男子入力!C50</f>
        <v>0</v>
      </c>
      <c r="H92" s="49">
        <f>男子入力!M50</f>
        <v>0</v>
      </c>
      <c r="I92" s="49">
        <f>男子入力!N50</f>
        <v>0</v>
      </c>
      <c r="J92" s="49">
        <f>男子入力!O50</f>
        <v>0</v>
      </c>
      <c r="K92" s="49">
        <f>男子入力!P50</f>
        <v>0</v>
      </c>
      <c r="L92" s="49" t="str">
        <f>IF(男子入力!Q50="","",男子入力!Q50)</f>
        <v/>
      </c>
    </row>
    <row r="93" spans="1:12">
      <c r="A93" s="49">
        <f>465100000+男子入力!C51</f>
        <v>465100000</v>
      </c>
      <c r="B93" s="49" t="str">
        <f>CONCATENATE(男子入力!D51,"　",男子入力!E51,"(",男子入力!H51,")")</f>
        <v>　()</v>
      </c>
      <c r="C93" s="49" t="str">
        <f>CONCATENATE(男子入力!F51," ",男子入力!G51)</f>
        <v xml:space="preserve"> </v>
      </c>
      <c r="D93" s="49">
        <v>1</v>
      </c>
      <c r="E93" s="49">
        <v>46</v>
      </c>
      <c r="F93" s="49" t="str">
        <f>男子入力!L51</f>
        <v/>
      </c>
      <c r="G93" s="49">
        <f>男子入力!C51</f>
        <v>0</v>
      </c>
      <c r="H93" s="49">
        <f>男子入力!M51</f>
        <v>0</v>
      </c>
      <c r="I93" s="49">
        <f>男子入力!N51</f>
        <v>0</v>
      </c>
      <c r="J93" s="49">
        <f>男子入力!O51</f>
        <v>0</v>
      </c>
      <c r="K93" s="49">
        <f>男子入力!P51</f>
        <v>0</v>
      </c>
      <c r="L93" s="49" t="str">
        <f>IF(男子入力!Q51="","",男子入力!Q51)</f>
        <v/>
      </c>
    </row>
    <row r="94" spans="1:12">
      <c r="A94" s="49">
        <f>465100000+男子入力!C52</f>
        <v>465100000</v>
      </c>
      <c r="B94" s="49" t="str">
        <f>CONCATENATE(男子入力!D52,"　",男子入力!E52,"(",男子入力!H52,")")</f>
        <v>　()</v>
      </c>
      <c r="C94" s="49" t="str">
        <f>CONCATENATE(男子入力!F52," ",男子入力!G52)</f>
        <v xml:space="preserve"> </v>
      </c>
      <c r="D94" s="49">
        <v>1</v>
      </c>
      <c r="E94" s="49">
        <v>46</v>
      </c>
      <c r="F94" s="49" t="str">
        <f>男子入力!L52</f>
        <v/>
      </c>
      <c r="G94" s="49">
        <f>男子入力!C52</f>
        <v>0</v>
      </c>
      <c r="H94" s="49">
        <f>男子入力!M52</f>
        <v>0</v>
      </c>
      <c r="I94" s="49">
        <f>男子入力!N52</f>
        <v>0</v>
      </c>
      <c r="J94" s="49">
        <f>男子入力!O52</f>
        <v>0</v>
      </c>
      <c r="K94" s="49">
        <f>男子入力!P52</f>
        <v>0</v>
      </c>
      <c r="L94" s="49" t="str">
        <f>IF(男子入力!Q52="","",男子入力!Q52)</f>
        <v/>
      </c>
    </row>
    <row r="95" spans="1:12">
      <c r="A95" s="49">
        <f>465100000+男子入力!C53</f>
        <v>465100000</v>
      </c>
      <c r="B95" s="49" t="str">
        <f>CONCATENATE(男子入力!D53,"　",男子入力!E53,"(",男子入力!H53,")")</f>
        <v>　()</v>
      </c>
      <c r="C95" s="49" t="str">
        <f>CONCATENATE(男子入力!F53," ",男子入力!G53)</f>
        <v xml:space="preserve"> </v>
      </c>
      <c r="D95" s="49">
        <v>1</v>
      </c>
      <c r="E95" s="49">
        <v>46</v>
      </c>
      <c r="F95" s="49" t="str">
        <f>男子入力!L53</f>
        <v/>
      </c>
      <c r="G95" s="49">
        <f>男子入力!C53</f>
        <v>0</v>
      </c>
      <c r="H95" s="49">
        <f>男子入力!M53</f>
        <v>0</v>
      </c>
      <c r="I95" s="49">
        <f>男子入力!N53</f>
        <v>0</v>
      </c>
      <c r="J95" s="49">
        <f>男子入力!O53</f>
        <v>0</v>
      </c>
      <c r="K95" s="49">
        <f>男子入力!P53</f>
        <v>0</v>
      </c>
      <c r="L95" s="49" t="str">
        <f>IF(男子入力!Q53="","",男子入力!Q53)</f>
        <v/>
      </c>
    </row>
    <row r="96" spans="1:12">
      <c r="A96" s="49">
        <f>465100000+男子入力!C54</f>
        <v>465100000</v>
      </c>
      <c r="B96" s="49" t="str">
        <f>CONCATENATE(男子入力!D54,"　",男子入力!E54,"(",男子入力!H54,")")</f>
        <v>　()</v>
      </c>
      <c r="C96" s="49" t="str">
        <f>CONCATENATE(男子入力!F54," ",男子入力!G54)</f>
        <v xml:space="preserve"> </v>
      </c>
      <c r="D96" s="49">
        <v>1</v>
      </c>
      <c r="E96" s="49">
        <v>46</v>
      </c>
      <c r="F96" s="49" t="str">
        <f>男子入力!L54</f>
        <v/>
      </c>
      <c r="G96" s="49">
        <f>男子入力!C54</f>
        <v>0</v>
      </c>
      <c r="H96" s="49">
        <f>男子入力!M54</f>
        <v>0</v>
      </c>
      <c r="I96" s="49">
        <f>男子入力!N54</f>
        <v>0</v>
      </c>
      <c r="J96" s="49">
        <f>男子入力!O54</f>
        <v>0</v>
      </c>
      <c r="K96" s="49">
        <f>男子入力!P54</f>
        <v>0</v>
      </c>
      <c r="L96" s="49" t="str">
        <f>IF(男子入力!Q54="","",男子入力!Q54)</f>
        <v/>
      </c>
    </row>
    <row r="97" spans="1:12">
      <c r="A97" s="49">
        <f>465100000+男子入力!C55</f>
        <v>465100000</v>
      </c>
      <c r="B97" s="49" t="str">
        <f>CONCATENATE(男子入力!D55,"　",男子入力!E55,"(",男子入力!H55,")")</f>
        <v>　()</v>
      </c>
      <c r="C97" s="49" t="str">
        <f>CONCATENATE(男子入力!F55," ",男子入力!G55)</f>
        <v xml:space="preserve"> </v>
      </c>
      <c r="D97" s="49">
        <v>1</v>
      </c>
      <c r="E97" s="49">
        <v>46</v>
      </c>
      <c r="F97" s="49" t="str">
        <f>男子入力!L55</f>
        <v/>
      </c>
      <c r="G97" s="49">
        <f>男子入力!C55</f>
        <v>0</v>
      </c>
      <c r="H97" s="49">
        <f>男子入力!M55</f>
        <v>0</v>
      </c>
      <c r="I97" s="49">
        <f>男子入力!N55</f>
        <v>0</v>
      </c>
      <c r="J97" s="49">
        <f>男子入力!O55</f>
        <v>0</v>
      </c>
      <c r="K97" s="49">
        <f>男子入力!P55</f>
        <v>0</v>
      </c>
      <c r="L97" s="49" t="str">
        <f>IF(男子入力!Q55="","",男子入力!Q55)</f>
        <v/>
      </c>
    </row>
    <row r="98" spans="1:12">
      <c r="A98" s="49">
        <f>465100000+男子入力!C56</f>
        <v>465100000</v>
      </c>
      <c r="B98" s="49" t="str">
        <f>CONCATENATE(男子入力!D56,"　",男子入力!E56,"(",男子入力!H56,")")</f>
        <v>　()</v>
      </c>
      <c r="C98" s="49" t="str">
        <f>CONCATENATE(男子入力!F56," ",男子入力!G56)</f>
        <v xml:space="preserve"> </v>
      </c>
      <c r="D98" s="49">
        <v>1</v>
      </c>
      <c r="E98" s="49">
        <v>46</v>
      </c>
      <c r="F98" s="49" t="str">
        <f>男子入力!L56</f>
        <v/>
      </c>
      <c r="G98" s="49">
        <f>男子入力!C56</f>
        <v>0</v>
      </c>
      <c r="H98" s="49">
        <f>男子入力!M56</f>
        <v>0</v>
      </c>
      <c r="I98" s="49">
        <f>男子入力!N56</f>
        <v>0</v>
      </c>
      <c r="J98" s="49">
        <f>男子入力!O56</f>
        <v>0</v>
      </c>
      <c r="K98" s="49">
        <f>男子入力!P56</f>
        <v>0</v>
      </c>
      <c r="L98" s="49" t="str">
        <f>IF(男子入力!Q56="","",男子入力!Q56)</f>
        <v/>
      </c>
    </row>
    <row r="99" spans="1:12">
      <c r="A99" s="49">
        <f>465100000+男子入力!C57</f>
        <v>465100000</v>
      </c>
      <c r="B99" s="49" t="str">
        <f>CONCATENATE(男子入力!D57,"　",男子入力!E57,"(",男子入力!H57,")")</f>
        <v>　()</v>
      </c>
      <c r="C99" s="49" t="str">
        <f>CONCATENATE(男子入力!F57," ",男子入力!G57)</f>
        <v xml:space="preserve"> </v>
      </c>
      <c r="D99" s="49">
        <v>1</v>
      </c>
      <c r="E99" s="49">
        <v>46</v>
      </c>
      <c r="F99" s="49" t="str">
        <f>男子入力!L57</f>
        <v/>
      </c>
      <c r="G99" s="49">
        <f>男子入力!C57</f>
        <v>0</v>
      </c>
      <c r="H99" s="49">
        <f>男子入力!M57</f>
        <v>0</v>
      </c>
      <c r="I99" s="49">
        <f>男子入力!N57</f>
        <v>0</v>
      </c>
      <c r="J99" s="49">
        <f>男子入力!O57</f>
        <v>0</v>
      </c>
      <c r="K99" s="49">
        <f>男子入力!P57</f>
        <v>0</v>
      </c>
      <c r="L99" s="49" t="str">
        <f>IF(男子入力!Q57="","",男子入力!Q57)</f>
        <v/>
      </c>
    </row>
    <row r="100" spans="1:12">
      <c r="A100" s="49">
        <f>465100000+男子入力!C58</f>
        <v>465100000</v>
      </c>
      <c r="B100" s="49" t="str">
        <f>CONCATENATE(男子入力!D58,"　",男子入力!E58,"(",男子入力!H58,")")</f>
        <v>　()</v>
      </c>
      <c r="C100" s="49" t="str">
        <f>CONCATENATE(男子入力!F58," ",男子入力!G58)</f>
        <v xml:space="preserve"> </v>
      </c>
      <c r="D100" s="49">
        <v>1</v>
      </c>
      <c r="E100" s="49">
        <v>46</v>
      </c>
      <c r="F100" s="49" t="str">
        <f>男子入力!L58</f>
        <v/>
      </c>
      <c r="G100" s="49">
        <f>男子入力!C58</f>
        <v>0</v>
      </c>
      <c r="H100" s="49">
        <f>男子入力!M58</f>
        <v>0</v>
      </c>
      <c r="I100" s="49">
        <f>男子入力!N58</f>
        <v>0</v>
      </c>
      <c r="J100" s="49">
        <f>男子入力!O58</f>
        <v>0</v>
      </c>
      <c r="K100" s="49">
        <f>男子入力!P58</f>
        <v>0</v>
      </c>
      <c r="L100" s="49" t="str">
        <f>IF(男子入力!Q58="","",男子入力!Q58)</f>
        <v/>
      </c>
    </row>
    <row r="101" spans="1:12">
      <c r="A101" s="49">
        <f>465100000+男子入力!C59</f>
        <v>465100000</v>
      </c>
      <c r="B101" s="49" t="str">
        <f>CONCATENATE(男子入力!D59,"　",男子入力!E59,"(",男子入力!H59,")")</f>
        <v>　()</v>
      </c>
      <c r="C101" s="49" t="str">
        <f>CONCATENATE(男子入力!F59," ",男子入力!G59)</f>
        <v xml:space="preserve"> </v>
      </c>
      <c r="D101" s="49">
        <v>1</v>
      </c>
      <c r="E101" s="49">
        <v>46</v>
      </c>
      <c r="F101" s="49" t="str">
        <f>男子入力!L59</f>
        <v/>
      </c>
      <c r="G101" s="49">
        <f>男子入力!C59</f>
        <v>0</v>
      </c>
      <c r="H101" s="49">
        <f>男子入力!M59</f>
        <v>0</v>
      </c>
      <c r="I101" s="49">
        <f>男子入力!N59</f>
        <v>0</v>
      </c>
      <c r="J101" s="49">
        <f>男子入力!O59</f>
        <v>0</v>
      </c>
      <c r="K101" s="49">
        <f>男子入力!P59</f>
        <v>0</v>
      </c>
      <c r="L101" s="49" t="str">
        <f>IF(男子入力!Q59="","",男子入力!Q59)</f>
        <v/>
      </c>
    </row>
  </sheetData>
  <sheetProtection password="ED7A" sheet="1" objects="1" scenarios="1"/>
  <phoneticPr fontId="9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最初にお読み下さい</vt:lpstr>
      <vt:lpstr>男子入力</vt:lpstr>
      <vt:lpstr>女子入力</vt:lpstr>
      <vt:lpstr>Sheet2</vt:lpstr>
      <vt:lpstr>csv</vt:lpstr>
      <vt:lpstr>最初にお読み下さい!一年</vt:lpstr>
      <vt:lpstr>男子入力!一年</vt:lpstr>
      <vt:lpstr>一年</vt:lpstr>
      <vt:lpstr>最初にお読み下さい!三年</vt:lpstr>
      <vt:lpstr>男子入力!三年</vt:lpstr>
      <vt:lpstr>三年</vt:lpstr>
      <vt:lpstr>最初にお読み下さい!中学1年</vt:lpstr>
      <vt:lpstr>最初にお読み下さい!二年</vt:lpstr>
      <vt:lpstr>男子入力!二年</vt:lpstr>
      <vt:lpstr>二年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上岡 洋輔</dc:creator>
  <cp:lastModifiedBy>kariku</cp:lastModifiedBy>
  <cp:lastPrinted>2011-06-23T13:42:47Z</cp:lastPrinted>
  <dcterms:created xsi:type="dcterms:W3CDTF">2011-05-21T04:00:25Z</dcterms:created>
  <dcterms:modified xsi:type="dcterms:W3CDTF">2014-04-15T03:22:27Z</dcterms:modified>
</cp:coreProperties>
</file>